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https://d.docs.live.net/4bcaa58fd683c1c6/Desktop/bldgs/BDEQ/"/>
    </mc:Choice>
  </mc:AlternateContent>
  <xr:revisionPtr revIDLastSave="523" documentId="11_016861551B3ACE8AE4D80102DEC2B90B8920F413" xr6:coauthVersionLast="45" xr6:coauthVersionMax="45" xr10:uidLastSave="{3AEF6787-5848-4804-A987-9C04D44A2811}"/>
  <bookViews>
    <workbookView xWindow="-110" yWindow="-110" windowWidth="19420" windowHeight="10420" tabRatio="670" xr2:uid="{00000000-000D-0000-FFFF-FFFF00000000}"/>
  </bookViews>
  <sheets>
    <sheet name="About" sheetId="1" r:id="rId1"/>
    <sheet name="AEO Table 22" sheetId="11" r:id="rId2"/>
    <sheet name="AEO Table 23" sheetId="12" r:id="rId3"/>
    <sheet name="RECS HC2.8" sheetId="8" r:id="rId4"/>
    <sheet name="Texas Data" sheetId="13" r:id="rId5"/>
    <sheet name="Population" sheetId="14" r:id="rId6"/>
    <sheet name="BDEQ-BEOfDS-urban-residential" sheetId="4" r:id="rId7"/>
    <sheet name="BDEQ-BEOfDS-rural-residential" sheetId="9" r:id="rId8"/>
    <sheet name="BDEQ-BEOfDS-commercial" sheetId="5" r:id="rId9"/>
    <sheet name="BDEQ-BDESC-urban-residential" sheetId="6" r:id="rId10"/>
    <sheet name="BDEQ-BDESC-rural-residential" sheetId="10" r:id="rId11"/>
    <sheet name="BDEQ-BDESC-commercial" sheetId="7"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3" l="1"/>
  <c r="E7" i="13"/>
  <c r="V7" i="5" s="1"/>
  <c r="E4" i="13"/>
  <c r="E11" i="7" s="1"/>
  <c r="B23" i="13"/>
  <c r="B36" i="13"/>
  <c r="D11" i="7"/>
  <c r="H11" i="7"/>
  <c r="L11" i="7"/>
  <c r="P11" i="7"/>
  <c r="T11" i="7"/>
  <c r="X11" i="7"/>
  <c r="AB11" i="7"/>
  <c r="AC11" i="7"/>
  <c r="AE11" i="7"/>
  <c r="AF11" i="7"/>
  <c r="AG11" i="7"/>
  <c r="AH11" i="7"/>
  <c r="AI11" i="7"/>
  <c r="B11" i="7"/>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J7" i="5"/>
  <c r="E6" i="13"/>
  <c r="F6" i="5" s="1"/>
  <c r="E5" i="13"/>
  <c r="D3" i="5" s="1"/>
  <c r="Y6" i="5"/>
  <c r="C3" i="5"/>
  <c r="G3" i="5"/>
  <c r="I3" i="5"/>
  <c r="K3" i="5"/>
  <c r="O3" i="5"/>
  <c r="Q3" i="5"/>
  <c r="S3" i="5"/>
  <c r="U3" i="5"/>
  <c r="W3" i="5"/>
  <c r="Y3" i="5"/>
  <c r="AA3" i="5"/>
  <c r="AC3" i="5"/>
  <c r="AD3" i="5"/>
  <c r="AE3" i="5"/>
  <c r="AG3" i="5"/>
  <c r="AH3" i="5"/>
  <c r="AI3" i="5"/>
  <c r="Z7" i="5" l="1"/>
  <c r="D7" i="7"/>
  <c r="E11" i="13"/>
  <c r="AA11" i="7"/>
  <c r="W11" i="7"/>
  <c r="S11" i="7"/>
  <c r="O11" i="7"/>
  <c r="K11" i="7"/>
  <c r="G11" i="7"/>
  <c r="C11" i="7"/>
  <c r="AD11" i="7"/>
  <c r="Z11" i="7"/>
  <c r="V11" i="7"/>
  <c r="R11" i="7"/>
  <c r="N11" i="7"/>
  <c r="J11" i="7"/>
  <c r="F11" i="7"/>
  <c r="Y11" i="7"/>
  <c r="U11" i="7"/>
  <c r="Q11" i="7"/>
  <c r="M11" i="7"/>
  <c r="I11" i="7"/>
  <c r="F7" i="5"/>
  <c r="I6" i="5"/>
  <c r="AH7" i="5"/>
  <c r="R7" i="5"/>
  <c r="Q6" i="5"/>
  <c r="AG6" i="5"/>
  <c r="AD7" i="5"/>
  <c r="N7" i="5"/>
  <c r="AG3" i="7"/>
  <c r="AC3" i="7"/>
  <c r="Y3" i="7"/>
  <c r="U3" i="7"/>
  <c r="Q3" i="7"/>
  <c r="M3" i="7"/>
  <c r="I3" i="7"/>
  <c r="E3" i="7"/>
  <c r="AH6" i="7"/>
  <c r="AD6" i="7"/>
  <c r="Z6" i="7"/>
  <c r="V6" i="7"/>
  <c r="R6" i="7"/>
  <c r="N6" i="7"/>
  <c r="J6" i="7"/>
  <c r="F6" i="7"/>
  <c r="AI7" i="7"/>
  <c r="AE7" i="7"/>
  <c r="AA7" i="7"/>
  <c r="W7" i="7"/>
  <c r="S7" i="7"/>
  <c r="O7" i="7"/>
  <c r="K7" i="7"/>
  <c r="G7" i="7"/>
  <c r="C7" i="7"/>
  <c r="B6" i="7"/>
  <c r="AF3" i="7"/>
  <c r="AB3" i="7"/>
  <c r="X3" i="7"/>
  <c r="T3" i="7"/>
  <c r="P3" i="7"/>
  <c r="L3" i="7"/>
  <c r="H3" i="7"/>
  <c r="D3" i="7"/>
  <c r="AG6" i="7"/>
  <c r="AC6" i="7"/>
  <c r="Y6" i="7"/>
  <c r="U6" i="7"/>
  <c r="Q6" i="7"/>
  <c r="M6" i="7"/>
  <c r="I6" i="7"/>
  <c r="E6" i="7"/>
  <c r="AH7" i="7"/>
  <c r="AD7" i="7"/>
  <c r="Z7" i="7"/>
  <c r="V7" i="7"/>
  <c r="R7" i="7"/>
  <c r="N7" i="7"/>
  <c r="J7" i="7"/>
  <c r="F7" i="7"/>
  <c r="B6" i="5"/>
  <c r="AF6" i="5"/>
  <c r="X6" i="5"/>
  <c r="P6" i="5"/>
  <c r="H6" i="5"/>
  <c r="AG7" i="5"/>
  <c r="AC7" i="5"/>
  <c r="Y7" i="5"/>
  <c r="U7" i="5"/>
  <c r="Q7" i="5"/>
  <c r="M7" i="5"/>
  <c r="I7" i="5"/>
  <c r="E7" i="5"/>
  <c r="M3" i="5"/>
  <c r="E3" i="5"/>
  <c r="AC6" i="5"/>
  <c r="U6" i="5"/>
  <c r="M6" i="5"/>
  <c r="E6" i="5"/>
  <c r="AF7" i="5"/>
  <c r="AB7" i="5"/>
  <c r="X7" i="5"/>
  <c r="T7" i="5"/>
  <c r="P7" i="5"/>
  <c r="L7" i="5"/>
  <c r="H7" i="5"/>
  <c r="D7" i="5"/>
  <c r="B3" i="5"/>
  <c r="B7" i="5"/>
  <c r="AI3" i="7"/>
  <c r="AE3" i="7"/>
  <c r="AA3" i="7"/>
  <c r="W3" i="7"/>
  <c r="S3" i="7"/>
  <c r="O3" i="7"/>
  <c r="K3" i="7"/>
  <c r="G3" i="7"/>
  <c r="C3" i="7"/>
  <c r="AF6" i="7"/>
  <c r="AB6" i="7"/>
  <c r="X6" i="7"/>
  <c r="T6" i="7"/>
  <c r="P6" i="7"/>
  <c r="L6" i="7"/>
  <c r="H6" i="7"/>
  <c r="D6" i="7"/>
  <c r="AG7" i="7"/>
  <c r="AC7" i="7"/>
  <c r="Y7" i="7"/>
  <c r="U7" i="7"/>
  <c r="Q7" i="7"/>
  <c r="M7" i="7"/>
  <c r="I7" i="7"/>
  <c r="E7" i="7"/>
  <c r="AB6" i="5"/>
  <c r="T6" i="5"/>
  <c r="L6" i="5"/>
  <c r="AI7" i="5"/>
  <c r="AE7" i="5"/>
  <c r="AA7" i="5"/>
  <c r="W7" i="5"/>
  <c r="S7" i="5"/>
  <c r="O7" i="5"/>
  <c r="K7" i="5"/>
  <c r="G7" i="5"/>
  <c r="C7" i="5"/>
  <c r="B3" i="7"/>
  <c r="B7" i="7"/>
  <c r="AH3" i="7"/>
  <c r="AD3" i="7"/>
  <c r="Z3" i="7"/>
  <c r="V3" i="7"/>
  <c r="R3" i="7"/>
  <c r="N3" i="7"/>
  <c r="J3" i="7"/>
  <c r="F3" i="7"/>
  <c r="AI6" i="7"/>
  <c r="AE6" i="7"/>
  <c r="AA6" i="7"/>
  <c r="W6" i="7"/>
  <c r="S6" i="7"/>
  <c r="O6" i="7"/>
  <c r="K6" i="7"/>
  <c r="G6" i="7"/>
  <c r="C6" i="7"/>
  <c r="AF7" i="7"/>
  <c r="AB7" i="7"/>
  <c r="X7" i="7"/>
  <c r="T7" i="7"/>
  <c r="P7" i="7"/>
  <c r="L7" i="7"/>
  <c r="H7" i="7"/>
  <c r="R7" i="9"/>
  <c r="D3" i="10"/>
  <c r="AI7" i="9"/>
  <c r="AA3" i="9"/>
  <c r="M7" i="9"/>
  <c r="O6" i="10"/>
  <c r="Y6" i="9"/>
  <c r="E3" i="10"/>
  <c r="G7" i="10"/>
  <c r="AA6" i="5"/>
  <c r="W6" i="5"/>
  <c r="S6" i="5"/>
  <c r="O6" i="5"/>
  <c r="K6" i="5"/>
  <c r="G6" i="5"/>
  <c r="C6" i="5"/>
  <c r="D6" i="5"/>
  <c r="AI6" i="5"/>
  <c r="AE6" i="5"/>
  <c r="AH6" i="5"/>
  <c r="AD6" i="5"/>
  <c r="Z6" i="5"/>
  <c r="V6" i="5"/>
  <c r="R6" i="5"/>
  <c r="N6" i="5"/>
  <c r="J6" i="5"/>
  <c r="Z3" i="5"/>
  <c r="V3" i="5"/>
  <c r="R3" i="5"/>
  <c r="N3" i="5"/>
  <c r="J3" i="5"/>
  <c r="F3" i="5"/>
  <c r="AF3" i="5"/>
  <c r="AB3" i="5"/>
  <c r="X3" i="5"/>
  <c r="T3" i="5"/>
  <c r="P3" i="5"/>
  <c r="L3" i="5"/>
  <c r="H3" i="5"/>
  <c r="A54" i="1"/>
  <c r="O7" i="9" s="1"/>
  <c r="A53" i="1"/>
  <c r="AA3" i="4" s="1"/>
  <c r="AG7" i="6" l="1"/>
  <c r="S6" i="6"/>
  <c r="B3" i="4"/>
  <c r="G6" i="4"/>
  <c r="K7" i="6"/>
  <c r="H6" i="6"/>
  <c r="C3" i="6"/>
  <c r="AE3" i="6"/>
  <c r="W7" i="4"/>
  <c r="P7" i="6"/>
  <c r="B7" i="6"/>
  <c r="U6" i="6"/>
  <c r="L3" i="6"/>
  <c r="AF3" i="6"/>
  <c r="D7" i="4"/>
  <c r="X7" i="4"/>
  <c r="AC3" i="4"/>
  <c r="R6" i="4"/>
  <c r="Y7" i="4"/>
  <c r="AG3" i="6"/>
  <c r="Z6" i="6"/>
  <c r="M7" i="6"/>
  <c r="Y3" i="4"/>
  <c r="B7" i="4"/>
  <c r="P3" i="4"/>
  <c r="Y6" i="4"/>
  <c r="E6" i="4"/>
  <c r="Z3" i="6"/>
  <c r="Z7" i="4"/>
  <c r="J7" i="4"/>
  <c r="AD7" i="6"/>
  <c r="R3" i="4"/>
  <c r="W7" i="6"/>
  <c r="P6" i="6"/>
  <c r="G3" i="6"/>
  <c r="G7" i="4"/>
  <c r="AA7" i="4"/>
  <c r="T7" i="6"/>
  <c r="E6" i="6"/>
  <c r="AC6" i="6"/>
  <c r="P3" i="6"/>
  <c r="B3" i="6"/>
  <c r="H7" i="4"/>
  <c r="AB7" i="4"/>
  <c r="M3" i="4"/>
  <c r="N6" i="4"/>
  <c r="Q7" i="4"/>
  <c r="Y3" i="6"/>
  <c r="J6" i="6"/>
  <c r="E7" i="6"/>
  <c r="Q3" i="4"/>
  <c r="AF3" i="4"/>
  <c r="H3" i="4"/>
  <c r="U6" i="4"/>
  <c r="AD7" i="4"/>
  <c r="W6" i="6"/>
  <c r="R7" i="6"/>
  <c r="W3" i="4"/>
  <c r="G3" i="4"/>
  <c r="X6" i="4"/>
  <c r="H6" i="4"/>
  <c r="M7" i="4"/>
  <c r="U3" i="6"/>
  <c r="V6" i="6"/>
  <c r="Y7" i="6"/>
  <c r="V3" i="6"/>
  <c r="S3" i="4"/>
  <c r="N6" i="6"/>
  <c r="R7" i="4"/>
  <c r="V7" i="6"/>
  <c r="AD3" i="4"/>
  <c r="K6" i="4"/>
  <c r="S6" i="4"/>
  <c r="J3" i="6"/>
  <c r="C7" i="6"/>
  <c r="AA7" i="6"/>
  <c r="T6" i="6"/>
  <c r="S3" i="6"/>
  <c r="K7" i="4"/>
  <c r="AE7" i="4"/>
  <c r="D7" i="6"/>
  <c r="X7" i="6"/>
  <c r="M6" i="6"/>
  <c r="AG6" i="6"/>
  <c r="T3" i="6"/>
  <c r="L7" i="4"/>
  <c r="C6" i="4"/>
  <c r="E3" i="4"/>
  <c r="J6" i="4"/>
  <c r="I3" i="6"/>
  <c r="B6" i="6"/>
  <c r="I3" i="4"/>
  <c r="X3" i="4"/>
  <c r="D3" i="4"/>
  <c r="Q6" i="4"/>
  <c r="N7" i="4"/>
  <c r="O6" i="6"/>
  <c r="J7" i="6"/>
  <c r="AI3" i="4"/>
  <c r="C3" i="4"/>
  <c r="T6" i="4"/>
  <c r="D6" i="4"/>
  <c r="E7" i="4"/>
  <c r="M3" i="6"/>
  <c r="Q7" i="6"/>
  <c r="Z3" i="4"/>
  <c r="C6" i="6"/>
  <c r="AH7" i="4"/>
  <c r="G7" i="6"/>
  <c r="AB6" i="4"/>
  <c r="Z7" i="6"/>
  <c r="F7" i="4"/>
  <c r="AC7" i="6"/>
  <c r="T7" i="4"/>
  <c r="Q6" i="6"/>
  <c r="O7" i="10"/>
  <c r="F6" i="6"/>
  <c r="D7" i="9"/>
  <c r="AC7" i="4"/>
  <c r="AE3" i="4"/>
  <c r="U7" i="9"/>
  <c r="C7" i="10"/>
  <c r="AH6" i="6"/>
  <c r="L6" i="4"/>
  <c r="AC3" i="6"/>
  <c r="U7" i="4"/>
  <c r="Z6" i="4"/>
  <c r="O7" i="4"/>
  <c r="T3" i="9"/>
  <c r="AD6" i="9"/>
  <c r="K6" i="10"/>
  <c r="F6" i="9"/>
  <c r="S6" i="10"/>
  <c r="AC7" i="10"/>
  <c r="AB6" i="10"/>
  <c r="W3" i="10"/>
  <c r="AD7" i="9"/>
  <c r="S6" i="9"/>
  <c r="M3" i="9"/>
  <c r="AG3" i="9"/>
  <c r="J7" i="10"/>
  <c r="AD7" i="10"/>
  <c r="U6" i="10"/>
  <c r="H3" i="10"/>
  <c r="AB3" i="10"/>
  <c r="S7" i="9"/>
  <c r="H6" i="9"/>
  <c r="AB6" i="9"/>
  <c r="N3" i="9"/>
  <c r="S3" i="9"/>
  <c r="E6" i="9"/>
  <c r="I3" i="10"/>
  <c r="AI7" i="10"/>
  <c r="AF3" i="9"/>
  <c r="J3" i="10"/>
  <c r="L7" i="10"/>
  <c r="I7" i="9"/>
  <c r="I7" i="10"/>
  <c r="H6" i="10"/>
  <c r="AF6" i="10"/>
  <c r="AA3" i="10"/>
  <c r="F7" i="9"/>
  <c r="AH7" i="9"/>
  <c r="AA6" i="9"/>
  <c r="Q3" i="9"/>
  <c r="N7" i="10"/>
  <c r="E6" i="10"/>
  <c r="Y6" i="10"/>
  <c r="L3" i="10"/>
  <c r="B7" i="10"/>
  <c r="AA7" i="9"/>
  <c r="L6" i="9"/>
  <c r="AF6" i="9"/>
  <c r="V3" i="9"/>
  <c r="C3" i="9"/>
  <c r="AF7" i="9"/>
  <c r="AH6" i="10"/>
  <c r="S7" i="10"/>
  <c r="P3" i="9"/>
  <c r="J6" i="9"/>
  <c r="E7" i="9"/>
  <c r="N3" i="10"/>
  <c r="G6" i="10"/>
  <c r="H7" i="10"/>
  <c r="O3" i="9"/>
  <c r="Q6" i="9"/>
  <c r="T7" i="9"/>
  <c r="AC3" i="10"/>
  <c r="AD6" i="10"/>
  <c r="AE7" i="10"/>
  <c r="W7" i="10"/>
  <c r="T7" i="10"/>
  <c r="N6" i="9"/>
  <c r="V6" i="9"/>
  <c r="D7" i="10"/>
  <c r="R3" i="10"/>
  <c r="Y7" i="10"/>
  <c r="O3" i="10"/>
  <c r="AB7" i="10"/>
  <c r="AH3" i="10"/>
  <c r="Q7" i="9"/>
  <c r="Q7" i="10"/>
  <c r="L6" i="10"/>
  <c r="G3" i="10"/>
  <c r="N7" i="9"/>
  <c r="C6" i="9"/>
  <c r="AI6" i="9"/>
  <c r="Y3" i="9"/>
  <c r="V7" i="10"/>
  <c r="I6" i="10"/>
  <c r="AC6" i="10"/>
  <c r="T3" i="10"/>
  <c r="K7" i="9"/>
  <c r="AE7" i="9"/>
  <c r="P6" i="9"/>
  <c r="F3" i="9"/>
  <c r="Z3" i="9"/>
  <c r="AI3" i="9"/>
  <c r="AC6" i="9"/>
  <c r="X7" i="9"/>
  <c r="AG3" i="10"/>
  <c r="R6" i="10"/>
  <c r="K7" i="10"/>
  <c r="H3" i="9"/>
  <c r="B7" i="9"/>
  <c r="AE6" i="10"/>
  <c r="AF7" i="10"/>
  <c r="G3" i="9"/>
  <c r="I6" i="9"/>
  <c r="L7" i="9"/>
  <c r="U3" i="10"/>
  <c r="V6" i="10"/>
  <c r="P6" i="10"/>
  <c r="M3" i="10"/>
  <c r="AG6" i="9"/>
  <c r="AF6" i="4"/>
  <c r="W6" i="10"/>
  <c r="G6" i="6"/>
  <c r="I6" i="4"/>
  <c r="AG7" i="4"/>
  <c r="AD3" i="9"/>
  <c r="AF7" i="6"/>
  <c r="M6" i="10"/>
  <c r="AC3" i="9"/>
  <c r="W3" i="6"/>
  <c r="F6" i="10"/>
  <c r="B6" i="10"/>
  <c r="AD6" i="6"/>
  <c r="AB7" i="9"/>
  <c r="W3" i="9"/>
  <c r="K3" i="4"/>
  <c r="P7" i="10"/>
  <c r="V3" i="10"/>
  <c r="F3" i="6"/>
  <c r="R6" i="9"/>
  <c r="AG6" i="4"/>
  <c r="J6" i="10"/>
  <c r="H7" i="9"/>
  <c r="AD6" i="4"/>
  <c r="J3" i="9"/>
  <c r="AB3" i="6"/>
  <c r="H7" i="6"/>
  <c r="Z7" i="10"/>
  <c r="I3" i="9"/>
  <c r="AF6" i="6"/>
  <c r="N6" i="10"/>
  <c r="I7" i="6"/>
  <c r="E3" i="6"/>
  <c r="C7" i="9"/>
  <c r="AE3" i="9"/>
  <c r="P6" i="4"/>
  <c r="O3" i="4"/>
  <c r="X7" i="10"/>
  <c r="AD3" i="10"/>
  <c r="N3" i="6"/>
  <c r="AH6" i="9"/>
  <c r="T3" i="4"/>
  <c r="Q3" i="10"/>
  <c r="U6" i="9"/>
  <c r="B6" i="4"/>
  <c r="X6" i="9"/>
  <c r="D3" i="6"/>
  <c r="X3" i="10"/>
  <c r="F7" i="10"/>
  <c r="O6" i="9"/>
  <c r="AI7" i="6"/>
  <c r="F7" i="6"/>
  <c r="O6" i="4"/>
  <c r="AE6" i="9"/>
  <c r="K6" i="9"/>
  <c r="V7" i="9"/>
  <c r="AI3" i="6"/>
  <c r="O3" i="6"/>
  <c r="X6" i="6"/>
  <c r="D6" i="6"/>
  <c r="S7" i="6"/>
  <c r="AE3" i="10"/>
  <c r="K3" i="10"/>
  <c r="X6" i="10"/>
  <c r="AG7" i="10"/>
  <c r="M7" i="10"/>
  <c r="N7" i="6"/>
  <c r="B3" i="9"/>
  <c r="AH3" i="4"/>
  <c r="AI6" i="6"/>
  <c r="V3" i="4"/>
  <c r="R3" i="6"/>
  <c r="AA6" i="4"/>
  <c r="J3" i="4"/>
  <c r="AA6" i="6"/>
  <c r="N3" i="4"/>
  <c r="L3" i="9"/>
  <c r="AI6" i="10"/>
  <c r="AG7" i="9"/>
  <c r="F3" i="4"/>
  <c r="C6" i="10"/>
  <c r="AH3" i="6"/>
  <c r="W6" i="4"/>
  <c r="AB3" i="9"/>
  <c r="AA6" i="10"/>
  <c r="Y7" i="9"/>
  <c r="AE6" i="4"/>
  <c r="Z3" i="10"/>
  <c r="AI6" i="4"/>
  <c r="D3" i="9"/>
  <c r="K6" i="6"/>
  <c r="E7" i="10"/>
  <c r="U7" i="10"/>
  <c r="D6" i="10"/>
  <c r="T6" i="10"/>
  <c r="C3" i="10"/>
  <c r="S3" i="10"/>
  <c r="AI3" i="10"/>
  <c r="O7" i="6"/>
  <c r="AE7" i="6"/>
  <c r="L6" i="6"/>
  <c r="AB6" i="6"/>
  <c r="K3" i="6"/>
  <c r="AA3" i="6"/>
  <c r="J7" i="9"/>
  <c r="Z7" i="9"/>
  <c r="G6" i="9"/>
  <c r="W6" i="9"/>
  <c r="E3" i="9"/>
  <c r="U3" i="9"/>
  <c r="C7" i="4"/>
  <c r="S7" i="4"/>
  <c r="AI7" i="4"/>
  <c r="R7" i="10"/>
  <c r="AH7" i="10"/>
  <c r="Q6" i="10"/>
  <c r="AG6" i="10"/>
  <c r="P3" i="10"/>
  <c r="AF3" i="10"/>
  <c r="L7" i="6"/>
  <c r="AB7" i="6"/>
  <c r="I6" i="6"/>
  <c r="Y6" i="6"/>
  <c r="H3" i="6"/>
  <c r="X3" i="6"/>
  <c r="G7" i="9"/>
  <c r="W7" i="9"/>
  <c r="D6" i="9"/>
  <c r="T6" i="9"/>
  <c r="B6" i="9"/>
  <c r="R3" i="9"/>
  <c r="AH3" i="9"/>
  <c r="P7" i="4"/>
  <c r="AF7" i="4"/>
  <c r="U3" i="4"/>
  <c r="V6" i="4"/>
  <c r="F6" i="4"/>
  <c r="I7" i="4"/>
  <c r="K3" i="9"/>
  <c r="M6" i="9"/>
  <c r="P7" i="9"/>
  <c r="Q3" i="6"/>
  <c r="R6" i="6"/>
  <c r="U7" i="6"/>
  <c r="Y3" i="10"/>
  <c r="Z6" i="10"/>
  <c r="AA7" i="10"/>
  <c r="AG3" i="4"/>
  <c r="AH6" i="4"/>
  <c r="AB3" i="4"/>
  <c r="L3" i="4"/>
  <c r="AC6" i="4"/>
  <c r="M6" i="4"/>
  <c r="V7" i="4"/>
  <c r="X3" i="9"/>
  <c r="Z6" i="9"/>
  <c r="AC7" i="9"/>
  <c r="AD3" i="6"/>
  <c r="AE6" i="6"/>
  <c r="AH7" i="6"/>
  <c r="B3" i="10"/>
  <c r="F3" i="10"/>
</calcChain>
</file>

<file path=xl/sharedStrings.xml><?xml version="1.0" encoding="utf-8"?>
<sst xmlns="http://schemas.openxmlformats.org/spreadsheetml/2006/main" count="1470" uniqueCount="515">
  <si>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</si>
  <si>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</si>
  <si>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</si>
  <si>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</si>
  <si>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</si>
  <si>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</si>
  <si>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</si>
  <si>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</si>
  <si>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</si>
  <si>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</si>
  <si>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</si>
  <si>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</si>
  <si>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</si>
  <si>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</si>
  <si>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</si>
  <si>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</si>
  <si>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</si>
  <si>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</si>
  <si>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</si>
  <si>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</si>
  <si>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</si>
  <si>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</si>
  <si>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</si>
  <si>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</si>
  <si>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</si>
  <si>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</si>
  <si>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</si>
  <si>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</si>
  <si>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</si>
  <si>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</si>
  <si>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</si>
  <si>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</si>
  <si>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</si>
  <si>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</si>
  <si>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</si>
  <si>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</si>
  <si>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</si>
  <si>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</si>
  <si>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</si>
  <si>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</si>
  <si>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</si>
  <si>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</si>
  <si>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</si>
  <si>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</si>
  <si>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</si>
  <si>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</si>
  <si>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</si>
  <si>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</si>
  <si>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</si>
  <si>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</si>
  <si>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</si>
  <si>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</si>
  <si>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</si>
  <si>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</si>
  <si>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</si>
  <si>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</si>
  <si>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</si>
  <si>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</si>
  <si>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</si>
  <si>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</si>
  <si>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</si>
  <si>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</si>
  <si>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</si>
  <si>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</si>
  <si>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</si>
  <si>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</si>
  <si>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</si>
  <si>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</si>
  <si>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</si>
  <si>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</si>
  <si>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</si>
  <si>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</si>
  <si>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</si>
  <si>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</si>
  <si>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</si>
  <si>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</si>
  <si>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</si>
  <si>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</si>
  <si>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</si>
  <si>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</si>
  <si>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</si>
  <si>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</si>
  <si>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</si>
  <si>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</si>
  <si>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</si>
  <si>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</si>
  <si>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</si>
  <si>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</si>
  <si>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</si>
  <si>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</si>
  <si>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</si>
  <si>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</si>
  <si>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</si>
  <si>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</si>
  <si>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</si>
  <si>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</si>
  <si>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</si>
  <si>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</si>
  <si>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</si>
  <si>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</si>
  <si>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</si>
  <si>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</si>
  <si>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</si>
  <si>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</si>
  <si>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</si>
  <si>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</si>
  <si>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</si>
  <si>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</si>
  <si>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</si>
  <si>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</si>
  <si>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</si>
  <si>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</si>
  <si>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</si>
  <si>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</si>
  <si>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</si>
  <si>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</si>
  <si>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</si>
  <si>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</si>
  <si>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</si>
  <si>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</si>
  <si>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</si>
  <si>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</si>
  <si>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</si>
  <si>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</si>
  <si>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</si>
  <si>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</si>
  <si>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</si>
  <si>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</si>
  <si>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</si>
  <si>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</si>
  <si>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</si>
  <si>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</si>
  <si>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</si>
  <si>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</si>
  <si>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</si>
  <si>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</si>
  <si>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</si>
  <si>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</si>
  <si>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</si>
  <si>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</si>
  <si>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</si>
  <si>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</si>
  <si>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</si>
  <si>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</si>
  <si>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</si>
  <si>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</si>
  <si>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</si>
  <si>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</si>
  <si>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</si>
  <si>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</si>
  <si>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</si>
  <si>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</si>
  <si>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</si>
  <si>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</si>
  <si>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</si>
  <si>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</si>
  <si>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</si>
  <si>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</si>
  <si>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</si>
  <si>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</si>
  <si>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</si>
  <si>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</si>
  <si>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</si>
  <si>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</si>
  <si>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</si>
  <si>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</si>
  <si>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</si>
  <si>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</si>
  <si>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</si>
  <si>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</si>
  <si>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</si>
  <si>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</si>
  <si>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</si>
  <si>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</si>
  <si>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</si>
  <si>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</si>
  <si>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</si>
  <si>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</si>
  <si>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</si>
  <si>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</si>
  <si>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</si>
  <si>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</si>
  <si>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</si>
  <si>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</si>
  <si>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</si>
  <si>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</si>
  <si>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</si>
  <si>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</si>
  <si>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</si>
  <si>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</si>
  <si>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</si>
  <si>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</si>
  <si>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</si>
  <si>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</si>
  <si>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</si>
  <si>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</si>
  <si>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</si>
  <si>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</si>
  <si>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</si>
  <si>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</si>
  <si>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</si>
  <si>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</si>
  <si>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</si>
  <si>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</si>
  <si>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</si>
  <si>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</si>
  <si>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</si>
  <si>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</si>
  <si>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</si>
  <si>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</si>
  <si>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</si>
  <si>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</si>
  <si>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</si>
  <si>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</si>
  <si>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</si>
  <si>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</si>
  <si>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</si>
  <si>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</si>
  <si>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</si>
  <si>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</si>
  <si>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</si>
  <si>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</si>
  <si>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</si>
  <si>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</si>
  <si>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</si>
  <si>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</si>
  <si>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</si>
  <si>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</si>
  <si>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</si>
  <si>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</si>
  <si>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</si>
  <si>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</si>
  <si>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</si>
  <si>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</si>
  <si>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</si>
  <si>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</si>
  <si>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</si>
  <si>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</si>
  <si>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</si>
  <si>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</si>
  <si>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</si>
  <si>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</si>
  <si>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</si>
  <si>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</si>
  <si>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South Atlantic</t>
  </si>
  <si>
    <t>East South Central</t>
  </si>
  <si>
    <t>West South Central</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</si>
  <si>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</si>
  <si>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</si>
  <si>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</si>
  <si>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</si>
  <si>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</si>
  <si>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</si>
  <si>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</si>
  <si>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</si>
  <si>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</si>
  <si>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</si>
  <si>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</si>
  <si>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</si>
  <si>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</si>
  <si>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</si>
  <si>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</si>
  <si>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</si>
  <si>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</si>
  <si>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</si>
  <si>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</si>
  <si>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</si>
  <si>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</si>
  <si>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</si>
  <si>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</si>
  <si>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</si>
  <si>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</si>
  <si>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</si>
  <si>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</si>
  <si>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</si>
  <si>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</si>
  <si>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</si>
  <si>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</si>
  <si>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</si>
  <si>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</si>
  <si>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</si>
  <si>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</si>
  <si>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</si>
  <si>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</si>
  <si>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</si>
  <si>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</si>
  <si>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</si>
  <si>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</si>
  <si>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</si>
  <si>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</si>
  <si>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</si>
  <si>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</si>
  <si>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</si>
  <si>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</si>
  <si>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</si>
  <si>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</si>
  <si>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</si>
  <si>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</si>
  <si>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</si>
  <si>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</si>
  <si>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</si>
  <si>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</si>
  <si>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</si>
  <si>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</si>
  <si>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</si>
  <si>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</si>
  <si>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</si>
  <si>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</si>
  <si>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</si>
  <si>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t>Number of housing units (million)</t>
  </si>
  <si>
    <t>Housing unit type</t>
  </si>
  <si>
    <r>
      <t>Total U.S.</t>
    </r>
    <r>
      <rPr>
        <b/>
        <vertAlign val="superscript"/>
        <sz val="10"/>
        <color theme="1"/>
        <rFont val="Calibri"/>
        <family val="2"/>
        <scheme val="minor"/>
      </rPr>
      <t>2</t>
    </r>
  </si>
  <si>
    <t>Single-family detached</t>
  </si>
  <si>
    <t>Single-family attached</t>
  </si>
  <si>
    <t>All homes</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</si>
  <si>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</si>
  <si>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</si>
  <si>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</si>
  <si>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</si>
  <si>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</si>
  <si>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</si>
  <si>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</si>
  <si>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</si>
  <si>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</si>
  <si>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</si>
  <si>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</si>
  <si>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</si>
  <si>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</si>
  <si>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</si>
  <si>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</si>
  <si>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</si>
  <si>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</si>
  <si>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</si>
  <si>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</si>
  <si>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</si>
  <si>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</si>
  <si>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</si>
  <si>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</si>
  <si>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</si>
  <si>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</si>
  <si>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</si>
  <si>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</si>
  <si>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</si>
  <si>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</si>
  <si>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</si>
  <si>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</si>
  <si>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</si>
  <si>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</si>
  <si>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</si>
  <si>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</si>
  <si>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</si>
  <si>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</si>
  <si>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</si>
  <si>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</si>
  <si>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</si>
  <si>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</si>
  <si>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</si>
  <si>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</si>
  <si>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</si>
  <si>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</si>
  <si>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</si>
  <si>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</si>
  <si>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</si>
  <si>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</si>
  <si>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</si>
  <si>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</si>
  <si>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</si>
  <si>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</si>
  <si>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</si>
  <si>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</si>
  <si>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</si>
  <si>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</si>
  <si>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</si>
  <si>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</si>
  <si>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</si>
  <si>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</si>
  <si>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</si>
  <si>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</si>
  <si>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</si>
  <si>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</si>
  <si>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</si>
  <si>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</si>
  <si>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</si>
  <si>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</si>
  <si>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</si>
  <si>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</si>
  <si>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</si>
  <si>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</si>
  <si>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</si>
  <si>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</si>
  <si>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</si>
  <si>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</si>
  <si>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</si>
  <si>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</si>
  <si>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</si>
  <si>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</si>
  <si>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</si>
  <si>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</si>
  <si>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</si>
  <si>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</si>
  <si>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</si>
  <si>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</si>
  <si>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</si>
  <si>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</si>
  <si>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</si>
  <si>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</si>
  <si>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</si>
  <si>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</si>
  <si>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</si>
  <si>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</si>
  <si>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</si>
  <si>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</si>
  <si>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</si>
  <si>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</si>
  <si>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</si>
  <si>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</si>
  <si>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</si>
  <si>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</si>
  <si>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</si>
  <si>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</si>
  <si>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</si>
  <si>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</si>
  <si>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</si>
  <si>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</si>
  <si>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</si>
  <si>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</si>
  <si>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</si>
  <si>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</si>
  <si>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</si>
  <si>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</si>
  <si>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</si>
  <si>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</si>
  <si>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</si>
  <si>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</si>
  <si>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</si>
  <si>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</si>
  <si>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</si>
  <si>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</si>
  <si>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</si>
  <si>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</si>
  <si>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</si>
  <si>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</si>
  <si>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</si>
  <si>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</si>
  <si>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</si>
  <si>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</si>
  <si>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MW*hour</t>
  </si>
  <si>
    <t xml:space="preserve">of generation in this variable are additional. Electricity Output is reported in MWh and </t>
  </si>
  <si>
    <t>Capacity is reported in MW</t>
  </si>
  <si>
    <t>Commercial Sector</t>
  </si>
  <si>
    <t xml:space="preserve">
</t>
  </si>
  <si>
    <t>https://www.eia.gov/state/search/#?1=102&amp;5=124&amp;2=224</t>
  </si>
  <si>
    <t>Texas data is consolidated from tables available from EIA</t>
  </si>
  <si>
    <t>Texas data from different tables for Utility Scale Facility Net Generation by Sector table for each energy source</t>
  </si>
  <si>
    <t>NM</t>
  </si>
  <si>
    <t>Natural Gas</t>
  </si>
  <si>
    <t>--</t>
  </si>
  <si>
    <t>Coal</t>
  </si>
  <si>
    <t>Wind</t>
  </si>
  <si>
    <t>Table HC2.8</t>
  </si>
  <si>
    <r>
      <t>Table HC2.8  Structural and geographic characteristics of homes in the South and West regions, 2015</t>
    </r>
    <r>
      <rPr>
        <b/>
        <vertAlign val="superscript"/>
        <sz val="12"/>
        <color theme="4"/>
        <rFont val="Calibri"/>
        <family val="2"/>
        <scheme val="minor"/>
      </rPr>
      <t>1</t>
    </r>
  </si>
  <si>
    <t>South Census Region</t>
  </si>
  <si>
    <t>West Census Region</t>
  </si>
  <si>
    <t>Total South</t>
  </si>
  <si>
    <t>Total West</t>
  </si>
  <si>
    <t>Total Mountain</t>
  </si>
  <si>
    <t>Apartments  in buildings with 2-4 units</t>
  </si>
  <si>
    <t>Apartments  in buildings with 5 or more units</t>
  </si>
  <si>
    <t>Mobile homes</t>
  </si>
  <si>
    <t>Changes from US model to TX model:</t>
  </si>
  <si>
    <t>Urban/Rural split changed to match SW central region (RECS HC2.8)</t>
  </si>
  <si>
    <t>Texas Scaling Sources</t>
  </si>
  <si>
    <t>Table 1.3.A</t>
  </si>
  <si>
    <t>Eletric Power</t>
  </si>
  <si>
    <t>2019, 2020</t>
  </si>
  <si>
    <t>Commercial Building Inventories - South Central</t>
  </si>
  <si>
    <t>https://catalog.data.gov/dataset/city-and-county-commercial-building-inventories/resource/cbdb3fe2-8d81-419f-98af-040b86567ada?inner_span=True</t>
  </si>
  <si>
    <t>Data from Texas, Lousiana, Arksansas, Oklahoma</t>
  </si>
  <si>
    <t>US</t>
  </si>
  <si>
    <t>https://www.census.gov/content/dam/Census/library/working-papers/2009/demo/us-pop-proj-2000-2050/analytical-document09.pdf</t>
  </si>
  <si>
    <t>Texas</t>
  </si>
  <si>
    <t>https://demographics.texas.gov/Data/TPEPP/Projections/</t>
  </si>
  <si>
    <t>Population Scaling</t>
  </si>
  <si>
    <t>https://www.eia.gov/electricity/data/browser/#/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t>
  </si>
  <si>
    <t>United States</t>
  </si>
  <si>
    <t>2019 U.S. and TX data from all fuels (thousand MWh)</t>
  </si>
  <si>
    <t>Petroleum Liquid</t>
  </si>
  <si>
    <t>Hydroelectric (conventional)</t>
  </si>
  <si>
    <t>Residential Sector</t>
  </si>
  <si>
    <t>Consolidated Data from Electricity Browser. Coal and Hydroelectric are not used in calculations, and other data sources are not included because no generation exists in the commercial sector nationally.</t>
  </si>
  <si>
    <t>Commercial Sector Fractions</t>
  </si>
  <si>
    <t>Petroleum</t>
  </si>
  <si>
    <t>^These are applied to the AEO calculation then multiplied by Texas population for the given year</t>
  </si>
  <si>
    <t>Data compiled from EIA - electric monthly</t>
  </si>
  <si>
    <t>Residential Sector Fractions</t>
  </si>
  <si>
    <t>^wind and natural gas are multiplied by ratio of wind:solar or natural gas:solar for given year based on AEO table 22 (this is the same as using the solar fraction)</t>
  </si>
  <si>
    <t>This fraction of Energy in TX/person compared to the US is multiplied by the AEO value then multiplied by Tx population for the given year based on projections</t>
  </si>
  <si>
    <t>https://www.eia.gov/consumption/residential/data/2015/hc/hc2.8.xlsx</t>
  </si>
  <si>
    <t>January</t>
  </si>
  <si>
    <t>February</t>
  </si>
  <si>
    <t>March</t>
  </si>
  <si>
    <t>April</t>
  </si>
  <si>
    <t>May</t>
  </si>
  <si>
    <t>June</t>
  </si>
  <si>
    <t>July</t>
  </si>
  <si>
    <t>August</t>
  </si>
  <si>
    <t>September</t>
  </si>
  <si>
    <t>October</t>
  </si>
  <si>
    <t>November</t>
  </si>
  <si>
    <t>December</t>
  </si>
  <si>
    <t>Old Solar</t>
  </si>
  <si>
    <t>Commercial/Residential energy for generation in Texas used determine fraction of energy generation and capacity in Texas</t>
  </si>
  <si>
    <t>Population modeling for the US and Texas from 2017-2050 used to scale this fraction on a per person basis using the population from 2019</t>
  </si>
  <si>
    <t>Fractions calculated using generation data are applied to capacity, we assume that generation and capacity scale with one another.</t>
  </si>
  <si>
    <t>Residential distributed electric quantities by wind/natural gas fuel sources not available for Texas; the solar fraction is used. We're making the assumption wind/natural gas will scale with 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</si>
</sst>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0.000E+00"/>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0"/>
      <color indexed="8"/>
      <name val="Arial"/>
      <family val="2"/>
    </font>
    <font>
      <sz val="11"/>
      <color rgb="FF9C6500"/>
      <name val="Calibri"/>
      <family val="2"/>
      <scheme val="minor"/>
    </font>
    <font>
      <sz val="11"/>
      <name val="Calibri"/>
      <family val="2"/>
      <scheme val="minor"/>
    </font>
    <font>
      <sz val="10"/>
      <color theme="1"/>
      <name val="Tahoma"/>
      <family val="2"/>
    </font>
    <font>
      <sz val="8"/>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FEAF7"/>
        <bgColor indexed="64"/>
      </patternFill>
    </fill>
  </fills>
  <borders count="33">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34998626667073579"/>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style="dashed">
        <color theme="0" tint="-0.24994659260841701"/>
      </top>
      <bottom style="medium">
        <color theme="4"/>
      </bottom>
      <diagonal/>
    </border>
    <border>
      <left/>
      <right/>
      <top style="medium">
        <color theme="4"/>
      </top>
      <bottom/>
      <diagonal/>
    </border>
    <border>
      <left style="medium">
        <color rgb="FFCCCCCC"/>
      </left>
      <right style="medium">
        <color rgb="FFCCCCCC"/>
      </right>
      <top style="medium">
        <color rgb="FFCCCCCC"/>
      </top>
      <bottom style="medium">
        <color rgb="FFCCCCCC"/>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6" applyNumberFormat="0" applyProtection="0">
      <alignment horizontal="left" wrapText="1"/>
    </xf>
    <xf numFmtId="0" fontId="19" fillId="0" borderId="0" applyNumberFormat="0" applyFill="0" applyBorder="0" applyAlignment="0" applyProtection="0"/>
    <xf numFmtId="0" fontId="20" fillId="0" borderId="5" applyNumberFormat="0" applyFill="0" applyAlignment="0" applyProtection="0"/>
    <xf numFmtId="0" fontId="21" fillId="0" borderId="8" applyNumberFormat="0" applyFill="0" applyAlignment="0" applyProtection="0"/>
    <xf numFmtId="0" fontId="22" fillId="0" borderId="9" applyNumberFormat="0" applyFill="0" applyAlignment="0" applyProtection="0"/>
    <xf numFmtId="0" fontId="22" fillId="0" borderId="0" applyNumberFormat="0" applyFill="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6" borderId="10" applyNumberFormat="0" applyAlignment="0" applyProtection="0"/>
    <xf numFmtId="0" fontId="26" fillId="7" borderId="11" applyNumberFormat="0" applyAlignment="0" applyProtection="0"/>
    <xf numFmtId="0" fontId="27" fillId="7" borderId="10" applyNumberFormat="0" applyAlignment="0" applyProtection="0"/>
    <xf numFmtId="0" fontId="28" fillId="0" borderId="12" applyNumberFormat="0" applyFill="0" applyAlignment="0" applyProtection="0"/>
    <xf numFmtId="0" fontId="29" fillId="8" borderId="13" applyNumberFormat="0" applyAlignment="0" applyProtection="0"/>
    <xf numFmtId="0" fontId="30" fillId="0" borderId="0" applyNumberFormat="0" applyFill="0" applyBorder="0" applyAlignment="0" applyProtection="0"/>
    <xf numFmtId="0" fontId="8" fillId="9" borderId="14" applyNumberFormat="0" applyFont="0" applyAlignment="0" applyProtection="0"/>
    <xf numFmtId="0" fontId="31" fillId="0" borderId="0" applyNumberFormat="0" applyFill="0" applyBorder="0" applyAlignment="0" applyProtection="0"/>
    <xf numFmtId="0" fontId="1" fillId="0" borderId="15"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3" fillId="0" borderId="0" applyNumberFormat="0" applyFill="0" applyBorder="0" applyAlignment="0" applyProtection="0"/>
    <xf numFmtId="0" fontId="35" fillId="5"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32" fillId="33" borderId="0" applyNumberFormat="0" applyBorder="0" applyAlignment="0" applyProtection="0"/>
  </cellStyleXfs>
  <cellXfs count="111">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3" fontId="11" fillId="0" borderId="5" xfId="2" applyNumberFormat="1" applyFont="1" applyBorder="1" applyAlignment="1">
      <alignment horizontal="right" wrapText="1"/>
    </xf>
    <xf numFmtId="165" fontId="15" fillId="0" borderId="7" xfId="5" applyNumberFormat="1" applyFont="1" applyBorder="1" applyAlignment="1">
      <alignment horizontal="right" wrapText="1"/>
    </xf>
    <xf numFmtId="165" fontId="11" fillId="0" borderId="2" xfId="4" applyNumberFormat="1" applyFont="1" applyAlignment="1">
      <alignment horizontal="righ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0" fillId="0" borderId="0" xfId="0" applyAlignment="1">
      <alignment horizontal="left" indent="1"/>
    </xf>
    <xf numFmtId="0" fontId="15" fillId="0" borderId="3" xfId="5" applyFont="1" applyFill="1" applyAlignment="1">
      <alignment wrapTex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3" fontId="0" fillId="0" borderId="0" xfId="0" applyNumberFormat="1"/>
    <xf numFmtId="0" fontId="0" fillId="0" borderId="0" xfId="0" applyAlignment="1">
      <alignment vertical="top"/>
    </xf>
    <xf numFmtId="0" fontId="33" fillId="0" borderId="0" xfId="44"/>
    <xf numFmtId="0" fontId="0" fillId="0" borderId="0" xfId="0" applyBorder="1" applyAlignment="1">
      <alignment vertical="top"/>
    </xf>
    <xf numFmtId="0" fontId="0" fillId="0" borderId="0" xfId="0" applyBorder="1"/>
    <xf numFmtId="0" fontId="0" fillId="34" borderId="0" xfId="0" applyFill="1"/>
    <xf numFmtId="0" fontId="3" fillId="34" borderId="2" xfId="4" applyFont="1" applyFill="1" applyBorder="1" applyAlignment="1">
      <alignment wrapText="1"/>
    </xf>
    <xf numFmtId="0" fontId="4" fillId="34" borderId="0" xfId="0" applyFont="1" applyFill="1"/>
    <xf numFmtId="0" fontId="0" fillId="34" borderId="3" xfId="5" applyFont="1" applyFill="1" applyBorder="1" applyAlignment="1">
      <alignment wrapText="1"/>
    </xf>
    <xf numFmtId="4" fontId="0" fillId="34" borderId="3" xfId="5" applyNumberFormat="1" applyFont="1" applyFill="1" applyAlignment="1">
      <alignment horizontal="right" wrapText="1"/>
    </xf>
    <xf numFmtId="164" fontId="0" fillId="34" borderId="3" xfId="5" applyNumberFormat="1" applyFont="1" applyFill="1" applyAlignment="1">
      <alignment horizontal="right" wrapText="1"/>
    </xf>
    <xf numFmtId="3" fontId="0" fillId="34" borderId="3" xfId="5" applyNumberFormat="1" applyFont="1" applyFill="1" applyAlignment="1">
      <alignment horizontal="right" wrapText="1"/>
    </xf>
    <xf numFmtId="166" fontId="0" fillId="34" borderId="3" xfId="5" applyNumberFormat="1" applyFont="1" applyFill="1" applyAlignment="1">
      <alignment horizontal="right" wrapText="1"/>
    </xf>
    <xf numFmtId="0" fontId="5" fillId="0" borderId="0" xfId="3" applyAlignment="1">
      <alignment horizontal="left" wrapText="1"/>
    </xf>
    <xf numFmtId="3" fontId="11" fillId="0" borderId="0" xfId="0" applyNumberFormat="1" applyFont="1" applyAlignment="1">
      <alignment horizontal="left" wrapText="1"/>
    </xf>
    <xf numFmtId="3" fontId="11" fillId="0" borderId="0" xfId="9" applyNumberFormat="1" applyFont="1" applyBorder="1">
      <alignment horizontal="left" wrapText="1"/>
    </xf>
    <xf numFmtId="0" fontId="11" fillId="0" borderId="1" xfId="2" applyFont="1">
      <alignment wrapText="1"/>
    </xf>
    <xf numFmtId="0" fontId="11" fillId="0" borderId="7" xfId="5" applyFont="1" applyBorder="1">
      <alignment wrapText="1"/>
    </xf>
    <xf numFmtId="0" fontId="11" fillId="0" borderId="2" xfId="4" applyFont="1">
      <alignment wrapText="1"/>
    </xf>
    <xf numFmtId="0" fontId="15" fillId="0" borderId="3" xfId="5" applyFont="1">
      <alignment wrapText="1"/>
    </xf>
    <xf numFmtId="0" fontId="15" fillId="0" borderId="3" xfId="5" applyFont="1" applyAlignment="1">
      <alignment horizontal="left" wrapText="1" indent="1"/>
    </xf>
    <xf numFmtId="0" fontId="15" fillId="0" borderId="3" xfId="5" applyFont="1" applyAlignment="1">
      <alignment horizontal="left" wrapText="1"/>
    </xf>
    <xf numFmtId="0" fontId="15" fillId="0" borderId="3" xfId="5" quotePrefix="1" applyFont="1">
      <alignment wrapText="1"/>
    </xf>
    <xf numFmtId="0" fontId="11" fillId="0" borderId="2" xfId="4" applyFont="1" applyAlignment="1">
      <alignment horizontal="left" wrapText="1" indent="1"/>
    </xf>
    <xf numFmtId="0" fontId="15" fillId="0" borderId="3" xfId="5" applyFont="1" applyAlignment="1">
      <alignment horizontal="left" wrapText="1" indent="2"/>
    </xf>
    <xf numFmtId="0" fontId="15" fillId="0" borderId="20" xfId="5" applyFont="1" applyBorder="1" applyAlignment="1">
      <alignment horizontal="left" wrapText="1" indent="1"/>
    </xf>
    <xf numFmtId="3" fontId="15" fillId="0" borderId="20" xfId="0" applyNumberFormat="1" applyFont="1" applyBorder="1"/>
    <xf numFmtId="165" fontId="15" fillId="34" borderId="3" xfId="5" applyNumberFormat="1" applyFont="1" applyFill="1" applyAlignment="1">
      <alignment horizontal="right" wrapText="1"/>
    </xf>
    <xf numFmtId="165" fontId="15" fillId="0" borderId="7" xfId="5" applyNumberFormat="1" applyFont="1" applyFill="1" applyBorder="1" applyAlignment="1">
      <alignment horizontal="right" wrapText="1"/>
    </xf>
    <xf numFmtId="0" fontId="36" fillId="0" borderId="0" xfId="0" applyFont="1"/>
    <xf numFmtId="0" fontId="2" fillId="0" borderId="4" xfId="6" applyFont="1" applyFill="1" applyBorder="1" applyAlignment="1">
      <alignment wrapText="1"/>
    </xf>
    <xf numFmtId="0" fontId="2" fillId="0" borderId="4" xfId="6" applyAlignment="1">
      <alignment wrapText="1"/>
    </xf>
    <xf numFmtId="0" fontId="5" fillId="0" borderId="0" xfId="3" applyAlignment="1">
      <alignment horizontal="left" wrapText="1"/>
    </xf>
    <xf numFmtId="3" fontId="11" fillId="0" borderId="16" xfId="0" applyNumberFormat="1" applyFont="1" applyBorder="1" applyAlignment="1">
      <alignment horizontal="left" wrapText="1"/>
    </xf>
    <xf numFmtId="3" fontId="11" fillId="0" borderId="17" xfId="9" applyNumberFormat="1" applyFont="1" applyBorder="1">
      <alignment horizontal="left" wrapText="1"/>
    </xf>
    <xf numFmtId="3" fontId="11" fillId="0" borderId="18" xfId="9" applyNumberFormat="1" applyFont="1" applyBorder="1">
      <alignment horizontal="left" wrapText="1"/>
    </xf>
    <xf numFmtId="3" fontId="11" fillId="0" borderId="19" xfId="9" applyNumberFormat="1" applyFont="1" applyBorder="1">
      <alignment horizontal="left" wrapText="1"/>
    </xf>
    <xf numFmtId="3" fontId="11" fillId="0" borderId="6" xfId="9" applyNumberFormat="1" applyFont="1">
      <alignment horizontal="left" wrapText="1"/>
    </xf>
    <xf numFmtId="3" fontId="11" fillId="0" borderId="0" xfId="2" applyNumberFormat="1" applyFont="1" applyBorder="1" applyAlignment="1">
      <alignment horizontal="right" wrapText="1"/>
    </xf>
    <xf numFmtId="3" fontId="11" fillId="0" borderId="5" xfId="2" applyNumberFormat="1" applyFont="1" applyBorder="1" applyAlignment="1">
      <alignment horizontal="right" wrapText="1"/>
    </xf>
    <xf numFmtId="0" fontId="2" fillId="0" borderId="21" xfId="6" applyBorder="1" applyAlignment="1">
      <alignment horizontal="left" wrapText="1"/>
    </xf>
    <xf numFmtId="0" fontId="0" fillId="0" borderId="22" xfId="0" applyBorder="1" applyAlignment="1">
      <alignment wrapText="1"/>
    </xf>
    <xf numFmtId="0" fontId="0" fillId="0" borderId="22" xfId="0" applyBorder="1" applyAlignment="1">
      <alignment vertical="center"/>
    </xf>
    <xf numFmtId="0" fontId="33" fillId="0" borderId="22" xfId="44" applyBorder="1" applyAlignment="1">
      <alignment vertical="center"/>
    </xf>
    <xf numFmtId="0" fontId="0" fillId="0" borderId="22" xfId="0" applyBorder="1" applyAlignment="1">
      <alignment horizontal="left" vertical="center"/>
    </xf>
    <xf numFmtId="0" fontId="0" fillId="34" borderId="0" xfId="0" applyFont="1" applyFill="1"/>
    <xf numFmtId="0" fontId="37" fillId="0" borderId="22" xfId="0" applyFont="1" applyBorder="1" applyAlignment="1">
      <alignment horizontal="center" vertical="center" wrapText="1"/>
    </xf>
    <xf numFmtId="3" fontId="37" fillId="0" borderId="22" xfId="0" applyNumberFormat="1" applyFont="1" applyBorder="1" applyAlignment="1">
      <alignment horizontal="right" vertical="center" wrapText="1"/>
    </xf>
    <xf numFmtId="0" fontId="0" fillId="0" borderId="22" xfId="0" applyBorder="1" applyAlignment="1">
      <alignment horizontal="right" wrapText="1"/>
    </xf>
    <xf numFmtId="0" fontId="34" fillId="0" borderId="23" xfId="0" applyFont="1" applyFill="1" applyBorder="1" applyAlignment="1">
      <alignment horizontal="center" wrapText="1"/>
    </xf>
    <xf numFmtId="0" fontId="0" fillId="0" borderId="24" xfId="0" applyBorder="1"/>
    <xf numFmtId="0" fontId="0" fillId="0" borderId="23" xfId="0" applyBorder="1"/>
    <xf numFmtId="0" fontId="0" fillId="0" borderId="25" xfId="0" applyBorder="1"/>
    <xf numFmtId="0" fontId="0" fillId="0" borderId="26" xfId="0" applyBorder="1"/>
    <xf numFmtId="0" fontId="34" fillId="0" borderId="27" xfId="0" applyFont="1" applyFill="1" applyBorder="1" applyAlignment="1">
      <alignment horizontal="center" wrapText="1"/>
    </xf>
    <xf numFmtId="0" fontId="0" fillId="0" borderId="28" xfId="0" applyBorder="1"/>
    <xf numFmtId="0" fontId="34" fillId="35" borderId="29" xfId="0" applyFont="1" applyFill="1" applyBorder="1" applyAlignment="1">
      <alignment horizontal="center" wrapText="1"/>
    </xf>
    <xf numFmtId="0" fontId="34" fillId="35" borderId="30" xfId="0" applyFont="1" applyFill="1" applyBorder="1" applyAlignment="1">
      <alignment horizontal="center" wrapText="1"/>
    </xf>
    <xf numFmtId="0" fontId="34" fillId="35" borderId="31" xfId="0" applyFont="1" applyFill="1" applyBorder="1" applyAlignment="1">
      <alignment horizontal="center" wrapText="1"/>
    </xf>
    <xf numFmtId="0" fontId="34" fillId="35" borderId="32" xfId="0" applyFont="1" applyFill="1" applyBorder="1" applyAlignment="1">
      <alignment horizontal="center" wrapText="1"/>
    </xf>
    <xf numFmtId="0" fontId="0" fillId="0" borderId="28" xfId="0" applyBorder="1" applyAlignment="1">
      <alignment horizontal="right"/>
    </xf>
    <xf numFmtId="0" fontId="0" fillId="0" borderId="24" xfId="0" applyBorder="1" applyAlignment="1">
      <alignment horizontal="right"/>
    </xf>
    <xf numFmtId="0" fontId="0" fillId="0" borderId="26" xfId="0" applyBorder="1" applyAlignment="1">
      <alignment horizontal="right"/>
    </xf>
    <xf numFmtId="0" fontId="0" fillId="0" borderId="24" xfId="0" quotePrefix="1" applyBorder="1" applyAlignment="1">
      <alignment horizontal="right"/>
    </xf>
    <xf numFmtId="0" fontId="0" fillId="0" borderId="23" xfId="0" applyFill="1" applyBorder="1"/>
    <xf numFmtId="0" fontId="0" fillId="0" borderId="25" xfId="0" applyFill="1" applyBorder="1"/>
    <xf numFmtId="0" fontId="0" fillId="34" borderId="27" xfId="0" applyFill="1" applyBorder="1" applyAlignment="1">
      <alignment horizontal="center" wrapText="1"/>
    </xf>
    <xf numFmtId="0" fontId="0" fillId="34" borderId="28" xfId="0" applyFill="1" applyBorder="1" applyAlignment="1">
      <alignment horizontal="center" wrapText="1"/>
    </xf>
    <xf numFmtId="0" fontId="0" fillId="34" borderId="23" xfId="0" applyFill="1" applyBorder="1" applyAlignment="1">
      <alignment horizontal="center" wrapText="1"/>
    </xf>
    <xf numFmtId="0" fontId="0" fillId="34" borderId="24" xfId="0" applyFill="1" applyBorder="1" applyAlignment="1">
      <alignment horizontal="center" wrapText="1"/>
    </xf>
    <xf numFmtId="0" fontId="0" fillId="34" borderId="25" xfId="0" applyFill="1" applyBorder="1" applyAlignment="1">
      <alignment horizontal="center" wrapText="1"/>
    </xf>
    <xf numFmtId="0" fontId="0" fillId="34" borderId="26" xfId="0" applyFill="1" applyBorder="1" applyAlignment="1">
      <alignment horizontal="center" wrapText="1"/>
    </xf>
    <xf numFmtId="0" fontId="1" fillId="0" borderId="27" xfId="0" applyFont="1" applyBorder="1"/>
    <xf numFmtId="0" fontId="7" fillId="0" borderId="23" xfId="0" applyFont="1" applyFill="1" applyBorder="1" applyAlignment="1">
      <alignment horizontal="left" wrapText="1"/>
    </xf>
    <xf numFmtId="0" fontId="0" fillId="0" borderId="0" xfId="0" applyFill="1" applyBorder="1"/>
    <xf numFmtId="0" fontId="7" fillId="0" borderId="25" xfId="0" applyFont="1" applyFill="1" applyBorder="1" applyAlignment="1">
      <alignment horizontal="left" wrapText="1"/>
    </xf>
  </cellXfs>
  <cellStyles count="52">
    <cellStyle name="20% - Accent1" xfId="27" builtinId="30" customBuiltin="1"/>
    <cellStyle name="20% - Accent2" xfId="30" builtinId="34" customBuiltin="1"/>
    <cellStyle name="20% - Accent3" xfId="33" builtinId="38" customBuiltin="1"/>
    <cellStyle name="20% - Accent4" xfId="36" builtinId="42" customBuiltin="1"/>
    <cellStyle name="20% - Accent5" xfId="39" builtinId="46" customBuiltin="1"/>
    <cellStyle name="20% - Accent6" xfId="42" builtinId="50" customBuiltin="1"/>
    <cellStyle name="40% - Accent1" xfId="28" builtinId="31" customBuiltin="1"/>
    <cellStyle name="40% - Accent2" xfId="31" builtinId="35" customBuiltin="1"/>
    <cellStyle name="40% - Accent3" xfId="34" builtinId="39" customBuiltin="1"/>
    <cellStyle name="40% - Accent4" xfId="37" builtinId="43" customBuiltin="1"/>
    <cellStyle name="40% - Accent5" xfId="40" builtinId="47" customBuiltin="1"/>
    <cellStyle name="40% - Accent6" xfId="43" builtinId="51" customBuiltin="1"/>
    <cellStyle name="60% - Accent1 2" xfId="46" xr:uid="{138823C5-1FA4-41F7-AF49-7FBAC01647BE}"/>
    <cellStyle name="60% - Accent2 2" xfId="47" xr:uid="{8ABD3F98-A7E9-42C5-AE81-3B70F0CF5B67}"/>
    <cellStyle name="60% - Accent3 2" xfId="48" xr:uid="{91A0F4DA-E961-44A0-AE1D-B9AE46988CBA}"/>
    <cellStyle name="60% - Accent4 2" xfId="49" xr:uid="{62788BBA-C33A-439D-BC64-E2866DA2BCBE}"/>
    <cellStyle name="60% - Accent5 2" xfId="50" xr:uid="{CEB290A4-9D3B-4B0B-B3D8-B5771D2BAE0E}"/>
    <cellStyle name="60% - Accent6 2" xfId="51" xr:uid="{2F8C1A60-27E8-40F4-83AE-0865F80353A6}"/>
    <cellStyle name="Accent1" xfId="26" builtinId="29" customBuiltin="1"/>
    <cellStyle name="Accent2" xfId="29" builtinId="33" customBuiltin="1"/>
    <cellStyle name="Accent3" xfId="32" builtinId="37" customBuiltin="1"/>
    <cellStyle name="Accent4" xfId="35" builtinId="41" customBuiltin="1"/>
    <cellStyle name="Accent5" xfId="38" builtinId="45" customBuiltin="1"/>
    <cellStyle name="Accent6" xfId="41" builtinId="49" customBuiltin="1"/>
    <cellStyle name="Bad" xfId="16" builtinId="27" customBuiltin="1"/>
    <cellStyle name="Body: normal cell" xfId="5" xr:uid="{00000000-0005-0000-0000-000000000000}"/>
    <cellStyle name="Calculation" xfId="19" builtinId="22" customBuiltin="1"/>
    <cellStyle name="Check Cell" xfId="21" builtinId="23" customBuiltin="1"/>
    <cellStyle name="Explanatory Text" xfId="24" builtinId="53" customBuiltin="1"/>
    <cellStyle name="Font: Calibri, 9pt regular" xfId="1" xr:uid="{00000000-0005-0000-0000-000001000000}"/>
    <cellStyle name="Footnotes: top row" xfId="6" xr:uid="{00000000-0005-0000-0000-000002000000}"/>
    <cellStyle name="Good" xfId="15" builtinId="26" customBuiltin="1"/>
    <cellStyle name="Header: bottom row" xfId="2" xr:uid="{00000000-0005-0000-0000-000003000000}"/>
    <cellStyle name="Header: top rows" xfId="9" xr:uid="{00000000-0005-0000-0000-000004000000}"/>
    <cellStyle name="Heading 1" xfId="11" builtinId="16" customBuiltin="1"/>
    <cellStyle name="Heading 2" xfId="12" builtinId="17" customBuiltin="1"/>
    <cellStyle name="Heading 3" xfId="13" builtinId="18" customBuiltin="1"/>
    <cellStyle name="Heading 4" xfId="14" builtinId="19" customBuiltin="1"/>
    <cellStyle name="Hyperlink" xfId="44" builtinId="8"/>
    <cellStyle name="Input" xfId="17" builtinId="20" customBuiltin="1"/>
    <cellStyle name="Linked Cell" xfId="20" builtinId="24" customBuiltin="1"/>
    <cellStyle name="Neutral 2" xfId="45" xr:uid="{1983ED63-3118-40E8-9EEB-F94B3DCD70D7}"/>
    <cellStyle name="Normal" xfId="0" builtinId="0"/>
    <cellStyle name="Normal 2" xfId="7" xr:uid="{00000000-0005-0000-0000-000006000000}"/>
    <cellStyle name="Note" xfId="23" builtinId="10" customBuiltin="1"/>
    <cellStyle name="Output" xfId="18" builtinId="21" customBuiltin="1"/>
    <cellStyle name="Parent row" xfId="4" xr:uid="{00000000-0005-0000-0000-000007000000}"/>
    <cellStyle name="Percent" xfId="8" builtinId="5"/>
    <cellStyle name="Table title" xfId="3" xr:uid="{00000000-0005-0000-0000-000009000000}"/>
    <cellStyle name="Title" xfId="10" builtinId="15" customBuiltin="1"/>
    <cellStyle name="Total" xfId="25" builtinId="25" customBuiltin="1"/>
    <cellStyle name="Warning Text" xfId="2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ia.gov/state/search/" TargetMode="External"/><Relationship Id="rId7" Type="http://schemas.openxmlformats.org/officeDocument/2006/relationships/hyperlink" Target="https://www.eia.gov/electricity/data/browser/" TargetMode="External"/><Relationship Id="rId2" Type="http://schemas.openxmlformats.org/officeDocument/2006/relationships/hyperlink" Target="https://www.eia.gov/consumption/residential/data/2015/hc/hc2.8.xlsx" TargetMode="External"/><Relationship Id="rId1" Type="http://schemas.openxmlformats.org/officeDocument/2006/relationships/hyperlink" Target="https://www.eia.gov/outlooks/aeo/tables_ref.php" TargetMode="External"/><Relationship Id="rId6" Type="http://schemas.openxmlformats.org/officeDocument/2006/relationships/hyperlink" Target="https://demographics.texas.gov/Data/TPEPP/Projections/" TargetMode="External"/><Relationship Id="rId5" Type="http://schemas.openxmlformats.org/officeDocument/2006/relationships/hyperlink" Target="https://www.census.gov/content/dam/Census/library/working-papers/2009/demo/us-pop-proj-2000-2050/analytical-document09.pdf" TargetMode="External"/><Relationship Id="rId4" Type="http://schemas.openxmlformats.org/officeDocument/2006/relationships/hyperlink" Target="https://catalog.data.gov/dataset/city-and-county-commercial-building-inventories/resource/cbdb3fe2-8d81-419f-98af-040b86567ada?inner_span=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8"/>
  <sheetViews>
    <sheetView tabSelected="1" topLeftCell="A37" workbookViewId="0">
      <selection activeCell="A51" sqref="A51"/>
    </sheetView>
  </sheetViews>
  <sheetFormatPr defaultRowHeight="14.5" x14ac:dyDescent="0.35"/>
  <cols>
    <col min="2" max="2" width="51" customWidth="1"/>
    <col min="8" max="8" width="24.54296875" bestFit="1" customWidth="1"/>
    <col min="9" max="9" width="28.36328125" bestFit="1" customWidth="1"/>
  </cols>
  <sheetData>
    <row r="1" spans="1:9" x14ac:dyDescent="0.35">
      <c r="A1" s="1" t="s">
        <v>242</v>
      </c>
    </row>
    <row r="2" spans="1:9" x14ac:dyDescent="0.35">
      <c r="A2" s="1" t="s">
        <v>243</v>
      </c>
      <c r="E2" s="37"/>
    </row>
    <row r="4" spans="1:9" x14ac:dyDescent="0.35">
      <c r="A4" s="1" t="s">
        <v>274</v>
      </c>
      <c r="B4" s="14" t="s">
        <v>275</v>
      </c>
    </row>
    <row r="5" spans="1:9" x14ac:dyDescent="0.35">
      <c r="B5" t="s">
        <v>0</v>
      </c>
    </row>
    <row r="6" spans="1:9" x14ac:dyDescent="0.35">
      <c r="B6" s="2">
        <v>2018</v>
      </c>
    </row>
    <row r="7" spans="1:9" x14ac:dyDescent="0.35">
      <c r="B7" t="s">
        <v>305</v>
      </c>
      <c r="I7" s="35"/>
    </row>
    <row r="8" spans="1:9" x14ac:dyDescent="0.35">
      <c r="B8" s="37" t="s">
        <v>430</v>
      </c>
      <c r="I8" s="35"/>
    </row>
    <row r="9" spans="1:9" x14ac:dyDescent="0.35">
      <c r="B9" t="s">
        <v>1</v>
      </c>
      <c r="I9" s="35"/>
    </row>
    <row r="10" spans="1:9" x14ac:dyDescent="0.35">
      <c r="I10" s="35"/>
    </row>
    <row r="11" spans="1:9" x14ac:dyDescent="0.35">
      <c r="B11" s="14" t="s">
        <v>276</v>
      </c>
      <c r="I11" s="35"/>
    </row>
    <row r="12" spans="1:9" x14ac:dyDescent="0.35">
      <c r="B12" t="s">
        <v>0</v>
      </c>
      <c r="I12" s="35"/>
    </row>
    <row r="13" spans="1:9" x14ac:dyDescent="0.35">
      <c r="B13" s="2">
        <v>2018</v>
      </c>
    </row>
    <row r="14" spans="1:9" x14ac:dyDescent="0.35">
      <c r="B14" t="s">
        <v>277</v>
      </c>
    </row>
    <row r="15" spans="1:9" x14ac:dyDescent="0.35">
      <c r="B15" s="37" t="s">
        <v>497</v>
      </c>
    </row>
    <row r="16" spans="1:9" x14ac:dyDescent="0.35">
      <c r="B16" t="s">
        <v>459</v>
      </c>
    </row>
    <row r="18" spans="2:2" x14ac:dyDescent="0.35">
      <c r="B18" s="14" t="s">
        <v>471</v>
      </c>
    </row>
    <row r="19" spans="2:2" x14ac:dyDescent="0.35">
      <c r="B19" t="s">
        <v>0</v>
      </c>
    </row>
    <row r="20" spans="2:2" x14ac:dyDescent="0.35">
      <c r="B20" s="2" t="s">
        <v>474</v>
      </c>
    </row>
    <row r="21" spans="2:2" x14ac:dyDescent="0.35">
      <c r="B21" t="s">
        <v>473</v>
      </c>
    </row>
    <row r="22" spans="2:2" x14ac:dyDescent="0.35">
      <c r="B22" s="37" t="s">
        <v>483</v>
      </c>
    </row>
    <row r="23" spans="2:2" x14ac:dyDescent="0.35">
      <c r="B23" t="s">
        <v>472</v>
      </c>
    </row>
    <row r="24" spans="2:2" x14ac:dyDescent="0.35">
      <c r="B24" t="s">
        <v>452</v>
      </c>
    </row>
    <row r="25" spans="2:2" x14ac:dyDescent="0.35">
      <c r="B25" s="37" t="s">
        <v>451</v>
      </c>
    </row>
    <row r="26" spans="2:2" x14ac:dyDescent="0.35">
      <c r="B26" t="s">
        <v>453</v>
      </c>
    </row>
    <row r="28" spans="2:2" x14ac:dyDescent="0.35">
      <c r="B28" s="64" t="s">
        <v>475</v>
      </c>
    </row>
    <row r="29" spans="2:2" x14ac:dyDescent="0.35">
      <c r="B29" s="2">
        <v>2020</v>
      </c>
    </row>
    <row r="30" spans="2:2" x14ac:dyDescent="0.35">
      <c r="B30" s="37" t="s">
        <v>476</v>
      </c>
    </row>
    <row r="31" spans="2:2" x14ac:dyDescent="0.35">
      <c r="B31" t="s">
        <v>477</v>
      </c>
    </row>
    <row r="32" spans="2:2" ht="15" thickBot="1" x14ac:dyDescent="0.4"/>
    <row r="33" spans="1:2" ht="15" thickBot="1" x14ac:dyDescent="0.4">
      <c r="A33" s="76"/>
      <c r="B33" s="77" t="s">
        <v>482</v>
      </c>
    </row>
    <row r="34" spans="1:2" ht="15" thickBot="1" x14ac:dyDescent="0.4">
      <c r="A34" s="76"/>
      <c r="B34" s="79">
        <v>2017</v>
      </c>
    </row>
    <row r="35" spans="1:2" ht="15" thickBot="1" x14ac:dyDescent="0.4">
      <c r="A35" s="76" t="s">
        <v>478</v>
      </c>
      <c r="B35" s="78" t="s">
        <v>479</v>
      </c>
    </row>
    <row r="36" spans="1:2" ht="15" thickBot="1" x14ac:dyDescent="0.4">
      <c r="A36" s="76" t="s">
        <v>480</v>
      </c>
      <c r="B36" s="78" t="s">
        <v>481</v>
      </c>
    </row>
    <row r="38" spans="1:2" x14ac:dyDescent="0.35">
      <c r="A38" s="1" t="s">
        <v>239</v>
      </c>
    </row>
    <row r="39" spans="1:2" x14ac:dyDescent="0.35">
      <c r="A39" s="13" t="s">
        <v>240</v>
      </c>
    </row>
    <row r="40" spans="1:2" x14ac:dyDescent="0.35">
      <c r="A40" s="13" t="s">
        <v>241</v>
      </c>
      <c r="B40" s="37"/>
    </row>
    <row r="41" spans="1:2" x14ac:dyDescent="0.35">
      <c r="A41" s="13" t="s">
        <v>447</v>
      </c>
    </row>
    <row r="42" spans="1:2" x14ac:dyDescent="0.35">
      <c r="A42" s="13" t="s">
        <v>448</v>
      </c>
    </row>
    <row r="43" spans="1:2" x14ac:dyDescent="0.35">
      <c r="A43" s="80" t="s">
        <v>469</v>
      </c>
      <c r="B43" s="40"/>
    </row>
    <row r="44" spans="1:2" x14ac:dyDescent="0.35">
      <c r="A44" s="13" t="s">
        <v>470</v>
      </c>
    </row>
    <row r="45" spans="1:2" x14ac:dyDescent="0.35">
      <c r="A45" s="13" t="s">
        <v>511</v>
      </c>
    </row>
    <row r="46" spans="1:2" x14ac:dyDescent="0.35">
      <c r="A46" s="13" t="s">
        <v>512</v>
      </c>
    </row>
    <row r="47" spans="1:2" x14ac:dyDescent="0.35">
      <c r="A47" s="13" t="s">
        <v>496</v>
      </c>
    </row>
    <row r="48" spans="1:2" x14ac:dyDescent="0.35">
      <c r="A48" s="13"/>
    </row>
    <row r="49" spans="1:12" x14ac:dyDescent="0.35">
      <c r="A49" s="13" t="s">
        <v>513</v>
      </c>
    </row>
    <row r="50" spans="1:12" x14ac:dyDescent="0.35">
      <c r="A50" s="13" t="s">
        <v>514</v>
      </c>
    </row>
    <row r="51" spans="1:12" x14ac:dyDescent="0.35">
      <c r="A51" s="13"/>
    </row>
    <row r="52" spans="1:12" x14ac:dyDescent="0.35">
      <c r="A52" s="1" t="s">
        <v>431</v>
      </c>
      <c r="E52" s="39"/>
      <c r="F52" s="39"/>
      <c r="G52" s="39"/>
      <c r="H52" s="39"/>
      <c r="I52" s="39"/>
      <c r="J52" s="39"/>
      <c r="K52" s="39"/>
      <c r="L52" s="39"/>
    </row>
    <row r="53" spans="1:12" x14ac:dyDescent="0.35">
      <c r="A53" s="33">
        <f>'RECS HC2.8'!F11/SUM('RECS HC2.8'!F11,'RECS HC2.8'!F14)</f>
        <v>0.73913043478260865</v>
      </c>
      <c r="E53" s="38"/>
      <c r="F53" s="38"/>
      <c r="G53" s="38"/>
      <c r="H53" s="38"/>
      <c r="I53" s="38"/>
      <c r="J53" s="38"/>
      <c r="K53" s="38"/>
      <c r="L53" s="38"/>
    </row>
    <row r="54" spans="1:12" x14ac:dyDescent="0.35">
      <c r="A54" s="33">
        <f>'RECS HC2.8'!F14/SUM('RECS HC2.8'!F11,'RECS HC2.8'!F14)</f>
        <v>0.26086956521739135</v>
      </c>
      <c r="E54" s="36"/>
      <c r="F54" s="36"/>
      <c r="G54" s="36"/>
      <c r="H54" s="36"/>
      <c r="I54" s="36"/>
      <c r="J54" s="36"/>
      <c r="K54" s="36"/>
      <c r="L54" s="36"/>
    </row>
    <row r="55" spans="1:12" x14ac:dyDescent="0.35">
      <c r="E55" s="36"/>
      <c r="F55" s="36"/>
      <c r="G55" s="36"/>
      <c r="H55" s="36"/>
      <c r="I55" s="36"/>
      <c r="J55" s="36"/>
      <c r="K55" s="36"/>
      <c r="L55" s="36"/>
    </row>
    <row r="56" spans="1:12" x14ac:dyDescent="0.35">
      <c r="E56" s="36"/>
      <c r="F56" s="36"/>
      <c r="G56" s="36"/>
      <c r="H56" s="36"/>
      <c r="I56" s="36"/>
      <c r="J56" s="36"/>
      <c r="K56" s="36"/>
      <c r="L56" s="36"/>
    </row>
    <row r="57" spans="1:12" x14ac:dyDescent="0.35">
      <c r="B57" t="s">
        <v>251</v>
      </c>
      <c r="E57" s="36"/>
      <c r="F57" s="36"/>
      <c r="G57" s="36"/>
      <c r="H57" s="36"/>
      <c r="I57" s="36"/>
      <c r="J57" s="36"/>
      <c r="K57" s="36"/>
      <c r="L57" s="36"/>
    </row>
    <row r="58" spans="1:12" x14ac:dyDescent="0.35">
      <c r="B58" t="s">
        <v>252</v>
      </c>
    </row>
  </sheetData>
  <hyperlinks>
    <hyperlink ref="B8" r:id="rId1" xr:uid="{FADF8A53-91E6-427E-AEDB-1A302F27E3A7}"/>
    <hyperlink ref="B15" r:id="rId2" xr:uid="{1F00D9CC-CC3E-43C8-B7FE-E95AE452C7CF}"/>
    <hyperlink ref="B25" r:id="rId3" location="?1=102&amp;5=124&amp;2=224" display="https://www.eia.gov/state/search/ - ?1=102&amp;5=124&amp;2=224" xr:uid="{3BFADCFD-0C79-4341-A4FC-F9B9ED238D24}"/>
    <hyperlink ref="B30" r:id="rId4" xr:uid="{3E792D3F-0274-4384-B937-16E815756D91}"/>
    <hyperlink ref="B35" r:id="rId5" xr:uid="{F7BC7684-3D4E-4B52-B4DC-5005DFE6B3A4}"/>
    <hyperlink ref="B36" r:id="rId6" xr:uid="{EE89D173-B239-45DE-AF81-735F20D0A3F3}"/>
    <hyperlink ref="B22" r:id="rId7" location="/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 display="/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 xr:uid="{CC6850B2-CE72-46C1-A3F3-486D6D0D29B4}"/>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7"/>
  <sheetViews>
    <sheetView workbookViewId="0">
      <selection activeCell="B6" sqref="B6"/>
    </sheetView>
  </sheetViews>
  <sheetFormatPr defaultRowHeight="14.5" x14ac:dyDescent="0.35"/>
  <cols>
    <col min="1" max="1" width="23.453125" customWidth="1"/>
    <col min="2" max="2" width="9.54296875" style="34" bestFit="1" customWidth="1"/>
    <col min="3" max="35" width="9.54296875" bestFit="1" customWidth="1"/>
  </cols>
  <sheetData>
    <row r="1" spans="1:35" x14ac:dyDescent="0.35">
      <c r="A1" t="s">
        <v>445</v>
      </c>
      <c r="B1" s="12">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x14ac:dyDescent="0.35">
      <c r="A3" t="s">
        <v>230</v>
      </c>
      <c r="B3" s="34">
        <f>INDEX('AEO Table 22'!$C$98:$AJ$98,MATCH(B$1,'AEO Table 22'!$C$1:$AJ$1,0))*About!$A$53*'Texas Data'!$E$11*Population!B2</f>
        <v>0</v>
      </c>
      <c r="C3" s="34">
        <f>INDEX('AEO Table 22'!$C$98:$AJ$98,MATCH(C$1,'AEO Table 22'!$C$1:$AJ$1,0))*About!$A$53*'Texas Data'!$E$11*Population!C2</f>
        <v>0</v>
      </c>
      <c r="D3" s="34">
        <f>INDEX('AEO Table 22'!$C$98:$AJ$98,MATCH(D$1,'AEO Table 22'!$C$1:$AJ$1,0))*About!$A$53*'Texas Data'!$E$11*Population!D2</f>
        <v>0</v>
      </c>
      <c r="E3" s="34">
        <f>INDEX('AEO Table 22'!$C$98:$AJ$98,MATCH(E$1,'AEO Table 22'!$C$1:$AJ$1,0))*About!$A$53*'Texas Data'!$E$11*Population!E2</f>
        <v>0</v>
      </c>
      <c r="F3" s="34">
        <f>INDEX('AEO Table 22'!$C$98:$AJ$98,MATCH(F$1,'AEO Table 22'!$C$1:$AJ$1,0))*About!$A$53*'Texas Data'!$E$11*Population!F2</f>
        <v>0</v>
      </c>
      <c r="G3" s="34">
        <f>INDEX('AEO Table 22'!$C$98:$AJ$98,MATCH(G$1,'AEO Table 22'!$C$1:$AJ$1,0))*About!$A$53*'Texas Data'!$E$11*Population!G2</f>
        <v>0</v>
      </c>
      <c r="H3" s="34">
        <f>INDEX('AEO Table 22'!$C$98:$AJ$98,MATCH(H$1,'AEO Table 22'!$C$1:$AJ$1,0))*About!$A$53*'Texas Data'!$E$11*Population!H2</f>
        <v>0</v>
      </c>
      <c r="I3" s="34">
        <f>INDEX('AEO Table 22'!$C$98:$AJ$98,MATCH(I$1,'AEO Table 22'!$C$1:$AJ$1,0))*About!$A$53*'Texas Data'!$E$11*Population!I2</f>
        <v>0</v>
      </c>
      <c r="J3" s="34">
        <f>INDEX('AEO Table 22'!$C$98:$AJ$98,MATCH(J$1,'AEO Table 22'!$C$1:$AJ$1,0))*About!$A$53*'Texas Data'!$E$11*Population!J2</f>
        <v>0</v>
      </c>
      <c r="K3" s="34">
        <f>INDEX('AEO Table 22'!$C$98:$AJ$98,MATCH(K$1,'AEO Table 22'!$C$1:$AJ$1,0))*About!$A$53*'Texas Data'!$E$11*Population!K2</f>
        <v>0</v>
      </c>
      <c r="L3" s="34">
        <f>INDEX('AEO Table 22'!$C$98:$AJ$98,MATCH(L$1,'AEO Table 22'!$C$1:$AJ$1,0))*About!$A$53*'Texas Data'!$E$11*Population!L2</f>
        <v>0</v>
      </c>
      <c r="M3" s="34">
        <f>INDEX('AEO Table 22'!$C$98:$AJ$98,MATCH(M$1,'AEO Table 22'!$C$1:$AJ$1,0))*About!$A$53*'Texas Data'!$E$11*Population!M2</f>
        <v>0</v>
      </c>
      <c r="N3" s="34">
        <f>INDEX('AEO Table 22'!$C$98:$AJ$98,MATCH(N$1,'AEO Table 22'!$C$1:$AJ$1,0))*About!$A$53*'Texas Data'!$E$11*Population!N2</f>
        <v>0</v>
      </c>
      <c r="O3" s="34">
        <f>INDEX('AEO Table 22'!$C$98:$AJ$98,MATCH(O$1,'AEO Table 22'!$C$1:$AJ$1,0))*About!$A$53*'Texas Data'!$E$11*Population!O2</f>
        <v>0</v>
      </c>
      <c r="P3" s="34">
        <f>INDEX('AEO Table 22'!$C$98:$AJ$98,MATCH(P$1,'AEO Table 22'!$C$1:$AJ$1,0))*About!$A$53*'Texas Data'!$E$11*Population!P2</f>
        <v>0</v>
      </c>
      <c r="Q3" s="34">
        <f>INDEX('AEO Table 22'!$C$98:$AJ$98,MATCH(Q$1,'AEO Table 22'!$C$1:$AJ$1,0))*About!$A$53*'Texas Data'!$E$11*Population!Q2</f>
        <v>7.1782642583671859E-7</v>
      </c>
      <c r="R3" s="34">
        <f>INDEX('AEO Table 22'!$C$98:$AJ$98,MATCH(R$1,'AEO Table 22'!$C$1:$AJ$1,0))*About!$A$53*'Texas Data'!$E$11*Population!R2</f>
        <v>2.6246577663337741E-6</v>
      </c>
      <c r="S3" s="34">
        <f>INDEX('AEO Table 22'!$C$98:$AJ$98,MATCH(S$1,'AEO Table 22'!$C$1:$AJ$1,0))*About!$A$53*'Texas Data'!$E$11*Population!S2</f>
        <v>7.5523250817233326E-6</v>
      </c>
      <c r="T3" s="34">
        <f>INDEX('AEO Table 22'!$C$98:$AJ$98,MATCH(T$1,'AEO Table 22'!$C$1:$AJ$1,0))*About!$A$53*'Texas Data'!$E$11*Population!T2</f>
        <v>1.8496144415552403E-5</v>
      </c>
      <c r="U3" s="34">
        <f>INDEX('AEO Table 22'!$C$98:$AJ$98,MATCH(U$1,'AEO Table 22'!$C$1:$AJ$1,0))*About!$A$53*'Texas Data'!$E$11*Population!U2</f>
        <v>3.8783027647773629E-5</v>
      </c>
      <c r="V3" s="34">
        <f>INDEX('AEO Table 22'!$C$98:$AJ$98,MATCH(V$1,'AEO Table 22'!$C$1:$AJ$1,0))*About!$A$53*'Texas Data'!$E$11*Population!V2</f>
        <v>7.580945579269511E-5</v>
      </c>
      <c r="W3" s="34">
        <f>INDEX('AEO Table 22'!$C$98:$AJ$98,MATCH(W$1,'AEO Table 22'!$C$1:$AJ$1,0))*About!$A$53*'Texas Data'!$E$11*Population!W2</f>
        <v>1.4511811757877722E-4</v>
      </c>
      <c r="X3" s="34">
        <f>INDEX('AEO Table 22'!$C$98:$AJ$98,MATCH(X$1,'AEO Table 22'!$C$1:$AJ$1,0))*About!$A$53*'Texas Data'!$E$11*Population!X2</f>
        <v>2.7228330128333921E-4</v>
      </c>
      <c r="Y3" s="34">
        <f>INDEX('AEO Table 22'!$C$98:$AJ$98,MATCH(Y$1,'AEO Table 22'!$C$1:$AJ$1,0))*About!$A$53*'Texas Data'!$E$11*Population!Y2</f>
        <v>5.0968428025404485E-4</v>
      </c>
      <c r="Z3" s="34">
        <f>INDEX('AEO Table 22'!$C$98:$AJ$98,MATCH(Z$1,'AEO Table 22'!$C$1:$AJ$1,0))*About!$A$53*'Texas Data'!$E$11*Population!Z2</f>
        <v>9.5017200890812337E-4</v>
      </c>
      <c r="AA3" s="34">
        <f>INDEX('AEO Table 22'!$C$98:$AJ$98,MATCH(AA$1,'AEO Table 22'!$C$1:$AJ$1,0))*About!$A$53*'Texas Data'!$E$11*Population!AA2</f>
        <v>1.4043892393443358E-3</v>
      </c>
      <c r="AB3" s="34">
        <f>INDEX('AEO Table 22'!$C$98:$AJ$98,MATCH(AB$1,'AEO Table 22'!$C$1:$AJ$1,0))*About!$A$53*'Texas Data'!$E$11*Population!AB2</f>
        <v>1.8760647705773478E-3</v>
      </c>
      <c r="AC3" s="34">
        <f>INDEX('AEO Table 22'!$C$98:$AJ$98,MATCH(AC$1,'AEO Table 22'!$C$1:$AJ$1,0))*About!$A$53*'Texas Data'!$E$11*Population!AC2</f>
        <v>2.3662291755293515E-3</v>
      </c>
      <c r="AD3" s="34">
        <f>INDEX('AEO Table 22'!$C$98:$AJ$98,MATCH(AD$1,'AEO Table 22'!$C$1:$AJ$1,0))*About!$A$53*'Texas Data'!$E$11*Population!AD2</f>
        <v>2.8754815596774928E-3</v>
      </c>
      <c r="AE3" s="34">
        <f>INDEX('AEO Table 22'!$C$98:$AJ$98,MATCH(AE$1,'AEO Table 22'!$C$1:$AJ$1,0))*About!$A$53*'Texas Data'!$E$11*Population!AE2</f>
        <v>3.4035116338647E-3</v>
      </c>
      <c r="AF3" s="34">
        <f>INDEX('AEO Table 22'!$C$98:$AJ$98,MATCH(AF$1,'AEO Table 22'!$C$1:$AJ$1,0))*About!$A$53*'Texas Data'!$E$11*Population!AF2</f>
        <v>3.9504516341186575E-3</v>
      </c>
      <c r="AG3" s="34">
        <f>INDEX('AEO Table 22'!$C$98:$AJ$98,MATCH(AG$1,'AEO Table 22'!$C$1:$AJ$1,0))*About!$A$53*'Texas Data'!$E$11*Population!AG2</f>
        <v>4.5150558266548457E-3</v>
      </c>
      <c r="AH3" s="34">
        <f>INDEX('AEO Table 22'!$C$98:$AJ$98,MATCH(AH$1,'AEO Table 22'!$C$1:$AJ$1,0))*About!$A$53*'Texas Data'!$E$11*Population!AH2</f>
        <v>5.0986643664963473E-3</v>
      </c>
      <c r="AI3" s="34">
        <f>INDEX('AEO Table 22'!$C$98:$AJ$98,MATCH(AI$1,'AEO Table 22'!$C$1:$AJ$1,0))*About!$A$53*'Texas Data'!$E$11*Population!AI2</f>
        <v>5.7014530414704586E-3</v>
      </c>
    </row>
    <row r="4" spans="1:35" x14ac:dyDescent="0.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x14ac:dyDescent="0.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x14ac:dyDescent="0.35">
      <c r="A6" t="s">
        <v>303</v>
      </c>
      <c r="B6" s="34">
        <f>INDEX('AEO Table 22'!$C$100:$AJ$100,MATCH(B$1,'AEO Table 22'!$C$1:$AJ$1,0))*About!$A$53*Population!B2*'Texas Data'!$E$11</f>
        <v>6.1906786478931532E-2</v>
      </c>
      <c r="C6" s="34">
        <f>INDEX('AEO Table 22'!$C$100:$AJ$100,MATCH(C$1,'AEO Table 22'!$C$1:$AJ$1,0))*About!$A$53*Population!C2*'Texas Data'!$E$11</f>
        <v>6.4189839433277843E-2</v>
      </c>
      <c r="D6" s="34">
        <f>INDEX('AEO Table 22'!$C$100:$AJ$100,MATCH(D$1,'AEO Table 22'!$C$1:$AJ$1,0))*About!$A$53*Population!D2*'Texas Data'!$E$11</f>
        <v>6.65645628939181E-2</v>
      </c>
      <c r="E6" s="34">
        <f>INDEX('AEO Table 22'!$C$100:$AJ$100,MATCH(E$1,'AEO Table 22'!$C$1:$AJ$1,0))*About!$A$53*Population!E2*'Texas Data'!$E$11</f>
        <v>6.88427130499773E-2</v>
      </c>
      <c r="F6" s="34">
        <f>INDEX('AEO Table 22'!$C$100:$AJ$100,MATCH(F$1,'AEO Table 22'!$C$1:$AJ$1,0))*About!$A$53*Population!F2*'Texas Data'!$E$11</f>
        <v>7.1011900498335584E-2</v>
      </c>
      <c r="G6" s="34">
        <f>INDEX('AEO Table 22'!$C$100:$AJ$100,MATCH(G$1,'AEO Table 22'!$C$1:$AJ$1,0))*About!$A$53*Population!G2*'Texas Data'!$E$11</f>
        <v>7.2185189728784252E-2</v>
      </c>
      <c r="H6" s="34">
        <f>INDEX('AEO Table 22'!$C$100:$AJ$100,MATCH(H$1,'AEO Table 22'!$C$1:$AJ$1,0))*About!$A$53*Population!H2*'Texas Data'!$E$11</f>
        <v>7.337490384096973E-2</v>
      </c>
      <c r="I6" s="34">
        <f>INDEX('AEO Table 22'!$C$100:$AJ$100,MATCH(I$1,'AEO Table 22'!$C$1:$AJ$1,0))*About!$A$53*Population!I2*'Texas Data'!$E$11</f>
        <v>7.458100046632353E-2</v>
      </c>
      <c r="J6" s="34">
        <f>INDEX('AEO Table 22'!$C$100:$AJ$100,MATCH(J$1,'AEO Table 22'!$C$1:$AJ$1,0))*About!$A$53*Population!J2*'Texas Data'!$E$11</f>
        <v>7.5804242239079306E-2</v>
      </c>
      <c r="K6" s="34">
        <f>INDEX('AEO Table 22'!$C$100:$AJ$100,MATCH(K$1,'AEO Table 22'!$C$1:$AJ$1,0))*About!$A$53*Population!K2*'Texas Data'!$E$11</f>
        <v>7.7041941108944245E-2</v>
      </c>
      <c r="L6" s="34">
        <f>INDEX('AEO Table 22'!$C$100:$AJ$100,MATCH(L$1,'AEO Table 22'!$C$1:$AJ$1,0))*About!$A$53*Population!L2*'Texas Data'!$E$11</f>
        <v>7.8294824403011568E-2</v>
      </c>
      <c r="M6" s="34">
        <f>INDEX('AEO Table 22'!$C$100:$AJ$100,MATCH(M$1,'AEO Table 22'!$C$1:$AJ$1,0))*About!$A$53*Population!M2*'Texas Data'!$E$11</f>
        <v>7.9561355083767091E-2</v>
      </c>
      <c r="N6" s="34">
        <f>INDEX('AEO Table 22'!$C$100:$AJ$100,MATCH(N$1,'AEO Table 22'!$C$1:$AJ$1,0))*About!$A$53*Population!N2*'Texas Data'!$E$11</f>
        <v>8.0849206875571122E-2</v>
      </c>
      <c r="O6" s="34">
        <f>INDEX('AEO Table 22'!$C$100:$AJ$100,MATCH(O$1,'AEO Table 22'!$C$1:$AJ$1,0))*About!$A$53*Population!O2*'Texas Data'!$E$11</f>
        <v>8.2169526864884837E-2</v>
      </c>
      <c r="P6" s="34">
        <f>INDEX('AEO Table 22'!$C$100:$AJ$100,MATCH(P$1,'AEO Table 22'!$C$1:$AJ$1,0))*About!$A$53*Population!P2*'Texas Data'!$E$11</f>
        <v>8.3578555372476576E-2</v>
      </c>
      <c r="Q6" s="34">
        <f>INDEX('AEO Table 22'!$C$100:$AJ$100,MATCH(Q$1,'AEO Table 22'!$C$1:$AJ$1,0))*About!$A$53*Population!Q2*'Texas Data'!$E$11</f>
        <v>0.11132324985917649</v>
      </c>
      <c r="R6" s="34">
        <f>INDEX('AEO Table 22'!$C$100:$AJ$100,MATCH(R$1,'AEO Table 22'!$C$1:$AJ$1,0))*About!$A$53*Population!R2*'Texas Data'!$E$11</f>
        <v>0.14684027865873134</v>
      </c>
      <c r="S6" s="34">
        <f>INDEX('AEO Table 22'!$C$100:$AJ$100,MATCH(S$1,'AEO Table 22'!$C$1:$AJ$1,0))*About!$A$53*Population!S2*'Texas Data'!$E$11</f>
        <v>0.18839157040853657</v>
      </c>
      <c r="T6" s="34">
        <f>INDEX('AEO Table 22'!$C$100:$AJ$100,MATCH(T$1,'AEO Table 22'!$C$1:$AJ$1,0))*About!$A$53*Population!T2*'Texas Data'!$E$11</f>
        <v>0.23485710347890126</v>
      </c>
      <c r="U6" s="34">
        <f>INDEX('AEO Table 22'!$C$100:$AJ$100,MATCH(U$1,'AEO Table 22'!$C$1:$AJ$1,0))*About!$A$53*Population!U2*'Texas Data'!$E$11</f>
        <v>0.28637020245176992</v>
      </c>
      <c r="V6" s="34">
        <f>INDEX('AEO Table 22'!$C$100:$AJ$100,MATCH(V$1,'AEO Table 22'!$C$1:$AJ$1,0))*About!$A$53*Population!V2*'Texas Data'!$E$11</f>
        <v>0.34234527971049622</v>
      </c>
      <c r="W6" s="34">
        <f>INDEX('AEO Table 22'!$C$100:$AJ$100,MATCH(W$1,'AEO Table 22'!$C$1:$AJ$1,0))*About!$A$53*Population!W2*'Texas Data'!$E$11</f>
        <v>0.40213696357377571</v>
      </c>
      <c r="X6" s="34">
        <f>INDEX('AEO Table 22'!$C$100:$AJ$100,MATCH(X$1,'AEO Table 22'!$C$1:$AJ$1,0))*About!$A$53*Population!X2*'Texas Data'!$E$11</f>
        <v>0.46548205193309511</v>
      </c>
      <c r="Y6" s="34">
        <f>INDEX('AEO Table 22'!$C$100:$AJ$100,MATCH(Y$1,'AEO Table 22'!$C$1:$AJ$1,0))*About!$A$53*Population!Y2*'Texas Data'!$E$11</f>
        <v>0.53251317542849341</v>
      </c>
      <c r="Z6" s="34">
        <f>INDEX('AEO Table 22'!$C$100:$AJ$100,MATCH(Z$1,'AEO Table 22'!$C$1:$AJ$1,0))*About!$A$53*Population!Z2*'Texas Data'!$E$11</f>
        <v>0.60539447104530608</v>
      </c>
      <c r="AA6" s="34">
        <f>INDEX('AEO Table 22'!$C$100:$AJ$100,MATCH(AA$1,'AEO Table 22'!$C$1:$AJ$1,0))*About!$A$53*Population!AA2*'Texas Data'!$E$11</f>
        <v>0.68352783765112379</v>
      </c>
      <c r="AB6" s="34">
        <f>INDEX('AEO Table 22'!$C$100:$AJ$100,MATCH(AB$1,'AEO Table 22'!$C$1:$AJ$1,0))*About!$A$53*Population!AB2*'Texas Data'!$E$11</f>
        <v>0.76595258683034717</v>
      </c>
      <c r="AC6" s="34">
        <f>INDEX('AEO Table 22'!$C$100:$AJ$100,MATCH(AC$1,'AEO Table 22'!$C$1:$AJ$1,0))*About!$A$53*Population!AC2*'Texas Data'!$E$11</f>
        <v>0.85329334364567311</v>
      </c>
      <c r="AD6" s="34">
        <f>INDEX('AEO Table 22'!$C$100:$AJ$100,MATCH(AD$1,'AEO Table 22'!$C$1:$AJ$1,0))*About!$A$53*Population!AD2*'Texas Data'!$E$11</f>
        <v>0.9469772612907692</v>
      </c>
      <c r="AE6" s="34">
        <f>INDEX('AEO Table 22'!$C$100:$AJ$100,MATCH(AE$1,'AEO Table 22'!$C$1:$AJ$1,0))*About!$A$53*Population!AE2*'Texas Data'!$E$11</f>
        <v>1.0511233840486005</v>
      </c>
      <c r="AF6" s="34">
        <f>INDEX('AEO Table 22'!$C$100:$AJ$100,MATCH(AF$1,'AEO Table 22'!$C$1:$AJ$1,0))*About!$A$53*Population!AF2*'Texas Data'!$E$11</f>
        <v>1.1609532313337823</v>
      </c>
      <c r="AG6" s="34">
        <f>INDEX('AEO Table 22'!$C$100:$AJ$100,MATCH(AG$1,'AEO Table 22'!$C$1:$AJ$1,0))*About!$A$53*Population!AG2*'Texas Data'!$E$11</f>
        <v>1.2763816659337677</v>
      </c>
      <c r="AH6" s="34">
        <f>INDEX('AEO Table 22'!$C$100:$AJ$100,MATCH(AH$1,'AEO Table 22'!$C$1:$AJ$1,0))*About!$A$53*Population!AH2*'Texas Data'!$E$11</f>
        <v>1.3972908339379704</v>
      </c>
      <c r="AI6" s="34">
        <f>INDEX('AEO Table 22'!$C$100:$AJ$100,MATCH(AI$1,'AEO Table 22'!$C$1:$AJ$1,0))*About!$A$53*Population!AI2*'Texas Data'!$E$11</f>
        <v>1.5233768516449453</v>
      </c>
    </row>
    <row r="7" spans="1:35" x14ac:dyDescent="0.35">
      <c r="A7" t="s">
        <v>233</v>
      </c>
      <c r="B7" s="34">
        <f>INDEX('AEO Table 22'!$C$99:$AJ$99,MATCH(B$1,'AEO Table 22'!$C$1:$AJ$1,0))*About!$A$53*Population!B2*'Texas Data'!$E$11</f>
        <v>23.861917678859449</v>
      </c>
      <c r="C7" s="34">
        <f>INDEX('AEO Table 22'!$C$99:$AJ$99,MATCH(C$1,'AEO Table 22'!$C$1:$AJ$1,0))*About!$A$53*Population!C2*'Texas Data'!$E$11</f>
        <v>29.474481412656953</v>
      </c>
      <c r="D7" s="34">
        <f>INDEX('AEO Table 22'!$C$99:$AJ$99,MATCH(D$1,'AEO Table 22'!$C$1:$AJ$1,0))*About!$A$53*Population!D2*'Texas Data'!$E$11</f>
        <v>35.344096715850505</v>
      </c>
      <c r="E7" s="34">
        <f>INDEX('AEO Table 22'!$C$99:$AJ$99,MATCH(E$1,'AEO Table 22'!$C$1:$AJ$1,0))*About!$A$53*Population!E2*'Texas Data'!$E$11</f>
        <v>41.320344494211156</v>
      </c>
      <c r="F7" s="34">
        <f>INDEX('AEO Table 22'!$C$99:$AJ$99,MATCH(F$1,'AEO Table 22'!$C$1:$AJ$1,0))*About!$A$53*Population!F2*'Texas Data'!$E$11</f>
        <v>47.383526387430621</v>
      </c>
      <c r="G7" s="34">
        <f>INDEX('AEO Table 22'!$C$99:$AJ$99,MATCH(G$1,'AEO Table 22'!$C$1:$AJ$1,0))*About!$A$53*Population!G2*'Texas Data'!$E$11</f>
        <v>53.418172978447146</v>
      </c>
      <c r="H7" s="34">
        <f>INDEX('AEO Table 22'!$C$99:$AJ$99,MATCH(H$1,'AEO Table 22'!$C$1:$AJ$1,0))*About!$A$53*Population!H2*'Texas Data'!$E$11</f>
        <v>59.757953998803799</v>
      </c>
      <c r="I7" s="34">
        <f>INDEX('AEO Table 22'!$C$99:$AJ$99,MATCH(I$1,'AEO Table 22'!$C$1:$AJ$1,0))*About!$A$53*Population!I2*'Texas Data'!$E$11</f>
        <v>66.39963541643786</v>
      </c>
      <c r="J7" s="34">
        <f>INDEX('AEO Table 22'!$C$99:$AJ$99,MATCH(J$1,'AEO Table 22'!$C$1:$AJ$1,0))*About!$A$53*Population!J2*'Texas Data'!$E$11</f>
        <v>73.452165137957891</v>
      </c>
      <c r="K7" s="34">
        <f>INDEX('AEO Table 22'!$C$99:$AJ$99,MATCH(K$1,'AEO Table 22'!$C$1:$AJ$1,0))*About!$A$53*Population!K2*'Texas Data'!$E$11</f>
        <v>81.006279315363514</v>
      </c>
      <c r="L7" s="34">
        <f>INDEX('AEO Table 22'!$C$99:$AJ$99,MATCH(L$1,'AEO Table 22'!$C$1:$AJ$1,0))*About!$A$53*Population!L2*'Texas Data'!$E$11</f>
        <v>89.006346708203878</v>
      </c>
      <c r="M7" s="34">
        <f>INDEX('AEO Table 22'!$C$99:$AJ$99,MATCH(M$1,'AEO Table 22'!$C$1:$AJ$1,0))*About!$A$53*Population!M2*'Texas Data'!$E$11</f>
        <v>97.514509930768</v>
      </c>
      <c r="N7" s="34">
        <f>INDEX('AEO Table 22'!$C$99:$AJ$99,MATCH(N$1,'AEO Table 22'!$C$1:$AJ$1,0))*About!$A$53*Population!N2*'Texas Data'!$E$11</f>
        <v>106.61048574682492</v>
      </c>
      <c r="O7" s="34">
        <f>INDEX('AEO Table 22'!$C$99:$AJ$99,MATCH(O$1,'AEO Table 22'!$C$1:$AJ$1,0))*About!$A$53*Population!O2*'Texas Data'!$E$11</f>
        <v>116.24270763031264</v>
      </c>
      <c r="P7" s="34">
        <f>INDEX('AEO Table 22'!$C$99:$AJ$99,MATCH(P$1,'AEO Table 22'!$C$1:$AJ$1,0))*About!$A$53*Population!P2*'Texas Data'!$E$11</f>
        <v>126.50263816864151</v>
      </c>
      <c r="Q7" s="34">
        <f>INDEX('AEO Table 22'!$C$99:$AJ$99,MATCH(Q$1,'AEO Table 22'!$C$1:$AJ$1,0))*About!$A$53*Population!Q2*'Texas Data'!$E$11</f>
        <v>137.38174887857977</v>
      </c>
      <c r="R7" s="34">
        <f>INDEX('AEO Table 22'!$C$99:$AJ$99,MATCH(R$1,'AEO Table 22'!$C$1:$AJ$1,0))*About!$A$53*Population!R2*'Texas Data'!$E$11</f>
        <v>148.93299248032287</v>
      </c>
      <c r="S7" s="34">
        <f>INDEX('AEO Table 22'!$C$99:$AJ$99,MATCH(S$1,'AEO Table 22'!$C$1:$AJ$1,0))*About!$A$53*Population!S2*'Texas Data'!$E$11</f>
        <v>161.20233113492355</v>
      </c>
      <c r="T7" s="34">
        <f>INDEX('AEO Table 22'!$C$99:$AJ$99,MATCH(T$1,'AEO Table 22'!$C$1:$AJ$1,0))*About!$A$53*Population!T2*'Texas Data'!$E$11</f>
        <v>174.1828817864924</v>
      </c>
      <c r="U7" s="34">
        <f>INDEX('AEO Table 22'!$C$99:$AJ$99,MATCH(U$1,'AEO Table 22'!$C$1:$AJ$1,0))*About!$A$53*Population!U2*'Texas Data'!$E$11</f>
        <v>188.0737548475997</v>
      </c>
      <c r="V7" s="34">
        <f>INDEX('AEO Table 22'!$C$99:$AJ$99,MATCH(V$1,'AEO Table 22'!$C$1:$AJ$1,0))*About!$A$53*Population!V2*'Texas Data'!$E$11</f>
        <v>202.84259250079819</v>
      </c>
      <c r="W7" s="34">
        <f>INDEX('AEO Table 22'!$C$99:$AJ$99,MATCH(W$1,'AEO Table 22'!$C$1:$AJ$1,0))*About!$A$53*Population!W2*'Texas Data'!$E$11</f>
        <v>218.56493291106824</v>
      </c>
      <c r="X7" s="34">
        <f>INDEX('AEO Table 22'!$C$99:$AJ$99,MATCH(X$1,'AEO Table 22'!$C$1:$AJ$1,0))*About!$A$53*Population!X2*'Texas Data'!$E$11</f>
        <v>235.20502485929526</v>
      </c>
      <c r="Y7" s="34">
        <f>INDEX('AEO Table 22'!$C$99:$AJ$99,MATCH(Y$1,'AEO Table 22'!$C$1:$AJ$1,0))*About!$A$53*Population!Y2*'Texas Data'!$E$11</f>
        <v>252.8088575362174</v>
      </c>
      <c r="Z7" s="34">
        <f>INDEX('AEO Table 22'!$C$99:$AJ$99,MATCH(Z$1,'AEO Table 22'!$C$1:$AJ$1,0))*About!$A$53*Population!Z2*'Texas Data'!$E$11</f>
        <v>271.42478573359006</v>
      </c>
      <c r="AA7" s="34">
        <f>INDEX('AEO Table 22'!$C$99:$AJ$99,MATCH(AA$1,'AEO Table 22'!$C$1:$AJ$1,0))*About!$A$53*Population!AA2*'Texas Data'!$E$11</f>
        <v>291.13702744493685</v>
      </c>
      <c r="AB7" s="34">
        <f>INDEX('AEO Table 22'!$C$99:$AJ$99,MATCH(AB$1,'AEO Table 22'!$C$1:$AJ$1,0))*About!$A$53*Population!AB2*'Texas Data'!$E$11</f>
        <v>312.06128139853871</v>
      </c>
      <c r="AC7" s="34">
        <f>INDEX('AEO Table 22'!$C$99:$AJ$99,MATCH(AC$1,'AEO Table 22'!$C$1:$AJ$1,0))*About!$A$53*Population!AC2*'Texas Data'!$E$11</f>
        <v>334.17355789013527</v>
      </c>
      <c r="AD7" s="34">
        <f>INDEX('AEO Table 22'!$C$99:$AJ$99,MATCH(AD$1,'AEO Table 22'!$C$1:$AJ$1,0))*About!$A$53*Population!AD2*'Texas Data'!$E$11</f>
        <v>357.80253147452214</v>
      </c>
      <c r="AE7" s="34">
        <f>INDEX('AEO Table 22'!$C$99:$AJ$99,MATCH(AE$1,'AEO Table 22'!$C$1:$AJ$1,0))*About!$A$53*Population!AE2*'Texas Data'!$E$11</f>
        <v>382.89519752844677</v>
      </c>
      <c r="AF7" s="34">
        <f>INDEX('AEO Table 22'!$C$99:$AJ$99,MATCH(AF$1,'AEO Table 22'!$C$1:$AJ$1,0))*About!$A$53*Population!AF2*'Texas Data'!$E$11</f>
        <v>409.68975402849759</v>
      </c>
      <c r="AG7" s="34">
        <f>INDEX('AEO Table 22'!$C$99:$AJ$99,MATCH(AG$1,'AEO Table 22'!$C$1:$AJ$1,0))*About!$A$53*Population!AG2*'Texas Data'!$E$11</f>
        <v>438.12802400095933</v>
      </c>
      <c r="AH7" s="34">
        <f>INDEX('AEO Table 22'!$C$99:$AJ$99,MATCH(AH$1,'AEO Table 22'!$C$1:$AJ$1,0))*About!$A$53*Population!AH2*'Texas Data'!$E$11</f>
        <v>468.26361653741031</v>
      </c>
      <c r="AI7" s="34">
        <f>INDEX('AEO Table 22'!$C$99:$AJ$99,MATCH(AI$1,'AEO Table 22'!$C$1:$AJ$1,0))*About!$A$53*Population!AI2*'Texas Data'!$E$11</f>
        <v>500.2000590590236</v>
      </c>
    </row>
    <row r="8" spans="1:35" x14ac:dyDescent="0.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x14ac:dyDescent="0.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x14ac:dyDescent="0.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x14ac:dyDescent="0.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x14ac:dyDescent="0.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x14ac:dyDescent="0.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x14ac:dyDescent="0.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x14ac:dyDescent="0.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x14ac:dyDescent="0.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x14ac:dyDescent="0.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7"/>
  <sheetViews>
    <sheetView workbookViewId="0">
      <selection activeCell="B7" sqref="B7:AI7"/>
    </sheetView>
  </sheetViews>
  <sheetFormatPr defaultRowHeight="14.5" x14ac:dyDescent="0.35"/>
  <cols>
    <col min="1" max="1" width="23.453125" customWidth="1"/>
    <col min="2" max="35" width="9.54296875" bestFit="1" customWidth="1"/>
  </cols>
  <sheetData>
    <row r="1" spans="1:35" x14ac:dyDescent="0.35">
      <c r="A1" t="s">
        <v>445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x14ac:dyDescent="0.35">
      <c r="A3" t="s">
        <v>230</v>
      </c>
      <c r="B3" s="34">
        <f>INDEX('AEO Table 22'!$C$98:$AJ$98,MATCH(B$1,'AEO Table 22'!$C$1:$AJ$1,0))*About!$A$54*Population!B2*'Texas Data'!$E$11</f>
        <v>0</v>
      </c>
      <c r="C3" s="34">
        <f>INDEX('AEO Table 22'!$C$98:$AJ$98,MATCH(C$1,'AEO Table 22'!$C$1:$AJ$1,0))*About!$A$54*Population!C2*'Texas Data'!$E$11</f>
        <v>0</v>
      </c>
      <c r="D3" s="34">
        <f>INDEX('AEO Table 22'!$C$98:$AJ$98,MATCH(D$1,'AEO Table 22'!$C$1:$AJ$1,0))*About!$A$54*Population!D2*'Texas Data'!$E$11</f>
        <v>0</v>
      </c>
      <c r="E3" s="34">
        <f>INDEX('AEO Table 22'!$C$98:$AJ$98,MATCH(E$1,'AEO Table 22'!$C$1:$AJ$1,0))*About!$A$54*Population!E2*'Texas Data'!$E$11</f>
        <v>0</v>
      </c>
      <c r="F3" s="34">
        <f>INDEX('AEO Table 22'!$C$98:$AJ$98,MATCH(F$1,'AEO Table 22'!$C$1:$AJ$1,0))*About!$A$54*Population!F2*'Texas Data'!$E$11</f>
        <v>0</v>
      </c>
      <c r="G3" s="34">
        <f>INDEX('AEO Table 22'!$C$98:$AJ$98,MATCH(G$1,'AEO Table 22'!$C$1:$AJ$1,0))*About!$A$54*Population!G2*'Texas Data'!$E$11</f>
        <v>0</v>
      </c>
      <c r="H3" s="34">
        <f>INDEX('AEO Table 22'!$C$98:$AJ$98,MATCH(H$1,'AEO Table 22'!$C$1:$AJ$1,0))*About!$A$54*Population!H2*'Texas Data'!$E$11</f>
        <v>0</v>
      </c>
      <c r="I3" s="34">
        <f>INDEX('AEO Table 22'!$C$98:$AJ$98,MATCH(I$1,'AEO Table 22'!$C$1:$AJ$1,0))*About!$A$54*Population!I2*'Texas Data'!$E$11</f>
        <v>0</v>
      </c>
      <c r="J3" s="34">
        <f>INDEX('AEO Table 22'!$C$98:$AJ$98,MATCH(J$1,'AEO Table 22'!$C$1:$AJ$1,0))*About!$A$54*Population!J2*'Texas Data'!$E$11</f>
        <v>0</v>
      </c>
      <c r="K3" s="34">
        <f>INDEX('AEO Table 22'!$C$98:$AJ$98,MATCH(K$1,'AEO Table 22'!$C$1:$AJ$1,0))*About!$A$54*Population!K2*'Texas Data'!$E$11</f>
        <v>0</v>
      </c>
      <c r="L3" s="34">
        <f>INDEX('AEO Table 22'!$C$98:$AJ$98,MATCH(L$1,'AEO Table 22'!$C$1:$AJ$1,0))*About!$A$54*Population!L2*'Texas Data'!$E$11</f>
        <v>0</v>
      </c>
      <c r="M3" s="34">
        <f>INDEX('AEO Table 22'!$C$98:$AJ$98,MATCH(M$1,'AEO Table 22'!$C$1:$AJ$1,0))*About!$A$54*Population!M2*'Texas Data'!$E$11</f>
        <v>0</v>
      </c>
      <c r="N3" s="34">
        <f>INDEX('AEO Table 22'!$C$98:$AJ$98,MATCH(N$1,'AEO Table 22'!$C$1:$AJ$1,0))*About!$A$54*Population!N2*'Texas Data'!$E$11</f>
        <v>0</v>
      </c>
      <c r="O3" s="34">
        <f>INDEX('AEO Table 22'!$C$98:$AJ$98,MATCH(O$1,'AEO Table 22'!$C$1:$AJ$1,0))*About!$A$54*Population!O2*'Texas Data'!$E$11</f>
        <v>0</v>
      </c>
      <c r="P3" s="34">
        <f>INDEX('AEO Table 22'!$C$98:$AJ$98,MATCH(P$1,'AEO Table 22'!$C$1:$AJ$1,0))*About!$A$54*Population!P2*'Texas Data'!$E$11</f>
        <v>0</v>
      </c>
      <c r="Q3" s="34">
        <f>INDEX('AEO Table 22'!$C$98:$AJ$98,MATCH(Q$1,'AEO Table 22'!$C$1:$AJ$1,0))*About!$A$54*Population!Q2*'Texas Data'!$E$11</f>
        <v>2.5335050323648895E-7</v>
      </c>
      <c r="R3" s="34">
        <f>INDEX('AEO Table 22'!$C$98:$AJ$98,MATCH(R$1,'AEO Table 22'!$C$1:$AJ$1,0))*About!$A$54*Population!R2*'Texas Data'!$E$11</f>
        <v>9.2634979988250874E-7</v>
      </c>
      <c r="S3" s="34">
        <f>INDEX('AEO Table 22'!$C$98:$AJ$98,MATCH(S$1,'AEO Table 22'!$C$1:$AJ$1,0))*About!$A$54*Population!S2*'Texas Data'!$E$11</f>
        <v>2.6655264994317651E-6</v>
      </c>
      <c r="T3" s="34">
        <f>INDEX('AEO Table 22'!$C$98:$AJ$98,MATCH(T$1,'AEO Table 22'!$C$1:$AJ$1,0))*About!$A$54*Population!T2*'Texas Data'!$E$11</f>
        <v>6.5280509701949675E-6</v>
      </c>
      <c r="U3" s="34">
        <f>INDEX('AEO Table 22'!$C$98:$AJ$98,MATCH(U$1,'AEO Table 22'!$C$1:$AJ$1,0))*About!$A$54*Population!U2*'Texas Data'!$E$11</f>
        <v>1.3688127405096577E-5</v>
      </c>
      <c r="V3" s="34">
        <f>INDEX('AEO Table 22'!$C$98:$AJ$98,MATCH(V$1,'AEO Table 22'!$C$1:$AJ$1,0))*About!$A$54*Population!V2*'Texas Data'!$E$11</f>
        <v>2.675627851506887E-5</v>
      </c>
      <c r="W3" s="34">
        <f>INDEX('AEO Table 22'!$C$98:$AJ$98,MATCH(W$1,'AEO Table 22'!$C$1:$AJ$1,0))*About!$A$54*Population!W2*'Texas Data'!$E$11</f>
        <v>5.1218159145450795E-5</v>
      </c>
      <c r="X3" s="34">
        <f>INDEX('AEO Table 22'!$C$98:$AJ$98,MATCH(X$1,'AEO Table 22'!$C$1:$AJ$1,0))*About!$A$54*Population!X2*'Texas Data'!$E$11</f>
        <v>9.6099988688237389E-5</v>
      </c>
      <c r="Y3" s="34">
        <f>INDEX('AEO Table 22'!$C$98:$AJ$98,MATCH(Y$1,'AEO Table 22'!$C$1:$AJ$1,0))*About!$A$54*Population!Y2*'Texas Data'!$E$11</f>
        <v>1.7988856950142763E-4</v>
      </c>
      <c r="Z3" s="34">
        <f>INDEX('AEO Table 22'!$C$98:$AJ$98,MATCH(Z$1,'AEO Table 22'!$C$1:$AJ$1,0))*About!$A$54*Population!Z2*'Texas Data'!$E$11</f>
        <v>3.3535482667345539E-4</v>
      </c>
      <c r="AA3" s="34">
        <f>INDEX('AEO Table 22'!$C$98:$AJ$98,MATCH(AA$1,'AEO Table 22'!$C$1:$AJ$1,0))*About!$A$54*Population!AA2*'Texas Data'!$E$11</f>
        <v>4.9566679035682444E-4</v>
      </c>
      <c r="AB3" s="34">
        <f>INDEX('AEO Table 22'!$C$98:$AJ$98,MATCH(AB$1,'AEO Table 22'!$C$1:$AJ$1,0))*About!$A$54*Population!AB2*'Texas Data'!$E$11</f>
        <v>6.6214050726259345E-4</v>
      </c>
      <c r="AC3" s="34">
        <f>INDEX('AEO Table 22'!$C$98:$AJ$98,MATCH(AC$1,'AEO Table 22'!$C$1:$AJ$1,0))*About!$A$54*Population!AC2*'Texas Data'!$E$11</f>
        <v>8.3513970901035958E-4</v>
      </c>
      <c r="AD3" s="34">
        <f>INDEX('AEO Table 22'!$C$98:$AJ$98,MATCH(AD$1,'AEO Table 22'!$C$1:$AJ$1,0))*About!$A$54*Population!AD2*'Texas Data'!$E$11</f>
        <v>1.0148758445920566E-3</v>
      </c>
      <c r="AE3" s="34">
        <f>INDEX('AEO Table 22'!$C$98:$AJ$98,MATCH(AE$1,'AEO Table 22'!$C$1:$AJ$1,0))*About!$A$54*Population!AE2*'Texas Data'!$E$11</f>
        <v>1.2012394001875413E-3</v>
      </c>
      <c r="AF3" s="34">
        <f>INDEX('AEO Table 22'!$C$98:$AJ$98,MATCH(AF$1,'AEO Table 22'!$C$1:$AJ$1,0))*About!$A$54*Population!AF2*'Texas Data'!$E$11</f>
        <v>1.3942770473359975E-3</v>
      </c>
      <c r="AG3" s="34">
        <f>INDEX('AEO Table 22'!$C$98:$AJ$98,MATCH(AG$1,'AEO Table 22'!$C$1:$AJ$1,0))*About!$A$54*Population!AG2*'Texas Data'!$E$11</f>
        <v>1.5935491152899461E-3</v>
      </c>
      <c r="AH3" s="34">
        <f>INDEX('AEO Table 22'!$C$98:$AJ$98,MATCH(AH$1,'AEO Table 22'!$C$1:$AJ$1,0))*About!$A$54*Population!AH2*'Texas Data'!$E$11</f>
        <v>1.799528599939888E-3</v>
      </c>
      <c r="AI3" s="34">
        <f>INDEX('AEO Table 22'!$C$98:$AJ$98,MATCH(AI$1,'AEO Table 22'!$C$1:$AJ$1,0))*About!$A$54*Population!AI2*'Texas Data'!$E$11</f>
        <v>2.0122775440483982E-3</v>
      </c>
    </row>
    <row r="4" spans="1:35" x14ac:dyDescent="0.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x14ac:dyDescent="0.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x14ac:dyDescent="0.35">
      <c r="A6" t="s">
        <v>303</v>
      </c>
      <c r="B6" s="34">
        <f>INDEX('AEO Table 22'!$C$100:$AJ$100,MATCH(B$1,'AEO Table 22'!$C$1:$AJ$1,0))*About!$A$54*Population!B2*'Texas Data'!$E$11</f>
        <v>2.1849454051387603E-2</v>
      </c>
      <c r="C6" s="34">
        <f>INDEX('AEO Table 22'!$C$100:$AJ$100,MATCH(C$1,'AEO Table 22'!$C$1:$AJ$1,0))*About!$A$54*Population!C2*'Texas Data'!$E$11</f>
        <v>2.2655237447039241E-2</v>
      </c>
      <c r="D6" s="34">
        <f>INDEX('AEO Table 22'!$C$100:$AJ$100,MATCH(D$1,'AEO Table 22'!$C$1:$AJ$1,0))*About!$A$54*Population!D2*'Texas Data'!$E$11</f>
        <v>2.3493375139029927E-2</v>
      </c>
      <c r="E6" s="34">
        <f>INDEX('AEO Table 22'!$C$100:$AJ$100,MATCH(E$1,'AEO Table 22'!$C$1:$AJ$1,0))*About!$A$54*Population!E2*'Texas Data'!$E$11</f>
        <v>2.4297428135286112E-2</v>
      </c>
      <c r="F6" s="34">
        <f>INDEX('AEO Table 22'!$C$100:$AJ$100,MATCH(F$1,'AEO Table 22'!$C$1:$AJ$1,0))*About!$A$54*Population!F2*'Texas Data'!$E$11</f>
        <v>2.5063023705294923E-2</v>
      </c>
      <c r="G6" s="34">
        <f>INDEX('AEO Table 22'!$C$100:$AJ$100,MATCH(G$1,'AEO Table 22'!$C$1:$AJ$1,0))*About!$A$54*Population!G2*'Texas Data'!$E$11</f>
        <v>2.547712578662974E-2</v>
      </c>
      <c r="H6" s="34">
        <f>INDEX('AEO Table 22'!$C$100:$AJ$100,MATCH(H$1,'AEO Table 22'!$C$1:$AJ$1,0))*About!$A$54*Population!H2*'Texas Data'!$E$11</f>
        <v>2.589702488504815E-2</v>
      </c>
      <c r="I6" s="34">
        <f>INDEX('AEO Table 22'!$C$100:$AJ$100,MATCH(I$1,'AEO Table 22'!$C$1:$AJ$1,0))*About!$A$54*Population!I2*'Texas Data'!$E$11</f>
        <v>2.6322706046937722E-2</v>
      </c>
      <c r="J6" s="34">
        <f>INDEX('AEO Table 22'!$C$100:$AJ$100,MATCH(J$1,'AEO Table 22'!$C$1:$AJ$1,0))*About!$A$54*Population!J2*'Texas Data'!$E$11</f>
        <v>2.6754438437322118E-2</v>
      </c>
      <c r="K6" s="34">
        <f>INDEX('AEO Table 22'!$C$100:$AJ$100,MATCH(K$1,'AEO Table 22'!$C$1:$AJ$1,0))*About!$A$54*Population!K2*'Texas Data'!$E$11</f>
        <v>2.7191273332568565E-2</v>
      </c>
      <c r="L6" s="34">
        <f>INDEX('AEO Table 22'!$C$100:$AJ$100,MATCH(L$1,'AEO Table 22'!$C$1:$AJ$1,0))*About!$A$54*Population!L2*'Texas Data'!$E$11</f>
        <v>2.7633467436357036E-2</v>
      </c>
      <c r="M6" s="34">
        <f>INDEX('AEO Table 22'!$C$100:$AJ$100,MATCH(M$1,'AEO Table 22'!$C$1:$AJ$1,0))*About!$A$54*Population!M2*'Texas Data'!$E$11</f>
        <v>2.8080478264858981E-2</v>
      </c>
      <c r="N6" s="34">
        <f>INDEX('AEO Table 22'!$C$100:$AJ$100,MATCH(N$1,'AEO Table 22'!$C$1:$AJ$1,0))*About!$A$54*Population!N2*'Texas Data'!$E$11</f>
        <v>2.853501419137805E-2</v>
      </c>
      <c r="O6" s="34">
        <f>INDEX('AEO Table 22'!$C$100:$AJ$100,MATCH(O$1,'AEO Table 22'!$C$1:$AJ$1,0))*About!$A$54*Population!O2*'Texas Data'!$E$11</f>
        <v>2.9001009481724061E-2</v>
      </c>
      <c r="P6" s="34">
        <f>INDEX('AEO Table 22'!$C$100:$AJ$100,MATCH(P$1,'AEO Table 22'!$C$1:$AJ$1,0))*About!$A$54*Population!P2*'Texas Data'!$E$11</f>
        <v>2.949831366087409E-2</v>
      </c>
      <c r="Q6" s="34">
        <f>INDEX('AEO Table 22'!$C$100:$AJ$100,MATCH(Q$1,'AEO Table 22'!$C$1:$AJ$1,0))*About!$A$54*Population!Q2*'Texas Data'!$E$11</f>
        <v>3.9290558773827013E-2</v>
      </c>
      <c r="R6" s="34">
        <f>INDEX('AEO Table 22'!$C$100:$AJ$100,MATCH(R$1,'AEO Table 22'!$C$1:$AJ$1,0))*About!$A$54*Population!R2*'Texas Data'!$E$11</f>
        <v>5.182598070308167E-2</v>
      </c>
      <c r="S6" s="34">
        <f>INDEX('AEO Table 22'!$C$100:$AJ$100,MATCH(S$1,'AEO Table 22'!$C$1:$AJ$1,0))*About!$A$54*Population!S2*'Texas Data'!$E$11</f>
        <v>6.6491142497130576E-2</v>
      </c>
      <c r="T6" s="34">
        <f>INDEX('AEO Table 22'!$C$100:$AJ$100,MATCH(T$1,'AEO Table 22'!$C$1:$AJ$1,0))*About!$A$54*Population!T2*'Texas Data'!$E$11</f>
        <v>8.289074240431811E-2</v>
      </c>
      <c r="U6" s="34">
        <f>INDEX('AEO Table 22'!$C$100:$AJ$100,MATCH(U$1,'AEO Table 22'!$C$1:$AJ$1,0))*About!$A$54*Population!U2*'Texas Data'!$E$11</f>
        <v>0.10107183615944823</v>
      </c>
      <c r="V6" s="34">
        <f>INDEX('AEO Table 22'!$C$100:$AJ$100,MATCH(V$1,'AEO Table 22'!$C$1:$AJ$1,0))*About!$A$54*Population!V2*'Texas Data'!$E$11</f>
        <v>0.12082774578017517</v>
      </c>
      <c r="W6" s="34">
        <f>INDEX('AEO Table 22'!$C$100:$AJ$100,MATCH(W$1,'AEO Table 22'!$C$1:$AJ$1,0))*About!$A$54*Population!W2*'Texas Data'!$E$11</f>
        <v>0.14193069302603853</v>
      </c>
      <c r="X6" s="34">
        <f>INDEX('AEO Table 22'!$C$100:$AJ$100,MATCH(X$1,'AEO Table 22'!$C$1:$AJ$1,0))*About!$A$54*Population!X2*'Texas Data'!$E$11</f>
        <v>0.16428778303521011</v>
      </c>
      <c r="Y6" s="34">
        <f>INDEX('AEO Table 22'!$C$100:$AJ$100,MATCH(Y$1,'AEO Table 22'!$C$1:$AJ$1,0))*About!$A$54*Population!Y2*'Texas Data'!$E$11</f>
        <v>0.18794582662182127</v>
      </c>
      <c r="Z6" s="34">
        <f>INDEX('AEO Table 22'!$C$100:$AJ$100,MATCH(Z$1,'AEO Table 22'!$C$1:$AJ$1,0))*About!$A$54*Population!Z2*'Texas Data'!$E$11</f>
        <v>0.21366863683951987</v>
      </c>
      <c r="AA6" s="34">
        <f>INDEX('AEO Table 22'!$C$100:$AJ$100,MATCH(AA$1,'AEO Table 22'!$C$1:$AJ$1,0))*About!$A$54*Population!AA2*'Texas Data'!$E$11</f>
        <v>0.2412451191709849</v>
      </c>
      <c r="AB6" s="34">
        <f>INDEX('AEO Table 22'!$C$100:$AJ$100,MATCH(AB$1,'AEO Table 22'!$C$1:$AJ$1,0))*About!$A$54*Population!AB2*'Texas Data'!$E$11</f>
        <v>0.27033620711659317</v>
      </c>
      <c r="AC6" s="34">
        <f>INDEX('AEO Table 22'!$C$100:$AJ$100,MATCH(AC$1,'AEO Table 22'!$C$1:$AJ$1,0))*About!$A$54*Population!AC2*'Texas Data'!$E$11</f>
        <v>0.3011623565808258</v>
      </c>
      <c r="AD6" s="34">
        <f>INDEX('AEO Table 22'!$C$100:$AJ$100,MATCH(AD$1,'AEO Table 22'!$C$1:$AJ$1,0))*About!$A$54*Population!AD2*'Texas Data'!$E$11</f>
        <v>0.33422726869085984</v>
      </c>
      <c r="AE6" s="34">
        <f>INDEX('AEO Table 22'!$C$100:$AJ$100,MATCH(AE$1,'AEO Table 22'!$C$1:$AJ$1,0))*About!$A$54*Population!AE2*'Texas Data'!$E$11</f>
        <v>0.37098472378185909</v>
      </c>
      <c r="AF6" s="34">
        <f>INDEX('AEO Table 22'!$C$100:$AJ$100,MATCH(AF$1,'AEO Table 22'!$C$1:$AJ$1,0))*About!$A$54*Population!AF2*'Texas Data'!$E$11</f>
        <v>0.40974819929427619</v>
      </c>
      <c r="AG6" s="34">
        <f>INDEX('AEO Table 22'!$C$100:$AJ$100,MATCH(AG$1,'AEO Table 22'!$C$1:$AJ$1,0))*About!$A$54*Population!AG2*'Texas Data'!$E$11</f>
        <v>0.45048764680015341</v>
      </c>
      <c r="AH6" s="34">
        <f>INDEX('AEO Table 22'!$C$100:$AJ$100,MATCH(AH$1,'AEO Table 22'!$C$1:$AJ$1,0))*About!$A$54*Population!AH2*'Texas Data'!$E$11</f>
        <v>0.49316147080163675</v>
      </c>
      <c r="AI6" s="34">
        <f>INDEX('AEO Table 22'!$C$100:$AJ$100,MATCH(AI$1,'AEO Table 22'!$C$1:$AJ$1,0))*About!$A$54*Population!AI2*'Texas Data'!$E$11</f>
        <v>0.53766241822762795</v>
      </c>
    </row>
    <row r="7" spans="1:35" x14ac:dyDescent="0.35">
      <c r="A7" t="s">
        <v>233</v>
      </c>
      <c r="B7" s="34">
        <f>INDEX('AEO Table 22'!$C$99:$AJ$99,MATCH(B$1,'AEO Table 22'!$C$1:$AJ$1,0))*About!$A$54*Population!B2*'Texas Data'!$E$11</f>
        <v>8.4218532984209826</v>
      </c>
      <c r="C7" s="34">
        <f>INDEX('AEO Table 22'!$C$99:$AJ$99,MATCH(C$1,'AEO Table 22'!$C$1:$AJ$1,0))*About!$A$54*Population!C2*'Texas Data'!$E$11</f>
        <v>10.402758145643634</v>
      </c>
      <c r="D7" s="34">
        <f>INDEX('AEO Table 22'!$C$99:$AJ$99,MATCH(D$1,'AEO Table 22'!$C$1:$AJ$1,0))*About!$A$54*Population!D2*'Texas Data'!$E$11</f>
        <v>12.474387076182536</v>
      </c>
      <c r="E7" s="34">
        <f>INDEX('AEO Table 22'!$C$99:$AJ$99,MATCH(E$1,'AEO Table 22'!$C$1:$AJ$1,0))*About!$A$54*Population!E2*'Texas Data'!$E$11</f>
        <v>14.583650997956884</v>
      </c>
      <c r="F7" s="34">
        <f>INDEX('AEO Table 22'!$C$99:$AJ$99,MATCH(F$1,'AEO Table 22'!$C$1:$AJ$1,0))*About!$A$54*Population!F2*'Texas Data'!$E$11</f>
        <v>16.72359754850493</v>
      </c>
      <c r="G7" s="34">
        <f>INDEX('AEO Table 22'!$C$99:$AJ$99,MATCH(G$1,'AEO Table 22'!$C$1:$AJ$1,0))*About!$A$54*Population!G2*'Texas Data'!$E$11</f>
        <v>18.85347281592253</v>
      </c>
      <c r="H7" s="34">
        <f>INDEX('AEO Table 22'!$C$99:$AJ$99,MATCH(H$1,'AEO Table 22'!$C$1:$AJ$1,0))*About!$A$54*Population!H2*'Texas Data'!$E$11</f>
        <v>21.091042587813106</v>
      </c>
      <c r="I7" s="34">
        <f>INDEX('AEO Table 22'!$C$99:$AJ$99,MATCH(I$1,'AEO Table 22'!$C$1:$AJ$1,0))*About!$A$54*Population!I2*'Texas Data'!$E$11</f>
        <v>23.435165441095723</v>
      </c>
      <c r="J7" s="34">
        <f>INDEX('AEO Table 22'!$C$99:$AJ$99,MATCH(J$1,'AEO Table 22'!$C$1:$AJ$1,0))*About!$A$54*Population!J2*'Texas Data'!$E$11</f>
        <v>25.924293578102791</v>
      </c>
      <c r="K7" s="34">
        <f>INDEX('AEO Table 22'!$C$99:$AJ$99,MATCH(K$1,'AEO Table 22'!$C$1:$AJ$1,0))*About!$A$54*Population!K2*'Texas Data'!$E$11</f>
        <v>28.590451523069483</v>
      </c>
      <c r="L7" s="34">
        <f>INDEX('AEO Table 22'!$C$99:$AJ$99,MATCH(L$1,'AEO Table 22'!$C$1:$AJ$1,0))*About!$A$54*Population!L2*'Texas Data'!$E$11</f>
        <v>31.414004720542554</v>
      </c>
      <c r="M7" s="34">
        <f>INDEX('AEO Table 22'!$C$99:$AJ$99,MATCH(M$1,'AEO Table 22'!$C$1:$AJ$1,0))*About!$A$54*Population!M2*'Texas Data'!$E$11</f>
        <v>34.416885857918125</v>
      </c>
      <c r="N7" s="34">
        <f>INDEX('AEO Table 22'!$C$99:$AJ$99,MATCH(N$1,'AEO Table 22'!$C$1:$AJ$1,0))*About!$A$54*Population!N2*'Texas Data'!$E$11</f>
        <v>37.627230263585282</v>
      </c>
      <c r="O7" s="34">
        <f>INDEX('AEO Table 22'!$C$99:$AJ$99,MATCH(O$1,'AEO Table 22'!$C$1:$AJ$1,0))*About!$A$54*Population!O2*'Texas Data'!$E$11</f>
        <v>41.026837987169174</v>
      </c>
      <c r="P7" s="34">
        <f>INDEX('AEO Table 22'!$C$99:$AJ$99,MATCH(P$1,'AEO Table 22'!$C$1:$AJ$1,0))*About!$A$54*Population!P2*'Texas Data'!$E$11</f>
        <v>44.64798994187349</v>
      </c>
      <c r="Q7" s="34">
        <f>INDEX('AEO Table 22'!$C$99:$AJ$99,MATCH(Q$1,'AEO Table 22'!$C$1:$AJ$1,0))*About!$A$54*Population!Q2*'Texas Data'!$E$11</f>
        <v>48.487676074792866</v>
      </c>
      <c r="R7" s="34">
        <f>INDEX('AEO Table 22'!$C$99:$AJ$99,MATCH(R$1,'AEO Table 22'!$C$1:$AJ$1,0))*About!$A$54*Population!R2*'Texas Data'!$E$11</f>
        <v>52.564585581290444</v>
      </c>
      <c r="S7" s="34">
        <f>INDEX('AEO Table 22'!$C$99:$AJ$99,MATCH(S$1,'AEO Table 22'!$C$1:$AJ$1,0))*About!$A$54*Population!S2*'Texas Data'!$E$11</f>
        <v>56.894940400561268</v>
      </c>
      <c r="T7" s="34">
        <f>INDEX('AEO Table 22'!$C$99:$AJ$99,MATCH(T$1,'AEO Table 22'!$C$1:$AJ$1,0))*About!$A$54*Population!T2*'Texas Data'!$E$11</f>
        <v>61.476311218762056</v>
      </c>
      <c r="U7" s="34">
        <f>INDEX('AEO Table 22'!$C$99:$AJ$99,MATCH(U$1,'AEO Table 22'!$C$1:$AJ$1,0))*About!$A$54*Population!U2*'Texas Data'!$E$11</f>
        <v>66.378972299152863</v>
      </c>
      <c r="V7" s="34">
        <f>INDEX('AEO Table 22'!$C$99:$AJ$99,MATCH(V$1,'AEO Table 22'!$C$1:$AJ$1,0))*About!$A$54*Population!V2*'Texas Data'!$E$11</f>
        <v>71.591503235575857</v>
      </c>
      <c r="W7" s="34">
        <f>INDEX('AEO Table 22'!$C$99:$AJ$99,MATCH(W$1,'AEO Table 22'!$C$1:$AJ$1,0))*About!$A$54*Population!W2*'Texas Data'!$E$11</f>
        <v>77.140564556847622</v>
      </c>
      <c r="X7" s="34">
        <f>INDEX('AEO Table 22'!$C$99:$AJ$99,MATCH(X$1,'AEO Table 22'!$C$1:$AJ$1,0))*About!$A$54*Population!X2*'Texas Data'!$E$11</f>
        <v>83.013538185633649</v>
      </c>
      <c r="Y7" s="34">
        <f>INDEX('AEO Table 22'!$C$99:$AJ$99,MATCH(Y$1,'AEO Table 22'!$C$1:$AJ$1,0))*About!$A$54*Population!Y2*'Texas Data'!$E$11</f>
        <v>89.226655601017939</v>
      </c>
      <c r="Z7" s="34">
        <f>INDEX('AEO Table 22'!$C$99:$AJ$99,MATCH(Z$1,'AEO Table 22'!$C$1:$AJ$1,0))*About!$A$54*Population!Z2*'Texas Data'!$E$11</f>
        <v>95.796983200090622</v>
      </c>
      <c r="AA7" s="34">
        <f>INDEX('AEO Table 22'!$C$99:$AJ$99,MATCH(AA$1,'AEO Table 22'!$C$1:$AJ$1,0))*About!$A$54*Population!AA2*'Texas Data'!$E$11</f>
        <v>102.75424498056599</v>
      </c>
      <c r="AB7" s="34">
        <f>INDEX('AEO Table 22'!$C$99:$AJ$99,MATCH(AB$1,'AEO Table 22'!$C$1:$AJ$1,0))*About!$A$54*Population!AB2*'Texas Data'!$E$11</f>
        <v>110.13927578771957</v>
      </c>
      <c r="AC7" s="34">
        <f>INDEX('AEO Table 22'!$C$99:$AJ$99,MATCH(AC$1,'AEO Table 22'!$C$1:$AJ$1,0))*About!$A$54*Population!AC2*'Texas Data'!$E$11</f>
        <v>117.94360866710662</v>
      </c>
      <c r="AD7" s="34">
        <f>INDEX('AEO Table 22'!$C$99:$AJ$99,MATCH(AD$1,'AEO Table 22'!$C$1:$AJ$1,0))*About!$A$54*Population!AD2*'Texas Data'!$E$11</f>
        <v>126.28324640277253</v>
      </c>
      <c r="AE7" s="34">
        <f>INDEX('AEO Table 22'!$C$99:$AJ$99,MATCH(AE$1,'AEO Table 22'!$C$1:$AJ$1,0))*About!$A$54*Population!AE2*'Texas Data'!$E$11</f>
        <v>135.13948148062829</v>
      </c>
      <c r="AF7" s="34">
        <f>INDEX('AEO Table 22'!$C$99:$AJ$99,MATCH(AF$1,'AEO Table 22'!$C$1:$AJ$1,0))*About!$A$54*Population!AF2*'Texas Data'!$E$11</f>
        <v>144.59638377476389</v>
      </c>
      <c r="AG7" s="34">
        <f>INDEX('AEO Table 22'!$C$99:$AJ$99,MATCH(AG$1,'AEO Table 22'!$C$1:$AJ$1,0))*About!$A$54*Population!AG2*'Texas Data'!$E$11</f>
        <v>154.63342023563274</v>
      </c>
      <c r="AH7" s="34">
        <f>INDEX('AEO Table 22'!$C$99:$AJ$99,MATCH(AH$1,'AEO Table 22'!$C$1:$AJ$1,0))*About!$A$54*Population!AH2*'Texas Data'!$E$11</f>
        <v>165.26951171908601</v>
      </c>
      <c r="AI7" s="34">
        <f>INDEX('AEO Table 22'!$C$99:$AJ$99,MATCH(AI$1,'AEO Table 22'!$C$1:$AJ$1,0))*About!$A$54*Population!AI2*'Texas Data'!$E$11</f>
        <v>176.54119731494956</v>
      </c>
    </row>
    <row r="8" spans="1:35" x14ac:dyDescent="0.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x14ac:dyDescent="0.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x14ac:dyDescent="0.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x14ac:dyDescent="0.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x14ac:dyDescent="0.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x14ac:dyDescent="0.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x14ac:dyDescent="0.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x14ac:dyDescent="0.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x14ac:dyDescent="0.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x14ac:dyDescent="0.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7"/>
  <sheetViews>
    <sheetView topLeftCell="T1" workbookViewId="0">
      <selection activeCell="Z19" sqref="Z19"/>
    </sheetView>
  </sheetViews>
  <sheetFormatPr defaultRowHeight="14.5" x14ac:dyDescent="0.35"/>
  <cols>
    <col min="1" max="1" width="23.453125" customWidth="1"/>
    <col min="2" max="35" width="9.54296875" bestFit="1" customWidth="1"/>
  </cols>
  <sheetData>
    <row r="1" spans="1:35" x14ac:dyDescent="0.35">
      <c r="A1" t="s">
        <v>445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x14ac:dyDescent="0.35">
      <c r="A3" t="s">
        <v>230</v>
      </c>
      <c r="B3" s="34">
        <f>INDEX('AEO Table 23'!$C$79:$AJ$79,MATCH(B$1,'AEO Table 23'!$C$1:$AJ$1,0))*'Texas Data'!$E$5*Population!B2</f>
        <v>17.562493897433171</v>
      </c>
      <c r="C3" s="34">
        <f>INDEX('AEO Table 23'!$C$79:$AJ$79,MATCH(C$1,'AEO Table 23'!$C$1:$AJ$1,0))*'Texas Data'!$E$5*Population!C2</f>
        <v>18.493398075569015</v>
      </c>
      <c r="D3" s="34">
        <f>INDEX('AEO Table 23'!$C$79:$AJ$79,MATCH(D$1,'AEO Table 23'!$C$1:$AJ$1,0))*'Texas Data'!$E$5*Population!D2</f>
        <v>19.566738480803537</v>
      </c>
      <c r="E3" s="34">
        <f>INDEX('AEO Table 23'!$C$79:$AJ$79,MATCH(E$1,'AEO Table 23'!$C$1:$AJ$1,0))*'Texas Data'!$E$5*Population!E2</f>
        <v>20.656057639954373</v>
      </c>
      <c r="F3" s="34">
        <f>INDEX('AEO Table 23'!$C$79:$AJ$79,MATCH(F$1,'AEO Table 23'!$C$1:$AJ$1,0))*'Texas Data'!$E$5*Population!F2</f>
        <v>21.810114317059426</v>
      </c>
      <c r="G3" s="34">
        <f>INDEX('AEO Table 23'!$C$79:$AJ$79,MATCH(G$1,'AEO Table 23'!$C$1:$AJ$1,0))*'Texas Data'!$E$5*Population!G2</f>
        <v>23.050262323613062</v>
      </c>
      <c r="H3" s="34">
        <f>INDEX('AEO Table 23'!$C$79:$AJ$79,MATCH(H$1,'AEO Table 23'!$C$1:$AJ$1,0))*'Texas Data'!$E$5*Population!H2</f>
        <v>24.391062124950892</v>
      </c>
      <c r="I3" s="34">
        <f>INDEX('AEO Table 23'!$C$79:$AJ$79,MATCH(I$1,'AEO Table 23'!$C$1:$AJ$1,0))*'Texas Data'!$E$5*Population!I2</f>
        <v>25.871812560016494</v>
      </c>
      <c r="J3" s="34">
        <f>INDEX('AEO Table 23'!$C$79:$AJ$79,MATCH(J$1,'AEO Table 23'!$C$1:$AJ$1,0))*'Texas Data'!$E$5*Population!J2</f>
        <v>27.589903581130425</v>
      </c>
      <c r="K3" s="34">
        <f>INDEX('AEO Table 23'!$C$79:$AJ$79,MATCH(K$1,'AEO Table 23'!$C$1:$AJ$1,0))*'Texas Data'!$E$5*Population!K2</f>
        <v>29.567970190289895</v>
      </c>
      <c r="L3" s="34">
        <f>INDEX('AEO Table 23'!$C$79:$AJ$79,MATCH(L$1,'AEO Table 23'!$C$1:$AJ$1,0))*'Texas Data'!$E$5*Population!L2</f>
        <v>31.758889762454736</v>
      </c>
      <c r="M3" s="34">
        <f>INDEX('AEO Table 23'!$C$79:$AJ$79,MATCH(M$1,'AEO Table 23'!$C$1:$AJ$1,0))*'Texas Data'!$E$5*Population!M2</f>
        <v>34.179954061747075</v>
      </c>
      <c r="N3" s="34">
        <f>INDEX('AEO Table 23'!$C$79:$AJ$79,MATCH(N$1,'AEO Table 23'!$C$1:$AJ$1,0))*'Texas Data'!$E$5*Population!N2</f>
        <v>36.442992053958683</v>
      </c>
      <c r="O3" s="34">
        <f>INDEX('AEO Table 23'!$C$79:$AJ$79,MATCH(O$1,'AEO Table 23'!$C$1:$AJ$1,0))*'Texas Data'!$E$5*Population!O2</f>
        <v>38.95230403204431</v>
      </c>
      <c r="P3" s="34">
        <f>INDEX('AEO Table 23'!$C$79:$AJ$79,MATCH(P$1,'AEO Table 23'!$C$1:$AJ$1,0))*'Texas Data'!$E$5*Population!P2</f>
        <v>41.646091843600104</v>
      </c>
      <c r="Q3" s="34">
        <f>INDEX('AEO Table 23'!$C$79:$AJ$79,MATCH(Q$1,'AEO Table 23'!$C$1:$AJ$1,0))*'Texas Data'!$E$5*Population!Q2</f>
        <v>44.598775199139531</v>
      </c>
      <c r="R3" s="34">
        <f>INDEX('AEO Table 23'!$C$79:$AJ$79,MATCH(R$1,'AEO Table 23'!$C$1:$AJ$1,0))*'Texas Data'!$E$5*Population!R2</f>
        <v>47.750134081499361</v>
      </c>
      <c r="S3" s="34">
        <f>INDEX('AEO Table 23'!$C$79:$AJ$79,MATCH(S$1,'AEO Table 23'!$C$1:$AJ$1,0))*'Texas Data'!$E$5*Population!S2</f>
        <v>51.116735178921772</v>
      </c>
      <c r="T3" s="34">
        <f>INDEX('AEO Table 23'!$C$79:$AJ$79,MATCH(T$1,'AEO Table 23'!$C$1:$AJ$1,0))*'Texas Data'!$E$5*Population!T2</f>
        <v>54.712719054025058</v>
      </c>
      <c r="U3" s="34">
        <f>INDEX('AEO Table 23'!$C$79:$AJ$79,MATCH(U$1,'AEO Table 23'!$C$1:$AJ$1,0))*'Texas Data'!$E$5*Population!U2</f>
        <v>58.598037691200588</v>
      </c>
      <c r="V3" s="34">
        <f>INDEX('AEO Table 23'!$C$79:$AJ$79,MATCH(V$1,'AEO Table 23'!$C$1:$AJ$1,0))*'Texas Data'!$E$5*Population!V2</f>
        <v>62.769977049199731</v>
      </c>
      <c r="W3" s="34">
        <f>INDEX('AEO Table 23'!$C$79:$AJ$79,MATCH(W$1,'AEO Table 23'!$C$1:$AJ$1,0))*'Texas Data'!$E$5*Population!W2</f>
        <v>67.201425198707483</v>
      </c>
      <c r="X3" s="34">
        <f>INDEX('AEO Table 23'!$C$79:$AJ$79,MATCH(X$1,'AEO Table 23'!$C$1:$AJ$1,0))*'Texas Data'!$E$5*Population!X2</f>
        <v>71.883950493759954</v>
      </c>
      <c r="Y3" s="34">
        <f>INDEX('AEO Table 23'!$C$79:$AJ$79,MATCH(Y$1,'AEO Table 23'!$C$1:$AJ$1,0))*'Texas Data'!$E$5*Population!Y2</f>
        <v>76.750643098877049</v>
      </c>
      <c r="Z3" s="34">
        <f>INDEX('AEO Table 23'!$C$79:$AJ$79,MATCH(Z$1,'AEO Table 23'!$C$1:$AJ$1,0))*'Texas Data'!$E$5*Population!Z2</f>
        <v>81.981077982786516</v>
      </c>
      <c r="AA3" s="34">
        <f>INDEX('AEO Table 23'!$C$79:$AJ$79,MATCH(AA$1,'AEO Table 23'!$C$1:$AJ$1,0))*'Texas Data'!$E$5*Population!AA2</f>
        <v>87.523063911477479</v>
      </c>
      <c r="AB3" s="34">
        <f>INDEX('AEO Table 23'!$C$79:$AJ$79,MATCH(AB$1,'AEO Table 23'!$C$1:$AJ$1,0))*'Texas Data'!$E$5*Population!AB2</f>
        <v>93.463573892837431</v>
      </c>
      <c r="AC3" s="34">
        <f>INDEX('AEO Table 23'!$C$79:$AJ$79,MATCH(AC$1,'AEO Table 23'!$C$1:$AJ$1,0))*'Texas Data'!$E$5*Population!AC2</f>
        <v>99.801856736904355</v>
      </c>
      <c r="AD3" s="34">
        <f>INDEX('AEO Table 23'!$C$79:$AJ$79,MATCH(AD$1,'AEO Table 23'!$C$1:$AJ$1,0))*'Texas Data'!$E$5*Population!AD2</f>
        <v>106.61250875186107</v>
      </c>
      <c r="AE3" s="34">
        <f>INDEX('AEO Table 23'!$C$79:$AJ$79,MATCH(AE$1,'AEO Table 23'!$C$1:$AJ$1,0))*'Texas Data'!$E$5*Population!AE2</f>
        <v>114.01028037533661</v>
      </c>
      <c r="AF3" s="34">
        <f>INDEX('AEO Table 23'!$C$79:$AJ$79,MATCH(AF$1,'AEO Table 23'!$C$1:$AJ$1,0))*'Texas Data'!$E$5*Population!AF2</f>
        <v>121.60780251865496</v>
      </c>
      <c r="AG3" s="34">
        <f>INDEX('AEO Table 23'!$C$79:$AJ$79,MATCH(AG$1,'AEO Table 23'!$C$1:$AJ$1,0))*'Texas Data'!$E$5*Population!AG2</f>
        <v>129.38983702233304</v>
      </c>
      <c r="AH3" s="34">
        <f>INDEX('AEO Table 23'!$C$79:$AJ$79,MATCH(AH$1,'AEO Table 23'!$C$1:$AJ$1,0))*'Texas Data'!$E$5*Population!AH2</f>
        <v>137.33250484112631</v>
      </c>
      <c r="AI3" s="34">
        <f>INDEX('AEO Table 23'!$C$79:$AJ$79,MATCH(AI$1,'AEO Table 23'!$C$1:$AJ$1,0))*'Texas Data'!$E$5*Population!AI2</f>
        <v>145.40690333092599</v>
      </c>
    </row>
    <row r="4" spans="1:35" x14ac:dyDescent="0.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x14ac:dyDescent="0.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x14ac:dyDescent="0.35">
      <c r="A6" t="s">
        <v>303</v>
      </c>
      <c r="B6" s="34">
        <f>INDEX('AEO Table 23'!$C$81:$AJ$81,MATCH(B$1,'AEO Table 23'!$C$1:$AJ$1,0))*'Texas Data'!$E$6*Population!B2</f>
        <v>14.793032774555325</v>
      </c>
      <c r="C6" s="34">
        <f>INDEX('AEO Table 23'!$C$81:$AJ$81,MATCH(C$1,'AEO Table 23'!$C$1:$AJ$1,0))*'Texas Data'!$E$6*Population!C2</f>
        <v>15.040982730672868</v>
      </c>
      <c r="D6" s="34">
        <f>INDEX('AEO Table 23'!$C$81:$AJ$81,MATCH(D$1,'AEO Table 23'!$C$1:$AJ$1,0))*'Texas Data'!$E$6*Population!D2</f>
        <v>15.295173611878177</v>
      </c>
      <c r="E6" s="34">
        <f>INDEX('AEO Table 23'!$C$81:$AJ$81,MATCH(E$1,'AEO Table 23'!$C$1:$AJ$1,0))*'Texas Data'!$E$6*Population!E2</f>
        <v>15.550349094497971</v>
      </c>
      <c r="F6" s="34">
        <f>INDEX('AEO Table 23'!$C$81:$AJ$81,MATCH(F$1,'AEO Table 23'!$C$1:$AJ$1,0))*'Texas Data'!$E$6*Population!F2</f>
        <v>15.807925213794991</v>
      </c>
      <c r="G6" s="34">
        <f>INDEX('AEO Table 23'!$C$81:$AJ$81,MATCH(G$1,'AEO Table 23'!$C$1:$AJ$1,0))*'Texas Data'!$E$6*Population!G2</f>
        <v>16.069783824370159</v>
      </c>
      <c r="H6" s="34">
        <f>INDEX('AEO Table 23'!$C$81:$AJ$81,MATCH(H$1,'AEO Table 23'!$C$1:$AJ$1,0))*'Texas Data'!$E$6*Population!H2</f>
        <v>16.334636610204146</v>
      </c>
      <c r="I6" s="34">
        <f>INDEX('AEO Table 23'!$C$81:$AJ$81,MATCH(I$1,'AEO Table 23'!$C$1:$AJ$1,0))*'Texas Data'!$E$6*Population!I2</f>
        <v>16.603136452257054</v>
      </c>
      <c r="J6" s="34">
        <f>INDEX('AEO Table 23'!$C$81:$AJ$81,MATCH(J$1,'AEO Table 23'!$C$1:$AJ$1,0))*'Texas Data'!$E$6*Population!J2</f>
        <v>16.875453127283901</v>
      </c>
      <c r="K6" s="34">
        <f>INDEX('AEO Table 23'!$C$81:$AJ$81,MATCH(K$1,'AEO Table 23'!$C$1:$AJ$1,0))*'Texas Data'!$E$6*Population!K2</f>
        <v>17.150988224623482</v>
      </c>
      <c r="L6" s="34">
        <f>INDEX('AEO Table 23'!$C$81:$AJ$81,MATCH(L$1,'AEO Table 23'!$C$1:$AJ$1,0))*'Texas Data'!$E$6*Population!L2</f>
        <v>17.429903660995862</v>
      </c>
      <c r="M6" s="34">
        <f>INDEX('AEO Table 23'!$C$81:$AJ$81,MATCH(M$1,'AEO Table 23'!$C$1:$AJ$1,0))*'Texas Data'!$E$6*Population!M2</f>
        <v>17.711914913366265</v>
      </c>
      <c r="N6" s="34">
        <f>INDEX('AEO Table 23'!$C$81:$AJ$81,MATCH(N$1,'AEO Table 23'!$C$1:$AJ$1,0))*'Texas Data'!$E$6*Population!N2</f>
        <v>17.997318356284016</v>
      </c>
      <c r="O6" s="34">
        <f>INDEX('AEO Table 23'!$C$81:$AJ$81,MATCH(O$1,'AEO Table 23'!$C$1:$AJ$1,0))*'Texas Data'!$E$6*Population!O2</f>
        <v>18.287680943064206</v>
      </c>
      <c r="P6" s="34">
        <f>INDEX('AEO Table 23'!$C$81:$AJ$81,MATCH(P$1,'AEO Table 23'!$C$1:$AJ$1,0))*'Texas Data'!$E$6*Population!P2</f>
        <v>18.586087769218434</v>
      </c>
      <c r="Q6" s="34">
        <f>INDEX('AEO Table 23'!$C$81:$AJ$81,MATCH(Q$1,'AEO Table 23'!$C$1:$AJ$1,0))*'Texas Data'!$E$6*Population!Q2</f>
        <v>18.924593085130557</v>
      </c>
      <c r="R6" s="34">
        <f>INDEX('AEO Table 23'!$C$81:$AJ$81,MATCH(R$1,'AEO Table 23'!$C$1:$AJ$1,0))*'Texas Data'!$E$6*Population!R2</f>
        <v>19.379200395118136</v>
      </c>
      <c r="S6" s="34">
        <f>INDEX('AEO Table 23'!$C$81:$AJ$81,MATCH(S$1,'AEO Table 23'!$C$1:$AJ$1,0))*'Texas Data'!$E$6*Population!S2</f>
        <v>20.166466569855736</v>
      </c>
      <c r="T6" s="34">
        <f>INDEX('AEO Table 23'!$C$81:$AJ$81,MATCH(T$1,'AEO Table 23'!$C$1:$AJ$1,0))*'Texas Data'!$E$6*Population!T2</f>
        <v>21.577210005701296</v>
      </c>
      <c r="U6" s="34">
        <f>INDEX('AEO Table 23'!$C$81:$AJ$81,MATCH(U$1,'AEO Table 23'!$C$1:$AJ$1,0))*'Texas Data'!$E$6*Population!U2</f>
        <v>23.710001090503749</v>
      </c>
      <c r="V6" s="34">
        <f>INDEX('AEO Table 23'!$C$81:$AJ$81,MATCH(V$1,'AEO Table 23'!$C$1:$AJ$1,0))*'Texas Data'!$E$6*Population!V2</f>
        <v>26.557328534639922</v>
      </c>
      <c r="W6" s="34">
        <f>INDEX('AEO Table 23'!$C$81:$AJ$81,MATCH(W$1,'AEO Table 23'!$C$1:$AJ$1,0))*'Texas Data'!$E$6*Population!W2</f>
        <v>29.879602734266136</v>
      </c>
      <c r="X6" s="34">
        <f>INDEX('AEO Table 23'!$C$81:$AJ$81,MATCH(X$1,'AEO Table 23'!$C$1:$AJ$1,0))*'Texas Data'!$E$6*Population!X2</f>
        <v>33.544979250827687</v>
      </c>
      <c r="Y6" s="34">
        <f>INDEX('AEO Table 23'!$C$81:$AJ$81,MATCH(Y$1,'AEO Table 23'!$C$1:$AJ$1,0))*'Texas Data'!$E$6*Population!Y2</f>
        <v>37.434892933983853</v>
      </c>
      <c r="Z6" s="34">
        <f>INDEX('AEO Table 23'!$C$81:$AJ$81,MATCH(Z$1,'AEO Table 23'!$C$1:$AJ$1,0))*'Texas Data'!$E$6*Population!Z2</f>
        <v>41.525977583851329</v>
      </c>
      <c r="AA6" s="34">
        <f>INDEX('AEO Table 23'!$C$81:$AJ$81,MATCH(AA$1,'AEO Table 23'!$C$1:$AJ$1,0))*'Texas Data'!$E$6*Population!AA2</f>
        <v>45.786731765630869</v>
      </c>
      <c r="AB6" s="34">
        <f>INDEX('AEO Table 23'!$C$81:$AJ$81,MATCH(AB$1,'AEO Table 23'!$C$1:$AJ$1,0))*'Texas Data'!$E$6*Population!AB2</f>
        <v>50.252788290195369</v>
      </c>
      <c r="AC6" s="34">
        <f>INDEX('AEO Table 23'!$C$81:$AJ$81,MATCH(AC$1,'AEO Table 23'!$C$1:$AJ$1,0))*'Texas Data'!$E$6*Population!AC2</f>
        <v>54.895234074453846</v>
      </c>
      <c r="AD6" s="34">
        <f>INDEX('AEO Table 23'!$C$81:$AJ$81,MATCH(AD$1,'AEO Table 23'!$C$1:$AJ$1,0))*'Texas Data'!$E$6*Population!AD2</f>
        <v>59.725378754067592</v>
      </c>
      <c r="AE6" s="34">
        <f>INDEX('AEO Table 23'!$C$81:$AJ$81,MATCH(AE$1,'AEO Table 23'!$C$1:$AJ$1,0))*'Texas Data'!$E$6*Population!AE2</f>
        <v>64.769282205080629</v>
      </c>
      <c r="AF6" s="34">
        <f>INDEX('AEO Table 23'!$C$81:$AJ$81,MATCH(AF$1,'AEO Table 23'!$C$1:$AJ$1,0))*'Texas Data'!$E$6*Population!AF2</f>
        <v>69.947155046680805</v>
      </c>
      <c r="AG6" s="34">
        <f>INDEX('AEO Table 23'!$C$81:$AJ$81,MATCH(AG$1,'AEO Table 23'!$C$1:$AJ$1,0))*'Texas Data'!$E$6*Population!AG2</f>
        <v>75.269362286506663</v>
      </c>
      <c r="AH6" s="34">
        <f>INDEX('AEO Table 23'!$C$81:$AJ$81,MATCH(AH$1,'AEO Table 23'!$C$1:$AJ$1,0))*'Texas Data'!$E$6*Population!AH2</f>
        <v>80.76753310852088</v>
      </c>
      <c r="AI6" s="34">
        <f>INDEX('AEO Table 23'!$C$81:$AJ$81,MATCH(AI$1,'AEO Table 23'!$C$1:$AJ$1,0))*'Texas Data'!$E$6*Population!AI2</f>
        <v>86.383526900022147</v>
      </c>
    </row>
    <row r="7" spans="1:35" x14ac:dyDescent="0.35">
      <c r="A7" t="s">
        <v>233</v>
      </c>
      <c r="B7" s="34">
        <f>INDEX('AEO Table 23'!$C$80:$AJ$80,MATCH(B$1,'AEO Table 23'!$C$1:$AJ$1,0))*'Texas Data'!$E$7*Population!B2</f>
        <v>5.3181979296720963</v>
      </c>
      <c r="C7" s="34">
        <f>INDEX('AEO Table 23'!$C$80:$AJ$80,MATCH(C$1,'AEO Table 23'!$C$1:$AJ$1,0))*'Texas Data'!$E$7*Population!C2</f>
        <v>6.334286539910563</v>
      </c>
      <c r="D7" s="34">
        <f>INDEX('AEO Table 23'!$C$80:$AJ$80,MATCH(D$1,'AEO Table 23'!$C$1:$AJ$1,0))*'Texas Data'!$E$7*Population!D2</f>
        <v>7.7665633436465393</v>
      </c>
      <c r="E7" s="34">
        <f>INDEX('AEO Table 23'!$C$80:$AJ$80,MATCH(E$1,'AEO Table 23'!$C$1:$AJ$1,0))*'Texas Data'!$E$7*Population!E2</f>
        <v>9.3201255415433923</v>
      </c>
      <c r="F7" s="34">
        <f>INDEX('AEO Table 23'!$C$80:$AJ$80,MATCH(F$1,'AEO Table 23'!$C$1:$AJ$1,0))*'Texas Data'!$E$7*Population!F2</f>
        <v>10.909750402198329</v>
      </c>
      <c r="G7" s="34">
        <f>INDEX('AEO Table 23'!$C$80:$AJ$80,MATCH(G$1,'AEO Table 23'!$C$1:$AJ$1,0))*'Texas Data'!$E$7*Population!G2</f>
        <v>12.409421334175597</v>
      </c>
      <c r="H7" s="34">
        <f>INDEX('AEO Table 23'!$C$80:$AJ$80,MATCH(H$1,'AEO Table 23'!$C$1:$AJ$1,0))*'Texas Data'!$E$7*Population!H2</f>
        <v>13.722494431792128</v>
      </c>
      <c r="I7" s="34">
        <f>INDEX('AEO Table 23'!$C$80:$AJ$80,MATCH(I$1,'AEO Table 23'!$C$1:$AJ$1,0))*'Texas Data'!$E$7*Population!I2</f>
        <v>14.712751965838647</v>
      </c>
      <c r="J7" s="34">
        <f>INDEX('AEO Table 23'!$C$80:$AJ$80,MATCH(J$1,'AEO Table 23'!$C$1:$AJ$1,0))*'Texas Data'!$E$7*Population!J2</f>
        <v>15.276278190846645</v>
      </c>
      <c r="K7" s="34">
        <f>INDEX('AEO Table 23'!$C$80:$AJ$80,MATCH(K$1,'AEO Table 23'!$C$1:$AJ$1,0))*'Texas Data'!$E$7*Population!K2</f>
        <v>15.908881462569816</v>
      </c>
      <c r="L7" s="34">
        <f>INDEX('AEO Table 23'!$C$80:$AJ$80,MATCH(L$1,'AEO Table 23'!$C$1:$AJ$1,0))*'Texas Data'!$E$7*Population!L2</f>
        <v>16.611001256304814</v>
      </c>
      <c r="M7" s="34">
        <f>INDEX('AEO Table 23'!$C$80:$AJ$80,MATCH(M$1,'AEO Table 23'!$C$1:$AJ$1,0))*'Texas Data'!$E$7*Population!M2</f>
        <v>17.387989057482734</v>
      </c>
      <c r="N7" s="34">
        <f>INDEX('AEO Table 23'!$C$80:$AJ$80,MATCH(N$1,'AEO Table 23'!$C$1:$AJ$1,0))*'Texas Data'!$E$7*Population!N2</f>
        <v>18.241436581399061</v>
      </c>
      <c r="O7" s="34">
        <f>INDEX('AEO Table 23'!$C$80:$AJ$80,MATCH(O$1,'AEO Table 23'!$C$1:$AJ$1,0))*'Texas Data'!$E$7*Population!O2</f>
        <v>19.153803953490275</v>
      </c>
      <c r="P7" s="34">
        <f>INDEX('AEO Table 23'!$C$80:$AJ$80,MATCH(P$1,'AEO Table 23'!$C$1:$AJ$1,0))*'Texas Data'!$E$7*Population!P2</f>
        <v>20.123411628961804</v>
      </c>
      <c r="Q7" s="34">
        <f>INDEX('AEO Table 23'!$C$80:$AJ$80,MATCH(Q$1,'AEO Table 23'!$C$1:$AJ$1,0))*'Texas Data'!$E$7*Population!Q2</f>
        <v>21.156503467094819</v>
      </c>
      <c r="R7" s="34">
        <f>INDEX('AEO Table 23'!$C$80:$AJ$80,MATCH(R$1,'AEO Table 23'!$C$1:$AJ$1,0))*'Texas Data'!$E$7*Population!R2</f>
        <v>22.248416169497826</v>
      </c>
      <c r="S7" s="34">
        <f>INDEX('AEO Table 23'!$C$80:$AJ$80,MATCH(S$1,'AEO Table 23'!$C$1:$AJ$1,0))*'Texas Data'!$E$7*Population!S2</f>
        <v>23.401407806055971</v>
      </c>
      <c r="T7" s="34">
        <f>INDEX('AEO Table 23'!$C$80:$AJ$80,MATCH(T$1,'AEO Table 23'!$C$1:$AJ$1,0))*'Texas Data'!$E$7*Population!T2</f>
        <v>24.616797391820057</v>
      </c>
      <c r="U7" s="34">
        <f>INDEX('AEO Table 23'!$C$80:$AJ$80,MATCH(U$1,'AEO Table 23'!$C$1:$AJ$1,0))*'Texas Data'!$E$7*Population!U2</f>
        <v>25.89891345651823</v>
      </c>
      <c r="V7" s="34">
        <f>INDEX('AEO Table 23'!$C$80:$AJ$80,MATCH(V$1,'AEO Table 23'!$C$1:$AJ$1,0))*'Texas Data'!$E$7*Population!V2</f>
        <v>27.245149815782248</v>
      </c>
      <c r="W7" s="34">
        <f>INDEX('AEO Table 23'!$C$80:$AJ$80,MATCH(W$1,'AEO Table 23'!$C$1:$AJ$1,0))*'Texas Data'!$E$7*Population!W2</f>
        <v>28.654007726826794</v>
      </c>
      <c r="X7" s="34">
        <f>INDEX('AEO Table 23'!$C$80:$AJ$80,MATCH(X$1,'AEO Table 23'!$C$1:$AJ$1,0))*'Texas Data'!$E$7*Population!X2</f>
        <v>30.126418799356106</v>
      </c>
      <c r="Y7" s="34">
        <f>INDEX('AEO Table 23'!$C$80:$AJ$80,MATCH(Y$1,'AEO Table 23'!$C$1:$AJ$1,0))*'Texas Data'!$E$7*Population!Y2</f>
        <v>31.648965821084563</v>
      </c>
      <c r="Z7" s="34">
        <f>INDEX('AEO Table 23'!$C$80:$AJ$80,MATCH(Z$1,'AEO Table 23'!$C$1:$AJ$1,0))*'Texas Data'!$E$7*Population!Z2</f>
        <v>33.233862213712833</v>
      </c>
      <c r="AA7" s="34">
        <f>INDEX('AEO Table 23'!$C$80:$AJ$80,MATCH(AA$1,'AEO Table 23'!$C$1:$AJ$1,0))*'Texas Data'!$E$7*Population!AA2</f>
        <v>34.865955142603113</v>
      </c>
      <c r="AB7" s="34">
        <f>INDEX('AEO Table 23'!$C$80:$AJ$80,MATCH(AB$1,'AEO Table 23'!$C$1:$AJ$1,0))*'Texas Data'!$E$7*Population!AB2</f>
        <v>36.555668124953627</v>
      </c>
      <c r="AC7" s="34">
        <f>INDEX('AEO Table 23'!$C$80:$AJ$80,MATCH(AC$1,'AEO Table 23'!$C$1:$AJ$1,0))*'Texas Data'!$E$7*Population!AC2</f>
        <v>38.302042711034808</v>
      </c>
      <c r="AD7" s="34">
        <f>INDEX('AEO Table 23'!$C$80:$AJ$80,MATCH(AD$1,'AEO Table 23'!$C$1:$AJ$1,0))*'Texas Data'!$E$7*Population!AD2</f>
        <v>40.111647199199538</v>
      </c>
      <c r="AE7" s="34">
        <f>INDEX('AEO Table 23'!$C$80:$AJ$80,MATCH(AE$1,'AEO Table 23'!$C$1:$AJ$1,0))*'Texas Data'!$E$7*Population!AE2</f>
        <v>41.986018964970441</v>
      </c>
      <c r="AF7" s="34">
        <f>INDEX('AEO Table 23'!$C$80:$AJ$80,MATCH(AF$1,'AEO Table 23'!$C$1:$AJ$1,0))*'Texas Data'!$E$7*Population!AF2</f>
        <v>43.931806910917132</v>
      </c>
      <c r="AG7" s="34">
        <f>INDEX('AEO Table 23'!$C$80:$AJ$80,MATCH(AG$1,'AEO Table 23'!$C$1:$AJ$1,0))*'Texas Data'!$E$7*Population!AG2</f>
        <v>45.950481334931517</v>
      </c>
      <c r="AH7" s="34">
        <f>INDEX('AEO Table 23'!$C$80:$AJ$80,MATCH(AH$1,'AEO Table 23'!$C$1:$AJ$1,0))*'Texas Data'!$E$7*Population!AH2</f>
        <v>48.039838639034805</v>
      </c>
      <c r="AI7" s="34">
        <f>INDEX('AEO Table 23'!$C$80:$AJ$80,MATCH(AI$1,'AEO Table 23'!$C$1:$AJ$1,0))*'Texas Data'!$E$7*Population!AI2</f>
        <v>50.18274993332998</v>
      </c>
    </row>
    <row r="8" spans="1:35" x14ac:dyDescent="0.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x14ac:dyDescent="0.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x14ac:dyDescent="0.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x14ac:dyDescent="0.35">
      <c r="A11" t="s">
        <v>237</v>
      </c>
      <c r="B11" s="34">
        <f>INDEX('AEO Table 23'!$C$78:$AJ$78,MATCH(B$1,'AEO Table 23'!$C$1:$AJ$1,0))*'Texas Data'!$E$4*Population!B2</f>
        <v>1.1017387587357775E-2</v>
      </c>
      <c r="C11" s="34">
        <f>INDEX('AEO Table 23'!$C$78:$AJ$78,MATCH(C$1,'AEO Table 23'!$C$1:$AJ$1,0))*'Texas Data'!$E$4*Population!C2</f>
        <v>1.12007667886087E-2</v>
      </c>
      <c r="D11" s="34">
        <f>INDEX('AEO Table 23'!$C$78:$AJ$78,MATCH(D$1,'AEO Table 23'!$C$1:$AJ$1,0))*'Texas Data'!$E$4*Population!D2</f>
        <v>1.1386877910550569E-2</v>
      </c>
      <c r="E11" s="34">
        <f>INDEX('AEO Table 23'!$C$78:$AJ$78,MATCH(E$1,'AEO Table 23'!$C$1:$AJ$1,0))*'Texas Data'!$E$4*Population!E2</f>
        <v>1.1575818856109343E-2</v>
      </c>
      <c r="F11" s="34">
        <f>INDEX('AEO Table 23'!$C$78:$AJ$78,MATCH(F$1,'AEO Table 23'!$C$1:$AJ$1,0))*'Texas Data'!$E$4*Population!F2</f>
        <v>1.1767434774840374E-2</v>
      </c>
      <c r="G11" s="34">
        <f>INDEX('AEO Table 23'!$C$78:$AJ$78,MATCH(G$1,'AEO Table 23'!$C$1:$AJ$1,0))*'Texas Data'!$E$4*Population!G2</f>
        <v>1.1961861404664917E-2</v>
      </c>
      <c r="H11" s="34">
        <f>INDEX('AEO Table 23'!$C$78:$AJ$78,MATCH(H$1,'AEO Table 23'!$C$1:$AJ$1,0))*'Texas Data'!$E$4*Population!H2</f>
        <v>1.2159009813841461E-2</v>
      </c>
      <c r="I11" s="34">
        <f>INDEX('AEO Table 23'!$C$78:$AJ$78,MATCH(I$1,'AEO Table 23'!$C$1:$AJ$1,0))*'Texas Data'!$E$4*Population!I2</f>
        <v>1.2358872981443045E-2</v>
      </c>
      <c r="J11" s="34">
        <f>INDEX('AEO Table 23'!$C$78:$AJ$78,MATCH(J$1,'AEO Table 23'!$C$1:$AJ$1,0))*'Texas Data'!$E$4*Population!J2</f>
        <v>1.2561577284154971E-2</v>
      </c>
      <c r="K11" s="34">
        <f>INDEX('AEO Table 23'!$C$78:$AJ$78,MATCH(K$1,'AEO Table 23'!$C$1:$AJ$1,0))*'Texas Data'!$E$4*Population!K2</f>
        <v>1.2766677283166694E-2</v>
      </c>
      <c r="L11" s="34">
        <f>INDEX('AEO Table 23'!$C$78:$AJ$78,MATCH(L$1,'AEO Table 23'!$C$1:$AJ$1,0))*'Texas Data'!$E$4*Population!L2</f>
        <v>1.2974293504391051E-2</v>
      </c>
      <c r="M11" s="34">
        <f>INDEX('AEO Table 23'!$C$78:$AJ$78,MATCH(M$1,'AEO Table 23'!$C$1:$AJ$1,0))*'Texas Data'!$E$4*Population!M2</f>
        <v>1.3184171244199945E-2</v>
      </c>
      <c r="N11" s="34">
        <f>INDEX('AEO Table 23'!$C$78:$AJ$78,MATCH(N$1,'AEO Table 23'!$C$1:$AJ$1,0))*'Texas Data'!$E$4*Population!N2</f>
        <v>1.3396379931759994E-2</v>
      </c>
      <c r="O11" s="34">
        <f>INDEX('AEO Table 23'!$C$78:$AJ$78,MATCH(O$1,'AEO Table 23'!$C$1:$AJ$1,0))*'Texas Data'!$E$4*Population!O2</f>
        <v>1.3610633269271775E-2</v>
      </c>
      <c r="P11" s="34">
        <f>INDEX('AEO Table 23'!$C$78:$AJ$78,MATCH(P$1,'AEO Table 23'!$C$1:$AJ$1,0))*'Texas Data'!$E$4*Population!P2</f>
        <v>1.3826958560340137E-2</v>
      </c>
      <c r="Q11" s="34">
        <f>INDEX('AEO Table 23'!$C$78:$AJ$78,MATCH(Q$1,'AEO Table 23'!$C$1:$AJ$1,0))*'Texas Data'!$E$4*Population!Q2</f>
        <v>1.4045157658804173E-2</v>
      </c>
      <c r="R11" s="34">
        <f>INDEX('AEO Table 23'!$C$78:$AJ$78,MATCH(R$1,'AEO Table 23'!$C$1:$AJ$1,0))*'Texas Data'!$E$4*Population!R2</f>
        <v>1.427178322290297E-2</v>
      </c>
      <c r="S11" s="34">
        <f>INDEX('AEO Table 23'!$C$78:$AJ$78,MATCH(S$1,'AEO Table 23'!$C$1:$AJ$1,0))*'Texas Data'!$E$4*Population!S2</f>
        <v>1.450071480174139E-2</v>
      </c>
      <c r="T11" s="34">
        <f>INDEX('AEO Table 23'!$C$78:$AJ$78,MATCH(T$1,'AEO Table 23'!$C$1:$AJ$1,0))*'Texas Data'!$E$4*Population!T2</f>
        <v>1.473860458778491E-2</v>
      </c>
      <c r="U11" s="34">
        <f>INDEX('AEO Table 23'!$C$78:$AJ$78,MATCH(U$1,'AEO Table 23'!$C$1:$AJ$1,0))*'Texas Data'!$E$4*Population!U2</f>
        <v>1.4979221877743712E-2</v>
      </c>
      <c r="V11" s="34">
        <f>INDEX('AEO Table 23'!$C$78:$AJ$78,MATCH(V$1,'AEO Table 23'!$C$1:$AJ$1,0))*'Texas Data'!$E$4*Population!V2</f>
        <v>1.5226515751476649E-2</v>
      </c>
      <c r="W11" s="34">
        <f>INDEX('AEO Table 23'!$C$78:$AJ$78,MATCH(W$1,'AEO Table 23'!$C$1:$AJ$1,0))*'Texas Data'!$E$4*Population!W2</f>
        <v>1.5487173423588673E-2</v>
      </c>
      <c r="X11" s="34">
        <f>INDEX('AEO Table 23'!$C$78:$AJ$78,MATCH(X$1,'AEO Table 23'!$C$1:$AJ$1,0))*'Texas Data'!$E$4*Population!X2</f>
        <v>1.5751874220290136E-2</v>
      </c>
      <c r="Y11" s="34">
        <f>INDEX('AEO Table 23'!$C$78:$AJ$78,MATCH(Y$1,'AEO Table 23'!$C$1:$AJ$1,0))*'Texas Data'!$E$4*Population!Y2</f>
        <v>1.6027878649995997E-2</v>
      </c>
      <c r="Z11" s="34">
        <f>INDEX('AEO Table 23'!$C$78:$AJ$78,MATCH(Z$1,'AEO Table 23'!$C$1:$AJ$1,0))*'Texas Data'!$E$4*Population!Z2</f>
        <v>1.632667238188765E-2</v>
      </c>
      <c r="AA11" s="34">
        <f>INDEX('AEO Table 23'!$C$78:$AJ$78,MATCH(AA$1,'AEO Table 23'!$C$1:$AJ$1,0))*'Texas Data'!$E$4*Population!AA2</f>
        <v>1.6638459511748551E-2</v>
      </c>
      <c r="AB11" s="34">
        <f>INDEX('AEO Table 23'!$C$78:$AJ$78,MATCH(AB$1,'AEO Table 23'!$C$1:$AJ$1,0))*'Texas Data'!$E$4*Population!AB2</f>
        <v>1.6986794180158644E-2</v>
      </c>
      <c r="AC11" s="34">
        <f>INDEX('AEO Table 23'!$C$78:$AJ$78,MATCH(AC$1,'AEO Table 23'!$C$1:$AJ$1,0))*'Texas Data'!$E$4*Population!AC2</f>
        <v>1.735396965266342E-2</v>
      </c>
      <c r="AD11" s="34">
        <f>INDEX('AEO Table 23'!$C$78:$AJ$78,MATCH(AD$1,'AEO Table 23'!$C$1:$AJ$1,0))*'Texas Data'!$E$4*Population!AD2</f>
        <v>1.7745067573316925E-2</v>
      </c>
      <c r="AE11" s="34">
        <f>INDEX('AEO Table 23'!$C$78:$AJ$78,MATCH(AE$1,'AEO Table 23'!$C$1:$AJ$1,0))*'Texas Data'!$E$4*Population!AE2</f>
        <v>1.8173197867242526E-2</v>
      </c>
      <c r="AF11" s="34">
        <f>INDEX('AEO Table 23'!$C$78:$AJ$78,MATCH(AF$1,'AEO Table 23'!$C$1:$AJ$1,0))*'Texas Data'!$E$4*Population!AF2</f>
        <v>1.8623802540300639E-2</v>
      </c>
      <c r="AG11" s="34">
        <f>INDEX('AEO Table 23'!$C$78:$AJ$78,MATCH(AG$1,'AEO Table 23'!$C$1:$AJ$1,0))*'Texas Data'!$E$4*Population!AG2</f>
        <v>1.9076618291441628E-2</v>
      </c>
      <c r="AH11" s="34">
        <f>INDEX('AEO Table 23'!$C$78:$AJ$78,MATCH(AH$1,'AEO Table 23'!$C$1:$AJ$1,0))*'Texas Data'!$E$4*Population!AH2</f>
        <v>1.9553171798643781E-2</v>
      </c>
      <c r="AI11" s="34">
        <f>INDEX('AEO Table 23'!$C$78:$AJ$78,MATCH(AI$1,'AEO Table 23'!$C$1:$AJ$1,0))*'Texas Data'!$E$4*Population!AI2</f>
        <v>2.0036799833934939E-2</v>
      </c>
    </row>
    <row r="12" spans="1:35" x14ac:dyDescent="0.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x14ac:dyDescent="0.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x14ac:dyDescent="0.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x14ac:dyDescent="0.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x14ac:dyDescent="0.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x14ac:dyDescent="0.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42"/>
  <sheetViews>
    <sheetView workbookViewId="0">
      <pane xSplit="2" ySplit="1" topLeftCell="C91" activePane="bottomRight" state="frozen"/>
      <selection pane="topRight" activeCell="C1" sqref="C1"/>
      <selection pane="bottomLeft" activeCell="A2" sqref="A2"/>
      <selection pane="bottomRight" activeCell="C105" sqref="C105"/>
    </sheetView>
  </sheetViews>
  <sheetFormatPr defaultRowHeight="15" customHeight="1" x14ac:dyDescent="0.35"/>
  <cols>
    <col min="1" max="1" width="20.81640625" hidden="1" customWidth="1"/>
    <col min="2" max="2" width="45.7265625" customWidth="1"/>
  </cols>
  <sheetData>
    <row r="1" spans="1:37" ht="15" customHeight="1" thickBot="1" x14ac:dyDescent="0.4">
      <c r="B1" s="5" t="s">
        <v>432</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35"/>
    <row r="3" spans="1:37" ht="15" customHeight="1" x14ac:dyDescent="0.35">
      <c r="C3" s="19" t="s">
        <v>295</v>
      </c>
      <c r="D3" s="19" t="s">
        <v>433</v>
      </c>
      <c r="E3" s="19"/>
      <c r="F3" s="19"/>
      <c r="G3" s="19"/>
    </row>
    <row r="4" spans="1:37" ht="15" customHeight="1" x14ac:dyDescent="0.35">
      <c r="C4" s="19" t="s">
        <v>294</v>
      </c>
      <c r="D4" s="19" t="s">
        <v>434</v>
      </c>
      <c r="E4" s="19"/>
      <c r="F4" s="19"/>
      <c r="G4" s="19" t="s">
        <v>293</v>
      </c>
    </row>
    <row r="5" spans="1:37" ht="15" customHeight="1" x14ac:dyDescent="0.35">
      <c r="C5" s="19" t="s">
        <v>292</v>
      </c>
      <c r="D5" s="19" t="s">
        <v>435</v>
      </c>
      <c r="E5" s="19"/>
      <c r="F5" s="19"/>
      <c r="G5" s="19"/>
    </row>
    <row r="6" spans="1:37" ht="15" customHeight="1" x14ac:dyDescent="0.35">
      <c r="C6" s="19" t="s">
        <v>291</v>
      </c>
      <c r="D6" s="19"/>
      <c r="E6" s="19" t="s">
        <v>436</v>
      </c>
      <c r="F6" s="19"/>
      <c r="G6" s="19"/>
    </row>
    <row r="10" spans="1:37" ht="15" customHeight="1" x14ac:dyDescent="0.35">
      <c r="A10" s="3" t="s">
        <v>2</v>
      </c>
      <c r="B10" s="4" t="s">
        <v>306</v>
      </c>
    </row>
    <row r="11" spans="1:37" ht="15" customHeight="1" x14ac:dyDescent="0.35">
      <c r="B11" s="5" t="s">
        <v>3</v>
      </c>
    </row>
    <row r="12" spans="1:37" ht="15" customHeight="1" x14ac:dyDescent="0.3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437</v>
      </c>
    </row>
    <row r="13" spans="1:37" ht="15" customHeight="1" thickBot="1" x14ac:dyDescent="0.4">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35"/>
    <row r="15" spans="1:37" ht="15" customHeight="1" x14ac:dyDescent="0.35">
      <c r="B15" s="7" t="s">
        <v>5</v>
      </c>
    </row>
    <row r="16" spans="1:37" ht="15" customHeight="1" x14ac:dyDescent="0.35">
      <c r="B16" s="7" t="s">
        <v>6</v>
      </c>
    </row>
    <row r="17" spans="1:37" ht="15" customHeight="1" x14ac:dyDescent="0.35">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x14ac:dyDescent="0.35">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x14ac:dyDescent="0.35">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x14ac:dyDescent="0.35">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x14ac:dyDescent="0.35">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x14ac:dyDescent="0.35">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x14ac:dyDescent="0.35">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x14ac:dyDescent="0.35">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x14ac:dyDescent="0.35">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x14ac:dyDescent="0.35">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x14ac:dyDescent="0.35">
      <c r="B28" s="7" t="s">
        <v>27</v>
      </c>
    </row>
    <row r="29" spans="1:37" ht="15" customHeight="1" x14ac:dyDescent="0.35">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x14ac:dyDescent="0.35">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x14ac:dyDescent="0.35">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x14ac:dyDescent="0.35">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x14ac:dyDescent="0.35">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x14ac:dyDescent="0.35">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x14ac:dyDescent="0.35">
      <c r="B36" s="7" t="s">
        <v>36</v>
      </c>
    </row>
    <row r="37" spans="1:37" ht="15" customHeight="1" x14ac:dyDescent="0.35">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x14ac:dyDescent="0.35">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x14ac:dyDescent="0.35">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x14ac:dyDescent="0.35">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x14ac:dyDescent="0.35">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x14ac:dyDescent="0.35">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x14ac:dyDescent="0.35">
      <c r="B44" s="7" t="s">
        <v>46</v>
      </c>
    </row>
    <row r="45" spans="1:37" ht="15" customHeight="1" x14ac:dyDescent="0.35">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x14ac:dyDescent="0.35">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x14ac:dyDescent="0.35">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x14ac:dyDescent="0.35">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x14ac:dyDescent="0.35">
      <c r="B50" s="7" t="s">
        <v>51</v>
      </c>
    </row>
    <row r="51" spans="1:37" ht="15" customHeight="1" x14ac:dyDescent="0.35">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x14ac:dyDescent="0.35">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x14ac:dyDescent="0.35">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x14ac:dyDescent="0.35">
      <c r="B55" s="7" t="s">
        <v>55</v>
      </c>
    </row>
    <row r="56" spans="1:37" ht="15" customHeight="1" x14ac:dyDescent="0.35">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x14ac:dyDescent="0.35">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x14ac:dyDescent="0.35">
      <c r="B59" s="7" t="s">
        <v>60</v>
      </c>
    </row>
    <row r="60" spans="1:37" ht="15" customHeight="1" x14ac:dyDescent="0.35">
      <c r="B60" s="7" t="s">
        <v>6</v>
      </c>
    </row>
    <row r="61" spans="1:37" ht="15" customHeight="1" x14ac:dyDescent="0.35">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x14ac:dyDescent="0.35">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x14ac:dyDescent="0.35">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x14ac:dyDescent="0.35">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x14ac:dyDescent="0.35">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x14ac:dyDescent="0.35">
      <c r="B67" s="7" t="s">
        <v>71</v>
      </c>
    </row>
    <row r="68" spans="1:37" ht="15" customHeight="1" x14ac:dyDescent="0.35">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x14ac:dyDescent="0.35">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x14ac:dyDescent="0.35">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x14ac:dyDescent="0.35">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x14ac:dyDescent="0.35">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x14ac:dyDescent="0.35">
      <c r="B74" s="7" t="s">
        <v>81</v>
      </c>
    </row>
    <row r="75" spans="1:37" ht="15" customHeight="1" x14ac:dyDescent="0.35">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x14ac:dyDescent="0.35">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x14ac:dyDescent="0.35">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x14ac:dyDescent="0.35">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x14ac:dyDescent="0.35">
      <c r="B80" s="7" t="s">
        <v>90</v>
      </c>
    </row>
    <row r="81" spans="1:37" ht="15" customHeight="1" x14ac:dyDescent="0.35">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x14ac:dyDescent="0.35">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x14ac:dyDescent="0.35">
      <c r="B84" s="7" t="s">
        <v>93</v>
      </c>
    </row>
    <row r="85" spans="1:37" ht="15" customHeight="1" x14ac:dyDescent="0.35">
      <c r="B85" s="7" t="s">
        <v>94</v>
      </c>
    </row>
    <row r="86" spans="1:37" ht="15" customHeight="1" x14ac:dyDescent="0.35">
      <c r="A86" s="3" t="s">
        <v>95</v>
      </c>
      <c r="B86" s="8" t="s">
        <v>438</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x14ac:dyDescent="0.35">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x14ac:dyDescent="0.35">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x14ac:dyDescent="0.35">
      <c r="B90" s="7" t="s">
        <v>71</v>
      </c>
    </row>
    <row r="91" spans="1:37" ht="15" customHeight="1" x14ac:dyDescent="0.35">
      <c r="A91" s="3" t="s">
        <v>100</v>
      </c>
      <c r="B91" s="8" t="s">
        <v>438</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x14ac:dyDescent="0.35">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x14ac:dyDescent="0.35">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x14ac:dyDescent="0.35">
      <c r="B95" s="7" t="s">
        <v>103</v>
      </c>
    </row>
    <row r="96" spans="1:37" ht="15" customHeight="1" x14ac:dyDescent="0.35">
      <c r="B96" s="7" t="s">
        <v>104</v>
      </c>
    </row>
    <row r="97" spans="1:37" s="40" customFormat="1" ht="15" customHeight="1" x14ac:dyDescent="0.35">
      <c r="B97" s="41" t="s">
        <v>105</v>
      </c>
    </row>
    <row r="98" spans="1:37" s="40" customFormat="1" ht="15" customHeight="1" x14ac:dyDescent="0.35">
      <c r="A98" s="42" t="s">
        <v>106</v>
      </c>
      <c r="B98" s="43" t="s">
        <v>107</v>
      </c>
      <c r="C98" s="47">
        <v>0</v>
      </c>
      <c r="D98" s="47">
        <v>0</v>
      </c>
      <c r="E98" s="47">
        <v>0</v>
      </c>
      <c r="F98" s="47">
        <v>0</v>
      </c>
      <c r="G98" s="47">
        <v>0</v>
      </c>
      <c r="H98" s="47">
        <v>0</v>
      </c>
      <c r="I98" s="47">
        <v>0</v>
      </c>
      <c r="J98" s="47">
        <v>0</v>
      </c>
      <c r="K98" s="47">
        <v>0</v>
      </c>
      <c r="L98" s="47">
        <v>0</v>
      </c>
      <c r="M98" s="47">
        <v>0</v>
      </c>
      <c r="N98" s="47">
        <v>0</v>
      </c>
      <c r="O98" s="47">
        <v>0</v>
      </c>
      <c r="P98" s="47">
        <v>0</v>
      </c>
      <c r="Q98" s="47">
        <v>0</v>
      </c>
      <c r="R98" s="47">
        <v>2.5000000000000001E-4</v>
      </c>
      <c r="S98" s="47">
        <v>8.9999999999999998E-4</v>
      </c>
      <c r="T98" s="47">
        <v>2.5500000000000002E-3</v>
      </c>
      <c r="U98" s="47">
        <v>6.1500000000000001E-3</v>
      </c>
      <c r="V98" s="47">
        <v>1.2699999999999999E-2</v>
      </c>
      <c r="W98" s="47">
        <v>2.445E-2</v>
      </c>
      <c r="X98" s="47">
        <v>4.6100000000000002E-2</v>
      </c>
      <c r="Y98" s="47">
        <v>8.5199999999999998E-2</v>
      </c>
      <c r="Z98" s="47">
        <v>0.15709999999999999</v>
      </c>
      <c r="AA98" s="47">
        <v>0.28849999999999998</v>
      </c>
      <c r="AB98" s="47">
        <v>0.42004999999999998</v>
      </c>
      <c r="AC98" s="47">
        <v>0.55274999999999996</v>
      </c>
      <c r="AD98" s="47">
        <v>0.68674999999999997</v>
      </c>
      <c r="AE98" s="47">
        <v>0.82204999999999995</v>
      </c>
      <c r="AF98" s="47">
        <v>0.95840000000000003</v>
      </c>
      <c r="AG98" s="47">
        <v>1.09565</v>
      </c>
      <c r="AH98" s="47">
        <v>1.2333000000000001</v>
      </c>
      <c r="AI98" s="47">
        <v>1.37155</v>
      </c>
      <c r="AJ98" s="47">
        <v>1.5103</v>
      </c>
      <c r="AK98" s="45" t="s">
        <v>108</v>
      </c>
    </row>
    <row r="99" spans="1:37" s="40" customFormat="1" ht="15" customHeight="1" x14ac:dyDescent="0.35">
      <c r="A99" s="42" t="s">
        <v>109</v>
      </c>
      <c r="B99" s="43" t="s">
        <v>110</v>
      </c>
      <c r="C99" s="46">
        <v>10594.339844</v>
      </c>
      <c r="D99" s="46">
        <v>12871.987305000001</v>
      </c>
      <c r="E99" s="46">
        <v>15183.063477</v>
      </c>
      <c r="F99" s="46">
        <v>17460.609375</v>
      </c>
      <c r="G99" s="46">
        <v>19696.667968999998</v>
      </c>
      <c r="H99" s="46">
        <v>21844.265625</v>
      </c>
      <c r="I99" s="46">
        <v>24040.566406000002</v>
      </c>
      <c r="J99" s="46">
        <v>26280.523438</v>
      </c>
      <c r="K99" s="46">
        <v>28602.738281000002</v>
      </c>
      <c r="L99" s="46">
        <v>31037.589843999998</v>
      </c>
      <c r="M99" s="46">
        <v>33557.101562000003</v>
      </c>
      <c r="N99" s="46">
        <v>36179.585937999997</v>
      </c>
      <c r="O99" s="46">
        <v>38927.78125</v>
      </c>
      <c r="P99" s="46">
        <v>41776.742187999997</v>
      </c>
      <c r="Q99" s="46">
        <v>44752.789062000003</v>
      </c>
      <c r="R99" s="46">
        <v>47846.4375</v>
      </c>
      <c r="S99" s="46">
        <v>51069.398437999997</v>
      </c>
      <c r="T99" s="46">
        <v>54429.058594000002</v>
      </c>
      <c r="U99" s="46">
        <v>57916.109375</v>
      </c>
      <c r="V99" s="46">
        <v>61587.164062000003</v>
      </c>
      <c r="W99" s="46">
        <v>65420.617187999997</v>
      </c>
      <c r="X99" s="46">
        <v>69432.015625</v>
      </c>
      <c r="Y99" s="46">
        <v>73597.859375</v>
      </c>
      <c r="Z99" s="46">
        <v>77923.28125</v>
      </c>
      <c r="AA99" s="46">
        <v>82412.5</v>
      </c>
      <c r="AB99" s="46">
        <v>87078.5</v>
      </c>
      <c r="AC99" s="46">
        <v>91943.453125</v>
      </c>
      <c r="AD99" s="46">
        <v>96987.09375</v>
      </c>
      <c r="AE99" s="46">
        <v>102289.5</v>
      </c>
      <c r="AF99" s="46">
        <v>107820.039062</v>
      </c>
      <c r="AG99" s="46">
        <v>113626.648438</v>
      </c>
      <c r="AH99" s="46">
        <v>119675.882812</v>
      </c>
      <c r="AI99" s="46">
        <v>125963.765625</v>
      </c>
      <c r="AJ99" s="46">
        <v>132501.6875</v>
      </c>
      <c r="AK99" s="45">
        <v>7.5580999999999995E-2</v>
      </c>
    </row>
    <row r="100" spans="1:37" s="40" customFormat="1" ht="15" customHeight="1" x14ac:dyDescent="0.35">
      <c r="A100" s="42" t="s">
        <v>111</v>
      </c>
      <c r="B100" s="43" t="s">
        <v>112</v>
      </c>
      <c r="C100" s="46">
        <v>27.485700999999999</v>
      </c>
      <c r="D100" s="46">
        <v>28.032751000000001</v>
      </c>
      <c r="E100" s="46">
        <v>28.594704</v>
      </c>
      <c r="F100" s="46">
        <v>29.090651000000001</v>
      </c>
      <c r="G100" s="46">
        <v>29.518651999999999</v>
      </c>
      <c r="H100" s="46">
        <v>29.518651999999999</v>
      </c>
      <c r="I100" s="46">
        <v>29.518651999999999</v>
      </c>
      <c r="J100" s="46">
        <v>29.518651999999999</v>
      </c>
      <c r="K100" s="46">
        <v>29.518651999999999</v>
      </c>
      <c r="L100" s="46">
        <v>29.518651999999999</v>
      </c>
      <c r="M100" s="46">
        <v>29.518651999999999</v>
      </c>
      <c r="N100" s="46">
        <v>29.518651999999999</v>
      </c>
      <c r="O100" s="46">
        <v>29.521301000000001</v>
      </c>
      <c r="P100" s="46">
        <v>29.531101</v>
      </c>
      <c r="Q100" s="46">
        <v>29.567553</v>
      </c>
      <c r="R100" s="46">
        <v>38.770949999999999</v>
      </c>
      <c r="S100" s="46">
        <v>50.351802999999997</v>
      </c>
      <c r="T100" s="46">
        <v>63.609352000000001</v>
      </c>
      <c r="U100" s="46">
        <v>78.090393000000006</v>
      </c>
      <c r="V100" s="46">
        <v>93.775597000000005</v>
      </c>
      <c r="W100" s="46">
        <v>110.412903</v>
      </c>
      <c r="X100" s="46">
        <v>127.74775700000001</v>
      </c>
      <c r="Y100" s="46">
        <v>145.65370200000001</v>
      </c>
      <c r="Z100" s="46">
        <v>164.136551</v>
      </c>
      <c r="AA100" s="46">
        <v>183.81546</v>
      </c>
      <c r="AB100" s="46">
        <v>204.44180299999999</v>
      </c>
      <c r="AC100" s="46">
        <v>225.674667</v>
      </c>
      <c r="AD100" s="46">
        <v>247.65107699999999</v>
      </c>
      <c r="AE100" s="46">
        <v>270.72427399999998</v>
      </c>
      <c r="AF100" s="46">
        <v>295.98742700000003</v>
      </c>
      <c r="AG100" s="46">
        <v>321.98809799999998</v>
      </c>
      <c r="AH100" s="46">
        <v>348.64718599999998</v>
      </c>
      <c r="AI100" s="46">
        <v>375.87377900000001</v>
      </c>
      <c r="AJ100" s="46">
        <v>403.538544</v>
      </c>
      <c r="AK100" s="45">
        <v>8.6912000000000003E-2</v>
      </c>
    </row>
    <row r="101" spans="1:37" ht="15" customHeight="1" x14ac:dyDescent="0.35">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s="40" customFormat="1" ht="15" customHeight="1" x14ac:dyDescent="0.35">
      <c r="B102" s="41" t="s">
        <v>115</v>
      </c>
    </row>
    <row r="103" spans="1:37" s="40" customFormat="1" ht="15" customHeight="1" x14ac:dyDescent="0.35">
      <c r="A103" s="42" t="s">
        <v>116</v>
      </c>
      <c r="B103" s="43" t="s">
        <v>107</v>
      </c>
      <c r="C103" s="44">
        <v>0</v>
      </c>
      <c r="D103" s="44">
        <v>0</v>
      </c>
      <c r="E103" s="44">
        <v>0</v>
      </c>
      <c r="F103" s="44">
        <v>0</v>
      </c>
      <c r="G103" s="44">
        <v>0</v>
      </c>
      <c r="H103" s="44">
        <v>0</v>
      </c>
      <c r="I103" s="44">
        <v>0</v>
      </c>
      <c r="J103" s="44">
        <v>0</v>
      </c>
      <c r="K103" s="44">
        <v>0</v>
      </c>
      <c r="L103" s="44">
        <v>0</v>
      </c>
      <c r="M103" s="44">
        <v>0</v>
      </c>
      <c r="N103" s="44">
        <v>0</v>
      </c>
      <c r="O103" s="44">
        <v>0</v>
      </c>
      <c r="P103" s="44">
        <v>0</v>
      </c>
      <c r="Q103" s="44">
        <v>0</v>
      </c>
      <c r="R103" s="44">
        <v>7.27E-4</v>
      </c>
      <c r="S103" s="44">
        <v>2.6189999999999998E-3</v>
      </c>
      <c r="T103" s="44">
        <v>7.4200000000000004E-3</v>
      </c>
      <c r="U103" s="44">
        <v>1.7895999999999999E-2</v>
      </c>
      <c r="V103" s="44">
        <v>3.6956999999999997E-2</v>
      </c>
      <c r="W103" s="44">
        <v>7.1150000000000005E-2</v>
      </c>
      <c r="X103" s="44">
        <v>0.13415099999999999</v>
      </c>
      <c r="Y103" s="44">
        <v>0.24793200000000001</v>
      </c>
      <c r="Z103" s="44">
        <v>0.45716099999999998</v>
      </c>
      <c r="AA103" s="44">
        <v>0.83953500000000003</v>
      </c>
      <c r="AB103" s="44">
        <v>1.222345</v>
      </c>
      <c r="AC103" s="44">
        <v>1.608503</v>
      </c>
      <c r="AD103" s="44">
        <v>1.998443</v>
      </c>
      <c r="AE103" s="44">
        <v>2.392166</v>
      </c>
      <c r="AF103" s="44">
        <v>2.7889439999999999</v>
      </c>
      <c r="AG103" s="44">
        <v>3.188342</v>
      </c>
      <c r="AH103" s="44">
        <v>3.5889030000000002</v>
      </c>
      <c r="AI103" s="44">
        <v>3.9912109999999998</v>
      </c>
      <c r="AJ103" s="44">
        <v>4.3949730000000002</v>
      </c>
      <c r="AK103" s="45" t="s">
        <v>108</v>
      </c>
    </row>
    <row r="104" spans="1:37" s="40" customFormat="1" ht="15" customHeight="1" x14ac:dyDescent="0.35">
      <c r="A104" s="42" t="s">
        <v>117</v>
      </c>
      <c r="B104" s="43" t="s">
        <v>110</v>
      </c>
      <c r="C104" s="46">
        <v>14880.845703000001</v>
      </c>
      <c r="D104" s="46">
        <v>18030.466797000001</v>
      </c>
      <c r="E104" s="46">
        <v>21252.669922000001</v>
      </c>
      <c r="F104" s="46">
        <v>24437.701172000001</v>
      </c>
      <c r="G104" s="46">
        <v>27564.867188</v>
      </c>
      <c r="H104" s="46">
        <v>30559.564452999999</v>
      </c>
      <c r="I104" s="46">
        <v>33632.40625</v>
      </c>
      <c r="J104" s="46">
        <v>36776.21875</v>
      </c>
      <c r="K104" s="46">
        <v>40050.523437999997</v>
      </c>
      <c r="L104" s="46">
        <v>43501.960937999997</v>
      </c>
      <c r="M104" s="46">
        <v>47088.570312000003</v>
      </c>
      <c r="N104" s="46">
        <v>50839.046875</v>
      </c>
      <c r="O104" s="46">
        <v>54788.523437999997</v>
      </c>
      <c r="P104" s="46">
        <v>58899.164062000003</v>
      </c>
      <c r="Q104" s="46">
        <v>63211.875</v>
      </c>
      <c r="R104" s="46">
        <v>67712.070311999996</v>
      </c>
      <c r="S104" s="46">
        <v>72413.304688000004</v>
      </c>
      <c r="T104" s="46">
        <v>77327.695311999996</v>
      </c>
      <c r="U104" s="46">
        <v>82440.609375</v>
      </c>
      <c r="V104" s="46">
        <v>87840.109375</v>
      </c>
      <c r="W104" s="46">
        <v>93492.9375</v>
      </c>
      <c r="X104" s="46">
        <v>99423.710938000004</v>
      </c>
      <c r="Y104" s="46">
        <v>105596.171875</v>
      </c>
      <c r="Z104" s="46">
        <v>112019.328125</v>
      </c>
      <c r="AA104" s="46">
        <v>118698.5625</v>
      </c>
      <c r="AB104" s="46">
        <v>125654.90625</v>
      </c>
      <c r="AC104" s="46">
        <v>132923.6875</v>
      </c>
      <c r="AD104" s="46">
        <v>140474.84375</v>
      </c>
      <c r="AE104" s="46">
        <v>148431.375</v>
      </c>
      <c r="AF104" s="46">
        <v>156745.796875</v>
      </c>
      <c r="AG104" s="46">
        <v>165492.0625</v>
      </c>
      <c r="AH104" s="46">
        <v>174619.140625</v>
      </c>
      <c r="AI104" s="46">
        <v>184122.125</v>
      </c>
      <c r="AJ104" s="46">
        <v>194017.15625</v>
      </c>
      <c r="AK104" s="45">
        <v>7.7072000000000002E-2</v>
      </c>
    </row>
    <row r="105" spans="1:37" s="40" customFormat="1" ht="15" customHeight="1" x14ac:dyDescent="0.35">
      <c r="A105" s="42" t="s">
        <v>118</v>
      </c>
      <c r="B105" s="43" t="s">
        <v>112</v>
      </c>
      <c r="C105" s="46">
        <v>35.135947999999999</v>
      </c>
      <c r="D105" s="46">
        <v>35.835326999999999</v>
      </c>
      <c r="E105" s="46">
        <v>36.553570000000001</v>
      </c>
      <c r="F105" s="46">
        <v>37.187389000000003</v>
      </c>
      <c r="G105" s="46">
        <v>37.735149</v>
      </c>
      <c r="H105" s="46">
        <v>37.735149</v>
      </c>
      <c r="I105" s="46">
        <v>37.735149</v>
      </c>
      <c r="J105" s="46">
        <v>37.735149</v>
      </c>
      <c r="K105" s="46">
        <v>37.735149</v>
      </c>
      <c r="L105" s="46">
        <v>37.735149</v>
      </c>
      <c r="M105" s="46">
        <v>37.735149</v>
      </c>
      <c r="N105" s="46">
        <v>37.735149</v>
      </c>
      <c r="O105" s="46">
        <v>37.738007000000003</v>
      </c>
      <c r="P105" s="46">
        <v>37.748573</v>
      </c>
      <c r="Q105" s="46">
        <v>37.787875999999997</v>
      </c>
      <c r="R105" s="46">
        <v>47.711928999999998</v>
      </c>
      <c r="S105" s="46">
        <v>60.199573999999998</v>
      </c>
      <c r="T105" s="46">
        <v>74.4953</v>
      </c>
      <c r="U105" s="46">
        <v>90.110489000000001</v>
      </c>
      <c r="V105" s="46">
        <v>107.024231</v>
      </c>
      <c r="W105" s="46">
        <v>124.96489</v>
      </c>
      <c r="X105" s="46">
        <v>143.65823399999999</v>
      </c>
      <c r="Y105" s="46">
        <v>162.96826200000001</v>
      </c>
      <c r="Z105" s="46">
        <v>182.90202300000001</v>
      </c>
      <c r="AA105" s="46">
        <v>204.12835699999999</v>
      </c>
      <c r="AB105" s="46">
        <v>226.37629699999999</v>
      </c>
      <c r="AC105" s="46">
        <v>249.27810700000001</v>
      </c>
      <c r="AD105" s="46">
        <v>272.98156699999998</v>
      </c>
      <c r="AE105" s="46">
        <v>297.86758400000002</v>
      </c>
      <c r="AF105" s="46">
        <v>325.11492900000002</v>
      </c>
      <c r="AG105" s="46">
        <v>353.15747099999999</v>
      </c>
      <c r="AH105" s="46">
        <v>381.90991200000002</v>
      </c>
      <c r="AI105" s="46">
        <v>411.27423099999999</v>
      </c>
      <c r="AJ105" s="46">
        <v>441.11090100000001</v>
      </c>
      <c r="AK105" s="45">
        <v>8.1608E-2</v>
      </c>
    </row>
    <row r="106" spans="1:37" ht="15" customHeight="1" x14ac:dyDescent="0.35">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x14ac:dyDescent="0.35">
      <c r="B107" s="7" t="s">
        <v>120</v>
      </c>
    </row>
    <row r="108" spans="1:37" ht="15" customHeight="1" x14ac:dyDescent="0.35">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x14ac:dyDescent="0.35">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x14ac:dyDescent="0.35">
      <c r="B110" s="7" t="s">
        <v>125</v>
      </c>
    </row>
    <row r="111" spans="1:37" ht="15" customHeight="1" x14ac:dyDescent="0.35">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x14ac:dyDescent="0.35">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x14ac:dyDescent="0.35">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x14ac:dyDescent="0.35">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x14ac:dyDescent="0.4"/>
    <row r="116" spans="1:37" ht="15" customHeight="1" x14ac:dyDescent="0.35">
      <c r="B116" s="65" t="s">
        <v>290</v>
      </c>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row>
    <row r="117" spans="1:37" ht="15" customHeight="1" x14ac:dyDescent="0.35">
      <c r="B117" s="21" t="s">
        <v>289</v>
      </c>
    </row>
    <row r="118" spans="1:37" ht="15" customHeight="1" x14ac:dyDescent="0.35">
      <c r="B118" s="21" t="s">
        <v>288</v>
      </c>
    </row>
    <row r="119" spans="1:37" ht="15" customHeight="1" x14ac:dyDescent="0.35">
      <c r="B119" s="21" t="s">
        <v>439</v>
      </c>
    </row>
    <row r="120" spans="1:37" ht="15" customHeight="1" x14ac:dyDescent="0.35">
      <c r="B120" s="21" t="s">
        <v>130</v>
      </c>
    </row>
    <row r="121" spans="1:37" ht="15" customHeight="1" x14ac:dyDescent="0.35">
      <c r="B121" s="21" t="s">
        <v>131</v>
      </c>
    </row>
    <row r="122" spans="1:37" ht="15" customHeight="1" x14ac:dyDescent="0.35">
      <c r="B122" s="21" t="s">
        <v>440</v>
      </c>
    </row>
    <row r="123" spans="1:37" ht="15" customHeight="1" x14ac:dyDescent="0.35">
      <c r="B123" s="21" t="s">
        <v>132</v>
      </c>
    </row>
    <row r="124" spans="1:37" ht="15" customHeight="1" x14ac:dyDescent="0.35">
      <c r="B124" s="21" t="s">
        <v>287</v>
      </c>
    </row>
    <row r="125" spans="1:37" ht="15" customHeight="1" x14ac:dyDescent="0.35">
      <c r="B125" s="21" t="s">
        <v>133</v>
      </c>
    </row>
    <row r="126" spans="1:37" ht="15" customHeight="1" x14ac:dyDescent="0.35">
      <c r="B126" s="21" t="s">
        <v>286</v>
      </c>
    </row>
    <row r="127" spans="1:37" ht="15" customHeight="1" x14ac:dyDescent="0.35">
      <c r="B127" s="21" t="s">
        <v>134</v>
      </c>
    </row>
    <row r="128" spans="1:37" ht="15" customHeight="1" x14ac:dyDescent="0.35">
      <c r="B128" s="21" t="s">
        <v>285</v>
      </c>
    </row>
    <row r="129" spans="2:2" ht="15" customHeight="1" x14ac:dyDescent="0.35">
      <c r="B129" s="21" t="s">
        <v>135</v>
      </c>
    </row>
    <row r="130" spans="2:2" ht="15" customHeight="1" x14ac:dyDescent="0.35">
      <c r="B130" s="21" t="s">
        <v>284</v>
      </c>
    </row>
    <row r="131" spans="2:2" ht="15" customHeight="1" x14ac:dyDescent="0.35">
      <c r="B131" s="21" t="s">
        <v>136</v>
      </c>
    </row>
    <row r="132" spans="2:2" ht="15" customHeight="1" x14ac:dyDescent="0.35">
      <c r="B132" s="21" t="s">
        <v>283</v>
      </c>
    </row>
    <row r="133" spans="2:2" ht="15" customHeight="1" x14ac:dyDescent="0.35">
      <c r="B133" s="21" t="s">
        <v>137</v>
      </c>
    </row>
    <row r="134" spans="2:2" ht="15" customHeight="1" x14ac:dyDescent="0.35">
      <c r="B134" s="21" t="s">
        <v>138</v>
      </c>
    </row>
    <row r="135" spans="2:2" ht="15" customHeight="1" x14ac:dyDescent="0.35">
      <c r="B135" s="21" t="s">
        <v>282</v>
      </c>
    </row>
    <row r="136" spans="2:2" ht="15" customHeight="1" x14ac:dyDescent="0.35">
      <c r="B136" s="21" t="s">
        <v>139</v>
      </c>
    </row>
    <row r="137" spans="2:2" ht="15" customHeight="1" x14ac:dyDescent="0.35">
      <c r="B137" s="21" t="s">
        <v>281</v>
      </c>
    </row>
    <row r="138" spans="2:2" ht="15" customHeight="1" x14ac:dyDescent="0.35">
      <c r="B138" s="21" t="s">
        <v>140</v>
      </c>
    </row>
    <row r="139" spans="2:2" ht="15" customHeight="1" x14ac:dyDescent="0.35">
      <c r="B139" s="21" t="s">
        <v>280</v>
      </c>
    </row>
    <row r="140" spans="2:2" ht="15" customHeight="1" x14ac:dyDescent="0.35">
      <c r="B140" s="21" t="s">
        <v>279</v>
      </c>
    </row>
    <row r="141" spans="2:2" ht="15" customHeight="1" x14ac:dyDescent="0.35">
      <c r="B141" s="21" t="s">
        <v>278</v>
      </c>
    </row>
    <row r="142" spans="2:2" ht="15" customHeight="1" x14ac:dyDescent="0.35">
      <c r="B142" s="21" t="s">
        <v>441</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12"/>
  <sheetViews>
    <sheetView workbookViewId="0">
      <pane xSplit="2" ySplit="1" topLeftCell="C73" activePane="bottomRight" state="frozen"/>
      <selection pane="topRight" activeCell="C1" sqref="C1"/>
      <selection pane="bottomLeft" activeCell="A2" sqref="A2"/>
      <selection pane="bottomRight" activeCell="B93" sqref="B93"/>
    </sheetView>
  </sheetViews>
  <sheetFormatPr defaultRowHeight="15" customHeight="1" x14ac:dyDescent="0.35"/>
  <cols>
    <col min="1" max="1" width="20.81640625" hidden="1" customWidth="1"/>
    <col min="2" max="2" width="45.7265625" customWidth="1"/>
  </cols>
  <sheetData>
    <row r="1" spans="1:37" ht="15" customHeight="1" thickBot="1" x14ac:dyDescent="0.4">
      <c r="B1" s="5" t="s">
        <v>432</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35"/>
    <row r="3" spans="1:37" ht="15" customHeight="1" x14ac:dyDescent="0.35">
      <c r="C3" s="19" t="s">
        <v>295</v>
      </c>
      <c r="D3" s="19" t="s">
        <v>433</v>
      </c>
      <c r="E3" s="19"/>
      <c r="F3" s="19"/>
      <c r="G3" s="19"/>
    </row>
    <row r="4" spans="1:37" ht="15" customHeight="1" x14ac:dyDescent="0.35">
      <c r="C4" s="19" t="s">
        <v>294</v>
      </c>
      <c r="D4" s="19" t="s">
        <v>434</v>
      </c>
      <c r="E4" s="19"/>
      <c r="F4" s="19"/>
      <c r="G4" s="19" t="s">
        <v>293</v>
      </c>
    </row>
    <row r="5" spans="1:37" ht="15" customHeight="1" x14ac:dyDescent="0.35">
      <c r="C5" s="19" t="s">
        <v>292</v>
      </c>
      <c r="D5" s="19" t="s">
        <v>435</v>
      </c>
      <c r="E5" s="19"/>
      <c r="F5" s="19"/>
      <c r="G5" s="19"/>
    </row>
    <row r="6" spans="1:37" ht="15" customHeight="1" x14ac:dyDescent="0.35">
      <c r="C6" s="19" t="s">
        <v>291</v>
      </c>
      <c r="D6" s="19"/>
      <c r="E6" s="19" t="s">
        <v>436</v>
      </c>
      <c r="F6" s="19"/>
      <c r="G6" s="19"/>
    </row>
    <row r="10" spans="1:37" ht="15" customHeight="1" x14ac:dyDescent="0.35">
      <c r="A10" s="3" t="s">
        <v>141</v>
      </c>
      <c r="B10" s="4" t="s">
        <v>307</v>
      </c>
    </row>
    <row r="11" spans="1:37" ht="15" customHeight="1" x14ac:dyDescent="0.35">
      <c r="B11" s="5" t="s">
        <v>3</v>
      </c>
    </row>
    <row r="12" spans="1:37" ht="15" customHeight="1" x14ac:dyDescent="0.3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437</v>
      </c>
    </row>
    <row r="13" spans="1:37" ht="15" customHeight="1" thickBot="1" x14ac:dyDescent="0.4">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35"/>
    <row r="15" spans="1:37" ht="15" customHeight="1" x14ac:dyDescent="0.35">
      <c r="B15" s="7" t="s">
        <v>143</v>
      </c>
    </row>
    <row r="16" spans="1:37" ht="15" customHeight="1" x14ac:dyDescent="0.35">
      <c r="B16" s="7" t="s">
        <v>144</v>
      </c>
    </row>
    <row r="17" spans="1:37" ht="15" customHeight="1" x14ac:dyDescent="0.35">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x14ac:dyDescent="0.35">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x14ac:dyDescent="0.35">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x14ac:dyDescent="0.35">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x14ac:dyDescent="0.35">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x14ac:dyDescent="0.35">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x14ac:dyDescent="0.35">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x14ac:dyDescent="0.35">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x14ac:dyDescent="0.35">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x14ac:dyDescent="0.35">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x14ac:dyDescent="0.35">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x14ac:dyDescent="0.35">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x14ac:dyDescent="0.35">
      <c r="B30" s="7" t="s">
        <v>169</v>
      </c>
    </row>
    <row r="31" spans="1:37" ht="15" customHeight="1" x14ac:dyDescent="0.35">
      <c r="B31" s="7" t="s">
        <v>170</v>
      </c>
    </row>
    <row r="32" spans="1:37" ht="15" customHeight="1" x14ac:dyDescent="0.35">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x14ac:dyDescent="0.35">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x14ac:dyDescent="0.35">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x14ac:dyDescent="0.35">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x14ac:dyDescent="0.35">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x14ac:dyDescent="0.35">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x14ac:dyDescent="0.35">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x14ac:dyDescent="0.35">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x14ac:dyDescent="0.35">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x14ac:dyDescent="0.35">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x14ac:dyDescent="0.35">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x14ac:dyDescent="0.35">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x14ac:dyDescent="0.35">
      <c r="B45" s="7" t="s">
        <v>183</v>
      </c>
    </row>
    <row r="47" spans="1:37" ht="15" customHeight="1" x14ac:dyDescent="0.35">
      <c r="B47" s="7" t="s">
        <v>94</v>
      </c>
    </row>
    <row r="48" spans="1:37" ht="15" customHeight="1" x14ac:dyDescent="0.35">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x14ac:dyDescent="0.35">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x14ac:dyDescent="0.35">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x14ac:dyDescent="0.35">
      <c r="B52" s="7" t="s">
        <v>71</v>
      </c>
    </row>
    <row r="53" spans="1:37" ht="15" customHeight="1" x14ac:dyDescent="0.35">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x14ac:dyDescent="0.35">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x14ac:dyDescent="0.35">
      <c r="B56" s="7" t="s">
        <v>190</v>
      </c>
    </row>
    <row r="57" spans="1:37" ht="15" customHeight="1" x14ac:dyDescent="0.35">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x14ac:dyDescent="0.35">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x14ac:dyDescent="0.35">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x14ac:dyDescent="0.35">
      <c r="B61" s="7" t="s">
        <v>194</v>
      </c>
    </row>
    <row r="62" spans="1:37" ht="15" customHeight="1" x14ac:dyDescent="0.35">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x14ac:dyDescent="0.35">
      <c r="B64" s="7" t="s">
        <v>196</v>
      </c>
    </row>
    <row r="65" spans="1:37" ht="15" customHeight="1" x14ac:dyDescent="0.35">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x14ac:dyDescent="0.35">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x14ac:dyDescent="0.35">
      <c r="B68" s="7" t="s">
        <v>199</v>
      </c>
    </row>
    <row r="69" spans="1:37" ht="15" customHeight="1" x14ac:dyDescent="0.35">
      <c r="B69" s="7" t="s">
        <v>200</v>
      </c>
    </row>
    <row r="70" spans="1:37" ht="15" customHeight="1" x14ac:dyDescent="0.35">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x14ac:dyDescent="0.35">
      <c r="B72" s="7" t="s">
        <v>202</v>
      </c>
    </row>
    <row r="73" spans="1:37" ht="15" customHeight="1" x14ac:dyDescent="0.35">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x14ac:dyDescent="0.35">
      <c r="B75" s="7" t="s">
        <v>103</v>
      </c>
    </row>
    <row r="76" spans="1:37" ht="15" customHeight="1" x14ac:dyDescent="0.35">
      <c r="B76" s="7" t="s">
        <v>104</v>
      </c>
    </row>
    <row r="77" spans="1:37" s="40" customFormat="1" ht="15" customHeight="1" x14ac:dyDescent="0.35">
      <c r="B77" s="41" t="s">
        <v>105</v>
      </c>
    </row>
    <row r="78" spans="1:37" s="40" customFormat="1" ht="15" customHeight="1" x14ac:dyDescent="0.35">
      <c r="A78" s="42" t="s">
        <v>204</v>
      </c>
      <c r="B78" s="43" t="s">
        <v>205</v>
      </c>
      <c r="C78" s="46">
        <v>14.457865999999999</v>
      </c>
      <c r="D78" s="46">
        <v>14.457865999999999</v>
      </c>
      <c r="E78" s="46">
        <v>14.457865999999999</v>
      </c>
      <c r="F78" s="46">
        <v>14.457865999999999</v>
      </c>
      <c r="G78" s="46">
        <v>14.457865999999999</v>
      </c>
      <c r="H78" s="46">
        <v>14.457865999999999</v>
      </c>
      <c r="I78" s="46">
        <v>14.457865999999999</v>
      </c>
      <c r="J78" s="46">
        <v>14.457865999999999</v>
      </c>
      <c r="K78" s="46">
        <v>14.457865999999999</v>
      </c>
      <c r="L78" s="46">
        <v>14.457865999999999</v>
      </c>
      <c r="M78" s="46">
        <v>14.457865999999999</v>
      </c>
      <c r="N78" s="46">
        <v>14.457865999999999</v>
      </c>
      <c r="O78" s="46">
        <v>14.457865999999999</v>
      </c>
      <c r="P78" s="46">
        <v>14.457865999999999</v>
      </c>
      <c r="Q78" s="46">
        <v>14.457865999999999</v>
      </c>
      <c r="R78" s="46">
        <v>14.457865999999999</v>
      </c>
      <c r="S78" s="46">
        <v>14.464555000000001</v>
      </c>
      <c r="T78" s="46">
        <v>14.471246000000001</v>
      </c>
      <c r="U78" s="46">
        <v>14.484626</v>
      </c>
      <c r="V78" s="46">
        <v>14.498006</v>
      </c>
      <c r="W78" s="46">
        <v>14.514866</v>
      </c>
      <c r="X78" s="46">
        <v>14.541475</v>
      </c>
      <c r="Y78" s="46">
        <v>14.568265</v>
      </c>
      <c r="Z78" s="46">
        <v>14.601853999999999</v>
      </c>
      <c r="AA78" s="46">
        <v>14.652046</v>
      </c>
      <c r="AB78" s="46">
        <v>14.709016</v>
      </c>
      <c r="AC78" s="46">
        <v>14.792764999999999</v>
      </c>
      <c r="AD78" s="46">
        <v>14.886675</v>
      </c>
      <c r="AE78" s="46">
        <v>14.994166</v>
      </c>
      <c r="AF78" s="46">
        <v>15.125437</v>
      </c>
      <c r="AG78" s="46">
        <v>15.266886</v>
      </c>
      <c r="AH78" s="46">
        <v>15.401535000000001</v>
      </c>
      <c r="AI78" s="46">
        <v>15.546386</v>
      </c>
      <c r="AJ78" s="46">
        <v>15.687836000000001</v>
      </c>
      <c r="AK78" s="45">
        <v>2.555E-3</v>
      </c>
    </row>
    <row r="79" spans="1:37" s="40" customFormat="1" ht="15" customHeight="1" x14ac:dyDescent="0.35">
      <c r="A79" s="42" t="s">
        <v>206</v>
      </c>
      <c r="B79" s="43" t="s">
        <v>207</v>
      </c>
      <c r="C79" s="46">
        <v>2224.1762699999999</v>
      </c>
      <c r="D79" s="46">
        <v>2303.7248540000001</v>
      </c>
      <c r="E79" s="46">
        <v>2397.5927729999999</v>
      </c>
      <c r="F79" s="46">
        <v>2489.7592770000001</v>
      </c>
      <c r="G79" s="46">
        <v>2586.0551759999998</v>
      </c>
      <c r="H79" s="46">
        <v>2688.6777339999999</v>
      </c>
      <c r="I79" s="46">
        <v>2798.9436040000001</v>
      </c>
      <c r="J79" s="46">
        <v>2920.852539</v>
      </c>
      <c r="K79" s="46">
        <v>3064.5566410000001</v>
      </c>
      <c r="L79" s="46">
        <v>3231.5083009999998</v>
      </c>
      <c r="M79" s="46">
        <v>3415.413086</v>
      </c>
      <c r="N79" s="46">
        <v>3617.2646479999999</v>
      </c>
      <c r="O79" s="46">
        <v>3795.6679690000001</v>
      </c>
      <c r="P79" s="46">
        <v>3993.1577149999998</v>
      </c>
      <c r="Q79" s="46">
        <v>4202.5146480000003</v>
      </c>
      <c r="R79" s="46">
        <v>4430.5532229999999</v>
      </c>
      <c r="S79" s="46">
        <v>4670.4516599999997</v>
      </c>
      <c r="T79" s="46">
        <v>4923.0820309999999</v>
      </c>
      <c r="U79" s="46">
        <v>5189.1552730000003</v>
      </c>
      <c r="V79" s="46">
        <v>5473.4296880000002</v>
      </c>
      <c r="W79" s="46">
        <v>5774.6000979999999</v>
      </c>
      <c r="X79" s="46">
        <v>6089.3681640000004</v>
      </c>
      <c r="Y79" s="46">
        <v>6416.0092770000001</v>
      </c>
      <c r="Z79" s="46">
        <v>6747.9433589999999</v>
      </c>
      <c r="AA79" s="46">
        <v>7100.2177730000003</v>
      </c>
      <c r="AB79" s="46">
        <v>7467.0742190000001</v>
      </c>
      <c r="AC79" s="46">
        <v>7854.8476559999999</v>
      </c>
      <c r="AD79" s="46">
        <v>8262.1855469999991</v>
      </c>
      <c r="AE79" s="46">
        <v>8693.8125</v>
      </c>
      <c r="AF79" s="46">
        <v>9157.5234380000002</v>
      </c>
      <c r="AG79" s="46">
        <v>9620.5742190000001</v>
      </c>
      <c r="AH79" s="46">
        <v>10081.385742</v>
      </c>
      <c r="AI79" s="46">
        <v>10537.631836</v>
      </c>
      <c r="AJ79" s="46">
        <v>10986.950194999999</v>
      </c>
      <c r="AK79" s="45">
        <v>5.0028999999999997E-2</v>
      </c>
    </row>
    <row r="80" spans="1:37" s="40" customFormat="1" ht="15" customHeight="1" x14ac:dyDescent="0.35">
      <c r="A80" s="42" t="s">
        <v>208</v>
      </c>
      <c r="B80" s="43" t="s">
        <v>110</v>
      </c>
      <c r="C80" s="46">
        <v>9471.4316409999992</v>
      </c>
      <c r="D80" s="46">
        <v>11096.338867</v>
      </c>
      <c r="E80" s="46">
        <v>13383.015625</v>
      </c>
      <c r="F80" s="46">
        <v>15797.916015999999</v>
      </c>
      <c r="G80" s="46">
        <v>18191.259765999999</v>
      </c>
      <c r="H80" s="46">
        <v>20355.535156000002</v>
      </c>
      <c r="I80" s="46">
        <v>22144.435547000001</v>
      </c>
      <c r="J80" s="46">
        <v>23358.492188</v>
      </c>
      <c r="K80" s="46">
        <v>23861.796875</v>
      </c>
      <c r="L80" s="46">
        <v>24450.712890999999</v>
      </c>
      <c r="M80" s="46">
        <v>25121.285156000002</v>
      </c>
      <c r="N80" s="46">
        <v>25877.736327999999</v>
      </c>
      <c r="O80" s="46">
        <v>26717.839843999998</v>
      </c>
      <c r="P80" s="46">
        <v>27612.546875</v>
      </c>
      <c r="Q80" s="46">
        <v>28556.482422000001</v>
      </c>
      <c r="R80" s="46">
        <v>29556.09375</v>
      </c>
      <c r="S80" s="46">
        <v>30602.119140999999</v>
      </c>
      <c r="T80" s="46">
        <v>31694.511718999998</v>
      </c>
      <c r="U80" s="46">
        <v>32832.808594000002</v>
      </c>
      <c r="V80" s="46">
        <v>34019.359375</v>
      </c>
      <c r="W80" s="46">
        <v>35247.414062000003</v>
      </c>
      <c r="X80" s="46">
        <v>36512.976562000003</v>
      </c>
      <c r="Y80" s="46">
        <v>37813.65625</v>
      </c>
      <c r="Z80" s="46">
        <v>39130.648437999997</v>
      </c>
      <c r="AA80" s="46">
        <v>40476.875</v>
      </c>
      <c r="AB80" s="46">
        <v>41830.941405999998</v>
      </c>
      <c r="AC80" s="46">
        <v>43203.429687999997</v>
      </c>
      <c r="AD80" s="46">
        <v>44590.914062000003</v>
      </c>
      <c r="AE80" s="46">
        <v>45998.1875</v>
      </c>
      <c r="AF80" s="46">
        <v>47424.945312000003</v>
      </c>
      <c r="AG80" s="46">
        <v>48874.996094000002</v>
      </c>
      <c r="AH80" s="46">
        <v>50347.539062000003</v>
      </c>
      <c r="AI80" s="46">
        <v>51836.9375</v>
      </c>
      <c r="AJ80" s="46">
        <v>53323.015625</v>
      </c>
      <c r="AK80" s="45">
        <v>5.0278000000000003E-2</v>
      </c>
    </row>
    <row r="81" spans="1:37" s="40" customFormat="1" ht="15" customHeight="1" x14ac:dyDescent="0.35">
      <c r="A81" s="42" t="s">
        <v>209</v>
      </c>
      <c r="B81" s="43" t="s">
        <v>112</v>
      </c>
      <c r="C81" s="46">
        <v>580.96447799999999</v>
      </c>
      <c r="D81" s="46">
        <v>581.03118900000004</v>
      </c>
      <c r="E81" s="46">
        <v>581.19348100000002</v>
      </c>
      <c r="F81" s="46">
        <v>581.24523899999997</v>
      </c>
      <c r="G81" s="46">
        <v>581.25146500000005</v>
      </c>
      <c r="H81" s="46">
        <v>581.27581799999996</v>
      </c>
      <c r="I81" s="46">
        <v>581.27581799999996</v>
      </c>
      <c r="J81" s="46">
        <v>581.27581799999996</v>
      </c>
      <c r="K81" s="46">
        <v>581.27581799999996</v>
      </c>
      <c r="L81" s="46">
        <v>581.27581799999996</v>
      </c>
      <c r="M81" s="46">
        <v>581.27581799999996</v>
      </c>
      <c r="N81" s="46">
        <v>581.27770999999996</v>
      </c>
      <c r="O81" s="46">
        <v>581.28796399999999</v>
      </c>
      <c r="P81" s="46">
        <v>581.36822500000005</v>
      </c>
      <c r="Q81" s="46">
        <v>581.61059599999999</v>
      </c>
      <c r="R81" s="46">
        <v>583.00317399999994</v>
      </c>
      <c r="S81" s="46">
        <v>587.79986599999995</v>
      </c>
      <c r="T81" s="46">
        <v>602.30035399999997</v>
      </c>
      <c r="U81" s="46">
        <v>634.61889599999995</v>
      </c>
      <c r="V81" s="46">
        <v>686.77960199999995</v>
      </c>
      <c r="W81" s="46">
        <v>757.64135699999997</v>
      </c>
      <c r="X81" s="46">
        <v>839.61059599999999</v>
      </c>
      <c r="Y81" s="46">
        <v>928.47436500000003</v>
      </c>
      <c r="Z81" s="46">
        <v>1020.646484</v>
      </c>
      <c r="AA81" s="46">
        <v>1115.2885739999999</v>
      </c>
      <c r="AB81" s="46">
        <v>1211.370361</v>
      </c>
      <c r="AC81" s="46">
        <v>1309.679077</v>
      </c>
      <c r="AD81" s="46">
        <v>1409.2897949999999</v>
      </c>
      <c r="AE81" s="46">
        <v>1510.3248289999999</v>
      </c>
      <c r="AF81" s="46">
        <v>1613.290039</v>
      </c>
      <c r="AG81" s="46">
        <v>1716.006592</v>
      </c>
      <c r="AH81" s="46">
        <v>1818.6437989999999</v>
      </c>
      <c r="AI81" s="46">
        <v>1921.833862</v>
      </c>
      <c r="AJ81" s="46">
        <v>2024.1020510000001</v>
      </c>
      <c r="AK81" s="45">
        <v>3.9773000000000003E-2</v>
      </c>
    </row>
    <row r="82" spans="1:37" ht="15" customHeight="1" x14ac:dyDescent="0.35">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x14ac:dyDescent="0.35">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x14ac:dyDescent="0.35">
      <c r="B84" s="7" t="s">
        <v>115</v>
      </c>
    </row>
    <row r="85" spans="1:37" s="40" customFormat="1" ht="15" customHeight="1" x14ac:dyDescent="0.35">
      <c r="A85" s="42" t="s">
        <v>213</v>
      </c>
      <c r="B85" s="43" t="s">
        <v>205</v>
      </c>
      <c r="C85" s="46">
        <v>109.012314</v>
      </c>
      <c r="D85" s="46">
        <v>104.7901</v>
      </c>
      <c r="E85" s="46">
        <v>104.7901</v>
      </c>
      <c r="F85" s="46">
        <v>104.7901</v>
      </c>
      <c r="G85" s="46">
        <v>104.7901</v>
      </c>
      <c r="H85" s="46">
        <v>104.7901</v>
      </c>
      <c r="I85" s="46">
        <v>104.7901</v>
      </c>
      <c r="J85" s="46">
        <v>104.7901</v>
      </c>
      <c r="K85" s="46">
        <v>104.7901</v>
      </c>
      <c r="L85" s="46">
        <v>104.7901</v>
      </c>
      <c r="M85" s="46">
        <v>104.7901</v>
      </c>
      <c r="N85" s="46">
        <v>104.7901</v>
      </c>
      <c r="O85" s="46">
        <v>104.7901</v>
      </c>
      <c r="P85" s="46">
        <v>104.7901</v>
      </c>
      <c r="Q85" s="46">
        <v>104.7901</v>
      </c>
      <c r="R85" s="46">
        <v>104.7901</v>
      </c>
      <c r="S85" s="46">
        <v>104.838776</v>
      </c>
      <c r="T85" s="46">
        <v>104.887444</v>
      </c>
      <c r="U85" s="46">
        <v>104.984779</v>
      </c>
      <c r="V85" s="46">
        <v>105.082123</v>
      </c>
      <c r="W85" s="46">
        <v>105.20478799999999</v>
      </c>
      <c r="X85" s="46">
        <v>105.39836099999999</v>
      </c>
      <c r="Y85" s="46">
        <v>105.593262</v>
      </c>
      <c r="Z85" s="46">
        <v>105.837631</v>
      </c>
      <c r="AA85" s="46">
        <v>106.20277400000001</v>
      </c>
      <c r="AB85" s="46">
        <v>106.61721799999999</v>
      </c>
      <c r="AC85" s="46">
        <v>107.226501</v>
      </c>
      <c r="AD85" s="46">
        <v>107.90969800000001</v>
      </c>
      <c r="AE85" s="46">
        <v>108.691681</v>
      </c>
      <c r="AF85" s="46">
        <v>109.646675</v>
      </c>
      <c r="AG85" s="46">
        <v>110.67572800000001</v>
      </c>
      <c r="AH85" s="46">
        <v>111.655304</v>
      </c>
      <c r="AI85" s="46">
        <v>112.709091</v>
      </c>
      <c r="AJ85" s="46">
        <v>113.738129</v>
      </c>
      <c r="AK85" s="45">
        <v>2.5639999999999999E-3</v>
      </c>
    </row>
    <row r="86" spans="1:37" s="40" customFormat="1" ht="15" customHeight="1" x14ac:dyDescent="0.35">
      <c r="A86" s="42" t="s">
        <v>214</v>
      </c>
      <c r="B86" s="43" t="s">
        <v>207</v>
      </c>
      <c r="C86" s="46">
        <v>16177.933594</v>
      </c>
      <c r="D86" s="46">
        <v>16756.650390999999</v>
      </c>
      <c r="E86" s="46">
        <v>17439.539062</v>
      </c>
      <c r="F86" s="46">
        <v>18110.050781000002</v>
      </c>
      <c r="G86" s="46">
        <v>18810.601562</v>
      </c>
      <c r="H86" s="46">
        <v>19557.183593999998</v>
      </c>
      <c r="I86" s="46">
        <v>20359.363281000002</v>
      </c>
      <c r="J86" s="46">
        <v>21246.251952999999</v>
      </c>
      <c r="K86" s="46">
        <v>22291.703125</v>
      </c>
      <c r="L86" s="46">
        <v>23506.273438</v>
      </c>
      <c r="M86" s="46">
        <v>24844.185547000001</v>
      </c>
      <c r="N86" s="46">
        <v>26312.654297000001</v>
      </c>
      <c r="O86" s="46">
        <v>27610.535156000002</v>
      </c>
      <c r="P86" s="46">
        <v>29047.273438</v>
      </c>
      <c r="Q86" s="46">
        <v>30570.345702999999</v>
      </c>
      <c r="R86" s="46">
        <v>32229.330077999999</v>
      </c>
      <c r="S86" s="46">
        <v>33974.585937999997</v>
      </c>
      <c r="T86" s="46">
        <v>35812.472655999998</v>
      </c>
      <c r="U86" s="46">
        <v>37748.15625</v>
      </c>
      <c r="V86" s="46">
        <v>39816.253905999998</v>
      </c>
      <c r="W86" s="46">
        <v>42007.269530999998</v>
      </c>
      <c r="X86" s="46">
        <v>44297.210937999997</v>
      </c>
      <c r="Y86" s="46">
        <v>46673.523437999997</v>
      </c>
      <c r="Z86" s="46">
        <v>49088.34375</v>
      </c>
      <c r="AA86" s="46">
        <v>51651.132812000003</v>
      </c>
      <c r="AB86" s="46">
        <v>54320.011719000002</v>
      </c>
      <c r="AC86" s="46">
        <v>57141.066405999998</v>
      </c>
      <c r="AD86" s="46">
        <v>60104.453125</v>
      </c>
      <c r="AE86" s="46">
        <v>63244.546875</v>
      </c>
      <c r="AF86" s="46">
        <v>66618.03125</v>
      </c>
      <c r="AG86" s="46">
        <v>69986.726561999996</v>
      </c>
      <c r="AH86" s="46">
        <v>73339.132811999996</v>
      </c>
      <c r="AI86" s="46">
        <v>76658.328125</v>
      </c>
      <c r="AJ86" s="46">
        <v>79927.125</v>
      </c>
      <c r="AK86" s="45">
        <v>5.0034000000000002E-2</v>
      </c>
    </row>
    <row r="87" spans="1:37" s="40" customFormat="1" ht="15" customHeight="1" x14ac:dyDescent="0.35">
      <c r="A87" s="42" t="s">
        <v>215</v>
      </c>
      <c r="B87" s="43" t="s">
        <v>110</v>
      </c>
      <c r="C87" s="46">
        <v>13242.470703000001</v>
      </c>
      <c r="D87" s="46">
        <v>15531.702148</v>
      </c>
      <c r="E87" s="46">
        <v>18760.041015999999</v>
      </c>
      <c r="F87" s="46">
        <v>22169.59375</v>
      </c>
      <c r="G87" s="46">
        <v>25543.097656000002</v>
      </c>
      <c r="H87" s="46">
        <v>28592.371093999998</v>
      </c>
      <c r="I87" s="46">
        <v>31122.515625</v>
      </c>
      <c r="J87" s="46">
        <v>32853.15625</v>
      </c>
      <c r="K87" s="46">
        <v>33597.28125</v>
      </c>
      <c r="L87" s="46">
        <v>34466.019530999998</v>
      </c>
      <c r="M87" s="46">
        <v>35454.359375</v>
      </c>
      <c r="N87" s="46">
        <v>36569.457030999998</v>
      </c>
      <c r="O87" s="46">
        <v>37809.46875</v>
      </c>
      <c r="P87" s="46">
        <v>39130.644530999998</v>
      </c>
      <c r="Q87" s="46">
        <v>40525.328125</v>
      </c>
      <c r="R87" s="46">
        <v>42002.328125</v>
      </c>
      <c r="S87" s="46">
        <v>43546.785155999998</v>
      </c>
      <c r="T87" s="46">
        <v>45158.597655999998</v>
      </c>
      <c r="U87" s="46">
        <v>46838.054687999997</v>
      </c>
      <c r="V87" s="46">
        <v>48589.574219000002</v>
      </c>
      <c r="W87" s="46">
        <v>50401.722655999998</v>
      </c>
      <c r="X87" s="46">
        <v>52269.75</v>
      </c>
      <c r="Y87" s="46">
        <v>54189.359375</v>
      </c>
      <c r="Z87" s="46">
        <v>56133.019530999998</v>
      </c>
      <c r="AA87" s="46">
        <v>58119.582030999998</v>
      </c>
      <c r="AB87" s="46">
        <v>60117.332030999998</v>
      </c>
      <c r="AC87" s="46">
        <v>62142.058594000002</v>
      </c>
      <c r="AD87" s="46">
        <v>64188.617187999997</v>
      </c>
      <c r="AE87" s="46">
        <v>66264.210938000004</v>
      </c>
      <c r="AF87" s="46">
        <v>68368.460938000004</v>
      </c>
      <c r="AG87" s="46">
        <v>70506.773438000004</v>
      </c>
      <c r="AH87" s="46">
        <v>72678.4375</v>
      </c>
      <c r="AI87" s="46">
        <v>74874.71875</v>
      </c>
      <c r="AJ87" s="46">
        <v>77065.828125</v>
      </c>
      <c r="AK87" s="45">
        <v>5.1329E-2</v>
      </c>
    </row>
    <row r="88" spans="1:37" s="40" customFormat="1" ht="15" customHeight="1" x14ac:dyDescent="0.35">
      <c r="A88" s="42" t="s">
        <v>216</v>
      </c>
      <c r="B88" s="43" t="s">
        <v>112</v>
      </c>
      <c r="C88" s="46">
        <v>741.38031000000001</v>
      </c>
      <c r="D88" s="46">
        <v>741.47705099999996</v>
      </c>
      <c r="E88" s="46">
        <v>741.71453899999995</v>
      </c>
      <c r="F88" s="46">
        <v>741.790527</v>
      </c>
      <c r="G88" s="46">
        <v>741.79968299999996</v>
      </c>
      <c r="H88" s="46">
        <v>741.83551</v>
      </c>
      <c r="I88" s="46">
        <v>741.83551</v>
      </c>
      <c r="J88" s="46">
        <v>741.83551</v>
      </c>
      <c r="K88" s="46">
        <v>741.83551</v>
      </c>
      <c r="L88" s="46">
        <v>741.83551</v>
      </c>
      <c r="M88" s="46">
        <v>741.83551</v>
      </c>
      <c r="N88" s="46">
        <v>741.838257</v>
      </c>
      <c r="O88" s="46">
        <v>741.85333300000002</v>
      </c>
      <c r="P88" s="46">
        <v>741.97125200000005</v>
      </c>
      <c r="Q88" s="46">
        <v>742.32507299999997</v>
      </c>
      <c r="R88" s="46">
        <v>744.35199</v>
      </c>
      <c r="S88" s="46">
        <v>751.33044400000006</v>
      </c>
      <c r="T88" s="46">
        <v>772.40856900000006</v>
      </c>
      <c r="U88" s="46">
        <v>819.30267300000003</v>
      </c>
      <c r="V88" s="46">
        <v>894.72906499999999</v>
      </c>
      <c r="W88" s="46">
        <v>997.18798800000002</v>
      </c>
      <c r="X88" s="46">
        <v>1115.740967</v>
      </c>
      <c r="Y88" s="46">
        <v>1244.2607419999999</v>
      </c>
      <c r="Z88" s="46">
        <v>1377.5177000000001</v>
      </c>
      <c r="AA88" s="46">
        <v>1514.3314210000001</v>
      </c>
      <c r="AB88" s="46">
        <v>1653.1750489999999</v>
      </c>
      <c r="AC88" s="46">
        <v>1795.1639399999999</v>
      </c>
      <c r="AD88" s="46">
        <v>1938.804077</v>
      </c>
      <c r="AE88" s="46">
        <v>2084.0454100000002</v>
      </c>
      <c r="AF88" s="46">
        <v>2231.194336</v>
      </c>
      <c r="AG88" s="46">
        <v>2377.9545899999998</v>
      </c>
      <c r="AH88" s="46">
        <v>2524.5593260000001</v>
      </c>
      <c r="AI88" s="46">
        <v>2671.9516600000002</v>
      </c>
      <c r="AJ88" s="46">
        <v>2817.9653320000002</v>
      </c>
      <c r="AK88" s="45">
        <v>4.2604999999999997E-2</v>
      </c>
    </row>
    <row r="89" spans="1:37" ht="15" customHeight="1" x14ac:dyDescent="0.35">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x14ac:dyDescent="0.35">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x14ac:dyDescent="0.35">
      <c r="B91" s="7" t="s">
        <v>120</v>
      </c>
    </row>
    <row r="92" spans="1:37" ht="15" customHeight="1" x14ac:dyDescent="0.35">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x14ac:dyDescent="0.35">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x14ac:dyDescent="0.35">
      <c r="B94" s="7" t="s">
        <v>125</v>
      </c>
    </row>
    <row r="95" spans="1:37" ht="15" customHeight="1" x14ac:dyDescent="0.35">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x14ac:dyDescent="0.35">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x14ac:dyDescent="0.35">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x14ac:dyDescent="0.35">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x14ac:dyDescent="0.35">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x14ac:dyDescent="0.35">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x14ac:dyDescent="0.4"/>
    <row r="102" spans="1:37" ht="15" customHeight="1" x14ac:dyDescent="0.35">
      <c r="B102" s="65" t="s">
        <v>300</v>
      </c>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row>
    <row r="103" spans="1:37" ht="15" customHeight="1" x14ac:dyDescent="0.35">
      <c r="B103" s="21" t="s">
        <v>227</v>
      </c>
    </row>
    <row r="104" spans="1:37" ht="15" customHeight="1" x14ac:dyDescent="0.35">
      <c r="B104" s="21" t="s">
        <v>299</v>
      </c>
    </row>
    <row r="105" spans="1:37" ht="15" customHeight="1" x14ac:dyDescent="0.35">
      <c r="B105" s="21" t="s">
        <v>298</v>
      </c>
    </row>
    <row r="106" spans="1:37" ht="15" customHeight="1" x14ac:dyDescent="0.35">
      <c r="B106" s="21" t="s">
        <v>228</v>
      </c>
    </row>
    <row r="107" spans="1:37" ht="15" customHeight="1" x14ac:dyDescent="0.35">
      <c r="B107" s="21" t="s">
        <v>297</v>
      </c>
    </row>
    <row r="108" spans="1:37" ht="15" customHeight="1" x14ac:dyDescent="0.35">
      <c r="B108" s="21" t="s">
        <v>229</v>
      </c>
    </row>
    <row r="109" spans="1:37" ht="15" customHeight="1" x14ac:dyDescent="0.35">
      <c r="B109" s="21" t="s">
        <v>296</v>
      </c>
    </row>
    <row r="110" spans="1:37" ht="15" customHeight="1" x14ac:dyDescent="0.35">
      <c r="B110" s="21" t="s">
        <v>280</v>
      </c>
    </row>
    <row r="111" spans="1:37" ht="15" customHeight="1" x14ac:dyDescent="0.35">
      <c r="B111" s="21" t="s">
        <v>278</v>
      </c>
    </row>
    <row r="112" spans="1:37" ht="15" customHeight="1" x14ac:dyDescent="0.35">
      <c r="B112" s="21" t="s">
        <v>441</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5"/>
  <sheetViews>
    <sheetView workbookViewId="0">
      <selection activeCell="F9" sqref="F9"/>
    </sheetView>
  </sheetViews>
  <sheetFormatPr defaultRowHeight="14.5" x14ac:dyDescent="0.35"/>
  <cols>
    <col min="1" max="1" width="28.7265625" customWidth="1"/>
    <col min="2" max="7" width="11.7265625" customWidth="1"/>
  </cols>
  <sheetData>
    <row r="1" spans="1:11" ht="29" x14ac:dyDescent="0.35">
      <c r="A1" s="22" t="s">
        <v>308</v>
      </c>
    </row>
    <row r="2" spans="1:11" ht="24" customHeight="1" x14ac:dyDescent="0.35">
      <c r="A2" s="67" t="s">
        <v>460</v>
      </c>
      <c r="B2" s="67"/>
      <c r="C2" s="67"/>
      <c r="D2" s="67"/>
      <c r="E2" s="67"/>
      <c r="F2" s="67"/>
      <c r="G2" s="67"/>
      <c r="H2" s="67"/>
      <c r="I2" s="67"/>
      <c r="J2" s="67"/>
      <c r="K2" s="67"/>
    </row>
    <row r="3" spans="1:11" ht="24" customHeight="1" thickBot="1" x14ac:dyDescent="0.4">
      <c r="A3" s="48"/>
      <c r="B3" s="68" t="s">
        <v>309</v>
      </c>
      <c r="C3" s="68"/>
      <c r="D3" s="68"/>
      <c r="E3" s="68"/>
      <c r="F3" s="68"/>
      <c r="G3" s="68"/>
      <c r="H3" s="68"/>
      <c r="I3" s="68"/>
      <c r="J3" s="68"/>
      <c r="K3" s="68"/>
    </row>
    <row r="4" spans="1:11" ht="23.25" customHeight="1" x14ac:dyDescent="0.35">
      <c r="A4" s="48"/>
    </row>
    <row r="5" spans="1:11" ht="46.5" customHeight="1" x14ac:dyDescent="0.35">
      <c r="A5" s="48"/>
      <c r="B5" s="49"/>
      <c r="C5" s="69" t="s">
        <v>461</v>
      </c>
      <c r="D5" s="70"/>
      <c r="E5" s="70"/>
      <c r="F5" s="71"/>
      <c r="G5" s="71" t="s">
        <v>462</v>
      </c>
      <c r="H5" s="72"/>
      <c r="I5" s="72"/>
      <c r="J5" s="72"/>
      <c r="K5" s="72"/>
    </row>
    <row r="6" spans="1:11" ht="24" customHeight="1" x14ac:dyDescent="0.35"/>
    <row r="7" spans="1:11" ht="24" customHeight="1" x14ac:dyDescent="0.35">
      <c r="A7" s="48"/>
      <c r="B7" s="49"/>
      <c r="E7" s="73" t="s">
        <v>245</v>
      </c>
      <c r="F7" s="73" t="s">
        <v>246</v>
      </c>
      <c r="G7" s="50"/>
      <c r="H7" s="70" t="s">
        <v>247</v>
      </c>
      <c r="I7" s="70"/>
      <c r="J7" s="70"/>
      <c r="K7" s="50"/>
    </row>
    <row r="8" spans="1:11" ht="15" customHeight="1" thickBot="1" x14ac:dyDescent="0.4">
      <c r="A8" s="51"/>
      <c r="B8" s="23" t="s">
        <v>311</v>
      </c>
      <c r="C8" s="23" t="s">
        <v>463</v>
      </c>
      <c r="D8" s="23" t="s">
        <v>244</v>
      </c>
      <c r="E8" s="74"/>
      <c r="F8" s="74"/>
      <c r="G8" s="23" t="s">
        <v>464</v>
      </c>
      <c r="H8" s="23" t="s">
        <v>465</v>
      </c>
      <c r="I8" s="23" t="s">
        <v>248</v>
      </c>
      <c r="J8" s="23" t="s">
        <v>249</v>
      </c>
      <c r="K8" s="23" t="s">
        <v>250</v>
      </c>
    </row>
    <row r="9" spans="1:11" ht="15" thickTop="1" x14ac:dyDescent="0.35">
      <c r="A9" s="52" t="s">
        <v>314</v>
      </c>
      <c r="B9" s="24">
        <v>118.2</v>
      </c>
      <c r="C9" s="24">
        <v>44.4</v>
      </c>
      <c r="D9" s="24">
        <v>23.5</v>
      </c>
      <c r="E9" s="24">
        <v>7.2</v>
      </c>
      <c r="F9" s="63">
        <v>13.8</v>
      </c>
      <c r="G9" s="24">
        <v>26.4</v>
      </c>
      <c r="H9" s="24">
        <v>8.5</v>
      </c>
      <c r="I9" s="24">
        <v>4.2</v>
      </c>
      <c r="J9" s="24">
        <v>4.3</v>
      </c>
      <c r="K9" s="24">
        <v>17.899999999999999</v>
      </c>
    </row>
    <row r="10" spans="1:11" ht="15" x14ac:dyDescent="0.35">
      <c r="A10" s="53" t="s">
        <v>315</v>
      </c>
      <c r="B10" s="25" t="s">
        <v>3</v>
      </c>
      <c r="C10" s="25" t="s">
        <v>3</v>
      </c>
      <c r="D10" s="25" t="s">
        <v>3</v>
      </c>
      <c r="E10" s="25" t="s">
        <v>3</v>
      </c>
      <c r="F10" s="25" t="s">
        <v>3</v>
      </c>
      <c r="G10" s="25" t="s">
        <v>3</v>
      </c>
      <c r="H10" s="25" t="s">
        <v>3</v>
      </c>
      <c r="I10" s="25" t="s">
        <v>3</v>
      </c>
      <c r="J10" s="25" t="s">
        <v>3</v>
      </c>
      <c r="K10" s="25" t="s">
        <v>3</v>
      </c>
    </row>
    <row r="11" spans="1:11" x14ac:dyDescent="0.35">
      <c r="A11" s="54" t="s">
        <v>251</v>
      </c>
      <c r="B11" s="26">
        <v>94.7</v>
      </c>
      <c r="C11" s="26">
        <v>33.4</v>
      </c>
      <c r="D11" s="26">
        <v>18.2</v>
      </c>
      <c r="E11" s="26">
        <v>5</v>
      </c>
      <c r="F11" s="62">
        <v>10.199999999999999</v>
      </c>
      <c r="G11" s="26">
        <v>22.8</v>
      </c>
      <c r="H11" s="26">
        <v>6.9</v>
      </c>
      <c r="I11" s="26">
        <v>3.3</v>
      </c>
      <c r="J11" s="26">
        <v>3.7</v>
      </c>
      <c r="K11" s="26">
        <v>15.9</v>
      </c>
    </row>
    <row r="12" spans="1:11" x14ac:dyDescent="0.35">
      <c r="A12" s="55" t="s">
        <v>316</v>
      </c>
      <c r="B12" s="26">
        <v>82.2</v>
      </c>
      <c r="C12" s="26">
        <v>28.1</v>
      </c>
      <c r="D12" s="26">
        <v>16.2</v>
      </c>
      <c r="E12" s="26">
        <v>3.7</v>
      </c>
      <c r="F12" s="26">
        <v>8.1999999999999993</v>
      </c>
      <c r="G12" s="26">
        <v>21.4</v>
      </c>
      <c r="H12" s="26">
        <v>6.5</v>
      </c>
      <c r="I12" s="26">
        <v>2.9</v>
      </c>
      <c r="J12" s="26">
        <v>3.6</v>
      </c>
      <c r="K12" s="26">
        <v>14.9</v>
      </c>
    </row>
    <row r="13" spans="1:11" ht="15" customHeight="1" x14ac:dyDescent="0.35">
      <c r="A13" s="55" t="s">
        <v>317</v>
      </c>
      <c r="B13" s="26">
        <v>12.5</v>
      </c>
      <c r="C13" s="26">
        <v>5.4</v>
      </c>
      <c r="D13" s="26">
        <v>2</v>
      </c>
      <c r="E13" s="26">
        <v>1.3</v>
      </c>
      <c r="F13" s="26">
        <v>2</v>
      </c>
      <c r="G13" s="26">
        <v>1.5</v>
      </c>
      <c r="H13" s="26">
        <v>0.5</v>
      </c>
      <c r="I13" s="26" t="s">
        <v>256</v>
      </c>
      <c r="J13" s="26" t="s">
        <v>256</v>
      </c>
      <c r="K13" s="26">
        <v>1</v>
      </c>
    </row>
    <row r="14" spans="1:11" x14ac:dyDescent="0.35">
      <c r="A14" s="54" t="s">
        <v>252</v>
      </c>
      <c r="B14" s="26">
        <v>23.5</v>
      </c>
      <c r="C14" s="26">
        <v>11</v>
      </c>
      <c r="D14" s="26">
        <v>5.3</v>
      </c>
      <c r="E14" s="26">
        <v>2.2000000000000002</v>
      </c>
      <c r="F14" s="62">
        <v>3.6</v>
      </c>
      <c r="G14" s="26">
        <v>3.6</v>
      </c>
      <c r="H14" s="26">
        <v>1.6</v>
      </c>
      <c r="I14" s="26">
        <v>1</v>
      </c>
      <c r="J14" s="26">
        <v>0.6</v>
      </c>
      <c r="K14" s="26">
        <v>2</v>
      </c>
    </row>
    <row r="15" spans="1:11" ht="26.5" x14ac:dyDescent="0.35">
      <c r="A15" s="53" t="s">
        <v>318</v>
      </c>
      <c r="B15" s="25" t="s">
        <v>3</v>
      </c>
      <c r="C15" s="25" t="s">
        <v>3</v>
      </c>
      <c r="D15" s="25" t="s">
        <v>3</v>
      </c>
      <c r="E15" s="25" t="s">
        <v>3</v>
      </c>
      <c r="F15" s="25" t="s">
        <v>3</v>
      </c>
      <c r="G15" s="25" t="s">
        <v>3</v>
      </c>
      <c r="H15" s="25" t="s">
        <v>3</v>
      </c>
      <c r="I15" s="25" t="s">
        <v>3</v>
      </c>
      <c r="J15" s="25" t="s">
        <v>3</v>
      </c>
      <c r="K15" s="25" t="s">
        <v>3</v>
      </c>
    </row>
    <row r="16" spans="1:11" x14ac:dyDescent="0.35">
      <c r="A16" s="54" t="s">
        <v>253</v>
      </c>
      <c r="B16" s="26">
        <v>98.5</v>
      </c>
      <c r="C16" s="26">
        <v>34.700000000000003</v>
      </c>
      <c r="D16" s="26">
        <v>20.100000000000001</v>
      </c>
      <c r="E16" s="26">
        <v>4</v>
      </c>
      <c r="F16" s="26">
        <v>10.6</v>
      </c>
      <c r="G16" s="26">
        <v>24.1</v>
      </c>
      <c r="H16" s="26">
        <v>7.5</v>
      </c>
      <c r="I16" s="26">
        <v>3.3</v>
      </c>
      <c r="J16" s="26">
        <v>4.3</v>
      </c>
      <c r="K16" s="26">
        <v>16.600000000000001</v>
      </c>
    </row>
    <row r="17" spans="1:11" ht="15" customHeight="1" x14ac:dyDescent="0.35">
      <c r="A17" s="54" t="s">
        <v>254</v>
      </c>
      <c r="B17" s="26">
        <v>12.3</v>
      </c>
      <c r="C17" s="26">
        <v>6.3</v>
      </c>
      <c r="D17" s="26">
        <v>2.6</v>
      </c>
      <c r="E17" s="26">
        <v>1.9</v>
      </c>
      <c r="F17" s="26">
        <v>1.8</v>
      </c>
      <c r="G17" s="26">
        <v>1.1000000000000001</v>
      </c>
      <c r="H17" s="26" t="s">
        <v>256</v>
      </c>
      <c r="I17" s="26" t="s">
        <v>256</v>
      </c>
      <c r="J17" s="26" t="s">
        <v>263</v>
      </c>
      <c r="K17" s="26">
        <v>1</v>
      </c>
    </row>
    <row r="18" spans="1:11" ht="26.5" x14ac:dyDescent="0.35">
      <c r="A18" s="54" t="s">
        <v>319</v>
      </c>
      <c r="B18" s="26">
        <v>7.4</v>
      </c>
      <c r="C18" s="26">
        <v>3.4</v>
      </c>
      <c r="D18" s="26" t="s">
        <v>256</v>
      </c>
      <c r="E18" s="26" t="s">
        <v>256</v>
      </c>
      <c r="F18" s="26">
        <v>1.3</v>
      </c>
      <c r="G18" s="26">
        <v>1.1000000000000001</v>
      </c>
      <c r="H18" s="26" t="s">
        <v>256</v>
      </c>
      <c r="I18" s="26" t="s">
        <v>256</v>
      </c>
      <c r="J18" s="26" t="s">
        <v>263</v>
      </c>
      <c r="K18" s="26">
        <v>0.3</v>
      </c>
    </row>
    <row r="19" spans="1:11" ht="15" x14ac:dyDescent="0.35">
      <c r="A19" s="53" t="s">
        <v>320</v>
      </c>
      <c r="B19" s="25" t="s">
        <v>3</v>
      </c>
      <c r="C19" s="25" t="s">
        <v>3</v>
      </c>
      <c r="D19" s="25" t="s">
        <v>3</v>
      </c>
      <c r="E19" s="25" t="s">
        <v>3</v>
      </c>
      <c r="F19" s="25" t="s">
        <v>3</v>
      </c>
      <c r="G19" s="25" t="s">
        <v>3</v>
      </c>
      <c r="H19" s="25" t="s">
        <v>3</v>
      </c>
      <c r="I19" s="25" t="s">
        <v>3</v>
      </c>
      <c r="J19" s="25" t="s">
        <v>3</v>
      </c>
      <c r="K19" s="25" t="s">
        <v>3</v>
      </c>
    </row>
    <row r="20" spans="1:11" x14ac:dyDescent="0.35">
      <c r="A20" s="54" t="s">
        <v>321</v>
      </c>
      <c r="B20" s="26">
        <v>42.5</v>
      </c>
      <c r="C20" s="26" t="s">
        <v>256</v>
      </c>
      <c r="D20" s="26" t="s">
        <v>256</v>
      </c>
      <c r="E20" s="26" t="s">
        <v>263</v>
      </c>
      <c r="F20" s="26" t="s">
        <v>263</v>
      </c>
      <c r="G20" s="26">
        <v>6.5</v>
      </c>
      <c r="H20" s="26">
        <v>5.2</v>
      </c>
      <c r="I20" s="26">
        <v>4.2</v>
      </c>
      <c r="J20" s="26">
        <v>1</v>
      </c>
      <c r="K20" s="26" t="s">
        <v>256</v>
      </c>
    </row>
    <row r="21" spans="1:11" x14ac:dyDescent="0.35">
      <c r="A21" s="54" t="s">
        <v>322</v>
      </c>
      <c r="B21" s="26">
        <v>33.5</v>
      </c>
      <c r="C21" s="26">
        <v>21.3</v>
      </c>
      <c r="D21" s="26">
        <v>13.6</v>
      </c>
      <c r="E21" s="26">
        <v>5.0999999999999996</v>
      </c>
      <c r="F21" s="26">
        <v>2.6</v>
      </c>
      <c r="G21" s="26" t="s">
        <v>263</v>
      </c>
      <c r="H21" s="26" t="s">
        <v>263</v>
      </c>
      <c r="I21" s="26" t="s">
        <v>263</v>
      </c>
      <c r="J21" s="26" t="s">
        <v>263</v>
      </c>
      <c r="K21" s="26" t="s">
        <v>263</v>
      </c>
    </row>
    <row r="22" spans="1:11" x14ac:dyDescent="0.35">
      <c r="A22" s="54" t="s">
        <v>323</v>
      </c>
      <c r="B22" s="26">
        <v>12.7</v>
      </c>
      <c r="C22" s="26" t="s">
        <v>263</v>
      </c>
      <c r="D22" s="26" t="s">
        <v>263</v>
      </c>
      <c r="E22" s="26" t="s">
        <v>263</v>
      </c>
      <c r="F22" s="26" t="s">
        <v>263</v>
      </c>
      <c r="G22" s="26">
        <v>12.7</v>
      </c>
      <c r="H22" s="26">
        <v>3.3</v>
      </c>
      <c r="I22" s="26" t="s">
        <v>263</v>
      </c>
      <c r="J22" s="26">
        <v>3.3</v>
      </c>
      <c r="K22" s="26">
        <v>9.4</v>
      </c>
    </row>
    <row r="23" spans="1:11" ht="24" customHeight="1" x14ac:dyDescent="0.35">
      <c r="A23" s="54" t="s">
        <v>324</v>
      </c>
      <c r="B23" s="26">
        <v>22.8</v>
      </c>
      <c r="C23" s="26">
        <v>22.4</v>
      </c>
      <c r="D23" s="26">
        <v>9.1</v>
      </c>
      <c r="E23" s="26">
        <v>2.1</v>
      </c>
      <c r="F23" s="26">
        <v>11.2</v>
      </c>
      <c r="G23" s="26">
        <v>0.4</v>
      </c>
      <c r="H23" s="26" t="s">
        <v>263</v>
      </c>
      <c r="I23" s="26" t="s">
        <v>263</v>
      </c>
      <c r="J23" s="26" t="s">
        <v>263</v>
      </c>
      <c r="K23" s="26">
        <v>0.4</v>
      </c>
    </row>
    <row r="24" spans="1:11" x14ac:dyDescent="0.35">
      <c r="A24" s="54" t="s">
        <v>255</v>
      </c>
      <c r="B24" s="26">
        <v>6.7</v>
      </c>
      <c r="C24" s="26" t="s">
        <v>263</v>
      </c>
      <c r="D24" s="26" t="s">
        <v>263</v>
      </c>
      <c r="E24" s="26" t="s">
        <v>263</v>
      </c>
      <c r="F24" s="26" t="s">
        <v>263</v>
      </c>
      <c r="G24" s="26">
        <v>6.7</v>
      </c>
      <c r="H24" s="26" t="s">
        <v>263</v>
      </c>
      <c r="I24" s="26" t="s">
        <v>263</v>
      </c>
      <c r="J24" s="26" t="s">
        <v>263</v>
      </c>
      <c r="K24" s="26">
        <v>6.7</v>
      </c>
    </row>
    <row r="25" spans="1:11" s="28" customFormat="1" x14ac:dyDescent="0.35">
      <c r="A25" s="53" t="s">
        <v>310</v>
      </c>
      <c r="B25" s="25" t="s">
        <v>3</v>
      </c>
      <c r="C25" s="25" t="s">
        <v>3</v>
      </c>
      <c r="D25" s="25" t="s">
        <v>3</v>
      </c>
      <c r="E25" s="25" t="s">
        <v>3</v>
      </c>
      <c r="F25" s="25" t="s">
        <v>3</v>
      </c>
      <c r="G25" s="25" t="s">
        <v>3</v>
      </c>
      <c r="H25" s="25" t="s">
        <v>3</v>
      </c>
      <c r="I25" s="25" t="s">
        <v>3</v>
      </c>
      <c r="J25" s="25" t="s">
        <v>3</v>
      </c>
      <c r="K25" s="25" t="s">
        <v>3</v>
      </c>
    </row>
    <row r="26" spans="1:11" s="28" customFormat="1" x14ac:dyDescent="0.35">
      <c r="A26" s="54" t="s">
        <v>312</v>
      </c>
      <c r="B26" s="26">
        <v>73.900000000000006</v>
      </c>
      <c r="C26" s="26">
        <v>28.7</v>
      </c>
      <c r="D26" s="26">
        <v>14.4</v>
      </c>
      <c r="E26" s="26">
        <v>5</v>
      </c>
      <c r="F26" s="26">
        <v>9.3000000000000007</v>
      </c>
      <c r="G26" s="26">
        <v>16.2</v>
      </c>
      <c r="H26" s="26">
        <v>5.6</v>
      </c>
      <c r="I26" s="26">
        <v>2.9</v>
      </c>
      <c r="J26" s="26">
        <v>2.8</v>
      </c>
      <c r="K26" s="26">
        <v>10.6</v>
      </c>
    </row>
    <row r="27" spans="1:11" x14ac:dyDescent="0.35">
      <c r="A27" s="54" t="s">
        <v>313</v>
      </c>
      <c r="B27" s="26">
        <v>7</v>
      </c>
      <c r="C27" s="26">
        <v>2.2999999999999998</v>
      </c>
      <c r="D27" s="26">
        <v>1.8</v>
      </c>
      <c r="E27" s="26">
        <v>0.2</v>
      </c>
      <c r="F27" s="26">
        <v>0.3</v>
      </c>
      <c r="G27" s="26">
        <v>1.6</v>
      </c>
      <c r="H27" s="26">
        <v>0.4</v>
      </c>
      <c r="I27" s="26">
        <v>0.2</v>
      </c>
      <c r="J27" s="26">
        <v>0.2</v>
      </c>
      <c r="K27" s="26">
        <v>1.1000000000000001</v>
      </c>
    </row>
    <row r="28" spans="1:11" ht="34" customHeight="1" x14ac:dyDescent="0.35">
      <c r="A28" s="54" t="s">
        <v>466</v>
      </c>
      <c r="B28" s="26">
        <v>9.4</v>
      </c>
      <c r="C28" s="26">
        <v>2.4</v>
      </c>
      <c r="D28" s="26">
        <v>1.2</v>
      </c>
      <c r="E28" s="26">
        <v>0.4</v>
      </c>
      <c r="F28" s="26">
        <v>0.8</v>
      </c>
      <c r="G28" s="26">
        <v>1.9</v>
      </c>
      <c r="H28" s="26">
        <v>0.5</v>
      </c>
      <c r="I28" s="26" t="s">
        <v>256</v>
      </c>
      <c r="J28" s="26" t="s">
        <v>256</v>
      </c>
      <c r="K28" s="26">
        <v>1.4</v>
      </c>
    </row>
    <row r="29" spans="1:11" ht="26.5" x14ac:dyDescent="0.35">
      <c r="A29" s="54" t="s">
        <v>467</v>
      </c>
      <c r="B29" s="26">
        <v>21.1</v>
      </c>
      <c r="C29" s="26">
        <v>7.2</v>
      </c>
      <c r="D29" s="26">
        <v>4.0999999999999996</v>
      </c>
      <c r="E29" s="26">
        <v>0.8</v>
      </c>
      <c r="F29" s="26">
        <v>2.2999999999999998</v>
      </c>
      <c r="G29" s="26">
        <v>5.3</v>
      </c>
      <c r="H29" s="26">
        <v>1.3</v>
      </c>
      <c r="I29" s="26">
        <v>0.6</v>
      </c>
      <c r="J29" s="26">
        <v>0.7</v>
      </c>
      <c r="K29" s="26">
        <v>4</v>
      </c>
    </row>
    <row r="30" spans="1:11" x14ac:dyDescent="0.35">
      <c r="A30" s="54" t="s">
        <v>468</v>
      </c>
      <c r="B30" s="26">
        <v>6.8</v>
      </c>
      <c r="C30" s="26">
        <v>3.9</v>
      </c>
      <c r="D30" s="26">
        <v>2</v>
      </c>
      <c r="E30" s="26">
        <v>0.8</v>
      </c>
      <c r="F30" s="26">
        <v>1.1000000000000001</v>
      </c>
      <c r="G30" s="26">
        <v>1.4</v>
      </c>
      <c r="H30" s="26">
        <v>0.7</v>
      </c>
      <c r="I30" s="26">
        <v>0.2</v>
      </c>
      <c r="J30" s="26" t="s">
        <v>256</v>
      </c>
      <c r="K30" s="26">
        <v>0.8</v>
      </c>
    </row>
    <row r="31" spans="1:11" x14ac:dyDescent="0.35">
      <c r="A31" s="53" t="s">
        <v>325</v>
      </c>
      <c r="B31" s="25" t="s">
        <v>3</v>
      </c>
      <c r="C31" s="25" t="s">
        <v>3</v>
      </c>
      <c r="D31" s="25" t="s">
        <v>3</v>
      </c>
      <c r="E31" s="25" t="s">
        <v>3</v>
      </c>
      <c r="F31" s="25" t="s">
        <v>3</v>
      </c>
      <c r="G31" s="25" t="s">
        <v>3</v>
      </c>
      <c r="H31" s="25" t="s">
        <v>3</v>
      </c>
      <c r="I31" s="25" t="s">
        <v>3</v>
      </c>
      <c r="J31" s="25" t="s">
        <v>3</v>
      </c>
      <c r="K31" s="25" t="s">
        <v>3</v>
      </c>
    </row>
    <row r="32" spans="1:11" ht="24" customHeight="1" x14ac:dyDescent="0.35">
      <c r="A32" s="54" t="s">
        <v>326</v>
      </c>
      <c r="B32" s="26">
        <v>20.8</v>
      </c>
      <c r="C32" s="26">
        <v>3.9</v>
      </c>
      <c r="D32" s="26">
        <v>2.1</v>
      </c>
      <c r="E32" s="26">
        <v>0.7</v>
      </c>
      <c r="F32" s="26">
        <v>1.1000000000000001</v>
      </c>
      <c r="G32" s="26">
        <v>3.4</v>
      </c>
      <c r="H32" s="26">
        <v>0.7</v>
      </c>
      <c r="I32" s="26">
        <v>0.5</v>
      </c>
      <c r="J32" s="26">
        <v>0.2</v>
      </c>
      <c r="K32" s="26">
        <v>2.7</v>
      </c>
    </row>
    <row r="33" spans="1:11" x14ac:dyDescent="0.35">
      <c r="A33" s="54" t="s">
        <v>257</v>
      </c>
      <c r="B33" s="26">
        <v>12.6</v>
      </c>
      <c r="C33" s="26">
        <v>3.6</v>
      </c>
      <c r="D33" s="26">
        <v>1.9</v>
      </c>
      <c r="E33" s="26">
        <v>0.6</v>
      </c>
      <c r="F33" s="26">
        <v>1.2</v>
      </c>
      <c r="G33" s="26">
        <v>2.8</v>
      </c>
      <c r="H33" s="26">
        <v>0.6</v>
      </c>
      <c r="I33" s="26">
        <v>0.3</v>
      </c>
      <c r="J33" s="26" t="s">
        <v>256</v>
      </c>
      <c r="K33" s="26">
        <v>2.2000000000000002</v>
      </c>
    </row>
    <row r="34" spans="1:11" x14ac:dyDescent="0.35">
      <c r="A34" s="54" t="s">
        <v>258</v>
      </c>
      <c r="B34" s="26">
        <v>12.8</v>
      </c>
      <c r="C34" s="26">
        <v>4.5</v>
      </c>
      <c r="D34" s="26">
        <v>2.2999999999999998</v>
      </c>
      <c r="E34" s="26">
        <v>0.8</v>
      </c>
      <c r="F34" s="26">
        <v>1.4</v>
      </c>
      <c r="G34" s="26">
        <v>2.9</v>
      </c>
      <c r="H34" s="26">
        <v>0.7</v>
      </c>
      <c r="I34" s="26">
        <v>0.3</v>
      </c>
      <c r="J34" s="26">
        <v>0.3</v>
      </c>
      <c r="K34" s="26">
        <v>2.2000000000000002</v>
      </c>
    </row>
    <row r="35" spans="1:11" x14ac:dyDescent="0.35">
      <c r="A35" s="54" t="s">
        <v>259</v>
      </c>
      <c r="B35" s="26">
        <v>18.3</v>
      </c>
      <c r="C35" s="26">
        <v>7.2</v>
      </c>
      <c r="D35" s="26">
        <v>3.6</v>
      </c>
      <c r="E35" s="26">
        <v>1.2</v>
      </c>
      <c r="F35" s="26">
        <v>2.2999999999999998</v>
      </c>
      <c r="G35" s="26">
        <v>4.7</v>
      </c>
      <c r="H35" s="26">
        <v>1.5</v>
      </c>
      <c r="I35" s="26">
        <v>0.8</v>
      </c>
      <c r="J35" s="26">
        <v>0.7</v>
      </c>
      <c r="K35" s="26">
        <v>3.2</v>
      </c>
    </row>
    <row r="36" spans="1:11" x14ac:dyDescent="0.35">
      <c r="A36" s="54" t="s">
        <v>260</v>
      </c>
      <c r="B36" s="26">
        <v>16</v>
      </c>
      <c r="C36" s="26">
        <v>7.3</v>
      </c>
      <c r="D36" s="26">
        <v>4.0999999999999996</v>
      </c>
      <c r="E36" s="26">
        <v>1</v>
      </c>
      <c r="F36" s="26">
        <v>2.2000000000000002</v>
      </c>
      <c r="G36" s="26">
        <v>3.9</v>
      </c>
      <c r="H36" s="26">
        <v>1.3</v>
      </c>
      <c r="I36" s="26">
        <v>0.6</v>
      </c>
      <c r="J36" s="26">
        <v>0.7</v>
      </c>
      <c r="K36" s="26">
        <v>2.6</v>
      </c>
    </row>
    <row r="37" spans="1:11" x14ac:dyDescent="0.35">
      <c r="A37" s="54" t="s">
        <v>261</v>
      </c>
      <c r="B37" s="26">
        <v>16.8</v>
      </c>
      <c r="C37" s="26">
        <v>7.7</v>
      </c>
      <c r="D37" s="26">
        <v>4.3</v>
      </c>
      <c r="E37" s="26">
        <v>1.3</v>
      </c>
      <c r="F37" s="26">
        <v>2.1</v>
      </c>
      <c r="G37" s="26">
        <v>3.9</v>
      </c>
      <c r="H37" s="26">
        <v>1.7</v>
      </c>
      <c r="I37" s="26">
        <v>0.7</v>
      </c>
      <c r="J37" s="26">
        <v>0.9</v>
      </c>
      <c r="K37" s="26">
        <v>2.2999999999999998</v>
      </c>
    </row>
    <row r="38" spans="1:11" ht="24" customHeight="1" x14ac:dyDescent="0.35">
      <c r="A38" s="54" t="s">
        <v>262</v>
      </c>
      <c r="B38" s="26">
        <v>17</v>
      </c>
      <c r="C38" s="26">
        <v>8.1999999999999993</v>
      </c>
      <c r="D38" s="26">
        <v>4.3</v>
      </c>
      <c r="E38" s="26">
        <v>1.2</v>
      </c>
      <c r="F38" s="26">
        <v>2.6</v>
      </c>
      <c r="G38" s="26">
        <v>4.0999999999999996</v>
      </c>
      <c r="H38" s="26">
        <v>1.8</v>
      </c>
      <c r="I38" s="26">
        <v>0.8</v>
      </c>
      <c r="J38" s="26">
        <v>1</v>
      </c>
      <c r="K38" s="26">
        <v>2.2000000000000002</v>
      </c>
    </row>
    <row r="39" spans="1:11" x14ac:dyDescent="0.35">
      <c r="A39" s="54" t="s">
        <v>327</v>
      </c>
      <c r="B39" s="26">
        <v>3.8</v>
      </c>
      <c r="C39" s="26">
        <v>2</v>
      </c>
      <c r="D39" s="26">
        <v>0.9</v>
      </c>
      <c r="E39" s="26">
        <v>0.3</v>
      </c>
      <c r="F39" s="26">
        <v>0.8</v>
      </c>
      <c r="G39" s="26">
        <v>0.8</v>
      </c>
      <c r="H39" s="26">
        <v>0.3</v>
      </c>
      <c r="I39" s="26" t="s">
        <v>256</v>
      </c>
      <c r="J39" s="26" t="s">
        <v>256</v>
      </c>
      <c r="K39" s="26">
        <v>0.5</v>
      </c>
    </row>
    <row r="40" spans="1:11" x14ac:dyDescent="0.35">
      <c r="A40" s="53" t="s">
        <v>328</v>
      </c>
      <c r="B40" s="25" t="s">
        <v>3</v>
      </c>
      <c r="C40" s="25" t="s">
        <v>3</v>
      </c>
      <c r="D40" s="25" t="s">
        <v>3</v>
      </c>
      <c r="E40" s="25" t="s">
        <v>3</v>
      </c>
      <c r="F40" s="25" t="s">
        <v>3</v>
      </c>
      <c r="G40" s="25" t="s">
        <v>3</v>
      </c>
      <c r="H40" s="25" t="s">
        <v>3</v>
      </c>
      <c r="I40" s="25" t="s">
        <v>3</v>
      </c>
      <c r="J40" s="25" t="s">
        <v>3</v>
      </c>
      <c r="K40" s="25" t="s">
        <v>3</v>
      </c>
    </row>
    <row r="41" spans="1:11" x14ac:dyDescent="0.35">
      <c r="A41" s="54" t="s">
        <v>329</v>
      </c>
      <c r="B41" s="26">
        <v>47.5</v>
      </c>
      <c r="C41" s="26">
        <v>21.7</v>
      </c>
      <c r="D41" s="26">
        <v>10.199999999999999</v>
      </c>
      <c r="E41" s="26">
        <v>4.0999999999999996</v>
      </c>
      <c r="F41" s="26">
        <v>7.5</v>
      </c>
      <c r="G41" s="26">
        <v>11.7</v>
      </c>
      <c r="H41" s="26">
        <v>4</v>
      </c>
      <c r="I41" s="26">
        <v>1.6</v>
      </c>
      <c r="J41" s="26">
        <v>2.4</v>
      </c>
      <c r="K41" s="26">
        <v>7.6</v>
      </c>
    </row>
    <row r="42" spans="1:11" x14ac:dyDescent="0.35">
      <c r="A42" s="54" t="s">
        <v>330</v>
      </c>
      <c r="B42" s="26">
        <v>29.5</v>
      </c>
      <c r="C42" s="26">
        <v>8.4</v>
      </c>
      <c r="D42" s="26">
        <v>5.3</v>
      </c>
      <c r="E42" s="26">
        <v>0.9</v>
      </c>
      <c r="F42" s="26">
        <v>2.2000000000000002</v>
      </c>
      <c r="G42" s="26">
        <v>5.4</v>
      </c>
      <c r="H42" s="26">
        <v>1.7</v>
      </c>
      <c r="I42" s="26">
        <v>1.1000000000000001</v>
      </c>
      <c r="J42" s="26">
        <v>0.5</v>
      </c>
      <c r="K42" s="26">
        <v>3.8</v>
      </c>
    </row>
    <row r="43" spans="1:11" x14ac:dyDescent="0.35">
      <c r="A43" s="54" t="s">
        <v>331</v>
      </c>
      <c r="B43" s="26">
        <v>1.8</v>
      </c>
      <c r="C43" s="26">
        <v>0.4</v>
      </c>
      <c r="D43" s="26">
        <v>0.4</v>
      </c>
      <c r="E43" s="26" t="s">
        <v>256</v>
      </c>
      <c r="F43" s="26" t="s">
        <v>263</v>
      </c>
      <c r="G43" s="26">
        <v>0.3</v>
      </c>
      <c r="H43" s="26">
        <v>0.1</v>
      </c>
      <c r="I43" s="26">
        <v>0.1</v>
      </c>
      <c r="J43" s="26" t="s">
        <v>263</v>
      </c>
      <c r="K43" s="26">
        <v>0.2</v>
      </c>
    </row>
    <row r="44" spans="1:11" x14ac:dyDescent="0.35">
      <c r="A44" s="54" t="s">
        <v>332</v>
      </c>
      <c r="B44" s="26">
        <v>2.1</v>
      </c>
      <c r="C44" s="26">
        <v>0.4</v>
      </c>
      <c r="D44" s="26">
        <v>0.3</v>
      </c>
      <c r="E44" s="26" t="s">
        <v>256</v>
      </c>
      <c r="F44" s="26" t="s">
        <v>256</v>
      </c>
      <c r="G44" s="26">
        <v>0.4</v>
      </c>
      <c r="H44" s="26">
        <v>0.2</v>
      </c>
      <c r="I44" s="26" t="s">
        <v>256</v>
      </c>
      <c r="J44" s="26" t="s">
        <v>256</v>
      </c>
      <c r="K44" s="26">
        <v>0.2</v>
      </c>
    </row>
    <row r="45" spans="1:11" ht="26.5" x14ac:dyDescent="0.35">
      <c r="A45" s="54" t="s">
        <v>333</v>
      </c>
      <c r="B45" s="26">
        <v>37.299999999999997</v>
      </c>
      <c r="C45" s="26">
        <v>13.5</v>
      </c>
      <c r="D45" s="26">
        <v>7.4</v>
      </c>
      <c r="E45" s="26">
        <v>2</v>
      </c>
      <c r="F45" s="26">
        <v>4.0999999999999996</v>
      </c>
      <c r="G45" s="26">
        <v>8.6</v>
      </c>
      <c r="H45" s="26">
        <v>2.5</v>
      </c>
      <c r="I45" s="26">
        <v>1.1000000000000001</v>
      </c>
      <c r="J45" s="26">
        <v>1.3</v>
      </c>
      <c r="K45" s="26">
        <v>6.1</v>
      </c>
    </row>
    <row r="46" spans="1:11" x14ac:dyDescent="0.35">
      <c r="A46" s="53" t="s">
        <v>334</v>
      </c>
      <c r="B46" s="25" t="s">
        <v>3</v>
      </c>
      <c r="C46" s="25" t="s">
        <v>3</v>
      </c>
      <c r="D46" s="25" t="s">
        <v>3</v>
      </c>
      <c r="E46" s="25" t="s">
        <v>3</v>
      </c>
      <c r="F46" s="25" t="s">
        <v>3</v>
      </c>
      <c r="G46" s="25" t="s">
        <v>3</v>
      </c>
      <c r="H46" s="25" t="s">
        <v>3</v>
      </c>
      <c r="I46" s="25" t="s">
        <v>3</v>
      </c>
      <c r="J46" s="25" t="s">
        <v>3</v>
      </c>
      <c r="K46" s="25" t="s">
        <v>3</v>
      </c>
    </row>
    <row r="47" spans="1:11" ht="24" customHeight="1" x14ac:dyDescent="0.35">
      <c r="A47" s="54" t="s">
        <v>335</v>
      </c>
      <c r="B47" s="26">
        <v>40.200000000000003</v>
      </c>
      <c r="C47" s="26">
        <v>13.3</v>
      </c>
      <c r="D47" s="26">
        <v>7.4</v>
      </c>
      <c r="E47" s="26">
        <v>2.9</v>
      </c>
      <c r="F47" s="26">
        <v>3.1</v>
      </c>
      <c r="G47" s="26">
        <v>4.3</v>
      </c>
      <c r="H47" s="26">
        <v>1.4</v>
      </c>
      <c r="I47" s="26">
        <v>1.3</v>
      </c>
      <c r="J47" s="26" t="s">
        <v>256</v>
      </c>
      <c r="K47" s="26">
        <v>2.9</v>
      </c>
    </row>
    <row r="48" spans="1:11" x14ac:dyDescent="0.35">
      <c r="A48" s="54" t="s">
        <v>264</v>
      </c>
      <c r="B48" s="26">
        <v>32.9</v>
      </c>
      <c r="C48" s="26">
        <v>16.899999999999999</v>
      </c>
      <c r="D48" s="26">
        <v>6.8</v>
      </c>
      <c r="E48" s="26">
        <v>3.1</v>
      </c>
      <c r="F48" s="26">
        <v>7.1</v>
      </c>
      <c r="G48" s="26">
        <v>1.7</v>
      </c>
      <c r="H48" s="26">
        <v>1.3</v>
      </c>
      <c r="I48" s="26">
        <v>0.9</v>
      </c>
      <c r="J48" s="26">
        <v>0.4</v>
      </c>
      <c r="K48" s="26">
        <v>0.4</v>
      </c>
    </row>
    <row r="49" spans="1:11" x14ac:dyDescent="0.35">
      <c r="A49" s="54" t="s">
        <v>265</v>
      </c>
      <c r="B49" s="26">
        <v>18</v>
      </c>
      <c r="C49" s="26">
        <v>5.7</v>
      </c>
      <c r="D49" s="26">
        <v>2.7</v>
      </c>
      <c r="E49" s="26">
        <v>0.9</v>
      </c>
      <c r="F49" s="26">
        <v>2.1</v>
      </c>
      <c r="G49" s="26">
        <v>6.4</v>
      </c>
      <c r="H49" s="26">
        <v>1.7</v>
      </c>
      <c r="I49" s="26">
        <v>1</v>
      </c>
      <c r="J49" s="26">
        <v>0.6</v>
      </c>
      <c r="K49" s="26">
        <v>4.7</v>
      </c>
    </row>
    <row r="50" spans="1:11" x14ac:dyDescent="0.35">
      <c r="A50" s="54" t="s">
        <v>266</v>
      </c>
      <c r="B50" s="26">
        <v>15.3</v>
      </c>
      <c r="C50" s="26">
        <v>2.9</v>
      </c>
      <c r="D50" s="26">
        <v>2.5</v>
      </c>
      <c r="E50" s="26" t="s">
        <v>256</v>
      </c>
      <c r="F50" s="26">
        <v>0.4</v>
      </c>
      <c r="G50" s="26">
        <v>11.4</v>
      </c>
      <c r="H50" s="26">
        <v>3.4</v>
      </c>
      <c r="I50" s="26">
        <v>0.7</v>
      </c>
      <c r="J50" s="26">
        <v>2.7</v>
      </c>
      <c r="K50" s="26">
        <v>8</v>
      </c>
    </row>
    <row r="51" spans="1:11" x14ac:dyDescent="0.35">
      <c r="A51" s="54" t="s">
        <v>336</v>
      </c>
      <c r="B51" s="26">
        <v>6.7</v>
      </c>
      <c r="C51" s="26">
        <v>3.6</v>
      </c>
      <c r="D51" s="26">
        <v>3.3</v>
      </c>
      <c r="E51" s="26" t="s">
        <v>256</v>
      </c>
      <c r="F51" s="26">
        <v>0.3</v>
      </c>
      <c r="G51" s="26">
        <v>1.8</v>
      </c>
      <c r="H51" s="26">
        <v>0.4</v>
      </c>
      <c r="I51" s="26" t="s">
        <v>256</v>
      </c>
      <c r="J51" s="26">
        <v>0.3</v>
      </c>
      <c r="K51" s="26">
        <v>1.4</v>
      </c>
    </row>
    <row r="52" spans="1:11" x14ac:dyDescent="0.35">
      <c r="A52" s="54" t="s">
        <v>337</v>
      </c>
      <c r="B52" s="26">
        <v>3</v>
      </c>
      <c r="C52" s="26">
        <v>0.9</v>
      </c>
      <c r="D52" s="26">
        <v>0.4</v>
      </c>
      <c r="E52" s="26">
        <v>0.2</v>
      </c>
      <c r="F52" s="26">
        <v>0.3</v>
      </c>
      <c r="G52" s="26">
        <v>0.6</v>
      </c>
      <c r="H52" s="26" t="s">
        <v>256</v>
      </c>
      <c r="I52" s="26" t="s">
        <v>256</v>
      </c>
      <c r="J52" s="26" t="s">
        <v>256</v>
      </c>
      <c r="K52" s="26">
        <v>0.5</v>
      </c>
    </row>
    <row r="53" spans="1:11" ht="24" customHeight="1" x14ac:dyDescent="0.35">
      <c r="A53" s="54" t="s">
        <v>267</v>
      </c>
      <c r="B53" s="26">
        <v>1.4</v>
      </c>
      <c r="C53" s="26">
        <v>0.8</v>
      </c>
      <c r="D53" s="26">
        <v>0.3</v>
      </c>
      <c r="E53" s="26" t="s">
        <v>256</v>
      </c>
      <c r="F53" s="26">
        <v>0.4</v>
      </c>
      <c r="G53" s="26" t="s">
        <v>256</v>
      </c>
      <c r="H53" s="26" t="s">
        <v>256</v>
      </c>
      <c r="I53" s="26" t="s">
        <v>263</v>
      </c>
      <c r="J53" s="26" t="s">
        <v>256</v>
      </c>
      <c r="K53" s="26" t="s">
        <v>256</v>
      </c>
    </row>
    <row r="54" spans="1:11" ht="15" customHeight="1" x14ac:dyDescent="0.35">
      <c r="A54" s="54" t="s">
        <v>338</v>
      </c>
      <c r="B54" s="26">
        <v>0.7</v>
      </c>
      <c r="C54" s="26">
        <v>0.3</v>
      </c>
      <c r="D54" s="26" t="s">
        <v>256</v>
      </c>
      <c r="E54" s="26" t="s">
        <v>256</v>
      </c>
      <c r="F54" s="26" t="s">
        <v>256</v>
      </c>
      <c r="G54" s="26">
        <v>0.2</v>
      </c>
      <c r="H54" s="26" t="s">
        <v>256</v>
      </c>
      <c r="I54" s="26" t="s">
        <v>256</v>
      </c>
      <c r="J54" s="26" t="s">
        <v>256</v>
      </c>
      <c r="K54" s="26" t="s">
        <v>256</v>
      </c>
    </row>
    <row r="55" spans="1:11" x14ac:dyDescent="0.35">
      <c r="A55" s="53" t="s">
        <v>339</v>
      </c>
      <c r="B55" s="25" t="s">
        <v>3</v>
      </c>
      <c r="C55" s="25" t="s">
        <v>3</v>
      </c>
      <c r="D55" s="25" t="s">
        <v>3</v>
      </c>
      <c r="E55" s="25" t="s">
        <v>3</v>
      </c>
      <c r="F55" s="25" t="s">
        <v>3</v>
      </c>
      <c r="G55" s="25" t="s">
        <v>3</v>
      </c>
      <c r="H55" s="25" t="s">
        <v>3</v>
      </c>
      <c r="I55" s="25" t="s">
        <v>3</v>
      </c>
      <c r="J55" s="25" t="s">
        <v>3</v>
      </c>
      <c r="K55" s="25" t="s">
        <v>3</v>
      </c>
    </row>
    <row r="56" spans="1:11" x14ac:dyDescent="0.35">
      <c r="A56" s="54" t="s">
        <v>340</v>
      </c>
      <c r="B56" s="26">
        <v>73.099999999999994</v>
      </c>
      <c r="C56" s="26">
        <v>28.2</v>
      </c>
      <c r="D56" s="26">
        <v>14.9</v>
      </c>
      <c r="E56" s="26">
        <v>4.5</v>
      </c>
      <c r="F56" s="26">
        <v>8.8000000000000007</v>
      </c>
      <c r="G56" s="26">
        <v>13.4</v>
      </c>
      <c r="H56" s="26">
        <v>4.3</v>
      </c>
      <c r="I56" s="26">
        <v>2.7</v>
      </c>
      <c r="J56" s="26">
        <v>1.6</v>
      </c>
      <c r="K56" s="26">
        <v>9.1</v>
      </c>
    </row>
    <row r="57" spans="1:11" x14ac:dyDescent="0.35">
      <c r="A57" s="54" t="s">
        <v>268</v>
      </c>
      <c r="B57" s="26">
        <v>9.8000000000000007</v>
      </c>
      <c r="C57" s="26">
        <v>5.6</v>
      </c>
      <c r="D57" s="26">
        <v>2.2000000000000002</v>
      </c>
      <c r="E57" s="26">
        <v>1.7</v>
      </c>
      <c r="F57" s="26">
        <v>1.8</v>
      </c>
      <c r="G57" s="26">
        <v>1.5</v>
      </c>
      <c r="H57" s="26">
        <v>0.7</v>
      </c>
      <c r="I57" s="26">
        <v>0.5</v>
      </c>
      <c r="J57" s="26" t="s">
        <v>256</v>
      </c>
      <c r="K57" s="26">
        <v>0.8</v>
      </c>
    </row>
    <row r="58" spans="1:11" x14ac:dyDescent="0.35">
      <c r="A58" s="54" t="s">
        <v>341</v>
      </c>
      <c r="B58" s="26">
        <v>5.4</v>
      </c>
      <c r="C58" s="26">
        <v>1.8</v>
      </c>
      <c r="D58" s="26">
        <v>1.1000000000000001</v>
      </c>
      <c r="E58" s="26" t="s">
        <v>256</v>
      </c>
      <c r="F58" s="26">
        <v>0.5</v>
      </c>
      <c r="G58" s="26">
        <v>1.5</v>
      </c>
      <c r="H58" s="26">
        <v>0.4</v>
      </c>
      <c r="I58" s="26" t="s">
        <v>256</v>
      </c>
      <c r="J58" s="26">
        <v>0.3</v>
      </c>
      <c r="K58" s="26">
        <v>1.1000000000000001</v>
      </c>
    </row>
    <row r="59" spans="1:11" x14ac:dyDescent="0.35">
      <c r="A59" s="54" t="s">
        <v>342</v>
      </c>
      <c r="B59" s="26">
        <v>4.4000000000000004</v>
      </c>
      <c r="C59" s="26">
        <v>0.7</v>
      </c>
      <c r="D59" s="26">
        <v>0.4</v>
      </c>
      <c r="E59" s="26" t="s">
        <v>256</v>
      </c>
      <c r="F59" s="26">
        <v>0.2</v>
      </c>
      <c r="G59" s="26">
        <v>2.7</v>
      </c>
      <c r="H59" s="26">
        <v>1</v>
      </c>
      <c r="I59" s="26" t="s">
        <v>256</v>
      </c>
      <c r="J59" s="26">
        <v>0.9</v>
      </c>
      <c r="K59" s="26">
        <v>1.7</v>
      </c>
    </row>
    <row r="60" spans="1:11" x14ac:dyDescent="0.35">
      <c r="A60" s="54" t="s">
        <v>343</v>
      </c>
      <c r="B60" s="26">
        <v>1.8</v>
      </c>
      <c r="C60" s="26">
        <v>0.3</v>
      </c>
      <c r="D60" s="26">
        <v>0.2</v>
      </c>
      <c r="E60" s="26" t="s">
        <v>256</v>
      </c>
      <c r="F60" s="26" t="s">
        <v>256</v>
      </c>
      <c r="G60" s="26">
        <v>1.3</v>
      </c>
      <c r="H60" s="26">
        <v>0.4</v>
      </c>
      <c r="I60" s="26" t="s">
        <v>256</v>
      </c>
      <c r="J60" s="26">
        <v>0.3</v>
      </c>
      <c r="K60" s="26">
        <v>0.9</v>
      </c>
    </row>
    <row r="61" spans="1:11" x14ac:dyDescent="0.35">
      <c r="A61" s="54" t="s">
        <v>344</v>
      </c>
      <c r="B61" s="26">
        <v>1.2</v>
      </c>
      <c r="C61" s="26">
        <v>0.3</v>
      </c>
      <c r="D61" s="26">
        <v>0.3</v>
      </c>
      <c r="E61" s="26" t="s">
        <v>256</v>
      </c>
      <c r="F61" s="26" t="s">
        <v>263</v>
      </c>
      <c r="G61" s="26">
        <v>0.2</v>
      </c>
      <c r="H61" s="26" t="s">
        <v>256</v>
      </c>
      <c r="I61" s="26" t="s">
        <v>256</v>
      </c>
      <c r="J61" s="26" t="s">
        <v>256</v>
      </c>
      <c r="K61" s="26">
        <v>0.2</v>
      </c>
    </row>
    <row r="62" spans="1:11" ht="24" customHeight="1" x14ac:dyDescent="0.35">
      <c r="A62" s="54" t="s">
        <v>338</v>
      </c>
      <c r="B62" s="26">
        <v>1.3</v>
      </c>
      <c r="C62" s="26">
        <v>0.4</v>
      </c>
      <c r="D62" s="26">
        <v>0.3</v>
      </c>
      <c r="E62" s="26" t="s">
        <v>263</v>
      </c>
      <c r="F62" s="26" t="s">
        <v>256</v>
      </c>
      <c r="G62" s="26">
        <v>0.5</v>
      </c>
      <c r="H62" s="26">
        <v>0.4</v>
      </c>
      <c r="I62" s="26" t="s">
        <v>256</v>
      </c>
      <c r="J62" s="26">
        <v>0.3</v>
      </c>
      <c r="K62" s="26" t="s">
        <v>256</v>
      </c>
    </row>
    <row r="63" spans="1:11" ht="26.5" x14ac:dyDescent="0.35">
      <c r="A63" s="54" t="s">
        <v>345</v>
      </c>
      <c r="B63" s="26">
        <v>21.1</v>
      </c>
      <c r="C63" s="26">
        <v>7.2</v>
      </c>
      <c r="D63" s="26">
        <v>4.0999999999999996</v>
      </c>
      <c r="E63" s="26">
        <v>0.8</v>
      </c>
      <c r="F63" s="26">
        <v>2.2999999999999998</v>
      </c>
      <c r="G63" s="26">
        <v>5.3</v>
      </c>
      <c r="H63" s="26">
        <v>1.3</v>
      </c>
      <c r="I63" s="26">
        <v>0.6</v>
      </c>
      <c r="J63" s="26">
        <v>0.7</v>
      </c>
      <c r="K63" s="26">
        <v>4</v>
      </c>
    </row>
    <row r="64" spans="1:11" ht="26.5" x14ac:dyDescent="0.35">
      <c r="A64" s="53" t="s">
        <v>346</v>
      </c>
      <c r="B64" s="25" t="s">
        <v>3</v>
      </c>
      <c r="C64" s="25" t="s">
        <v>3</v>
      </c>
      <c r="D64" s="25" t="s">
        <v>3</v>
      </c>
      <c r="E64" s="25" t="s">
        <v>3</v>
      </c>
      <c r="F64" s="25" t="s">
        <v>3</v>
      </c>
      <c r="G64" s="25" t="s">
        <v>3</v>
      </c>
      <c r="H64" s="25" t="s">
        <v>3</v>
      </c>
      <c r="I64" s="25" t="s">
        <v>3</v>
      </c>
      <c r="J64" s="25" t="s">
        <v>3</v>
      </c>
      <c r="K64" s="25" t="s">
        <v>3</v>
      </c>
    </row>
    <row r="65" spans="1:11" x14ac:dyDescent="0.35">
      <c r="A65" s="56" t="s">
        <v>270</v>
      </c>
      <c r="B65" s="26">
        <v>5.3</v>
      </c>
      <c r="C65" s="26">
        <v>1.5</v>
      </c>
      <c r="D65" s="26">
        <v>0.7</v>
      </c>
      <c r="E65" s="26" t="s">
        <v>256</v>
      </c>
      <c r="F65" s="26">
        <v>0.6</v>
      </c>
      <c r="G65" s="26">
        <v>1.5</v>
      </c>
      <c r="H65" s="26">
        <v>0.4</v>
      </c>
      <c r="I65" s="26" t="s">
        <v>256</v>
      </c>
      <c r="J65" s="26">
        <v>0.3</v>
      </c>
      <c r="K65" s="26">
        <v>1.1000000000000001</v>
      </c>
    </row>
    <row r="66" spans="1:11" x14ac:dyDescent="0.35">
      <c r="A66" s="56">
        <v>3</v>
      </c>
      <c r="B66" s="26">
        <v>9</v>
      </c>
      <c r="C66" s="26">
        <v>2.4</v>
      </c>
      <c r="D66" s="26">
        <v>1.3</v>
      </c>
      <c r="E66" s="26">
        <v>0.3</v>
      </c>
      <c r="F66" s="26">
        <v>0.8</v>
      </c>
      <c r="G66" s="26">
        <v>2.6</v>
      </c>
      <c r="H66" s="26">
        <v>0.6</v>
      </c>
      <c r="I66" s="26">
        <v>0.4</v>
      </c>
      <c r="J66" s="26">
        <v>0.3</v>
      </c>
      <c r="K66" s="26">
        <v>1.9</v>
      </c>
    </row>
    <row r="67" spans="1:11" x14ac:dyDescent="0.35">
      <c r="A67" s="56">
        <v>4</v>
      </c>
      <c r="B67" s="26">
        <v>16.8</v>
      </c>
      <c r="C67" s="26">
        <v>6.5</v>
      </c>
      <c r="D67" s="26">
        <v>3.3</v>
      </c>
      <c r="E67" s="26">
        <v>1.2</v>
      </c>
      <c r="F67" s="26">
        <v>2</v>
      </c>
      <c r="G67" s="26">
        <v>3.9</v>
      </c>
      <c r="H67" s="26">
        <v>1.1000000000000001</v>
      </c>
      <c r="I67" s="26">
        <v>0.6</v>
      </c>
      <c r="J67" s="26">
        <v>0.5</v>
      </c>
      <c r="K67" s="26">
        <v>2.8</v>
      </c>
    </row>
    <row r="68" spans="1:11" x14ac:dyDescent="0.35">
      <c r="A68" s="56">
        <v>5</v>
      </c>
      <c r="B68" s="26">
        <v>19.399999999999999</v>
      </c>
      <c r="C68" s="26">
        <v>7.9</v>
      </c>
      <c r="D68" s="26">
        <v>3.8</v>
      </c>
      <c r="E68" s="26">
        <v>1.5</v>
      </c>
      <c r="F68" s="26">
        <v>2.6</v>
      </c>
      <c r="G68" s="26">
        <v>4.2</v>
      </c>
      <c r="H68" s="26">
        <v>0.9</v>
      </c>
      <c r="I68" s="26">
        <v>0.4</v>
      </c>
      <c r="J68" s="26">
        <v>0.6</v>
      </c>
      <c r="K68" s="26">
        <v>3.3</v>
      </c>
    </row>
    <row r="69" spans="1:11" x14ac:dyDescent="0.35">
      <c r="A69" s="56">
        <v>6</v>
      </c>
      <c r="B69" s="26">
        <v>22.2</v>
      </c>
      <c r="C69" s="26">
        <v>9.1</v>
      </c>
      <c r="D69" s="26">
        <v>4.8</v>
      </c>
      <c r="E69" s="26">
        <v>1.5</v>
      </c>
      <c r="F69" s="26">
        <v>2.8</v>
      </c>
      <c r="G69" s="26">
        <v>4.8</v>
      </c>
      <c r="H69" s="26">
        <v>1.5</v>
      </c>
      <c r="I69" s="26">
        <v>0.6</v>
      </c>
      <c r="J69" s="26">
        <v>0.9</v>
      </c>
      <c r="K69" s="26">
        <v>3.3</v>
      </c>
    </row>
    <row r="70" spans="1:11" x14ac:dyDescent="0.35">
      <c r="A70" s="56">
        <v>7</v>
      </c>
      <c r="B70" s="26">
        <v>16.899999999999999</v>
      </c>
      <c r="C70" s="26">
        <v>6.7</v>
      </c>
      <c r="D70" s="26">
        <v>3.8</v>
      </c>
      <c r="E70" s="26">
        <v>1.1000000000000001</v>
      </c>
      <c r="F70" s="26">
        <v>1.9</v>
      </c>
      <c r="G70" s="26">
        <v>3.5</v>
      </c>
      <c r="H70" s="26">
        <v>1.5</v>
      </c>
      <c r="I70" s="26">
        <v>0.7</v>
      </c>
      <c r="J70" s="26">
        <v>0.8</v>
      </c>
      <c r="K70" s="26">
        <v>2.1</v>
      </c>
    </row>
    <row r="71" spans="1:11" ht="34" customHeight="1" x14ac:dyDescent="0.35">
      <c r="A71" s="56">
        <v>8</v>
      </c>
      <c r="B71" s="26">
        <v>12.6</v>
      </c>
      <c r="C71" s="26">
        <v>4.4000000000000004</v>
      </c>
      <c r="D71" s="26">
        <v>2.5</v>
      </c>
      <c r="E71" s="26">
        <v>0.6</v>
      </c>
      <c r="F71" s="26">
        <v>1.3</v>
      </c>
      <c r="G71" s="26">
        <v>2.7</v>
      </c>
      <c r="H71" s="26">
        <v>1.1000000000000001</v>
      </c>
      <c r="I71" s="26">
        <v>0.5</v>
      </c>
      <c r="J71" s="26">
        <v>0.6</v>
      </c>
      <c r="K71" s="26">
        <v>1.6</v>
      </c>
    </row>
    <row r="72" spans="1:11" x14ac:dyDescent="0.35">
      <c r="A72" s="56" t="s">
        <v>347</v>
      </c>
      <c r="B72" s="26">
        <v>16</v>
      </c>
      <c r="C72" s="26">
        <v>5.8</v>
      </c>
      <c r="D72" s="26">
        <v>3.3</v>
      </c>
      <c r="E72" s="26">
        <v>0.8</v>
      </c>
      <c r="F72" s="26">
        <v>1.7</v>
      </c>
      <c r="G72" s="26">
        <v>3.1</v>
      </c>
      <c r="H72" s="26">
        <v>1.4</v>
      </c>
      <c r="I72" s="26">
        <v>1</v>
      </c>
      <c r="J72" s="26">
        <v>0.4</v>
      </c>
      <c r="K72" s="26">
        <v>1.8</v>
      </c>
    </row>
    <row r="73" spans="1:11" x14ac:dyDescent="0.35">
      <c r="A73" s="53" t="s">
        <v>348</v>
      </c>
      <c r="B73" s="53" t="s">
        <v>3</v>
      </c>
      <c r="C73" s="53" t="s">
        <v>3</v>
      </c>
      <c r="D73" s="53" t="s">
        <v>3</v>
      </c>
      <c r="E73" s="53" t="s">
        <v>3</v>
      </c>
      <c r="F73" s="53" t="s">
        <v>3</v>
      </c>
      <c r="G73" s="53" t="s">
        <v>3</v>
      </c>
      <c r="H73" s="53" t="s">
        <v>3</v>
      </c>
      <c r="I73" s="53" t="s">
        <v>3</v>
      </c>
      <c r="J73" s="53" t="s">
        <v>3</v>
      </c>
      <c r="K73" s="53" t="s">
        <v>3</v>
      </c>
    </row>
    <row r="74" spans="1:11" x14ac:dyDescent="0.35">
      <c r="A74" s="56">
        <v>0</v>
      </c>
      <c r="B74" s="26">
        <v>3.2</v>
      </c>
      <c r="C74" s="26">
        <v>0.9</v>
      </c>
      <c r="D74" s="26">
        <v>0.5</v>
      </c>
      <c r="E74" s="26" t="s">
        <v>256</v>
      </c>
      <c r="F74" s="26">
        <v>0.4</v>
      </c>
      <c r="G74" s="26">
        <v>0.8</v>
      </c>
      <c r="H74" s="26" t="s">
        <v>256</v>
      </c>
      <c r="I74" s="26" t="s">
        <v>256</v>
      </c>
      <c r="J74" s="26" t="s">
        <v>256</v>
      </c>
      <c r="K74" s="26">
        <v>0.6</v>
      </c>
    </row>
    <row r="75" spans="1:11" x14ac:dyDescent="0.35">
      <c r="A75" s="56">
        <v>1</v>
      </c>
      <c r="B75" s="26">
        <v>11.7</v>
      </c>
      <c r="C75" s="26">
        <v>3.7</v>
      </c>
      <c r="D75" s="26">
        <v>1.8</v>
      </c>
      <c r="E75" s="26">
        <v>0.5</v>
      </c>
      <c r="F75" s="26">
        <v>1.3</v>
      </c>
      <c r="G75" s="26">
        <v>3</v>
      </c>
      <c r="H75" s="26">
        <v>0.7</v>
      </c>
      <c r="I75" s="26">
        <v>0.3</v>
      </c>
      <c r="J75" s="26">
        <v>0.4</v>
      </c>
      <c r="K75" s="26">
        <v>2.2999999999999998</v>
      </c>
    </row>
    <row r="76" spans="1:11" x14ac:dyDescent="0.35">
      <c r="A76" s="56">
        <v>2</v>
      </c>
      <c r="B76" s="26">
        <v>29.8</v>
      </c>
      <c r="C76" s="26">
        <v>10.7</v>
      </c>
      <c r="D76" s="26">
        <v>6</v>
      </c>
      <c r="E76" s="26">
        <v>1.7</v>
      </c>
      <c r="F76" s="26">
        <v>3.1</v>
      </c>
      <c r="G76" s="26">
        <v>6.9</v>
      </c>
      <c r="H76" s="26">
        <v>2.1</v>
      </c>
      <c r="I76" s="26">
        <v>1</v>
      </c>
      <c r="J76" s="26">
        <v>1.1000000000000001</v>
      </c>
      <c r="K76" s="26">
        <v>4.8</v>
      </c>
    </row>
    <row r="77" spans="1:11" x14ac:dyDescent="0.35">
      <c r="A77" s="56">
        <v>3</v>
      </c>
      <c r="B77" s="26">
        <v>47.6</v>
      </c>
      <c r="C77" s="26">
        <v>19.7</v>
      </c>
      <c r="D77" s="26">
        <v>10</v>
      </c>
      <c r="E77" s="26">
        <v>3.6</v>
      </c>
      <c r="F77" s="26">
        <v>6.1</v>
      </c>
      <c r="G77" s="26">
        <v>9.5</v>
      </c>
      <c r="H77" s="26">
        <v>3.2</v>
      </c>
      <c r="I77" s="26">
        <v>1.5</v>
      </c>
      <c r="J77" s="26">
        <v>1.7</v>
      </c>
      <c r="K77" s="26">
        <v>6.3</v>
      </c>
    </row>
    <row r="78" spans="1:11" x14ac:dyDescent="0.35">
      <c r="A78" s="56">
        <v>4</v>
      </c>
      <c r="B78" s="26">
        <v>20.5</v>
      </c>
      <c r="C78" s="26">
        <v>7.6</v>
      </c>
      <c r="D78" s="26">
        <v>4.0999999999999996</v>
      </c>
      <c r="E78" s="26">
        <v>1.1000000000000001</v>
      </c>
      <c r="F78" s="26">
        <v>2.4</v>
      </c>
      <c r="G78" s="26">
        <v>4.7</v>
      </c>
      <c r="H78" s="26">
        <v>1.6</v>
      </c>
      <c r="I78" s="26">
        <v>0.9</v>
      </c>
      <c r="J78" s="26">
        <v>0.8</v>
      </c>
      <c r="K78" s="26">
        <v>3.1</v>
      </c>
    </row>
    <row r="79" spans="1:11" x14ac:dyDescent="0.35">
      <c r="A79" s="56" t="s">
        <v>349</v>
      </c>
      <c r="B79" s="26">
        <v>5.3</v>
      </c>
      <c r="C79" s="26">
        <v>1.8</v>
      </c>
      <c r="D79" s="26">
        <v>1.1000000000000001</v>
      </c>
      <c r="E79" s="26">
        <v>0.2</v>
      </c>
      <c r="F79" s="26">
        <v>0.4</v>
      </c>
      <c r="G79" s="26">
        <v>1.4</v>
      </c>
      <c r="H79" s="26">
        <v>0.6</v>
      </c>
      <c r="I79" s="26">
        <v>0.4</v>
      </c>
      <c r="J79" s="26" t="s">
        <v>256</v>
      </c>
      <c r="K79" s="26">
        <v>0.8</v>
      </c>
    </row>
    <row r="80" spans="1:11" ht="24" customHeight="1" x14ac:dyDescent="0.35">
      <c r="A80" s="53" t="s">
        <v>350</v>
      </c>
      <c r="B80" s="25" t="s">
        <v>3</v>
      </c>
      <c r="C80" s="25" t="s">
        <v>3</v>
      </c>
      <c r="D80" s="25" t="s">
        <v>3</v>
      </c>
      <c r="E80" s="25" t="s">
        <v>3</v>
      </c>
      <c r="F80" s="25" t="s">
        <v>3</v>
      </c>
      <c r="G80" s="25" t="s">
        <v>3</v>
      </c>
      <c r="H80" s="25" t="s">
        <v>3</v>
      </c>
      <c r="I80" s="25" t="s">
        <v>3</v>
      </c>
      <c r="J80" s="25" t="s">
        <v>3</v>
      </c>
      <c r="K80" s="25" t="s">
        <v>3</v>
      </c>
    </row>
    <row r="81" spans="1:11" x14ac:dyDescent="0.35">
      <c r="A81" s="56">
        <v>1</v>
      </c>
      <c r="B81" s="26">
        <v>10.3</v>
      </c>
      <c r="C81" s="26">
        <v>3.4</v>
      </c>
      <c r="D81" s="26">
        <v>1.6</v>
      </c>
      <c r="E81" s="26">
        <v>0.4</v>
      </c>
      <c r="F81" s="26">
        <v>1.3</v>
      </c>
      <c r="G81" s="26">
        <v>3</v>
      </c>
      <c r="H81" s="26">
        <v>0.8</v>
      </c>
      <c r="I81" s="26">
        <v>0.4</v>
      </c>
      <c r="J81" s="26">
        <v>0.4</v>
      </c>
      <c r="K81" s="26">
        <v>2.2999999999999998</v>
      </c>
    </row>
    <row r="82" spans="1:11" x14ac:dyDescent="0.35">
      <c r="A82" s="56">
        <v>2</v>
      </c>
      <c r="B82" s="26">
        <v>31</v>
      </c>
      <c r="C82" s="26">
        <v>11.5</v>
      </c>
      <c r="D82" s="26">
        <v>5.6</v>
      </c>
      <c r="E82" s="26">
        <v>2.2999999999999998</v>
      </c>
      <c r="F82" s="26">
        <v>3.6</v>
      </c>
      <c r="G82" s="26">
        <v>7.7</v>
      </c>
      <c r="H82" s="26">
        <v>1.8</v>
      </c>
      <c r="I82" s="26">
        <v>0.9</v>
      </c>
      <c r="J82" s="26">
        <v>0.9</v>
      </c>
      <c r="K82" s="26">
        <v>5.9</v>
      </c>
    </row>
    <row r="83" spans="1:11" x14ac:dyDescent="0.35">
      <c r="A83" s="56">
        <v>3</v>
      </c>
      <c r="B83" s="26">
        <v>32.1</v>
      </c>
      <c r="C83" s="26">
        <v>12.6</v>
      </c>
      <c r="D83" s="26">
        <v>6.5</v>
      </c>
      <c r="E83" s="26">
        <v>2.1</v>
      </c>
      <c r="F83" s="26">
        <v>4</v>
      </c>
      <c r="G83" s="26">
        <v>6.7</v>
      </c>
      <c r="H83" s="26">
        <v>2.1</v>
      </c>
      <c r="I83" s="26">
        <v>1</v>
      </c>
      <c r="J83" s="26">
        <v>1.2</v>
      </c>
      <c r="K83" s="26">
        <v>4.5</v>
      </c>
    </row>
    <row r="84" spans="1:11" x14ac:dyDescent="0.35">
      <c r="A84" s="56">
        <v>4</v>
      </c>
      <c r="B84" s="26">
        <v>22.5</v>
      </c>
      <c r="C84" s="26">
        <v>8.6999999999999993</v>
      </c>
      <c r="D84" s="26">
        <v>5</v>
      </c>
      <c r="E84" s="26">
        <v>1.3</v>
      </c>
      <c r="F84" s="26">
        <v>2.4</v>
      </c>
      <c r="G84" s="26">
        <v>4.9000000000000004</v>
      </c>
      <c r="H84" s="26">
        <v>2.1</v>
      </c>
      <c r="I84" s="26">
        <v>0.9</v>
      </c>
      <c r="J84" s="26">
        <v>1.1000000000000001</v>
      </c>
      <c r="K84" s="26">
        <v>2.9</v>
      </c>
    </row>
    <row r="85" spans="1:11" x14ac:dyDescent="0.35">
      <c r="A85" s="56" t="s">
        <v>349</v>
      </c>
      <c r="B85" s="26">
        <v>22.4</v>
      </c>
      <c r="C85" s="26">
        <v>8.1999999999999993</v>
      </c>
      <c r="D85" s="26">
        <v>4.7</v>
      </c>
      <c r="E85" s="26">
        <v>1.1000000000000001</v>
      </c>
      <c r="F85" s="26">
        <v>2.4</v>
      </c>
      <c r="G85" s="26">
        <v>4</v>
      </c>
      <c r="H85" s="26">
        <v>1.7</v>
      </c>
      <c r="I85" s="26">
        <v>1</v>
      </c>
      <c r="J85" s="26">
        <v>0.7</v>
      </c>
      <c r="K85" s="26">
        <v>2.2999999999999998</v>
      </c>
    </row>
    <row r="86" spans="1:11" x14ac:dyDescent="0.35">
      <c r="A86" s="53" t="s">
        <v>351</v>
      </c>
      <c r="B86" s="25" t="s">
        <v>3</v>
      </c>
      <c r="C86" s="25" t="s">
        <v>3</v>
      </c>
      <c r="D86" s="25" t="s">
        <v>3</v>
      </c>
      <c r="E86" s="25" t="s">
        <v>3</v>
      </c>
      <c r="F86" s="25" t="s">
        <v>3</v>
      </c>
      <c r="G86" s="25" t="s">
        <v>3</v>
      </c>
      <c r="H86" s="25" t="s">
        <v>3</v>
      </c>
      <c r="I86" s="25" t="s">
        <v>3</v>
      </c>
      <c r="J86" s="25" t="s">
        <v>3</v>
      </c>
      <c r="K86" s="25" t="s">
        <v>3</v>
      </c>
    </row>
    <row r="87" spans="1:11" ht="34" customHeight="1" x14ac:dyDescent="0.35">
      <c r="A87" s="56">
        <v>0</v>
      </c>
      <c r="B87" s="26" t="s">
        <v>256</v>
      </c>
      <c r="C87" s="26" t="s">
        <v>263</v>
      </c>
      <c r="D87" s="26" t="s">
        <v>263</v>
      </c>
      <c r="E87" s="26" t="s">
        <v>263</v>
      </c>
      <c r="F87" s="26" t="s">
        <v>263</v>
      </c>
      <c r="G87" s="26" t="s">
        <v>256</v>
      </c>
      <c r="H87" s="26" t="s">
        <v>263</v>
      </c>
      <c r="I87" s="26" t="s">
        <v>263</v>
      </c>
      <c r="J87" s="26" t="s">
        <v>263</v>
      </c>
      <c r="K87" s="26" t="s">
        <v>256</v>
      </c>
    </row>
    <row r="88" spans="1:11" x14ac:dyDescent="0.35">
      <c r="A88" s="56">
        <v>1</v>
      </c>
      <c r="B88" s="26">
        <v>53.1</v>
      </c>
      <c r="C88" s="26">
        <v>16.399999999999999</v>
      </c>
      <c r="D88" s="26">
        <v>7.9</v>
      </c>
      <c r="E88" s="26">
        <v>3.4</v>
      </c>
      <c r="F88" s="26">
        <v>5.0999999999999996</v>
      </c>
      <c r="G88" s="26">
        <v>9.9</v>
      </c>
      <c r="H88" s="26">
        <v>2.4</v>
      </c>
      <c r="I88" s="26">
        <v>1.3</v>
      </c>
      <c r="J88" s="26">
        <v>1.1000000000000001</v>
      </c>
      <c r="K88" s="26">
        <v>7.5</v>
      </c>
    </row>
    <row r="89" spans="1:11" x14ac:dyDescent="0.35">
      <c r="A89" s="56">
        <v>2</v>
      </c>
      <c r="B89" s="26">
        <v>52.1</v>
      </c>
      <c r="C89" s="26">
        <v>22.7</v>
      </c>
      <c r="D89" s="26">
        <v>12.3</v>
      </c>
      <c r="E89" s="26">
        <v>3.2</v>
      </c>
      <c r="F89" s="26">
        <v>7.1</v>
      </c>
      <c r="G89" s="26">
        <v>12.9</v>
      </c>
      <c r="H89" s="26">
        <v>4.7</v>
      </c>
      <c r="I89" s="26">
        <v>2</v>
      </c>
      <c r="J89" s="26">
        <v>2.7</v>
      </c>
      <c r="K89" s="26">
        <v>8.1</v>
      </c>
    </row>
    <row r="90" spans="1:11" x14ac:dyDescent="0.35">
      <c r="A90" s="56" t="s">
        <v>352</v>
      </c>
      <c r="B90" s="26">
        <v>12.9</v>
      </c>
      <c r="C90" s="26">
        <v>5.3</v>
      </c>
      <c r="D90" s="26">
        <v>3.2</v>
      </c>
      <c r="E90" s="26">
        <v>0.5</v>
      </c>
      <c r="F90" s="26">
        <v>1.5</v>
      </c>
      <c r="G90" s="26">
        <v>3.5</v>
      </c>
      <c r="H90" s="26">
        <v>1.4</v>
      </c>
      <c r="I90" s="26">
        <v>0.9</v>
      </c>
      <c r="J90" s="26">
        <v>0.5</v>
      </c>
      <c r="K90" s="26">
        <v>2.1</v>
      </c>
    </row>
    <row r="91" spans="1:11" x14ac:dyDescent="0.35">
      <c r="A91" s="53" t="s">
        <v>353</v>
      </c>
      <c r="B91" s="25" t="s">
        <v>3</v>
      </c>
      <c r="C91" s="25" t="s">
        <v>3</v>
      </c>
      <c r="D91" s="25" t="s">
        <v>3</v>
      </c>
      <c r="E91" s="25" t="s">
        <v>3</v>
      </c>
      <c r="F91" s="25" t="s">
        <v>3</v>
      </c>
      <c r="G91" s="25" t="s">
        <v>3</v>
      </c>
      <c r="H91" s="25" t="s">
        <v>3</v>
      </c>
      <c r="I91" s="25" t="s">
        <v>3</v>
      </c>
      <c r="J91" s="25" t="s">
        <v>3</v>
      </c>
      <c r="K91" s="25" t="s">
        <v>3</v>
      </c>
    </row>
    <row r="92" spans="1:11" x14ac:dyDescent="0.35">
      <c r="A92" s="56">
        <v>0</v>
      </c>
      <c r="B92" s="26">
        <v>85</v>
      </c>
      <c r="C92" s="26">
        <v>32</v>
      </c>
      <c r="D92" s="26">
        <v>16.100000000000001</v>
      </c>
      <c r="E92" s="26">
        <v>5.4</v>
      </c>
      <c r="F92" s="26">
        <v>10.5</v>
      </c>
      <c r="G92" s="26">
        <v>20.8</v>
      </c>
      <c r="H92" s="26">
        <v>6.2</v>
      </c>
      <c r="I92" s="26">
        <v>2.8</v>
      </c>
      <c r="J92" s="26">
        <v>3.4</v>
      </c>
      <c r="K92" s="26">
        <v>14.5</v>
      </c>
    </row>
    <row r="93" spans="1:11" ht="24" customHeight="1" x14ac:dyDescent="0.35">
      <c r="A93" s="56">
        <v>1</v>
      </c>
      <c r="B93" s="26">
        <v>31.1</v>
      </c>
      <c r="C93" s="26">
        <v>11.7</v>
      </c>
      <c r="D93" s="26">
        <v>7</v>
      </c>
      <c r="E93" s="26">
        <v>1.7</v>
      </c>
      <c r="F93" s="26">
        <v>3</v>
      </c>
      <c r="G93" s="26">
        <v>5.4</v>
      </c>
      <c r="H93" s="26">
        <v>2.2000000000000002</v>
      </c>
      <c r="I93" s="26">
        <v>1.4</v>
      </c>
      <c r="J93" s="26">
        <v>0.9</v>
      </c>
      <c r="K93" s="26">
        <v>3.2</v>
      </c>
    </row>
    <row r="94" spans="1:11" x14ac:dyDescent="0.35">
      <c r="A94" s="56" t="s">
        <v>354</v>
      </c>
      <c r="B94" s="26">
        <v>2.2000000000000002</v>
      </c>
      <c r="C94" s="26">
        <v>0.7</v>
      </c>
      <c r="D94" s="26">
        <v>0.4</v>
      </c>
      <c r="E94" s="26" t="s">
        <v>256</v>
      </c>
      <c r="F94" s="26">
        <v>0.3</v>
      </c>
      <c r="G94" s="26">
        <v>0.2</v>
      </c>
      <c r="H94" s="26" t="s">
        <v>256</v>
      </c>
      <c r="I94" s="26" t="s">
        <v>256</v>
      </c>
      <c r="J94" s="26" t="s">
        <v>256</v>
      </c>
      <c r="K94" s="26">
        <v>0.2</v>
      </c>
    </row>
    <row r="95" spans="1:11" x14ac:dyDescent="0.35">
      <c r="A95" s="53" t="s">
        <v>269</v>
      </c>
      <c r="B95" s="25" t="s">
        <v>3</v>
      </c>
      <c r="C95" s="25" t="s">
        <v>3</v>
      </c>
      <c r="D95" s="25" t="s">
        <v>3</v>
      </c>
      <c r="E95" s="25" t="s">
        <v>3</v>
      </c>
      <c r="F95" s="25" t="s">
        <v>3</v>
      </c>
      <c r="G95" s="25" t="s">
        <v>3</v>
      </c>
      <c r="H95" s="25" t="s">
        <v>3</v>
      </c>
      <c r="I95" s="25" t="s">
        <v>3</v>
      </c>
      <c r="J95" s="25" t="s">
        <v>3</v>
      </c>
      <c r="K95" s="25" t="s">
        <v>3</v>
      </c>
    </row>
    <row r="96" spans="1:11" x14ac:dyDescent="0.35">
      <c r="A96" s="54" t="s">
        <v>271</v>
      </c>
      <c r="B96" s="26">
        <v>35.200000000000003</v>
      </c>
      <c r="C96" s="26">
        <v>5.6</v>
      </c>
      <c r="D96" s="26">
        <v>4.3</v>
      </c>
      <c r="E96" s="26">
        <v>1.2</v>
      </c>
      <c r="F96" s="26" t="s">
        <v>256</v>
      </c>
      <c r="G96" s="26">
        <v>3.6</v>
      </c>
      <c r="H96" s="26">
        <v>2</v>
      </c>
      <c r="I96" s="26">
        <v>2</v>
      </c>
      <c r="J96" s="26" t="s">
        <v>256</v>
      </c>
      <c r="K96" s="26">
        <v>1.6</v>
      </c>
    </row>
    <row r="97" spans="1:11" x14ac:dyDescent="0.35">
      <c r="A97" s="55" t="s">
        <v>355</v>
      </c>
      <c r="B97" s="26">
        <v>20.6</v>
      </c>
      <c r="C97" s="26">
        <v>3.3</v>
      </c>
      <c r="D97" s="26">
        <v>2.7</v>
      </c>
      <c r="E97" s="26">
        <v>0.6</v>
      </c>
      <c r="F97" s="26" t="s">
        <v>256</v>
      </c>
      <c r="G97" s="26">
        <v>2.7</v>
      </c>
      <c r="H97" s="26">
        <v>1.7</v>
      </c>
      <c r="I97" s="26">
        <v>1.7</v>
      </c>
      <c r="J97" s="26" t="s">
        <v>256</v>
      </c>
      <c r="K97" s="26">
        <v>1</v>
      </c>
    </row>
    <row r="98" spans="1:11" ht="24" customHeight="1" x14ac:dyDescent="0.35">
      <c r="A98" s="55" t="s">
        <v>356</v>
      </c>
      <c r="B98" s="26">
        <v>14.6</v>
      </c>
      <c r="C98" s="26">
        <v>2.2000000000000002</v>
      </c>
      <c r="D98" s="26">
        <v>1.6</v>
      </c>
      <c r="E98" s="26">
        <v>0.6</v>
      </c>
      <c r="F98" s="26" t="s">
        <v>256</v>
      </c>
      <c r="G98" s="26">
        <v>1</v>
      </c>
      <c r="H98" s="26">
        <v>0.3</v>
      </c>
      <c r="I98" s="26">
        <v>0.3</v>
      </c>
      <c r="J98" s="26" t="s">
        <v>256</v>
      </c>
      <c r="K98" s="26">
        <v>0.6</v>
      </c>
    </row>
    <row r="99" spans="1:11" x14ac:dyDescent="0.35">
      <c r="A99" s="56" t="s">
        <v>272</v>
      </c>
      <c r="B99" s="26">
        <v>45.7</v>
      </c>
      <c r="C99" s="26">
        <v>25.4</v>
      </c>
      <c r="D99" s="26">
        <v>11.8</v>
      </c>
      <c r="E99" s="26">
        <v>4</v>
      </c>
      <c r="F99" s="26">
        <v>9.6</v>
      </c>
      <c r="G99" s="26">
        <v>14.2</v>
      </c>
      <c r="H99" s="26">
        <v>4</v>
      </c>
      <c r="I99" s="26">
        <v>1.1000000000000001</v>
      </c>
      <c r="J99" s="26">
        <v>2.9</v>
      </c>
      <c r="K99" s="26">
        <v>10.1</v>
      </c>
    </row>
    <row r="100" spans="1:11" ht="26.5" x14ac:dyDescent="0.35">
      <c r="A100" s="56" t="s">
        <v>333</v>
      </c>
      <c r="B100" s="26">
        <v>37.299999999999997</v>
      </c>
      <c r="C100" s="26">
        <v>13.5</v>
      </c>
      <c r="D100" s="26">
        <v>7.4</v>
      </c>
      <c r="E100" s="26">
        <v>2</v>
      </c>
      <c r="F100" s="26">
        <v>4.0999999999999996</v>
      </c>
      <c r="G100" s="26">
        <v>8.6</v>
      </c>
      <c r="H100" s="26">
        <v>2.5</v>
      </c>
      <c r="I100" s="26">
        <v>1.1000000000000001</v>
      </c>
      <c r="J100" s="26">
        <v>1.3</v>
      </c>
      <c r="K100" s="26">
        <v>6.1</v>
      </c>
    </row>
    <row r="101" spans="1:11" x14ac:dyDescent="0.35">
      <c r="A101" s="53" t="s">
        <v>357</v>
      </c>
      <c r="B101" s="25" t="s">
        <v>3</v>
      </c>
      <c r="C101" s="25" t="s">
        <v>3</v>
      </c>
      <c r="D101" s="25" t="s">
        <v>3</v>
      </c>
      <c r="E101" s="25" t="s">
        <v>3</v>
      </c>
      <c r="F101" s="25" t="s">
        <v>3</v>
      </c>
      <c r="G101" s="25" t="s">
        <v>3</v>
      </c>
      <c r="H101" s="25" t="s">
        <v>3</v>
      </c>
      <c r="I101" s="25" t="s">
        <v>3</v>
      </c>
      <c r="J101" s="25" t="s">
        <v>3</v>
      </c>
      <c r="K101" s="25" t="s">
        <v>3</v>
      </c>
    </row>
    <row r="102" spans="1:11" ht="24" customHeight="1" x14ac:dyDescent="0.35">
      <c r="A102" s="54" t="s">
        <v>271</v>
      </c>
      <c r="B102" s="26">
        <v>45.3</v>
      </c>
      <c r="C102" s="26">
        <v>19.600000000000001</v>
      </c>
      <c r="D102" s="26">
        <v>10.1</v>
      </c>
      <c r="E102" s="26">
        <v>3.2</v>
      </c>
      <c r="F102" s="26">
        <v>6.3</v>
      </c>
      <c r="G102" s="26">
        <v>7.9</v>
      </c>
      <c r="H102" s="26">
        <v>2.7</v>
      </c>
      <c r="I102" s="26">
        <v>1.5</v>
      </c>
      <c r="J102" s="26">
        <v>1.2</v>
      </c>
      <c r="K102" s="26">
        <v>5.2</v>
      </c>
    </row>
    <row r="103" spans="1:11" x14ac:dyDescent="0.35">
      <c r="A103" s="55" t="s">
        <v>358</v>
      </c>
      <c r="B103" s="26">
        <v>7.5</v>
      </c>
      <c r="C103" s="26">
        <v>3.4</v>
      </c>
      <c r="D103" s="26">
        <v>1.7</v>
      </c>
      <c r="E103" s="26">
        <v>0.6</v>
      </c>
      <c r="F103" s="26">
        <v>1.1000000000000001</v>
      </c>
      <c r="G103" s="26">
        <v>1</v>
      </c>
      <c r="H103" s="26">
        <v>0.3</v>
      </c>
      <c r="I103" s="26" t="s">
        <v>256</v>
      </c>
      <c r="J103" s="26" t="s">
        <v>256</v>
      </c>
      <c r="K103" s="26">
        <v>0.7</v>
      </c>
    </row>
    <row r="104" spans="1:11" x14ac:dyDescent="0.35">
      <c r="A104" s="55" t="s">
        <v>359</v>
      </c>
      <c r="B104" s="26">
        <v>37.9</v>
      </c>
      <c r="C104" s="26">
        <v>16.100000000000001</v>
      </c>
      <c r="D104" s="26">
        <v>8.4</v>
      </c>
      <c r="E104" s="26">
        <v>2.5</v>
      </c>
      <c r="F104" s="26">
        <v>5.2</v>
      </c>
      <c r="G104" s="26">
        <v>6.9</v>
      </c>
      <c r="H104" s="26">
        <v>2.4</v>
      </c>
      <c r="I104" s="26">
        <v>1.3</v>
      </c>
      <c r="J104" s="26">
        <v>1.1000000000000001</v>
      </c>
      <c r="K104" s="26">
        <v>4.5</v>
      </c>
    </row>
    <row r="105" spans="1:11" x14ac:dyDescent="0.35">
      <c r="A105" s="54" t="s">
        <v>272</v>
      </c>
      <c r="B105" s="26">
        <v>35.5</v>
      </c>
      <c r="C105" s="26">
        <v>11.4</v>
      </c>
      <c r="D105" s="26">
        <v>6</v>
      </c>
      <c r="E105" s="26">
        <v>2</v>
      </c>
      <c r="F105" s="26">
        <v>3.3</v>
      </c>
      <c r="G105" s="26">
        <v>9.9</v>
      </c>
      <c r="H105" s="26">
        <v>3.4</v>
      </c>
      <c r="I105" s="26">
        <v>1.6</v>
      </c>
      <c r="J105" s="26">
        <v>1.8</v>
      </c>
      <c r="K105" s="26">
        <v>6.5</v>
      </c>
    </row>
    <row r="106" spans="1:11" ht="26.5" x14ac:dyDescent="0.35">
      <c r="A106" s="56" t="s">
        <v>333</v>
      </c>
      <c r="B106" s="26">
        <v>37.299999999999997</v>
      </c>
      <c r="C106" s="26">
        <v>13.5</v>
      </c>
      <c r="D106" s="26">
        <v>7.4</v>
      </c>
      <c r="E106" s="26">
        <v>2</v>
      </c>
      <c r="F106" s="26">
        <v>4.0999999999999996</v>
      </c>
      <c r="G106" s="26">
        <v>8.6</v>
      </c>
      <c r="H106" s="26">
        <v>2.5</v>
      </c>
      <c r="I106" s="26">
        <v>1.1000000000000001</v>
      </c>
      <c r="J106" s="26">
        <v>1.3</v>
      </c>
      <c r="K106" s="26">
        <v>6.1</v>
      </c>
    </row>
    <row r="107" spans="1:11" x14ac:dyDescent="0.35">
      <c r="A107" s="53" t="s">
        <v>360</v>
      </c>
      <c r="B107" s="25" t="s">
        <v>3</v>
      </c>
      <c r="C107" s="25" t="s">
        <v>3</v>
      </c>
      <c r="D107" s="25" t="s">
        <v>3</v>
      </c>
      <c r="E107" s="25" t="s">
        <v>3</v>
      </c>
      <c r="F107" s="25" t="s">
        <v>3</v>
      </c>
      <c r="G107" s="25" t="s">
        <v>3</v>
      </c>
      <c r="H107" s="25" t="s">
        <v>3</v>
      </c>
      <c r="I107" s="25" t="s">
        <v>3</v>
      </c>
      <c r="J107" s="25" t="s">
        <v>3</v>
      </c>
      <c r="K107" s="25" t="s">
        <v>3</v>
      </c>
    </row>
    <row r="108" spans="1:11" ht="24" customHeight="1" x14ac:dyDescent="0.35">
      <c r="A108" s="54" t="s">
        <v>271</v>
      </c>
      <c r="B108" s="26">
        <v>46.9</v>
      </c>
      <c r="C108" s="26">
        <v>16.2</v>
      </c>
      <c r="D108" s="26">
        <v>8.1</v>
      </c>
      <c r="E108" s="26">
        <v>2</v>
      </c>
      <c r="F108" s="26">
        <v>6.1</v>
      </c>
      <c r="G108" s="26">
        <v>12.6</v>
      </c>
      <c r="H108" s="26">
        <v>4.4000000000000004</v>
      </c>
      <c r="I108" s="26">
        <v>2.1</v>
      </c>
      <c r="J108" s="26">
        <v>2.2000000000000002</v>
      </c>
      <c r="K108" s="26">
        <v>8.1999999999999993</v>
      </c>
    </row>
    <row r="109" spans="1:11" x14ac:dyDescent="0.35">
      <c r="A109" s="55" t="s">
        <v>361</v>
      </c>
      <c r="B109" s="26">
        <v>11.4</v>
      </c>
      <c r="C109" s="26">
        <v>3.8</v>
      </c>
      <c r="D109" s="26">
        <v>1.9</v>
      </c>
      <c r="E109" s="26">
        <v>0.7</v>
      </c>
      <c r="F109" s="26">
        <v>1.2</v>
      </c>
      <c r="G109" s="26">
        <v>2.1</v>
      </c>
      <c r="H109" s="26">
        <v>0.4</v>
      </c>
      <c r="I109" s="26">
        <v>0.3</v>
      </c>
      <c r="J109" s="26" t="s">
        <v>256</v>
      </c>
      <c r="K109" s="26">
        <v>1.7</v>
      </c>
    </row>
    <row r="110" spans="1:11" x14ac:dyDescent="0.35">
      <c r="A110" s="55" t="s">
        <v>362</v>
      </c>
      <c r="B110" s="26">
        <v>30.3</v>
      </c>
      <c r="C110" s="26">
        <v>11</v>
      </c>
      <c r="D110" s="26">
        <v>5.5</v>
      </c>
      <c r="E110" s="26">
        <v>1.3</v>
      </c>
      <c r="F110" s="26">
        <v>4.2</v>
      </c>
      <c r="G110" s="26">
        <v>8.6</v>
      </c>
      <c r="H110" s="26">
        <v>3.1</v>
      </c>
      <c r="I110" s="26">
        <v>1.5</v>
      </c>
      <c r="J110" s="26">
        <v>1.7</v>
      </c>
      <c r="K110" s="26">
        <v>5.4</v>
      </c>
    </row>
    <row r="111" spans="1:11" x14ac:dyDescent="0.35">
      <c r="A111" s="55" t="s">
        <v>363</v>
      </c>
      <c r="B111" s="26">
        <v>5.2</v>
      </c>
      <c r="C111" s="26">
        <v>1.4</v>
      </c>
      <c r="D111" s="26">
        <v>0.6</v>
      </c>
      <c r="E111" s="26" t="s">
        <v>256</v>
      </c>
      <c r="F111" s="26">
        <v>0.7</v>
      </c>
      <c r="G111" s="26">
        <v>1.9</v>
      </c>
      <c r="H111" s="26">
        <v>0.8</v>
      </c>
      <c r="I111" s="26">
        <v>0.4</v>
      </c>
      <c r="J111" s="26">
        <v>0.5</v>
      </c>
      <c r="K111" s="26">
        <v>1.1000000000000001</v>
      </c>
    </row>
    <row r="112" spans="1:11" x14ac:dyDescent="0.35">
      <c r="A112" s="54" t="s">
        <v>272</v>
      </c>
      <c r="B112" s="26">
        <v>34</v>
      </c>
      <c r="C112" s="26">
        <v>14.7</v>
      </c>
      <c r="D112" s="26">
        <v>8.1</v>
      </c>
      <c r="E112" s="26">
        <v>3.2</v>
      </c>
      <c r="F112" s="26">
        <v>3.5</v>
      </c>
      <c r="G112" s="26">
        <v>5.2</v>
      </c>
      <c r="H112" s="26">
        <v>1.7</v>
      </c>
      <c r="I112" s="26">
        <v>1</v>
      </c>
      <c r="J112" s="26">
        <v>0.7</v>
      </c>
      <c r="K112" s="26">
        <v>3.5</v>
      </c>
    </row>
    <row r="113" spans="1:11" ht="26.5" x14ac:dyDescent="0.35">
      <c r="A113" s="56" t="s">
        <v>333</v>
      </c>
      <c r="B113" s="26">
        <v>37.299999999999997</v>
      </c>
      <c r="C113" s="26">
        <v>13.5</v>
      </c>
      <c r="D113" s="26">
        <v>7.4</v>
      </c>
      <c r="E113" s="26">
        <v>2</v>
      </c>
      <c r="F113" s="26">
        <v>4.0999999999999996</v>
      </c>
      <c r="G113" s="26">
        <v>8.6</v>
      </c>
      <c r="H113" s="26">
        <v>2.5</v>
      </c>
      <c r="I113" s="26">
        <v>1.1000000000000001</v>
      </c>
      <c r="J113" s="26">
        <v>1.3</v>
      </c>
      <c r="K113" s="26">
        <v>6.1</v>
      </c>
    </row>
    <row r="114" spans="1:11" ht="24" customHeight="1" x14ac:dyDescent="0.35">
      <c r="A114" s="53" t="s">
        <v>364</v>
      </c>
      <c r="B114" s="25" t="s">
        <v>3</v>
      </c>
      <c r="C114" s="25" t="s">
        <v>3</v>
      </c>
      <c r="D114" s="25" t="s">
        <v>3</v>
      </c>
      <c r="E114" s="25" t="s">
        <v>3</v>
      </c>
      <c r="F114" s="25" t="s">
        <v>3</v>
      </c>
      <c r="G114" s="25" t="s">
        <v>3</v>
      </c>
      <c r="H114" s="25" t="s">
        <v>3</v>
      </c>
      <c r="I114" s="25" t="s">
        <v>3</v>
      </c>
      <c r="J114" s="25" t="s">
        <v>3</v>
      </c>
      <c r="K114" s="25" t="s">
        <v>3</v>
      </c>
    </row>
    <row r="115" spans="1:11" ht="24" customHeight="1" x14ac:dyDescent="0.35">
      <c r="A115" s="54" t="s">
        <v>365</v>
      </c>
      <c r="B115" s="26">
        <v>37.5</v>
      </c>
      <c r="C115" s="26">
        <v>14.5</v>
      </c>
      <c r="D115" s="26">
        <v>7.3</v>
      </c>
      <c r="E115" s="26">
        <v>2.6</v>
      </c>
      <c r="F115" s="26">
        <v>4.5999999999999996</v>
      </c>
      <c r="G115" s="26">
        <v>8.5</v>
      </c>
      <c r="H115" s="26">
        <v>2.9</v>
      </c>
      <c r="I115" s="26">
        <v>1.3</v>
      </c>
      <c r="J115" s="26">
        <v>1.6</v>
      </c>
      <c r="K115" s="26">
        <v>5.6</v>
      </c>
    </row>
    <row r="116" spans="1:11" x14ac:dyDescent="0.35">
      <c r="A116" s="54" t="s">
        <v>366</v>
      </c>
      <c r="B116" s="26">
        <v>57.9</v>
      </c>
      <c r="C116" s="26">
        <v>21.5</v>
      </c>
      <c r="D116" s="26">
        <v>11.6</v>
      </c>
      <c r="E116" s="26">
        <v>3.3</v>
      </c>
      <c r="F116" s="26">
        <v>6.5</v>
      </c>
      <c r="G116" s="26">
        <v>12.1</v>
      </c>
      <c r="H116" s="26">
        <v>4.3</v>
      </c>
      <c r="I116" s="26">
        <v>2.2999999999999998</v>
      </c>
      <c r="J116" s="26">
        <v>2</v>
      </c>
      <c r="K116" s="26">
        <v>7.8</v>
      </c>
    </row>
    <row r="117" spans="1:11" x14ac:dyDescent="0.35">
      <c r="A117" s="54" t="s">
        <v>367</v>
      </c>
      <c r="B117" s="26">
        <v>20.9</v>
      </c>
      <c r="C117" s="26">
        <v>7.8</v>
      </c>
      <c r="D117" s="26">
        <v>4.2</v>
      </c>
      <c r="E117" s="26">
        <v>1.2</v>
      </c>
      <c r="F117" s="26">
        <v>2.4</v>
      </c>
      <c r="G117" s="26">
        <v>4.9000000000000004</v>
      </c>
      <c r="H117" s="26">
        <v>1.3</v>
      </c>
      <c r="I117" s="26">
        <v>0.7</v>
      </c>
      <c r="J117" s="26">
        <v>0.6</v>
      </c>
      <c r="K117" s="26">
        <v>3.6</v>
      </c>
    </row>
    <row r="118" spans="1:11" x14ac:dyDescent="0.35">
      <c r="A118" s="54" t="s">
        <v>368</v>
      </c>
      <c r="B118" s="26">
        <v>1.9</v>
      </c>
      <c r="C118" s="26">
        <v>0.6</v>
      </c>
      <c r="D118" s="26">
        <v>0.3</v>
      </c>
      <c r="E118" s="26" t="s">
        <v>256</v>
      </c>
      <c r="F118" s="26" t="s">
        <v>256</v>
      </c>
      <c r="G118" s="26">
        <v>0.9</v>
      </c>
      <c r="H118" s="26" t="s">
        <v>256</v>
      </c>
      <c r="I118" s="26" t="s">
        <v>263</v>
      </c>
      <c r="J118" s="26" t="s">
        <v>256</v>
      </c>
      <c r="K118" s="26">
        <v>0.8</v>
      </c>
    </row>
    <row r="119" spans="1:11" ht="26.5" x14ac:dyDescent="0.35">
      <c r="A119" s="53" t="s">
        <v>369</v>
      </c>
      <c r="B119" s="25" t="s">
        <v>3</v>
      </c>
      <c r="C119" s="25" t="s">
        <v>3</v>
      </c>
      <c r="D119" s="25" t="s">
        <v>3</v>
      </c>
      <c r="E119" s="25" t="s">
        <v>3</v>
      </c>
      <c r="F119" s="25" t="s">
        <v>3</v>
      </c>
      <c r="G119" s="25" t="s">
        <v>3</v>
      </c>
      <c r="H119" s="25" t="s">
        <v>3</v>
      </c>
      <c r="I119" s="25" t="s">
        <v>3</v>
      </c>
      <c r="J119" s="25" t="s">
        <v>3</v>
      </c>
      <c r="K119" s="25" t="s">
        <v>3</v>
      </c>
    </row>
    <row r="120" spans="1:11" x14ac:dyDescent="0.35">
      <c r="A120" s="54" t="s">
        <v>273</v>
      </c>
      <c r="B120" s="26">
        <v>56</v>
      </c>
      <c r="C120" s="26">
        <v>22.6</v>
      </c>
      <c r="D120" s="26">
        <v>12.1</v>
      </c>
      <c r="E120" s="26">
        <v>3.4</v>
      </c>
      <c r="F120" s="26">
        <v>7.1</v>
      </c>
      <c r="G120" s="26">
        <v>13.8</v>
      </c>
      <c r="H120" s="26">
        <v>4.5999999999999996</v>
      </c>
      <c r="I120" s="26">
        <v>2</v>
      </c>
      <c r="J120" s="26">
        <v>2.6</v>
      </c>
      <c r="K120" s="26">
        <v>9.1999999999999993</v>
      </c>
    </row>
    <row r="121" spans="1:11" ht="24" customHeight="1" x14ac:dyDescent="0.35">
      <c r="A121" s="54" t="s">
        <v>370</v>
      </c>
      <c r="B121" s="26">
        <v>48.4</v>
      </c>
      <c r="C121" s="26">
        <v>17</v>
      </c>
      <c r="D121" s="26">
        <v>9</v>
      </c>
      <c r="E121" s="26">
        <v>2.8</v>
      </c>
      <c r="F121" s="26">
        <v>5.2</v>
      </c>
      <c r="G121" s="26">
        <v>9.6</v>
      </c>
      <c r="H121" s="26">
        <v>3.1</v>
      </c>
      <c r="I121" s="26">
        <v>1.8</v>
      </c>
      <c r="J121" s="26">
        <v>1.4</v>
      </c>
      <c r="K121" s="26">
        <v>6.5</v>
      </c>
    </row>
    <row r="122" spans="1:11" x14ac:dyDescent="0.35">
      <c r="A122" s="54" t="s">
        <v>371</v>
      </c>
      <c r="B122" s="26">
        <v>9</v>
      </c>
      <c r="C122" s="26">
        <v>3.2</v>
      </c>
      <c r="D122" s="26">
        <v>1.7</v>
      </c>
      <c r="E122" s="26">
        <v>0.6</v>
      </c>
      <c r="F122" s="26">
        <v>0.9</v>
      </c>
      <c r="G122" s="26">
        <v>1.8</v>
      </c>
      <c r="H122" s="26">
        <v>0.5</v>
      </c>
      <c r="I122" s="26">
        <v>0.4</v>
      </c>
      <c r="J122" s="26">
        <v>0.1</v>
      </c>
      <c r="K122" s="26">
        <v>1.3</v>
      </c>
    </row>
    <row r="123" spans="1:11" x14ac:dyDescent="0.35">
      <c r="A123" s="54" t="s">
        <v>372</v>
      </c>
      <c r="B123" s="26">
        <v>4.8</v>
      </c>
      <c r="C123" s="26">
        <v>1.7</v>
      </c>
      <c r="D123" s="26">
        <v>0.7</v>
      </c>
      <c r="E123" s="26">
        <v>0.4</v>
      </c>
      <c r="F123" s="26">
        <v>0.6</v>
      </c>
      <c r="G123" s="26">
        <v>1.2</v>
      </c>
      <c r="H123" s="26">
        <v>0.2</v>
      </c>
      <c r="I123" s="26" t="s">
        <v>256</v>
      </c>
      <c r="J123" s="26" t="s">
        <v>256</v>
      </c>
      <c r="K123" s="26">
        <v>0.9</v>
      </c>
    </row>
    <row r="124" spans="1:11" x14ac:dyDescent="0.35">
      <c r="A124" s="53" t="s">
        <v>373</v>
      </c>
      <c r="B124" s="25" t="s">
        <v>3</v>
      </c>
      <c r="C124" s="25" t="s">
        <v>3</v>
      </c>
      <c r="D124" s="25" t="s">
        <v>3</v>
      </c>
      <c r="E124" s="25" t="s">
        <v>3</v>
      </c>
      <c r="F124" s="25" t="s">
        <v>3</v>
      </c>
      <c r="G124" s="25" t="s">
        <v>3</v>
      </c>
      <c r="H124" s="25" t="s">
        <v>3</v>
      </c>
      <c r="I124" s="25" t="s">
        <v>3</v>
      </c>
      <c r="J124" s="25" t="s">
        <v>3</v>
      </c>
      <c r="K124" s="25" t="s">
        <v>3</v>
      </c>
    </row>
    <row r="125" spans="1:11" x14ac:dyDescent="0.35">
      <c r="A125" s="54" t="s">
        <v>271</v>
      </c>
      <c r="B125" s="26">
        <v>38.200000000000003</v>
      </c>
      <c r="C125" s="26">
        <v>14.3</v>
      </c>
      <c r="D125" s="26">
        <v>7.4</v>
      </c>
      <c r="E125" s="26">
        <v>1.7</v>
      </c>
      <c r="F125" s="26">
        <v>5.2</v>
      </c>
      <c r="G125" s="26">
        <v>9.6</v>
      </c>
      <c r="H125" s="26">
        <v>3.4</v>
      </c>
      <c r="I125" s="26">
        <v>1.6</v>
      </c>
      <c r="J125" s="26">
        <v>1.8</v>
      </c>
      <c r="K125" s="26">
        <v>6.2</v>
      </c>
    </row>
    <row r="126" spans="1:11" s="28" customFormat="1" ht="24" customHeight="1" x14ac:dyDescent="0.35">
      <c r="A126" s="54" t="s">
        <v>272</v>
      </c>
      <c r="B126" s="26">
        <v>73.3</v>
      </c>
      <c r="C126" s="26">
        <v>26.3</v>
      </c>
      <c r="D126" s="26">
        <v>14.1</v>
      </c>
      <c r="E126" s="26">
        <v>4.7</v>
      </c>
      <c r="F126" s="26">
        <v>7.4</v>
      </c>
      <c r="G126" s="26">
        <v>15.4</v>
      </c>
      <c r="H126" s="26">
        <v>4.4000000000000004</v>
      </c>
      <c r="I126" s="26">
        <v>2.4</v>
      </c>
      <c r="J126" s="26">
        <v>2.1</v>
      </c>
      <c r="K126" s="26">
        <v>10.9</v>
      </c>
    </row>
    <row r="127" spans="1:11" s="28" customFormat="1" x14ac:dyDescent="0.35">
      <c r="A127" s="54" t="s">
        <v>374</v>
      </c>
      <c r="B127" s="26">
        <v>6.8</v>
      </c>
      <c r="C127" s="26">
        <v>3.9</v>
      </c>
      <c r="D127" s="26">
        <v>2</v>
      </c>
      <c r="E127" s="26">
        <v>0.8</v>
      </c>
      <c r="F127" s="26">
        <v>1.1000000000000001</v>
      </c>
      <c r="G127" s="26">
        <v>1.4</v>
      </c>
      <c r="H127" s="26">
        <v>0.7</v>
      </c>
      <c r="I127" s="26">
        <v>0.2</v>
      </c>
      <c r="J127" s="26" t="s">
        <v>256</v>
      </c>
      <c r="K127" s="26">
        <v>0.8</v>
      </c>
    </row>
    <row r="128" spans="1:11" s="28" customFormat="1" x14ac:dyDescent="0.35">
      <c r="A128" s="53" t="s">
        <v>375</v>
      </c>
      <c r="B128" s="25" t="s">
        <v>3</v>
      </c>
      <c r="C128" s="25" t="s">
        <v>3</v>
      </c>
      <c r="D128" s="25" t="s">
        <v>3</v>
      </c>
      <c r="E128" s="25" t="s">
        <v>3</v>
      </c>
      <c r="F128" s="25" t="s">
        <v>3</v>
      </c>
      <c r="G128" s="25" t="s">
        <v>3</v>
      </c>
      <c r="H128" s="25" t="s">
        <v>3</v>
      </c>
      <c r="I128" s="25" t="s">
        <v>3</v>
      </c>
      <c r="J128" s="25" t="s">
        <v>3</v>
      </c>
      <c r="K128" s="25" t="s">
        <v>3</v>
      </c>
    </row>
    <row r="129" spans="1:11" x14ac:dyDescent="0.35">
      <c r="A129" s="54" t="s">
        <v>376</v>
      </c>
      <c r="B129" s="26">
        <v>5.8</v>
      </c>
      <c r="C129" s="26">
        <v>1.8</v>
      </c>
      <c r="D129" s="26">
        <v>1</v>
      </c>
      <c r="E129" s="26" t="s">
        <v>256</v>
      </c>
      <c r="F129" s="26">
        <v>0.6</v>
      </c>
      <c r="G129" s="26">
        <v>1.6</v>
      </c>
      <c r="H129" s="26">
        <v>0.5</v>
      </c>
      <c r="I129" s="26" t="s">
        <v>256</v>
      </c>
      <c r="J129" s="26">
        <v>0.4</v>
      </c>
      <c r="K129" s="26">
        <v>1.2</v>
      </c>
    </row>
    <row r="130" spans="1:11" x14ac:dyDescent="0.35">
      <c r="A130" s="54" t="s">
        <v>377</v>
      </c>
      <c r="B130" s="26">
        <v>17.8</v>
      </c>
      <c r="C130" s="26">
        <v>6.5</v>
      </c>
      <c r="D130" s="26">
        <v>3.3</v>
      </c>
      <c r="E130" s="26">
        <v>1</v>
      </c>
      <c r="F130" s="26">
        <v>2.2999999999999998</v>
      </c>
      <c r="G130" s="26">
        <v>5.0999999999999996</v>
      </c>
      <c r="H130" s="26">
        <v>1.4</v>
      </c>
      <c r="I130" s="26">
        <v>0.8</v>
      </c>
      <c r="J130" s="26">
        <v>0.6</v>
      </c>
      <c r="K130" s="26">
        <v>3.7</v>
      </c>
    </row>
    <row r="131" spans="1:11" ht="24" customHeight="1" x14ac:dyDescent="0.35">
      <c r="A131" s="54" t="s">
        <v>378</v>
      </c>
      <c r="B131" s="26">
        <v>28.2</v>
      </c>
      <c r="C131" s="26">
        <v>10.7</v>
      </c>
      <c r="D131" s="26">
        <v>5.8</v>
      </c>
      <c r="E131" s="26">
        <v>2.1</v>
      </c>
      <c r="F131" s="26">
        <v>2.9</v>
      </c>
      <c r="G131" s="26">
        <v>7.2</v>
      </c>
      <c r="H131" s="26">
        <v>2.1</v>
      </c>
      <c r="I131" s="26">
        <v>0.8</v>
      </c>
      <c r="J131" s="26">
        <v>1.3</v>
      </c>
      <c r="K131" s="26">
        <v>5.2</v>
      </c>
    </row>
    <row r="132" spans="1:11" x14ac:dyDescent="0.35">
      <c r="A132" s="57" t="s">
        <v>379</v>
      </c>
      <c r="B132" s="26">
        <v>37.6</v>
      </c>
      <c r="C132" s="26">
        <v>15</v>
      </c>
      <c r="D132" s="26">
        <v>7.5</v>
      </c>
      <c r="E132" s="26">
        <v>2.8</v>
      </c>
      <c r="F132" s="26">
        <v>4.7</v>
      </c>
      <c r="G132" s="26">
        <v>7.5</v>
      </c>
      <c r="H132" s="26">
        <v>2.9</v>
      </c>
      <c r="I132" s="26">
        <v>1.6</v>
      </c>
      <c r="J132" s="26">
        <v>1.3</v>
      </c>
      <c r="K132" s="26">
        <v>4.5999999999999996</v>
      </c>
    </row>
    <row r="133" spans="1:11" x14ac:dyDescent="0.35">
      <c r="A133" s="57" t="s">
        <v>380</v>
      </c>
      <c r="B133" s="26">
        <v>12.9</v>
      </c>
      <c r="C133" s="26">
        <v>4.7</v>
      </c>
      <c r="D133" s="26">
        <v>2.7</v>
      </c>
      <c r="E133" s="26">
        <v>0.8</v>
      </c>
      <c r="F133" s="26">
        <v>1.3</v>
      </c>
      <c r="G133" s="26">
        <v>2.2000000000000002</v>
      </c>
      <c r="H133" s="26">
        <v>0.7</v>
      </c>
      <c r="I133" s="26">
        <v>0.4</v>
      </c>
      <c r="J133" s="26">
        <v>0.3</v>
      </c>
      <c r="K133" s="26">
        <v>1.5</v>
      </c>
    </row>
    <row r="134" spans="1:11" x14ac:dyDescent="0.35">
      <c r="A134" s="57" t="s">
        <v>381</v>
      </c>
      <c r="B134" s="26">
        <v>12.2</v>
      </c>
      <c r="C134" s="26">
        <v>3.9</v>
      </c>
      <c r="D134" s="26">
        <v>2.1</v>
      </c>
      <c r="E134" s="26">
        <v>0.5</v>
      </c>
      <c r="F134" s="26">
        <v>1.3</v>
      </c>
      <c r="G134" s="26">
        <v>2</v>
      </c>
      <c r="H134" s="26">
        <v>0.7</v>
      </c>
      <c r="I134" s="26">
        <v>0.5</v>
      </c>
      <c r="J134" s="26">
        <v>0.3</v>
      </c>
      <c r="K134" s="26">
        <v>1.2</v>
      </c>
    </row>
    <row r="135" spans="1:11" ht="24" customHeight="1" x14ac:dyDescent="0.35">
      <c r="A135" s="57" t="s">
        <v>382</v>
      </c>
      <c r="B135" s="26">
        <v>3.7</v>
      </c>
      <c r="C135" s="26">
        <v>1.8</v>
      </c>
      <c r="D135" s="26">
        <v>1.2</v>
      </c>
      <c r="E135" s="26" t="s">
        <v>256</v>
      </c>
      <c r="F135" s="26">
        <v>0.6</v>
      </c>
      <c r="G135" s="26">
        <v>0.7</v>
      </c>
      <c r="H135" s="26">
        <v>0.2</v>
      </c>
      <c r="I135" s="26" t="s">
        <v>256</v>
      </c>
      <c r="J135" s="26">
        <v>0.1</v>
      </c>
      <c r="K135" s="26">
        <v>0.5</v>
      </c>
    </row>
    <row r="136" spans="1:11" x14ac:dyDescent="0.35">
      <c r="A136" s="53" t="s">
        <v>383</v>
      </c>
      <c r="B136" s="25" t="s">
        <v>3</v>
      </c>
      <c r="C136" s="25" t="s">
        <v>3</v>
      </c>
      <c r="D136" s="25" t="s">
        <v>3</v>
      </c>
      <c r="E136" s="25" t="s">
        <v>3</v>
      </c>
      <c r="F136" s="25" t="s">
        <v>3</v>
      </c>
      <c r="G136" s="25" t="s">
        <v>3</v>
      </c>
      <c r="H136" s="25" t="s">
        <v>3</v>
      </c>
      <c r="I136" s="25" t="s">
        <v>3</v>
      </c>
      <c r="J136" s="25" t="s">
        <v>3</v>
      </c>
      <c r="K136" s="25" t="s">
        <v>3</v>
      </c>
    </row>
    <row r="137" spans="1:11" x14ac:dyDescent="0.35">
      <c r="A137" s="54" t="s">
        <v>384</v>
      </c>
      <c r="B137" s="26">
        <v>48.7</v>
      </c>
      <c r="C137" s="26">
        <v>23.1</v>
      </c>
      <c r="D137" s="26">
        <v>11.7</v>
      </c>
      <c r="E137" s="26">
        <v>3.7</v>
      </c>
      <c r="F137" s="26">
        <v>7.7</v>
      </c>
      <c r="G137" s="26">
        <v>9.8000000000000007</v>
      </c>
      <c r="H137" s="26">
        <v>2.5</v>
      </c>
      <c r="I137" s="26">
        <v>1.2</v>
      </c>
      <c r="J137" s="26">
        <v>1.4</v>
      </c>
      <c r="K137" s="26">
        <v>7.2</v>
      </c>
    </row>
    <row r="138" spans="1:11" x14ac:dyDescent="0.35">
      <c r="A138" s="54" t="s">
        <v>385</v>
      </c>
      <c r="B138" s="26">
        <v>68.3</v>
      </c>
      <c r="C138" s="26">
        <v>20.9</v>
      </c>
      <c r="D138" s="26">
        <v>11.4</v>
      </c>
      <c r="E138" s="26">
        <v>3.4</v>
      </c>
      <c r="F138" s="26">
        <v>6</v>
      </c>
      <c r="G138" s="26">
        <v>16.399999999999999</v>
      </c>
      <c r="H138" s="26">
        <v>5.8</v>
      </c>
      <c r="I138" s="26">
        <v>3</v>
      </c>
      <c r="J138" s="26">
        <v>2.9</v>
      </c>
      <c r="K138" s="26">
        <v>10.5</v>
      </c>
    </row>
    <row r="139" spans="1:11" x14ac:dyDescent="0.35">
      <c r="A139" s="54" t="s">
        <v>386</v>
      </c>
      <c r="B139" s="26">
        <v>1.2</v>
      </c>
      <c r="C139" s="26">
        <v>0.4</v>
      </c>
      <c r="D139" s="26">
        <v>0.4</v>
      </c>
      <c r="E139" s="26" t="s">
        <v>256</v>
      </c>
      <c r="F139" s="26" t="s">
        <v>256</v>
      </c>
      <c r="G139" s="26">
        <v>0.2</v>
      </c>
      <c r="H139" s="26" t="s">
        <v>256</v>
      </c>
      <c r="I139" s="26" t="s">
        <v>256</v>
      </c>
      <c r="J139" s="26" t="s">
        <v>256</v>
      </c>
      <c r="K139" s="26" t="s">
        <v>256</v>
      </c>
    </row>
    <row r="140" spans="1:11" x14ac:dyDescent="0.35">
      <c r="A140" s="53" t="s">
        <v>387</v>
      </c>
      <c r="B140" s="25" t="s">
        <v>3</v>
      </c>
      <c r="C140" s="25" t="s">
        <v>3</v>
      </c>
      <c r="D140" s="25" t="s">
        <v>3</v>
      </c>
      <c r="E140" s="25" t="s">
        <v>3</v>
      </c>
      <c r="F140" s="25" t="s">
        <v>3</v>
      </c>
      <c r="G140" s="25" t="s">
        <v>3</v>
      </c>
      <c r="H140" s="25" t="s">
        <v>3</v>
      </c>
      <c r="I140" s="25" t="s">
        <v>3</v>
      </c>
      <c r="J140" s="25" t="s">
        <v>3</v>
      </c>
      <c r="K140" s="25" t="s">
        <v>3</v>
      </c>
    </row>
    <row r="141" spans="1:11" x14ac:dyDescent="0.35">
      <c r="A141" s="54" t="s">
        <v>388</v>
      </c>
      <c r="B141" s="26">
        <v>47.7</v>
      </c>
      <c r="C141" s="26">
        <v>21.7</v>
      </c>
      <c r="D141" s="26">
        <v>10.9</v>
      </c>
      <c r="E141" s="26">
        <v>2.9</v>
      </c>
      <c r="F141" s="26">
        <v>7.9</v>
      </c>
      <c r="G141" s="26">
        <v>12.9</v>
      </c>
      <c r="H141" s="26">
        <v>4.5</v>
      </c>
      <c r="I141" s="26">
        <v>1.6</v>
      </c>
      <c r="J141" s="26">
        <v>2.9</v>
      </c>
      <c r="K141" s="26">
        <v>8.4</v>
      </c>
    </row>
    <row r="142" spans="1:11" x14ac:dyDescent="0.35">
      <c r="A142" s="54" t="s">
        <v>265</v>
      </c>
      <c r="B142" s="26">
        <v>41.9</v>
      </c>
      <c r="C142" s="26">
        <v>16.2</v>
      </c>
      <c r="D142" s="26">
        <v>8.4</v>
      </c>
      <c r="E142" s="26">
        <v>3.3</v>
      </c>
      <c r="F142" s="26">
        <v>4.5999999999999996</v>
      </c>
      <c r="G142" s="26">
        <v>6</v>
      </c>
      <c r="H142" s="26">
        <v>1.9</v>
      </c>
      <c r="I142" s="26">
        <v>1.1000000000000001</v>
      </c>
      <c r="J142" s="26">
        <v>0.8</v>
      </c>
      <c r="K142" s="26">
        <v>4.2</v>
      </c>
    </row>
    <row r="143" spans="1:11" ht="24" customHeight="1" x14ac:dyDescent="0.35">
      <c r="A143" s="54" t="s">
        <v>389</v>
      </c>
      <c r="B143" s="26">
        <v>25.3</v>
      </c>
      <c r="C143" s="26">
        <v>5.6</v>
      </c>
      <c r="D143" s="26">
        <v>3.5</v>
      </c>
      <c r="E143" s="26">
        <v>0.9</v>
      </c>
      <c r="F143" s="26">
        <v>1.1000000000000001</v>
      </c>
      <c r="G143" s="26">
        <v>6.6</v>
      </c>
      <c r="H143" s="26">
        <v>2</v>
      </c>
      <c r="I143" s="26">
        <v>1.5</v>
      </c>
      <c r="J143" s="26">
        <v>0.5</v>
      </c>
      <c r="K143" s="26">
        <v>4.5</v>
      </c>
    </row>
    <row r="144" spans="1:11" x14ac:dyDescent="0.35">
      <c r="A144" s="57" t="s">
        <v>390</v>
      </c>
      <c r="B144" s="26">
        <v>2</v>
      </c>
      <c r="C144" s="26">
        <v>0.7</v>
      </c>
      <c r="D144" s="26">
        <v>0.5</v>
      </c>
      <c r="E144" s="26" t="s">
        <v>256</v>
      </c>
      <c r="F144" s="26" t="s">
        <v>256</v>
      </c>
      <c r="G144" s="26">
        <v>0.5</v>
      </c>
      <c r="H144" s="26" t="s">
        <v>256</v>
      </c>
      <c r="I144" s="26" t="s">
        <v>256</v>
      </c>
      <c r="J144" s="26" t="s">
        <v>256</v>
      </c>
      <c r="K144" s="26">
        <v>0.4</v>
      </c>
    </row>
    <row r="145" spans="1:11" x14ac:dyDescent="0.35">
      <c r="A145" s="57" t="s">
        <v>391</v>
      </c>
      <c r="B145" s="26">
        <v>1.4</v>
      </c>
      <c r="C145" s="26">
        <v>0.2</v>
      </c>
      <c r="D145" s="26" t="s">
        <v>256</v>
      </c>
      <c r="E145" s="26" t="s">
        <v>256</v>
      </c>
      <c r="F145" s="26" t="s">
        <v>256</v>
      </c>
      <c r="G145" s="26">
        <v>0.4</v>
      </c>
      <c r="H145" s="26" t="s">
        <v>256</v>
      </c>
      <c r="I145" s="26" t="s">
        <v>256</v>
      </c>
      <c r="J145" s="26" t="s">
        <v>256</v>
      </c>
      <c r="K145" s="26">
        <v>0.3</v>
      </c>
    </row>
    <row r="146" spans="1:11" x14ac:dyDescent="0.35">
      <c r="A146" s="53" t="s">
        <v>392</v>
      </c>
      <c r="B146" s="25" t="s">
        <v>3</v>
      </c>
      <c r="C146" s="25" t="s">
        <v>3</v>
      </c>
      <c r="D146" s="25" t="s">
        <v>3</v>
      </c>
      <c r="E146" s="25" t="s">
        <v>3</v>
      </c>
      <c r="F146" s="25" t="s">
        <v>3</v>
      </c>
      <c r="G146" s="25" t="s">
        <v>3</v>
      </c>
      <c r="H146" s="25" t="s">
        <v>3</v>
      </c>
      <c r="I146" s="25" t="s">
        <v>3</v>
      </c>
      <c r="J146" s="25" t="s">
        <v>3</v>
      </c>
      <c r="K146" s="25" t="s">
        <v>3</v>
      </c>
    </row>
    <row r="147" spans="1:11" ht="24" customHeight="1" x14ac:dyDescent="0.35">
      <c r="A147" s="56">
        <v>0</v>
      </c>
      <c r="B147" s="26">
        <v>75.599999999999994</v>
      </c>
      <c r="C147" s="26">
        <v>32.6</v>
      </c>
      <c r="D147" s="26">
        <v>15.4</v>
      </c>
      <c r="E147" s="26">
        <v>6.2</v>
      </c>
      <c r="F147" s="26">
        <v>11</v>
      </c>
      <c r="G147" s="26">
        <v>12.1</v>
      </c>
      <c r="H147" s="26">
        <v>4.7</v>
      </c>
      <c r="I147" s="26">
        <v>2.6</v>
      </c>
      <c r="J147" s="26">
        <v>2</v>
      </c>
      <c r="K147" s="26">
        <v>7.5</v>
      </c>
    </row>
    <row r="148" spans="1:11" x14ac:dyDescent="0.35">
      <c r="A148" s="56">
        <v>1</v>
      </c>
      <c r="B148" s="26">
        <v>32.299999999999997</v>
      </c>
      <c r="C148" s="26">
        <v>8.6</v>
      </c>
      <c r="D148" s="26">
        <v>5.7</v>
      </c>
      <c r="E148" s="26">
        <v>0.9</v>
      </c>
      <c r="F148" s="26">
        <v>2.1</v>
      </c>
      <c r="G148" s="26">
        <v>10.3</v>
      </c>
      <c r="H148" s="26">
        <v>2.9</v>
      </c>
      <c r="I148" s="26">
        <v>1.2</v>
      </c>
      <c r="J148" s="26">
        <v>1.7</v>
      </c>
      <c r="K148" s="26">
        <v>7.4</v>
      </c>
    </row>
    <row r="149" spans="1:11" x14ac:dyDescent="0.35">
      <c r="A149" s="56">
        <v>2</v>
      </c>
      <c r="B149" s="26">
        <v>7.4</v>
      </c>
      <c r="C149" s="26">
        <v>2.1</v>
      </c>
      <c r="D149" s="26">
        <v>1.6</v>
      </c>
      <c r="E149" s="26" t="s">
        <v>256</v>
      </c>
      <c r="F149" s="26">
        <v>0.4</v>
      </c>
      <c r="G149" s="26">
        <v>2.9</v>
      </c>
      <c r="H149" s="26">
        <v>0.7</v>
      </c>
      <c r="I149" s="26">
        <v>0.3</v>
      </c>
      <c r="J149" s="26">
        <v>0.4</v>
      </c>
      <c r="K149" s="26">
        <v>2.2000000000000002</v>
      </c>
    </row>
    <row r="150" spans="1:11" x14ac:dyDescent="0.35">
      <c r="A150" s="56" t="s">
        <v>352</v>
      </c>
      <c r="B150" s="26">
        <v>2.9</v>
      </c>
      <c r="C150" s="26">
        <v>1.1000000000000001</v>
      </c>
      <c r="D150" s="26">
        <v>0.7</v>
      </c>
      <c r="E150" s="26" t="s">
        <v>256</v>
      </c>
      <c r="F150" s="26">
        <v>0.3</v>
      </c>
      <c r="G150" s="26">
        <v>1.1000000000000001</v>
      </c>
      <c r="H150" s="26">
        <v>0.2</v>
      </c>
      <c r="I150" s="26" t="s">
        <v>256</v>
      </c>
      <c r="J150" s="26">
        <v>0.2</v>
      </c>
      <c r="K150" s="26">
        <v>0.8</v>
      </c>
    </row>
    <row r="151" spans="1:11" x14ac:dyDescent="0.35">
      <c r="A151" s="53" t="s">
        <v>393</v>
      </c>
      <c r="B151" s="25" t="s">
        <v>3</v>
      </c>
      <c r="C151" s="25" t="s">
        <v>3</v>
      </c>
      <c r="D151" s="25" t="s">
        <v>3</v>
      </c>
      <c r="E151" s="25" t="s">
        <v>3</v>
      </c>
      <c r="F151" s="25" t="s">
        <v>3</v>
      </c>
      <c r="G151" s="25" t="s">
        <v>3</v>
      </c>
      <c r="H151" s="25" t="s">
        <v>3</v>
      </c>
      <c r="I151" s="25" t="s">
        <v>3</v>
      </c>
      <c r="J151" s="25" t="s">
        <v>3</v>
      </c>
      <c r="K151" s="25" t="s">
        <v>3</v>
      </c>
    </row>
    <row r="152" spans="1:11" x14ac:dyDescent="0.35">
      <c r="A152" s="54" t="s">
        <v>271</v>
      </c>
      <c r="B152" s="26">
        <v>8.9</v>
      </c>
      <c r="C152" s="26">
        <v>2.8</v>
      </c>
      <c r="D152" s="26">
        <v>1.4</v>
      </c>
      <c r="E152" s="26">
        <v>0.5</v>
      </c>
      <c r="F152" s="26">
        <v>0.9</v>
      </c>
      <c r="G152" s="26">
        <v>2.2999999999999998</v>
      </c>
      <c r="H152" s="26">
        <v>0.7</v>
      </c>
      <c r="I152" s="26">
        <v>0.3</v>
      </c>
      <c r="J152" s="26">
        <v>0.4</v>
      </c>
      <c r="K152" s="26">
        <v>1.5</v>
      </c>
    </row>
    <row r="153" spans="1:11" ht="24" customHeight="1" x14ac:dyDescent="0.35">
      <c r="A153" s="54" t="s">
        <v>272</v>
      </c>
      <c r="B153" s="26">
        <v>94.6</v>
      </c>
      <c r="C153" s="26">
        <v>37.1</v>
      </c>
      <c r="D153" s="26">
        <v>19.600000000000001</v>
      </c>
      <c r="E153" s="26">
        <v>6</v>
      </c>
      <c r="F153" s="26">
        <v>11.5</v>
      </c>
      <c r="G153" s="26">
        <v>20.7</v>
      </c>
      <c r="H153" s="26">
        <v>6.8</v>
      </c>
      <c r="I153" s="26">
        <v>3.4</v>
      </c>
      <c r="J153" s="26">
        <v>3.4</v>
      </c>
      <c r="K153" s="26">
        <v>13.9</v>
      </c>
    </row>
    <row r="154" spans="1:11" x14ac:dyDescent="0.35">
      <c r="A154" s="54" t="s">
        <v>394</v>
      </c>
      <c r="B154" s="26">
        <v>14.7</v>
      </c>
      <c r="C154" s="26">
        <v>4.5999999999999996</v>
      </c>
      <c r="D154" s="26">
        <v>2.4</v>
      </c>
      <c r="E154" s="26">
        <v>0.8</v>
      </c>
      <c r="F154" s="26">
        <v>1.4</v>
      </c>
      <c r="G154" s="26">
        <v>3.4</v>
      </c>
      <c r="H154" s="26">
        <v>0.9</v>
      </c>
      <c r="I154" s="26">
        <v>0.5</v>
      </c>
      <c r="J154" s="26">
        <v>0.4</v>
      </c>
      <c r="K154" s="26">
        <v>2.5</v>
      </c>
    </row>
    <row r="155" spans="1:11" x14ac:dyDescent="0.35">
      <c r="A155" s="53" t="s">
        <v>395</v>
      </c>
      <c r="B155" s="25" t="s">
        <v>3</v>
      </c>
      <c r="C155" s="25" t="s">
        <v>3</v>
      </c>
      <c r="D155" s="25" t="s">
        <v>3</v>
      </c>
      <c r="E155" s="25" t="s">
        <v>3</v>
      </c>
      <c r="F155" s="25" t="s">
        <v>3</v>
      </c>
      <c r="G155" s="25" t="s">
        <v>3</v>
      </c>
      <c r="H155" s="25" t="s">
        <v>3</v>
      </c>
      <c r="I155" s="25" t="s">
        <v>3</v>
      </c>
      <c r="J155" s="25" t="s">
        <v>3</v>
      </c>
      <c r="K155" s="25" t="s">
        <v>3</v>
      </c>
    </row>
    <row r="156" spans="1:11" x14ac:dyDescent="0.35">
      <c r="A156" s="54" t="s">
        <v>271</v>
      </c>
      <c r="B156" s="26">
        <v>26.1</v>
      </c>
      <c r="C156" s="26">
        <v>10.8</v>
      </c>
      <c r="D156" s="26">
        <v>4.5999999999999996</v>
      </c>
      <c r="E156" s="26">
        <v>1.6</v>
      </c>
      <c r="F156" s="26">
        <v>4.7</v>
      </c>
      <c r="G156" s="26">
        <v>7</v>
      </c>
      <c r="H156" s="26">
        <v>1.7</v>
      </c>
      <c r="I156" s="26">
        <v>0.5</v>
      </c>
      <c r="J156" s="26">
        <v>1.2</v>
      </c>
      <c r="K156" s="26">
        <v>5.2</v>
      </c>
    </row>
    <row r="157" spans="1:11" x14ac:dyDescent="0.35">
      <c r="A157" s="54" t="s">
        <v>272</v>
      </c>
      <c r="B157" s="26">
        <v>57.9</v>
      </c>
      <c r="C157" s="26">
        <v>21</v>
      </c>
      <c r="D157" s="26">
        <v>12.1</v>
      </c>
      <c r="E157" s="26">
        <v>3.6</v>
      </c>
      <c r="F157" s="26">
        <v>5.3</v>
      </c>
      <c r="G157" s="26">
        <v>11.1</v>
      </c>
      <c r="H157" s="26">
        <v>3.9</v>
      </c>
      <c r="I157" s="26">
        <v>2.2000000000000002</v>
      </c>
      <c r="J157" s="26">
        <v>1.6</v>
      </c>
      <c r="K157" s="26">
        <v>7.2</v>
      </c>
    </row>
    <row r="158" spans="1:11" ht="24" customHeight="1" x14ac:dyDescent="0.35">
      <c r="A158" s="54" t="s">
        <v>394</v>
      </c>
      <c r="B158" s="26">
        <v>34.200000000000003</v>
      </c>
      <c r="C158" s="26">
        <v>12.6</v>
      </c>
      <c r="D158" s="26">
        <v>6.8</v>
      </c>
      <c r="E158" s="26">
        <v>2</v>
      </c>
      <c r="F158" s="26">
        <v>3.8</v>
      </c>
      <c r="G158" s="26">
        <v>8.3000000000000007</v>
      </c>
      <c r="H158" s="26">
        <v>2.9</v>
      </c>
      <c r="I158" s="26">
        <v>1.5</v>
      </c>
      <c r="J158" s="26">
        <v>1.4</v>
      </c>
      <c r="K158" s="26">
        <v>5.4</v>
      </c>
    </row>
    <row r="159" spans="1:11" ht="26.5" x14ac:dyDescent="0.35">
      <c r="A159" s="53" t="s">
        <v>396</v>
      </c>
      <c r="B159" s="25" t="s">
        <v>3</v>
      </c>
      <c r="C159" s="25" t="s">
        <v>3</v>
      </c>
      <c r="D159" s="25" t="s">
        <v>3</v>
      </c>
      <c r="E159" s="25" t="s">
        <v>3</v>
      </c>
      <c r="F159" s="25" t="s">
        <v>3</v>
      </c>
      <c r="G159" s="25" t="s">
        <v>3</v>
      </c>
      <c r="H159" s="25" t="s">
        <v>3</v>
      </c>
      <c r="I159" s="25" t="s">
        <v>3</v>
      </c>
      <c r="J159" s="25" t="s">
        <v>3</v>
      </c>
      <c r="K159" s="25" t="s">
        <v>3</v>
      </c>
    </row>
    <row r="160" spans="1:11" x14ac:dyDescent="0.35">
      <c r="A160" s="54" t="s">
        <v>271</v>
      </c>
      <c r="B160" s="26">
        <v>56.4</v>
      </c>
      <c r="C160" s="26">
        <v>19.3</v>
      </c>
      <c r="D160" s="26">
        <v>9.4</v>
      </c>
      <c r="E160" s="26">
        <v>3.1</v>
      </c>
      <c r="F160" s="26">
        <v>6.8</v>
      </c>
      <c r="G160" s="26">
        <v>12.9</v>
      </c>
      <c r="H160" s="26">
        <v>4.9000000000000004</v>
      </c>
      <c r="I160" s="26">
        <v>2.7</v>
      </c>
      <c r="J160" s="26">
        <v>2.2000000000000002</v>
      </c>
      <c r="K160" s="26">
        <v>7.9</v>
      </c>
    </row>
    <row r="161" spans="1:11" x14ac:dyDescent="0.35">
      <c r="A161" s="54" t="s">
        <v>272</v>
      </c>
      <c r="B161" s="26">
        <v>40.6</v>
      </c>
      <c r="C161" s="26">
        <v>18</v>
      </c>
      <c r="D161" s="26">
        <v>9.9</v>
      </c>
      <c r="E161" s="26">
        <v>3.3</v>
      </c>
      <c r="F161" s="26">
        <v>4.7</v>
      </c>
      <c r="G161" s="26">
        <v>8.1999999999999993</v>
      </c>
      <c r="H161" s="26">
        <v>2.2000000000000002</v>
      </c>
      <c r="I161" s="26">
        <v>0.9</v>
      </c>
      <c r="J161" s="26">
        <v>1.4</v>
      </c>
      <c r="K161" s="26">
        <v>6</v>
      </c>
    </row>
    <row r="162" spans="1:11" ht="24" customHeight="1" x14ac:dyDescent="0.35">
      <c r="A162" s="54" t="s">
        <v>345</v>
      </c>
      <c r="B162" s="26">
        <v>21.1</v>
      </c>
      <c r="C162" s="26">
        <v>7.2</v>
      </c>
      <c r="D162" s="26">
        <v>4.0999999999999996</v>
      </c>
      <c r="E162" s="26">
        <v>0.8</v>
      </c>
      <c r="F162" s="26">
        <v>2.2999999999999998</v>
      </c>
      <c r="G162" s="26">
        <v>5.3</v>
      </c>
      <c r="H162" s="26">
        <v>1.3</v>
      </c>
      <c r="I162" s="26">
        <v>0.6</v>
      </c>
      <c r="J162" s="26">
        <v>0.7</v>
      </c>
      <c r="K162" s="26">
        <v>4</v>
      </c>
    </row>
    <row r="163" spans="1:11" ht="26.5" x14ac:dyDescent="0.35">
      <c r="A163" s="53" t="s">
        <v>397</v>
      </c>
      <c r="B163" s="25" t="s">
        <v>3</v>
      </c>
      <c r="C163" s="25" t="s">
        <v>3</v>
      </c>
      <c r="D163" s="25" t="s">
        <v>3</v>
      </c>
      <c r="E163" s="25" t="s">
        <v>3</v>
      </c>
      <c r="F163" s="25" t="s">
        <v>3</v>
      </c>
      <c r="G163" s="25" t="s">
        <v>3</v>
      </c>
      <c r="H163" s="25" t="s">
        <v>3</v>
      </c>
      <c r="I163" s="25" t="s">
        <v>3</v>
      </c>
      <c r="J163" s="25" t="s">
        <v>3</v>
      </c>
      <c r="K163" s="25" t="s">
        <v>3</v>
      </c>
    </row>
    <row r="164" spans="1:11" x14ac:dyDescent="0.35">
      <c r="A164" s="54" t="s">
        <v>271</v>
      </c>
      <c r="B164" s="26">
        <v>81.900000000000006</v>
      </c>
      <c r="C164" s="26">
        <v>23.5</v>
      </c>
      <c r="D164" s="26">
        <v>10.5</v>
      </c>
      <c r="E164" s="26">
        <v>4.3</v>
      </c>
      <c r="F164" s="26">
        <v>8.6999999999999993</v>
      </c>
      <c r="G164" s="26">
        <v>21.2</v>
      </c>
      <c r="H164" s="26">
        <v>6.8</v>
      </c>
      <c r="I164" s="26">
        <v>4</v>
      </c>
      <c r="J164" s="26">
        <v>2.8</v>
      </c>
      <c r="K164" s="26">
        <v>14.5</v>
      </c>
    </row>
    <row r="165" spans="1:11" x14ac:dyDescent="0.35">
      <c r="A165" s="55" t="s">
        <v>398</v>
      </c>
      <c r="B165" s="26">
        <v>68.599999999999994</v>
      </c>
      <c r="C165" s="26">
        <v>16.7</v>
      </c>
      <c r="D165" s="26">
        <v>7.8</v>
      </c>
      <c r="E165" s="26">
        <v>2.5</v>
      </c>
      <c r="F165" s="26">
        <v>6.4</v>
      </c>
      <c r="G165" s="26">
        <v>18.8</v>
      </c>
      <c r="H165" s="26">
        <v>6</v>
      </c>
      <c r="I165" s="26">
        <v>3.4</v>
      </c>
      <c r="J165" s="26">
        <v>2.5</v>
      </c>
      <c r="K165" s="26">
        <v>12.9</v>
      </c>
    </row>
    <row r="166" spans="1:11" ht="33.75" customHeight="1" x14ac:dyDescent="0.35">
      <c r="A166" s="55" t="s">
        <v>399</v>
      </c>
      <c r="B166" s="26">
        <v>13.3</v>
      </c>
      <c r="C166" s="26">
        <v>6.7</v>
      </c>
      <c r="D166" s="26">
        <v>2.7</v>
      </c>
      <c r="E166" s="26">
        <v>1.8</v>
      </c>
      <c r="F166" s="26">
        <v>2.2999999999999998</v>
      </c>
      <c r="G166" s="26">
        <v>2.4</v>
      </c>
      <c r="H166" s="26">
        <v>0.8</v>
      </c>
      <c r="I166" s="26">
        <v>0.5</v>
      </c>
      <c r="J166" s="26">
        <v>0.3</v>
      </c>
      <c r="K166" s="26">
        <v>1.6</v>
      </c>
    </row>
    <row r="167" spans="1:11" x14ac:dyDescent="0.35">
      <c r="A167" s="54" t="s">
        <v>272</v>
      </c>
      <c r="B167" s="26">
        <v>36.299999999999997</v>
      </c>
      <c r="C167" s="26">
        <v>21</v>
      </c>
      <c r="D167" s="26">
        <v>13</v>
      </c>
      <c r="E167" s="26">
        <v>2.9</v>
      </c>
      <c r="F167" s="26">
        <v>5</v>
      </c>
      <c r="G167" s="26">
        <v>5.2</v>
      </c>
      <c r="H167" s="26">
        <v>1.8</v>
      </c>
      <c r="I167" s="26">
        <v>0.3</v>
      </c>
      <c r="J167" s="26">
        <v>1.5</v>
      </c>
      <c r="K167" s="26">
        <v>3.4</v>
      </c>
    </row>
    <row r="168" spans="1:11" x14ac:dyDescent="0.35">
      <c r="A168" s="53" t="s">
        <v>400</v>
      </c>
      <c r="B168" s="25" t="s">
        <v>3</v>
      </c>
      <c r="C168" s="25" t="s">
        <v>3</v>
      </c>
      <c r="D168" s="25" t="s">
        <v>3</v>
      </c>
      <c r="E168" s="25" t="s">
        <v>3</v>
      </c>
      <c r="F168" s="25" t="s">
        <v>3</v>
      </c>
      <c r="G168" s="25" t="s">
        <v>3</v>
      </c>
      <c r="H168" s="25" t="s">
        <v>3</v>
      </c>
      <c r="I168" s="25" t="s">
        <v>3</v>
      </c>
      <c r="J168" s="25" t="s">
        <v>3</v>
      </c>
      <c r="K168" s="25" t="s">
        <v>3</v>
      </c>
    </row>
    <row r="169" spans="1:11" x14ac:dyDescent="0.35">
      <c r="A169" s="54" t="s">
        <v>271</v>
      </c>
      <c r="B169" s="26">
        <v>1.5</v>
      </c>
      <c r="C169" s="26">
        <v>0.2</v>
      </c>
      <c r="D169" s="26" t="s">
        <v>256</v>
      </c>
      <c r="E169" s="26" t="s">
        <v>263</v>
      </c>
      <c r="F169" s="26" t="s">
        <v>256</v>
      </c>
      <c r="G169" s="26">
        <v>0.8</v>
      </c>
      <c r="H169" s="26">
        <v>0.2</v>
      </c>
      <c r="I169" s="26" t="s">
        <v>256</v>
      </c>
      <c r="J169" s="26" t="s">
        <v>256</v>
      </c>
      <c r="K169" s="26">
        <v>0.6</v>
      </c>
    </row>
    <row r="170" spans="1:11" ht="33.75" customHeight="1" x14ac:dyDescent="0.35">
      <c r="A170" s="54" t="s">
        <v>272</v>
      </c>
      <c r="B170" s="26">
        <v>86.2</v>
      </c>
      <c r="C170" s="26">
        <v>34.6</v>
      </c>
      <c r="D170" s="26">
        <v>18</v>
      </c>
      <c r="E170" s="26">
        <v>6</v>
      </c>
      <c r="F170" s="26">
        <v>10.6</v>
      </c>
      <c r="G170" s="26">
        <v>18.399999999999999</v>
      </c>
      <c r="H170" s="26">
        <v>6.5</v>
      </c>
      <c r="I170" s="26">
        <v>3.2</v>
      </c>
      <c r="J170" s="26">
        <v>3.2</v>
      </c>
      <c r="K170" s="26">
        <v>11.9</v>
      </c>
    </row>
    <row r="171" spans="1:11" x14ac:dyDescent="0.35">
      <c r="A171" s="54" t="s">
        <v>401</v>
      </c>
      <c r="B171" s="26">
        <v>30.5</v>
      </c>
      <c r="C171" s="26">
        <v>9.6</v>
      </c>
      <c r="D171" s="26">
        <v>5.4</v>
      </c>
      <c r="E171" s="26">
        <v>1.2</v>
      </c>
      <c r="F171" s="26">
        <v>3</v>
      </c>
      <c r="G171" s="26">
        <v>7.2</v>
      </c>
      <c r="H171" s="26">
        <v>1.8</v>
      </c>
      <c r="I171" s="26">
        <v>0.9</v>
      </c>
      <c r="J171" s="26">
        <v>0.9</v>
      </c>
      <c r="K171" s="26">
        <v>5.3</v>
      </c>
    </row>
    <row r="172" spans="1:11" x14ac:dyDescent="0.35">
      <c r="A172" s="53" t="s">
        <v>402</v>
      </c>
      <c r="B172" s="25" t="s">
        <v>3</v>
      </c>
      <c r="C172" s="25" t="s">
        <v>3</v>
      </c>
      <c r="D172" s="25" t="s">
        <v>3</v>
      </c>
      <c r="E172" s="25" t="s">
        <v>3</v>
      </c>
      <c r="F172" s="25" t="s">
        <v>3</v>
      </c>
      <c r="G172" s="25" t="s">
        <v>3</v>
      </c>
      <c r="H172" s="25" t="s">
        <v>3</v>
      </c>
      <c r="I172" s="25" t="s">
        <v>3</v>
      </c>
      <c r="J172" s="25" t="s">
        <v>3</v>
      </c>
      <c r="K172" s="25" t="s">
        <v>3</v>
      </c>
    </row>
    <row r="173" spans="1:11" x14ac:dyDescent="0.35">
      <c r="A173" s="54" t="s">
        <v>271</v>
      </c>
      <c r="B173" s="26">
        <v>12.6</v>
      </c>
      <c r="C173" s="26">
        <v>4.5</v>
      </c>
      <c r="D173" s="26">
        <v>2.5</v>
      </c>
      <c r="E173" s="26">
        <v>0.5</v>
      </c>
      <c r="F173" s="26">
        <v>1.4</v>
      </c>
      <c r="G173" s="26">
        <v>2.1</v>
      </c>
      <c r="H173" s="26">
        <v>0.4</v>
      </c>
      <c r="I173" s="26">
        <v>0.3</v>
      </c>
      <c r="J173" s="26" t="s">
        <v>256</v>
      </c>
      <c r="K173" s="26">
        <v>1.6</v>
      </c>
    </row>
    <row r="174" spans="1:11" x14ac:dyDescent="0.35">
      <c r="A174" s="54" t="s">
        <v>272</v>
      </c>
      <c r="B174" s="26">
        <v>84.5</v>
      </c>
      <c r="C174" s="26">
        <v>32.799999999999997</v>
      </c>
      <c r="D174" s="26">
        <v>16.899999999999999</v>
      </c>
      <c r="E174" s="26">
        <v>5.9</v>
      </c>
      <c r="F174" s="26">
        <v>10.1</v>
      </c>
      <c r="G174" s="26">
        <v>19</v>
      </c>
      <c r="H174" s="26">
        <v>6.7</v>
      </c>
      <c r="I174" s="26">
        <v>3.3</v>
      </c>
      <c r="J174" s="26">
        <v>3.4</v>
      </c>
      <c r="K174" s="26">
        <v>12.3</v>
      </c>
    </row>
    <row r="175" spans="1:11" ht="24" customHeight="1" x14ac:dyDescent="0.35">
      <c r="A175" s="54" t="s">
        <v>345</v>
      </c>
      <c r="B175" s="26">
        <v>21.1</v>
      </c>
      <c r="C175" s="26">
        <v>7.2</v>
      </c>
      <c r="D175" s="26">
        <v>4.0999999999999996</v>
      </c>
      <c r="E175" s="26">
        <v>0.8</v>
      </c>
      <c r="F175" s="26">
        <v>2.2999999999999998</v>
      </c>
      <c r="G175" s="26">
        <v>5.3</v>
      </c>
      <c r="H175" s="26">
        <v>1.3</v>
      </c>
      <c r="I175" s="26">
        <v>0.6</v>
      </c>
      <c r="J175" s="26">
        <v>0.7</v>
      </c>
      <c r="K175" s="26">
        <v>4</v>
      </c>
    </row>
    <row r="176" spans="1:11" x14ac:dyDescent="0.35">
      <c r="A176" s="53" t="s">
        <v>403</v>
      </c>
      <c r="B176" s="25" t="s">
        <v>3</v>
      </c>
      <c r="C176" s="25" t="s">
        <v>3</v>
      </c>
      <c r="D176" s="25" t="s">
        <v>3</v>
      </c>
      <c r="E176" s="25" t="s">
        <v>3</v>
      </c>
      <c r="F176" s="25" t="s">
        <v>3</v>
      </c>
      <c r="G176" s="25" t="s">
        <v>3</v>
      </c>
      <c r="H176" s="25" t="s">
        <v>3</v>
      </c>
      <c r="I176" s="25" t="s">
        <v>3</v>
      </c>
      <c r="J176" s="25" t="s">
        <v>3</v>
      </c>
      <c r="K176" s="25" t="s">
        <v>3</v>
      </c>
    </row>
    <row r="177" spans="1:11" x14ac:dyDescent="0.35">
      <c r="A177" s="56" t="s">
        <v>271</v>
      </c>
      <c r="B177" s="26">
        <v>8.3000000000000007</v>
      </c>
      <c r="C177" s="26">
        <v>3.8</v>
      </c>
      <c r="D177" s="26">
        <v>2.2999999999999998</v>
      </c>
      <c r="E177" s="26">
        <v>0.4</v>
      </c>
      <c r="F177" s="26">
        <v>1.1000000000000001</v>
      </c>
      <c r="G177" s="26">
        <v>1.6</v>
      </c>
      <c r="H177" s="26">
        <v>0.5</v>
      </c>
      <c r="I177" s="26" t="s">
        <v>256</v>
      </c>
      <c r="J177" s="26">
        <v>0.5</v>
      </c>
      <c r="K177" s="26">
        <v>1.1000000000000001</v>
      </c>
    </row>
    <row r="178" spans="1:11" x14ac:dyDescent="0.35">
      <c r="A178" s="54" t="s">
        <v>272</v>
      </c>
      <c r="B178" s="26">
        <v>79.3</v>
      </c>
      <c r="C178" s="26">
        <v>31.1</v>
      </c>
      <c r="D178" s="26">
        <v>15.9</v>
      </c>
      <c r="E178" s="26">
        <v>5.6</v>
      </c>
      <c r="F178" s="26">
        <v>9.6999999999999993</v>
      </c>
      <c r="G178" s="26">
        <v>17.600000000000001</v>
      </c>
      <c r="H178" s="26">
        <v>6.2</v>
      </c>
      <c r="I178" s="26">
        <v>3.3</v>
      </c>
      <c r="J178" s="26">
        <v>2.9</v>
      </c>
      <c r="K178" s="26">
        <v>11.5</v>
      </c>
    </row>
    <row r="179" spans="1:11" ht="24" customHeight="1" x14ac:dyDescent="0.35">
      <c r="A179" s="54" t="s">
        <v>401</v>
      </c>
      <c r="B179" s="26">
        <v>30.5</v>
      </c>
      <c r="C179" s="26">
        <v>9.6</v>
      </c>
      <c r="D179" s="26">
        <v>5.4</v>
      </c>
      <c r="E179" s="26">
        <v>1.2</v>
      </c>
      <c r="F179" s="26">
        <v>3</v>
      </c>
      <c r="G179" s="26">
        <v>7.2</v>
      </c>
      <c r="H179" s="26">
        <v>1.8</v>
      </c>
      <c r="I179" s="26">
        <v>0.9</v>
      </c>
      <c r="J179" s="26">
        <v>0.9</v>
      </c>
      <c r="K179" s="26">
        <v>5.3</v>
      </c>
    </row>
    <row r="180" spans="1:11" x14ac:dyDescent="0.35">
      <c r="A180" s="58" t="s">
        <v>404</v>
      </c>
      <c r="B180" s="25" t="s">
        <v>3</v>
      </c>
      <c r="C180" s="25" t="s">
        <v>3</v>
      </c>
      <c r="D180" s="25" t="s">
        <v>3</v>
      </c>
      <c r="E180" s="25" t="s">
        <v>3</v>
      </c>
      <c r="F180" s="25" t="s">
        <v>3</v>
      </c>
      <c r="G180" s="25" t="s">
        <v>3</v>
      </c>
      <c r="H180" s="25" t="s">
        <v>3</v>
      </c>
      <c r="I180" s="25" t="s">
        <v>3</v>
      </c>
      <c r="J180" s="25" t="s">
        <v>3</v>
      </c>
      <c r="K180" s="25" t="s">
        <v>3</v>
      </c>
    </row>
    <row r="181" spans="1:11" x14ac:dyDescent="0.35">
      <c r="A181" s="55" t="s">
        <v>405</v>
      </c>
      <c r="B181" s="26">
        <v>2.7</v>
      </c>
      <c r="C181" s="26">
        <v>0.9</v>
      </c>
      <c r="D181" s="26">
        <v>0.5</v>
      </c>
      <c r="E181" s="26" t="s">
        <v>256</v>
      </c>
      <c r="F181" s="26">
        <v>0.2</v>
      </c>
      <c r="G181" s="26">
        <v>0.5</v>
      </c>
      <c r="H181" s="26" t="s">
        <v>256</v>
      </c>
      <c r="I181" s="26" t="s">
        <v>256</v>
      </c>
      <c r="J181" s="26" t="s">
        <v>256</v>
      </c>
      <c r="K181" s="26">
        <v>0.4</v>
      </c>
    </row>
    <row r="182" spans="1:11" x14ac:dyDescent="0.35">
      <c r="A182" s="55" t="s">
        <v>406</v>
      </c>
      <c r="B182" s="26">
        <v>4.7</v>
      </c>
      <c r="C182" s="26">
        <v>2.2999999999999998</v>
      </c>
      <c r="D182" s="26">
        <v>1.2</v>
      </c>
      <c r="E182" s="26">
        <v>0.3</v>
      </c>
      <c r="F182" s="26">
        <v>0.7</v>
      </c>
      <c r="G182" s="26">
        <v>0.8</v>
      </c>
      <c r="H182" s="26">
        <v>0.4</v>
      </c>
      <c r="I182" s="26" t="s">
        <v>256</v>
      </c>
      <c r="J182" s="26">
        <v>0.3</v>
      </c>
      <c r="K182" s="26">
        <v>0.5</v>
      </c>
    </row>
    <row r="183" spans="1:11" ht="24" customHeight="1" x14ac:dyDescent="0.35">
      <c r="A183" s="55" t="s">
        <v>407</v>
      </c>
      <c r="B183" s="26">
        <v>0.8</v>
      </c>
      <c r="C183" s="26">
        <v>0.6</v>
      </c>
      <c r="D183" s="26">
        <v>0.5</v>
      </c>
      <c r="E183" s="26" t="s">
        <v>263</v>
      </c>
      <c r="F183" s="26" t="s">
        <v>256</v>
      </c>
      <c r="G183" s="26">
        <v>0.2</v>
      </c>
      <c r="H183" s="26" t="s">
        <v>256</v>
      </c>
      <c r="I183" s="26" t="s">
        <v>263</v>
      </c>
      <c r="J183" s="26" t="s">
        <v>256</v>
      </c>
      <c r="K183" s="26">
        <v>0.1</v>
      </c>
    </row>
    <row r="184" spans="1:11" x14ac:dyDescent="0.35">
      <c r="A184" s="55" t="s">
        <v>408</v>
      </c>
      <c r="B184" s="26">
        <v>79.3</v>
      </c>
      <c r="C184" s="26">
        <v>31.1</v>
      </c>
      <c r="D184" s="26">
        <v>15.9</v>
      </c>
      <c r="E184" s="26">
        <v>5.6</v>
      </c>
      <c r="F184" s="26">
        <v>9.6999999999999993</v>
      </c>
      <c r="G184" s="26">
        <v>17.600000000000001</v>
      </c>
      <c r="H184" s="26">
        <v>6.2</v>
      </c>
      <c r="I184" s="26">
        <v>3.3</v>
      </c>
      <c r="J184" s="26">
        <v>2.9</v>
      </c>
      <c r="K184" s="26">
        <v>11.5</v>
      </c>
    </row>
    <row r="185" spans="1:11" x14ac:dyDescent="0.35">
      <c r="A185" s="55" t="s">
        <v>401</v>
      </c>
      <c r="B185" s="26">
        <v>30.5</v>
      </c>
      <c r="C185" s="26">
        <v>9.6</v>
      </c>
      <c r="D185" s="26">
        <v>5.4</v>
      </c>
      <c r="E185" s="26">
        <v>1.2</v>
      </c>
      <c r="F185" s="26">
        <v>3</v>
      </c>
      <c r="G185" s="26">
        <v>7.2</v>
      </c>
      <c r="H185" s="26">
        <v>1.8</v>
      </c>
      <c r="I185" s="26">
        <v>0.9</v>
      </c>
      <c r="J185" s="26">
        <v>0.9</v>
      </c>
      <c r="K185" s="26">
        <v>5.3</v>
      </c>
    </row>
    <row r="186" spans="1:11" x14ac:dyDescent="0.35">
      <c r="A186" s="58" t="s">
        <v>409</v>
      </c>
      <c r="B186" s="25" t="s">
        <v>3</v>
      </c>
      <c r="C186" s="25" t="s">
        <v>3</v>
      </c>
      <c r="D186" s="25" t="s">
        <v>3</v>
      </c>
      <c r="E186" s="25" t="s">
        <v>3</v>
      </c>
      <c r="F186" s="25" t="s">
        <v>3</v>
      </c>
      <c r="G186" s="25" t="s">
        <v>3</v>
      </c>
      <c r="H186" s="25" t="s">
        <v>3</v>
      </c>
      <c r="I186" s="25" t="s">
        <v>3</v>
      </c>
      <c r="J186" s="25" t="s">
        <v>3</v>
      </c>
      <c r="K186" s="25" t="s">
        <v>3</v>
      </c>
    </row>
    <row r="187" spans="1:11" ht="24" customHeight="1" x14ac:dyDescent="0.35">
      <c r="A187" s="55" t="s">
        <v>410</v>
      </c>
      <c r="B187" s="26">
        <v>2.5</v>
      </c>
      <c r="C187" s="26">
        <v>1</v>
      </c>
      <c r="D187" s="26">
        <v>0.7</v>
      </c>
      <c r="E187" s="26" t="s">
        <v>256</v>
      </c>
      <c r="F187" s="26">
        <v>0.3</v>
      </c>
      <c r="G187" s="26">
        <v>0.8</v>
      </c>
      <c r="H187" s="26">
        <v>0.3</v>
      </c>
      <c r="I187" s="26" t="s">
        <v>256</v>
      </c>
      <c r="J187" s="26">
        <v>0.2</v>
      </c>
      <c r="K187" s="26">
        <v>0.5</v>
      </c>
    </row>
    <row r="188" spans="1:11" x14ac:dyDescent="0.35">
      <c r="A188" s="59" t="s">
        <v>411</v>
      </c>
      <c r="B188" s="26">
        <v>0.7</v>
      </c>
      <c r="C188" s="26">
        <v>0.4</v>
      </c>
      <c r="D188" s="26">
        <v>0.3</v>
      </c>
      <c r="E188" s="26" t="s">
        <v>256</v>
      </c>
      <c r="F188" s="26" t="s">
        <v>256</v>
      </c>
      <c r="G188" s="26" t="s">
        <v>256</v>
      </c>
      <c r="H188" s="26" t="s">
        <v>256</v>
      </c>
      <c r="I188" s="26" t="s">
        <v>263</v>
      </c>
      <c r="J188" s="26" t="s">
        <v>256</v>
      </c>
      <c r="K188" s="26" t="s">
        <v>256</v>
      </c>
    </row>
    <row r="189" spans="1:11" x14ac:dyDescent="0.35">
      <c r="A189" s="59" t="s">
        <v>412</v>
      </c>
      <c r="B189" s="26">
        <v>1.1000000000000001</v>
      </c>
      <c r="C189" s="26">
        <v>0.3</v>
      </c>
      <c r="D189" s="26" t="s">
        <v>256</v>
      </c>
      <c r="E189" s="26" t="s">
        <v>256</v>
      </c>
      <c r="F189" s="26">
        <v>0.2</v>
      </c>
      <c r="G189" s="26">
        <v>0.5</v>
      </c>
      <c r="H189" s="26" t="s">
        <v>256</v>
      </c>
      <c r="I189" s="26" t="s">
        <v>256</v>
      </c>
      <c r="J189" s="26" t="s">
        <v>256</v>
      </c>
      <c r="K189" s="26">
        <v>0.3</v>
      </c>
    </row>
    <row r="190" spans="1:11" x14ac:dyDescent="0.35">
      <c r="A190" s="59" t="s">
        <v>413</v>
      </c>
      <c r="B190" s="26">
        <v>0.3</v>
      </c>
      <c r="C190" s="26" t="s">
        <v>256</v>
      </c>
      <c r="D190" s="26" t="s">
        <v>256</v>
      </c>
      <c r="E190" s="26" t="s">
        <v>256</v>
      </c>
      <c r="F190" s="26" t="s">
        <v>263</v>
      </c>
      <c r="G190" s="26" t="s">
        <v>256</v>
      </c>
      <c r="H190" s="26" t="s">
        <v>256</v>
      </c>
      <c r="I190" s="26" t="s">
        <v>263</v>
      </c>
      <c r="J190" s="26" t="s">
        <v>256</v>
      </c>
      <c r="K190" s="26" t="s">
        <v>256</v>
      </c>
    </row>
    <row r="191" spans="1:11" x14ac:dyDescent="0.35">
      <c r="A191" s="59" t="s">
        <v>414</v>
      </c>
      <c r="B191" s="26">
        <v>0.3</v>
      </c>
      <c r="C191" s="26" t="s">
        <v>256</v>
      </c>
      <c r="D191" s="26" t="s">
        <v>256</v>
      </c>
      <c r="E191" s="26" t="s">
        <v>263</v>
      </c>
      <c r="F191" s="26" t="s">
        <v>263</v>
      </c>
      <c r="G191" s="26" t="s">
        <v>256</v>
      </c>
      <c r="H191" s="26" t="s">
        <v>256</v>
      </c>
      <c r="I191" s="26" t="s">
        <v>256</v>
      </c>
      <c r="J191" s="26" t="s">
        <v>256</v>
      </c>
      <c r="K191" s="26" t="s">
        <v>256</v>
      </c>
    </row>
    <row r="192" spans="1:11" x14ac:dyDescent="0.35">
      <c r="A192" s="59" t="s">
        <v>415</v>
      </c>
      <c r="B192" s="26" t="s">
        <v>256</v>
      </c>
      <c r="C192" s="26" t="s">
        <v>263</v>
      </c>
      <c r="D192" s="26" t="s">
        <v>263</v>
      </c>
      <c r="E192" s="26" t="s">
        <v>263</v>
      </c>
      <c r="F192" s="26" t="s">
        <v>263</v>
      </c>
      <c r="G192" s="26" t="s">
        <v>263</v>
      </c>
      <c r="H192" s="26" t="s">
        <v>263</v>
      </c>
      <c r="I192" s="26" t="s">
        <v>263</v>
      </c>
      <c r="J192" s="26" t="s">
        <v>263</v>
      </c>
      <c r="K192" s="26" t="s">
        <v>263</v>
      </c>
    </row>
    <row r="193" spans="1:11" ht="24" customHeight="1" x14ac:dyDescent="0.35">
      <c r="A193" s="55" t="s">
        <v>416</v>
      </c>
      <c r="B193" s="26">
        <v>5.4</v>
      </c>
      <c r="C193" s="26">
        <v>2.5</v>
      </c>
      <c r="D193" s="26">
        <v>1.4</v>
      </c>
      <c r="E193" s="26">
        <v>0.3</v>
      </c>
      <c r="F193" s="26">
        <v>0.8</v>
      </c>
      <c r="G193" s="26">
        <v>0.7</v>
      </c>
      <c r="H193" s="26">
        <v>0.3</v>
      </c>
      <c r="I193" s="26" t="s">
        <v>263</v>
      </c>
      <c r="J193" s="26">
        <v>0.3</v>
      </c>
      <c r="K193" s="26">
        <v>0.5</v>
      </c>
    </row>
    <row r="194" spans="1:11" x14ac:dyDescent="0.35">
      <c r="A194" s="55" t="s">
        <v>408</v>
      </c>
      <c r="B194" s="26">
        <v>79.3</v>
      </c>
      <c r="C194" s="26">
        <v>31.1</v>
      </c>
      <c r="D194" s="26">
        <v>15.9</v>
      </c>
      <c r="E194" s="26">
        <v>5.6</v>
      </c>
      <c r="F194" s="26">
        <v>9.6999999999999993</v>
      </c>
      <c r="G194" s="26">
        <v>17.600000000000001</v>
      </c>
      <c r="H194" s="26">
        <v>6.2</v>
      </c>
      <c r="I194" s="26">
        <v>3.3</v>
      </c>
      <c r="J194" s="26">
        <v>2.9</v>
      </c>
      <c r="K194" s="26">
        <v>11.5</v>
      </c>
    </row>
    <row r="195" spans="1:11" x14ac:dyDescent="0.35">
      <c r="A195" s="55" t="s">
        <v>401</v>
      </c>
      <c r="B195" s="26">
        <v>30.5</v>
      </c>
      <c r="C195" s="26">
        <v>9.6</v>
      </c>
      <c r="D195" s="26">
        <v>5.4</v>
      </c>
      <c r="E195" s="26">
        <v>1.2</v>
      </c>
      <c r="F195" s="26">
        <v>3</v>
      </c>
      <c r="G195" s="26">
        <v>7.2</v>
      </c>
      <c r="H195" s="26">
        <v>1.8</v>
      </c>
      <c r="I195" s="26">
        <v>0.9</v>
      </c>
      <c r="J195" s="26">
        <v>0.9</v>
      </c>
      <c r="K195" s="26">
        <v>5.3</v>
      </c>
    </row>
    <row r="196" spans="1:11" x14ac:dyDescent="0.35">
      <c r="A196" s="53" t="s">
        <v>417</v>
      </c>
      <c r="B196" s="25" t="s">
        <v>3</v>
      </c>
      <c r="C196" s="25" t="s">
        <v>3</v>
      </c>
      <c r="D196" s="25" t="s">
        <v>3</v>
      </c>
      <c r="E196" s="25" t="s">
        <v>3</v>
      </c>
      <c r="F196" s="25" t="s">
        <v>3</v>
      </c>
      <c r="G196" s="25" t="s">
        <v>3</v>
      </c>
      <c r="H196" s="25" t="s">
        <v>3</v>
      </c>
      <c r="I196" s="25" t="s">
        <v>3</v>
      </c>
      <c r="J196" s="25" t="s">
        <v>3</v>
      </c>
      <c r="K196" s="25" t="s">
        <v>3</v>
      </c>
    </row>
    <row r="197" spans="1:11" x14ac:dyDescent="0.35">
      <c r="A197" s="54" t="s">
        <v>271</v>
      </c>
      <c r="B197" s="26">
        <v>8.4</v>
      </c>
      <c r="C197" s="26">
        <v>2.7</v>
      </c>
      <c r="D197" s="26">
        <v>1.4</v>
      </c>
      <c r="E197" s="26">
        <v>0.3</v>
      </c>
      <c r="F197" s="26">
        <v>1</v>
      </c>
      <c r="G197" s="26">
        <v>2.8</v>
      </c>
      <c r="H197" s="26">
        <v>0.8</v>
      </c>
      <c r="I197" s="26">
        <v>0.3</v>
      </c>
      <c r="J197" s="26">
        <v>0.4</v>
      </c>
      <c r="K197" s="26">
        <v>2</v>
      </c>
    </row>
    <row r="198" spans="1:11" x14ac:dyDescent="0.35">
      <c r="A198" s="54" t="s">
        <v>272</v>
      </c>
      <c r="B198" s="26">
        <v>109.8</v>
      </c>
      <c r="C198" s="26">
        <v>41.8</v>
      </c>
      <c r="D198" s="26">
        <v>22.1</v>
      </c>
      <c r="E198" s="26">
        <v>6.9</v>
      </c>
      <c r="F198" s="26">
        <v>12.7</v>
      </c>
      <c r="G198" s="26">
        <v>23.6</v>
      </c>
      <c r="H198" s="26">
        <v>7.7</v>
      </c>
      <c r="I198" s="26">
        <v>3.9</v>
      </c>
      <c r="J198" s="26">
        <v>3.8</v>
      </c>
      <c r="K198" s="26">
        <v>15.9</v>
      </c>
    </row>
    <row r="199" spans="1:11" x14ac:dyDescent="0.35">
      <c r="A199" s="58" t="s">
        <v>418</v>
      </c>
      <c r="B199" s="25" t="s">
        <v>3</v>
      </c>
      <c r="C199" s="25" t="s">
        <v>3</v>
      </c>
      <c r="D199" s="25" t="s">
        <v>3</v>
      </c>
      <c r="E199" s="25" t="s">
        <v>3</v>
      </c>
      <c r="F199" s="25" t="s">
        <v>3</v>
      </c>
      <c r="G199" s="25" t="s">
        <v>3</v>
      </c>
      <c r="H199" s="25" t="s">
        <v>3</v>
      </c>
      <c r="I199" s="25" t="s">
        <v>3</v>
      </c>
      <c r="J199" s="25" t="s">
        <v>3</v>
      </c>
      <c r="K199" s="25" t="s">
        <v>3</v>
      </c>
    </row>
    <row r="200" spans="1:11" x14ac:dyDescent="0.35">
      <c r="A200" s="55" t="s">
        <v>405</v>
      </c>
      <c r="B200" s="26">
        <v>4</v>
      </c>
      <c r="C200" s="26">
        <v>1.6</v>
      </c>
      <c r="D200" s="26">
        <v>0.7</v>
      </c>
      <c r="E200" s="26" t="s">
        <v>256</v>
      </c>
      <c r="F200" s="26">
        <v>0.6</v>
      </c>
      <c r="G200" s="26">
        <v>1.2</v>
      </c>
      <c r="H200" s="26">
        <v>0.3</v>
      </c>
      <c r="I200" s="26" t="s">
        <v>256</v>
      </c>
      <c r="J200" s="26">
        <v>0.2</v>
      </c>
      <c r="K200" s="26">
        <v>0.9</v>
      </c>
    </row>
    <row r="201" spans="1:11" x14ac:dyDescent="0.35">
      <c r="A201" s="55" t="s">
        <v>406</v>
      </c>
      <c r="B201" s="26">
        <v>1.6</v>
      </c>
      <c r="C201" s="26">
        <v>0.4</v>
      </c>
      <c r="D201" s="26" t="s">
        <v>256</v>
      </c>
      <c r="E201" s="26" t="s">
        <v>256</v>
      </c>
      <c r="F201" s="26" t="s">
        <v>256</v>
      </c>
      <c r="G201" s="26">
        <v>0.5</v>
      </c>
      <c r="H201" s="26" t="s">
        <v>256</v>
      </c>
      <c r="I201" s="26" t="s">
        <v>256</v>
      </c>
      <c r="J201" s="26" t="s">
        <v>256</v>
      </c>
      <c r="K201" s="26">
        <v>0.4</v>
      </c>
    </row>
    <row r="202" spans="1:11" x14ac:dyDescent="0.35">
      <c r="A202" s="55" t="s">
        <v>407</v>
      </c>
      <c r="B202" s="26">
        <v>2.9</v>
      </c>
      <c r="C202" s="26">
        <v>0.7</v>
      </c>
      <c r="D202" s="26">
        <v>0.5</v>
      </c>
      <c r="E202" s="26" t="s">
        <v>256</v>
      </c>
      <c r="F202" s="26">
        <v>0.2</v>
      </c>
      <c r="G202" s="26">
        <v>1.1000000000000001</v>
      </c>
      <c r="H202" s="26">
        <v>0.3</v>
      </c>
      <c r="I202" s="26" t="s">
        <v>256</v>
      </c>
      <c r="J202" s="26">
        <v>0.2</v>
      </c>
      <c r="K202" s="26">
        <v>0.7</v>
      </c>
    </row>
    <row r="203" spans="1:11" ht="24" customHeight="1" x14ac:dyDescent="0.35">
      <c r="A203" s="55" t="s">
        <v>419</v>
      </c>
      <c r="B203" s="26">
        <v>109.8</v>
      </c>
      <c r="C203" s="26">
        <v>41.8</v>
      </c>
      <c r="D203" s="26">
        <v>22.1</v>
      </c>
      <c r="E203" s="26">
        <v>6.9</v>
      </c>
      <c r="F203" s="26">
        <v>12.7</v>
      </c>
      <c r="G203" s="26">
        <v>23.6</v>
      </c>
      <c r="H203" s="26">
        <v>7.7</v>
      </c>
      <c r="I203" s="26">
        <v>3.9</v>
      </c>
      <c r="J203" s="26">
        <v>3.8</v>
      </c>
      <c r="K203" s="26">
        <v>15.9</v>
      </c>
    </row>
    <row r="204" spans="1:11" s="28" customFormat="1" x14ac:dyDescent="0.35">
      <c r="A204" s="58" t="s">
        <v>420</v>
      </c>
      <c r="B204" s="25" t="s">
        <v>3</v>
      </c>
      <c r="C204" s="25" t="s">
        <v>3</v>
      </c>
      <c r="D204" s="25" t="s">
        <v>3</v>
      </c>
      <c r="E204" s="25" t="s">
        <v>3</v>
      </c>
      <c r="F204" s="25" t="s">
        <v>3</v>
      </c>
      <c r="G204" s="25" t="s">
        <v>3</v>
      </c>
      <c r="H204" s="25" t="s">
        <v>3</v>
      </c>
      <c r="I204" s="25" t="s">
        <v>3</v>
      </c>
      <c r="J204" s="25" t="s">
        <v>3</v>
      </c>
      <c r="K204" s="25" t="s">
        <v>3</v>
      </c>
    </row>
    <row r="205" spans="1:11" s="28" customFormat="1" x14ac:dyDescent="0.35">
      <c r="A205" s="55" t="s">
        <v>411</v>
      </c>
      <c r="B205" s="26">
        <v>4</v>
      </c>
      <c r="C205" s="26">
        <v>1</v>
      </c>
      <c r="D205" s="26">
        <v>0.6</v>
      </c>
      <c r="E205" s="26" t="s">
        <v>256</v>
      </c>
      <c r="F205" s="26">
        <v>0.3</v>
      </c>
      <c r="G205" s="26">
        <v>1.3</v>
      </c>
      <c r="H205" s="26">
        <v>0.4</v>
      </c>
      <c r="I205" s="26">
        <v>0.2</v>
      </c>
      <c r="J205" s="26">
        <v>0.2</v>
      </c>
      <c r="K205" s="26">
        <v>0.9</v>
      </c>
    </row>
    <row r="206" spans="1:11" s="28" customFormat="1" ht="24" customHeight="1" x14ac:dyDescent="0.35">
      <c r="A206" s="55" t="s">
        <v>412</v>
      </c>
      <c r="B206" s="26">
        <v>1.6</v>
      </c>
      <c r="C206" s="26">
        <v>0.5</v>
      </c>
      <c r="D206" s="26">
        <v>0.2</v>
      </c>
      <c r="E206" s="26" t="s">
        <v>263</v>
      </c>
      <c r="F206" s="26">
        <v>0.3</v>
      </c>
      <c r="G206" s="26">
        <v>0.7</v>
      </c>
      <c r="H206" s="26" t="s">
        <v>256</v>
      </c>
      <c r="I206" s="26" t="s">
        <v>256</v>
      </c>
      <c r="J206" s="26" t="s">
        <v>256</v>
      </c>
      <c r="K206" s="26">
        <v>0.6</v>
      </c>
    </row>
    <row r="207" spans="1:11" s="28" customFormat="1" x14ac:dyDescent="0.35">
      <c r="A207" s="55" t="s">
        <v>415</v>
      </c>
      <c r="B207" s="26">
        <v>0.3</v>
      </c>
      <c r="C207" s="26" t="s">
        <v>256</v>
      </c>
      <c r="D207" s="26" t="s">
        <v>256</v>
      </c>
      <c r="E207" s="26" t="s">
        <v>263</v>
      </c>
      <c r="F207" s="26" t="s">
        <v>256</v>
      </c>
      <c r="G207" s="26" t="s">
        <v>256</v>
      </c>
      <c r="H207" s="26" t="s">
        <v>256</v>
      </c>
      <c r="I207" s="26" t="s">
        <v>256</v>
      </c>
      <c r="J207" s="26" t="s">
        <v>263</v>
      </c>
      <c r="K207" s="26" t="s">
        <v>256</v>
      </c>
    </row>
    <row r="208" spans="1:11" s="28" customFormat="1" x14ac:dyDescent="0.35">
      <c r="A208" s="55" t="s">
        <v>421</v>
      </c>
      <c r="B208" s="26">
        <v>2.5</v>
      </c>
      <c r="C208" s="26">
        <v>1.1000000000000001</v>
      </c>
      <c r="D208" s="26">
        <v>0.5</v>
      </c>
      <c r="E208" s="26" t="s">
        <v>256</v>
      </c>
      <c r="F208" s="26">
        <v>0.4</v>
      </c>
      <c r="G208" s="26">
        <v>0.8</v>
      </c>
      <c r="H208" s="26">
        <v>0.3</v>
      </c>
      <c r="I208" s="26" t="s">
        <v>256</v>
      </c>
      <c r="J208" s="26" t="s">
        <v>256</v>
      </c>
      <c r="K208" s="26">
        <v>0.5</v>
      </c>
    </row>
    <row r="209" spans="1:11" s="28" customFormat="1" x14ac:dyDescent="0.35">
      <c r="A209" s="55" t="s">
        <v>419</v>
      </c>
      <c r="B209" s="26">
        <v>109.8</v>
      </c>
      <c r="C209" s="26">
        <v>41.8</v>
      </c>
      <c r="D209" s="26">
        <v>22.1</v>
      </c>
      <c r="E209" s="26">
        <v>6.9</v>
      </c>
      <c r="F209" s="26">
        <v>12.7</v>
      </c>
      <c r="G209" s="26">
        <v>23.6</v>
      </c>
      <c r="H209" s="26">
        <v>7.7</v>
      </c>
      <c r="I209" s="26">
        <v>3.9</v>
      </c>
      <c r="J209" s="26">
        <v>3.8</v>
      </c>
      <c r="K209" s="26">
        <v>15.9</v>
      </c>
    </row>
    <row r="210" spans="1:11" s="28" customFormat="1" ht="39.5" x14ac:dyDescent="0.35">
      <c r="A210" s="53" t="s">
        <v>422</v>
      </c>
      <c r="B210" s="25" t="s">
        <v>3</v>
      </c>
      <c r="C210" s="25" t="s">
        <v>3</v>
      </c>
      <c r="D210" s="25" t="s">
        <v>3</v>
      </c>
      <c r="E210" s="25" t="s">
        <v>3</v>
      </c>
      <c r="F210" s="25" t="s">
        <v>3</v>
      </c>
      <c r="G210" s="25" t="s">
        <v>3</v>
      </c>
      <c r="H210" s="25" t="s">
        <v>3</v>
      </c>
      <c r="I210" s="25" t="s">
        <v>3</v>
      </c>
      <c r="J210" s="25" t="s">
        <v>3</v>
      </c>
      <c r="K210" s="25" t="s">
        <v>3</v>
      </c>
    </row>
    <row r="211" spans="1:11" ht="24" customHeight="1" x14ac:dyDescent="0.35">
      <c r="A211" s="54" t="s">
        <v>423</v>
      </c>
      <c r="B211" s="26">
        <v>5.6</v>
      </c>
      <c r="C211" s="26">
        <v>1.4</v>
      </c>
      <c r="D211" s="26">
        <v>0.9</v>
      </c>
      <c r="E211" s="26" t="s">
        <v>256</v>
      </c>
      <c r="F211" s="26">
        <v>0.3</v>
      </c>
      <c r="G211" s="26">
        <v>1.3</v>
      </c>
      <c r="H211" s="26">
        <v>0.3</v>
      </c>
      <c r="I211" s="26">
        <v>0.2</v>
      </c>
      <c r="J211" s="26" t="s">
        <v>256</v>
      </c>
      <c r="K211" s="26">
        <v>1</v>
      </c>
    </row>
    <row r="212" spans="1:11" ht="26.5" x14ac:dyDescent="0.35">
      <c r="A212" s="54" t="s">
        <v>424</v>
      </c>
      <c r="B212" s="26">
        <v>2.4</v>
      </c>
      <c r="C212" s="26">
        <v>0.6</v>
      </c>
      <c r="D212" s="26">
        <v>0.3</v>
      </c>
      <c r="E212" s="26" t="s">
        <v>256</v>
      </c>
      <c r="F212" s="26" t="s">
        <v>256</v>
      </c>
      <c r="G212" s="26">
        <v>0.5</v>
      </c>
      <c r="H212" s="26">
        <v>0.2</v>
      </c>
      <c r="I212" s="26" t="s">
        <v>256</v>
      </c>
      <c r="J212" s="26" t="s">
        <v>256</v>
      </c>
      <c r="K212" s="26">
        <v>0.3</v>
      </c>
    </row>
    <row r="213" spans="1:11" ht="26.5" x14ac:dyDescent="0.35">
      <c r="A213" s="54" t="s">
        <v>425</v>
      </c>
      <c r="B213" s="26">
        <v>4.2</v>
      </c>
      <c r="C213" s="26">
        <v>1.1000000000000001</v>
      </c>
      <c r="D213" s="26">
        <v>0.6</v>
      </c>
      <c r="E213" s="26">
        <v>0.2</v>
      </c>
      <c r="F213" s="26">
        <v>0.3</v>
      </c>
      <c r="G213" s="26">
        <v>1.3</v>
      </c>
      <c r="H213" s="26">
        <v>0.4</v>
      </c>
      <c r="I213" s="26">
        <v>0.2</v>
      </c>
      <c r="J213" s="26">
        <v>0.2</v>
      </c>
      <c r="K213" s="26">
        <v>0.9</v>
      </c>
    </row>
    <row r="214" spans="1:11" ht="26.5" x14ac:dyDescent="0.35">
      <c r="A214" s="54" t="s">
        <v>426</v>
      </c>
      <c r="B214" s="26">
        <v>6.5</v>
      </c>
      <c r="C214" s="26">
        <v>1.3</v>
      </c>
      <c r="D214" s="26">
        <v>0.9</v>
      </c>
      <c r="E214" s="26" t="s">
        <v>256</v>
      </c>
      <c r="F214" s="26">
        <v>0.3</v>
      </c>
      <c r="G214" s="26">
        <v>1.8</v>
      </c>
      <c r="H214" s="26">
        <v>0.7</v>
      </c>
      <c r="I214" s="26">
        <v>0.3</v>
      </c>
      <c r="J214" s="26">
        <v>0.3</v>
      </c>
      <c r="K214" s="26">
        <v>1.1000000000000001</v>
      </c>
    </row>
    <row r="215" spans="1:11" ht="26.5" x14ac:dyDescent="0.35">
      <c r="A215" s="54" t="s">
        <v>427</v>
      </c>
      <c r="B215" s="26">
        <v>6.6</v>
      </c>
      <c r="C215" s="26">
        <v>2</v>
      </c>
      <c r="D215" s="26">
        <v>1.2</v>
      </c>
      <c r="E215" s="26">
        <v>0.2</v>
      </c>
      <c r="F215" s="26">
        <v>0.6</v>
      </c>
      <c r="G215" s="26">
        <v>1.5</v>
      </c>
      <c r="H215" s="26">
        <v>0.4</v>
      </c>
      <c r="I215" s="26">
        <v>0.3</v>
      </c>
      <c r="J215" s="26" t="s">
        <v>256</v>
      </c>
      <c r="K215" s="26">
        <v>1.1000000000000001</v>
      </c>
    </row>
    <row r="216" spans="1:11" ht="15" x14ac:dyDescent="0.35">
      <c r="A216" s="54" t="s">
        <v>428</v>
      </c>
      <c r="B216" s="26">
        <v>2.6</v>
      </c>
      <c r="C216" s="26">
        <v>0.7</v>
      </c>
      <c r="D216" s="26">
        <v>0.4</v>
      </c>
      <c r="E216" s="26" t="s">
        <v>256</v>
      </c>
      <c r="F216" s="26">
        <v>0.2</v>
      </c>
      <c r="G216" s="26">
        <v>0.6</v>
      </c>
      <c r="H216" s="26">
        <v>0.2</v>
      </c>
      <c r="I216" s="26" t="s">
        <v>256</v>
      </c>
      <c r="J216" s="26" t="s">
        <v>256</v>
      </c>
      <c r="K216" s="26">
        <v>0.4</v>
      </c>
    </row>
    <row r="217" spans="1:11" ht="43.5" customHeight="1" thickBot="1" x14ac:dyDescent="0.4">
      <c r="A217" s="60"/>
      <c r="B217" s="61"/>
      <c r="C217" s="61"/>
      <c r="D217" s="61"/>
      <c r="E217" s="61"/>
      <c r="F217" s="61"/>
      <c r="G217" s="61"/>
      <c r="H217" s="61"/>
      <c r="I217" s="61"/>
      <c r="J217" s="61"/>
      <c r="K217" s="61"/>
    </row>
    <row r="218" spans="1:11" x14ac:dyDescent="0.35">
      <c r="A218" s="75" t="s">
        <v>429</v>
      </c>
      <c r="B218" s="75"/>
      <c r="C218" s="75"/>
      <c r="D218" s="75"/>
      <c r="E218" s="75"/>
      <c r="F218" s="75"/>
      <c r="G218" s="75"/>
      <c r="H218" s="75"/>
      <c r="I218" s="75"/>
      <c r="J218" s="75"/>
      <c r="K218" s="75"/>
    </row>
    <row r="219" spans="1:11" ht="26.5" x14ac:dyDescent="0.35">
      <c r="A219" s="29" t="s">
        <v>424</v>
      </c>
      <c r="B219" s="26">
        <v>2.4</v>
      </c>
      <c r="C219" s="26">
        <v>2.2000000000000002</v>
      </c>
      <c r="D219" s="26" t="s">
        <v>256</v>
      </c>
      <c r="E219" s="26" t="s">
        <v>256</v>
      </c>
      <c r="F219" s="26" t="s">
        <v>263</v>
      </c>
      <c r="G219" s="26" t="s">
        <v>256</v>
      </c>
    </row>
    <row r="220" spans="1:11" ht="26.5" x14ac:dyDescent="0.35">
      <c r="A220" s="29" t="s">
        <v>425</v>
      </c>
      <c r="B220" s="26">
        <v>4.2</v>
      </c>
      <c r="C220" s="26">
        <v>3.8</v>
      </c>
      <c r="D220" s="26">
        <v>0.1</v>
      </c>
      <c r="E220" s="26" t="s">
        <v>256</v>
      </c>
      <c r="F220" s="26" t="s">
        <v>256</v>
      </c>
      <c r="G220" s="26" t="s">
        <v>256</v>
      </c>
    </row>
    <row r="221" spans="1:11" s="28" customFormat="1" ht="24" customHeight="1" x14ac:dyDescent="0.35">
      <c r="A221" s="29" t="s">
        <v>426</v>
      </c>
      <c r="B221" s="26">
        <v>6.5</v>
      </c>
      <c r="C221" s="26">
        <v>5.6</v>
      </c>
      <c r="D221" s="26">
        <v>0.4</v>
      </c>
      <c r="E221" s="26" t="s">
        <v>256</v>
      </c>
      <c r="F221" s="26" t="s">
        <v>256</v>
      </c>
      <c r="G221" s="26" t="s">
        <v>256</v>
      </c>
    </row>
    <row r="222" spans="1:11" s="28" customFormat="1" ht="26.5" x14ac:dyDescent="0.35">
      <c r="A222" s="29" t="s">
        <v>427</v>
      </c>
      <c r="B222" s="26">
        <v>6.6</v>
      </c>
      <c r="C222" s="26">
        <v>6.1</v>
      </c>
      <c r="D222" s="26">
        <v>0.3</v>
      </c>
      <c r="E222" s="26" t="s">
        <v>256</v>
      </c>
      <c r="F222" s="26" t="s">
        <v>256</v>
      </c>
      <c r="G222" s="26" t="s">
        <v>256</v>
      </c>
    </row>
    <row r="223" spans="1:11" s="28" customFormat="1" ht="15" x14ac:dyDescent="0.35">
      <c r="A223" s="29" t="s">
        <v>428</v>
      </c>
      <c r="B223" s="26">
        <v>2.6</v>
      </c>
      <c r="C223" s="26">
        <v>2.2999999999999998</v>
      </c>
      <c r="D223" s="26" t="s">
        <v>256</v>
      </c>
      <c r="E223" s="26" t="s">
        <v>256</v>
      </c>
      <c r="F223" s="26" t="s">
        <v>256</v>
      </c>
      <c r="G223" s="26" t="s">
        <v>256</v>
      </c>
    </row>
    <row r="224" spans="1:11" s="28" customFormat="1" ht="15" thickBot="1" x14ac:dyDescent="0.4">
      <c r="A224" s="27"/>
      <c r="B224" s="30"/>
      <c r="C224" s="30"/>
      <c r="D224" s="30"/>
      <c r="E224" s="30"/>
      <c r="F224" s="30"/>
      <c r="G224" s="30"/>
    </row>
    <row r="225" spans="1:7" s="28" customFormat="1" ht="206.25" customHeight="1" x14ac:dyDescent="0.35">
      <c r="A225" s="66" t="s">
        <v>429</v>
      </c>
      <c r="B225" s="66"/>
      <c r="C225" s="66"/>
      <c r="D225" s="66"/>
      <c r="E225" s="66"/>
      <c r="F225" s="66"/>
      <c r="G225" s="66"/>
    </row>
    <row r="226" spans="1:7" s="28" customFormat="1" x14ac:dyDescent="0.35">
      <c r="A226"/>
      <c r="B226"/>
      <c r="C226"/>
      <c r="D226"/>
      <c r="E226"/>
      <c r="F226"/>
      <c r="G226"/>
    </row>
    <row r="227" spans="1:7" ht="44.15" customHeight="1" x14ac:dyDescent="0.35"/>
    <row r="229" spans="1:7" x14ac:dyDescent="0.35">
      <c r="A229" s="31"/>
    </row>
    <row r="230" spans="1:7" x14ac:dyDescent="0.35">
      <c r="A230" s="32"/>
    </row>
    <row r="231" spans="1:7" x14ac:dyDescent="0.35">
      <c r="A231" s="32"/>
    </row>
    <row r="235" spans="1:7" ht="208.5" customHeight="1" x14ac:dyDescent="0.35"/>
  </sheetData>
  <mergeCells count="9">
    <mergeCell ref="A225:G225"/>
    <mergeCell ref="A2:K2"/>
    <mergeCell ref="B3:K3"/>
    <mergeCell ref="C5:F5"/>
    <mergeCell ref="G5:K5"/>
    <mergeCell ref="E7:E8"/>
    <mergeCell ref="F7:F8"/>
    <mergeCell ref="H7:J7"/>
    <mergeCell ref="A218:K2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BDD4-5B79-47EA-BB75-4BF599256B69}">
  <dimension ref="A1:E50"/>
  <sheetViews>
    <sheetView topLeftCell="A3" workbookViewId="0">
      <selection activeCell="E13" sqref="E13"/>
    </sheetView>
  </sheetViews>
  <sheetFormatPr defaultColWidth="15.81640625" defaultRowHeight="14.5" x14ac:dyDescent="0.35"/>
  <cols>
    <col min="1" max="1" width="31" customWidth="1"/>
    <col min="2" max="2" width="13.81640625" customWidth="1"/>
  </cols>
  <sheetData>
    <row r="1" spans="1:5" ht="27" thickBot="1" x14ac:dyDescent="0.4">
      <c r="A1" s="93" t="s">
        <v>485</v>
      </c>
      <c r="B1" s="94" t="s">
        <v>449</v>
      </c>
    </row>
    <row r="2" spans="1:5" ht="27" thickBot="1" x14ac:dyDescent="0.4">
      <c r="A2" s="91" t="s">
        <v>450</v>
      </c>
      <c r="B2" s="92" t="s">
        <v>3</v>
      </c>
    </row>
    <row r="3" spans="1:5" x14ac:dyDescent="0.35">
      <c r="A3" s="89" t="s">
        <v>484</v>
      </c>
      <c r="B3" s="95">
        <v>13624</v>
      </c>
      <c r="D3" s="107" t="s">
        <v>490</v>
      </c>
      <c r="E3" s="90"/>
    </row>
    <row r="4" spans="1:5" x14ac:dyDescent="0.35">
      <c r="A4" s="99" t="s">
        <v>457</v>
      </c>
      <c r="B4" s="96">
        <v>275</v>
      </c>
      <c r="D4" s="86" t="s">
        <v>491</v>
      </c>
      <c r="E4" s="85">
        <f>B12/B5/Population!$D$3</f>
        <v>2.6978497231229201E-11</v>
      </c>
    </row>
    <row r="5" spans="1:5" x14ac:dyDescent="0.35">
      <c r="A5" s="99" t="s">
        <v>486</v>
      </c>
      <c r="B5" s="96">
        <v>112</v>
      </c>
      <c r="D5" s="86" t="s">
        <v>455</v>
      </c>
      <c r="E5" s="85">
        <f>B13/B6/Population!$D$3</f>
        <v>2.7955052063353031E-10</v>
      </c>
    </row>
    <row r="6" spans="1:5" x14ac:dyDescent="0.35">
      <c r="A6" s="99" t="s">
        <v>455</v>
      </c>
      <c r="B6" s="96">
        <v>8647</v>
      </c>
      <c r="D6" s="86" t="s">
        <v>458</v>
      </c>
      <c r="E6" s="85">
        <f>B15/B8/Population!$D$3</f>
        <v>9.0146934394737149E-10</v>
      </c>
    </row>
    <row r="7" spans="1:5" ht="15" thickBot="1" x14ac:dyDescent="0.4">
      <c r="A7" s="99" t="s">
        <v>487</v>
      </c>
      <c r="B7" s="96">
        <v>211</v>
      </c>
      <c r="D7" s="87" t="s">
        <v>414</v>
      </c>
      <c r="E7" s="88">
        <f>B16/B9/Population!$D$3</f>
        <v>1.9878892696695201E-11</v>
      </c>
    </row>
    <row r="8" spans="1:5" x14ac:dyDescent="0.35">
      <c r="A8" s="99" t="s">
        <v>458</v>
      </c>
      <c r="B8" s="96">
        <v>181</v>
      </c>
      <c r="D8" t="s">
        <v>492</v>
      </c>
    </row>
    <row r="9" spans="1:5" ht="15" thickBot="1" x14ac:dyDescent="0.4">
      <c r="A9" s="100" t="s">
        <v>414</v>
      </c>
      <c r="B9" s="97">
        <v>608</v>
      </c>
    </row>
    <row r="10" spans="1:5" x14ac:dyDescent="0.35">
      <c r="A10" s="84" t="s">
        <v>480</v>
      </c>
      <c r="B10" s="96">
        <v>871</v>
      </c>
      <c r="D10" s="107" t="s">
        <v>494</v>
      </c>
      <c r="E10" s="90"/>
    </row>
    <row r="11" spans="1:5" ht="15" thickBot="1" x14ac:dyDescent="0.4">
      <c r="A11" s="99" t="s">
        <v>457</v>
      </c>
      <c r="B11" s="98" t="s">
        <v>456</v>
      </c>
      <c r="D11" s="87" t="s">
        <v>414</v>
      </c>
      <c r="E11" s="88">
        <f>B36/B23/Population!$D$3</f>
        <v>1.0788316516344155E-10</v>
      </c>
    </row>
    <row r="12" spans="1:5" ht="15" thickBot="1" x14ac:dyDescent="0.4">
      <c r="A12" s="99" t="s">
        <v>486</v>
      </c>
      <c r="B12" s="96">
        <v>1</v>
      </c>
      <c r="D12" s="87" t="s">
        <v>510</v>
      </c>
      <c r="E12" s="88">
        <f>(SUM(B39,B42,B45,B48)*12/4)/(SUM(B26,B29,B32,B35)*12/4)/Population!$D$3</f>
        <v>1.0940982639516318E-10</v>
      </c>
    </row>
    <row r="13" spans="1:5" x14ac:dyDescent="0.35">
      <c r="A13" s="99" t="s">
        <v>455</v>
      </c>
      <c r="B13" s="96">
        <v>800</v>
      </c>
      <c r="D13" s="109" t="s">
        <v>492</v>
      </c>
    </row>
    <row r="14" spans="1:5" x14ac:dyDescent="0.35">
      <c r="A14" s="99" t="s">
        <v>487</v>
      </c>
      <c r="B14" s="96" t="s">
        <v>454</v>
      </c>
      <c r="D14" s="109" t="s">
        <v>495</v>
      </c>
    </row>
    <row r="15" spans="1:5" x14ac:dyDescent="0.35">
      <c r="A15" s="99" t="s">
        <v>458</v>
      </c>
      <c r="B15" s="96">
        <v>54</v>
      </c>
    </row>
    <row r="16" spans="1:5" ht="15" thickBot="1" x14ac:dyDescent="0.4">
      <c r="A16" s="100" t="s">
        <v>414</v>
      </c>
      <c r="B16" s="97">
        <v>4</v>
      </c>
    </row>
    <row r="17" spans="1:2" ht="14.5" customHeight="1" x14ac:dyDescent="0.35">
      <c r="A17" s="101" t="s">
        <v>489</v>
      </c>
      <c r="B17" s="102"/>
    </row>
    <row r="18" spans="1:2" x14ac:dyDescent="0.35">
      <c r="A18" s="103"/>
      <c r="B18" s="104"/>
    </row>
    <row r="19" spans="1:2" x14ac:dyDescent="0.35">
      <c r="A19" s="103"/>
      <c r="B19" s="104"/>
    </row>
    <row r="20" spans="1:2" ht="15" thickBot="1" x14ac:dyDescent="0.4">
      <c r="A20" s="105"/>
      <c r="B20" s="106"/>
    </row>
    <row r="21" spans="1:2" ht="15" thickBot="1" x14ac:dyDescent="0.4"/>
    <row r="22" spans="1:2" ht="27" thickBot="1" x14ac:dyDescent="0.4">
      <c r="A22" s="93" t="s">
        <v>485</v>
      </c>
      <c r="B22" s="94" t="s">
        <v>488</v>
      </c>
    </row>
    <row r="23" spans="1:2" x14ac:dyDescent="0.35">
      <c r="A23" s="89" t="s">
        <v>484</v>
      </c>
      <c r="B23" s="95">
        <f>SUM(B24:B35)</f>
        <v>21006</v>
      </c>
    </row>
    <row r="24" spans="1:2" x14ac:dyDescent="0.35">
      <c r="A24" s="108" t="s">
        <v>498</v>
      </c>
      <c r="B24" s="96">
        <v>1122</v>
      </c>
    </row>
    <row r="25" spans="1:2" x14ac:dyDescent="0.35">
      <c r="A25" s="108" t="s">
        <v>499</v>
      </c>
      <c r="B25" s="96">
        <v>1219</v>
      </c>
    </row>
    <row r="26" spans="1:2" x14ac:dyDescent="0.35">
      <c r="A26" s="108" t="s">
        <v>500</v>
      </c>
      <c r="B26" s="96">
        <v>1754</v>
      </c>
    </row>
    <row r="27" spans="1:2" x14ac:dyDescent="0.35">
      <c r="A27" s="108" t="s">
        <v>501</v>
      </c>
      <c r="B27" s="96">
        <v>1963</v>
      </c>
    </row>
    <row r="28" spans="1:2" x14ac:dyDescent="0.35">
      <c r="A28" s="108" t="s">
        <v>502</v>
      </c>
      <c r="B28" s="96">
        <v>2134</v>
      </c>
    </row>
    <row r="29" spans="1:2" x14ac:dyDescent="0.35">
      <c r="A29" s="108" t="s">
        <v>503</v>
      </c>
      <c r="B29" s="96">
        <v>2178</v>
      </c>
    </row>
    <row r="30" spans="1:2" x14ac:dyDescent="0.35">
      <c r="A30" s="108" t="s">
        <v>504</v>
      </c>
      <c r="B30" s="96">
        <v>2273</v>
      </c>
    </row>
    <row r="31" spans="1:2" x14ac:dyDescent="0.35">
      <c r="A31" s="108" t="s">
        <v>505</v>
      </c>
      <c r="B31" s="96">
        <v>2183</v>
      </c>
    </row>
    <row r="32" spans="1:2" x14ac:dyDescent="0.35">
      <c r="A32" s="108" t="s">
        <v>506</v>
      </c>
      <c r="B32" s="96">
        <v>1929</v>
      </c>
    </row>
    <row r="33" spans="1:2" x14ac:dyDescent="0.35">
      <c r="A33" s="108" t="s">
        <v>507</v>
      </c>
      <c r="B33" s="85">
        <v>1696</v>
      </c>
    </row>
    <row r="34" spans="1:2" x14ac:dyDescent="0.35">
      <c r="A34" s="108" t="s">
        <v>508</v>
      </c>
      <c r="B34" s="85">
        <v>1346</v>
      </c>
    </row>
    <row r="35" spans="1:2" ht="15" thickBot="1" x14ac:dyDescent="0.4">
      <c r="A35" s="110" t="s">
        <v>509</v>
      </c>
      <c r="B35" s="97">
        <v>1209</v>
      </c>
    </row>
    <row r="36" spans="1:2" x14ac:dyDescent="0.35">
      <c r="A36" s="84" t="s">
        <v>480</v>
      </c>
      <c r="B36" s="96">
        <f>SUM(B37:B48)</f>
        <v>750</v>
      </c>
    </row>
    <row r="37" spans="1:2" x14ac:dyDescent="0.35">
      <c r="A37" s="108" t="s">
        <v>498</v>
      </c>
      <c r="B37" s="96">
        <v>41</v>
      </c>
    </row>
    <row r="38" spans="1:2" x14ac:dyDescent="0.35">
      <c r="A38" s="108" t="s">
        <v>499</v>
      </c>
      <c r="B38" s="96">
        <v>42</v>
      </c>
    </row>
    <row r="39" spans="1:2" x14ac:dyDescent="0.35">
      <c r="A39" s="108" t="s">
        <v>500</v>
      </c>
      <c r="B39" s="96">
        <v>56</v>
      </c>
    </row>
    <row r="40" spans="1:2" x14ac:dyDescent="0.35">
      <c r="A40" s="108" t="s">
        <v>501</v>
      </c>
      <c r="B40" s="85">
        <v>64</v>
      </c>
    </row>
    <row r="41" spans="1:2" x14ac:dyDescent="0.35">
      <c r="A41" s="108" t="s">
        <v>502</v>
      </c>
      <c r="B41" s="85">
        <v>70</v>
      </c>
    </row>
    <row r="42" spans="1:2" x14ac:dyDescent="0.35">
      <c r="A42" s="108" t="s">
        <v>503</v>
      </c>
      <c r="B42" s="96">
        <v>72</v>
      </c>
    </row>
    <row r="43" spans="1:2" x14ac:dyDescent="0.35">
      <c r="A43" s="108" t="s">
        <v>504</v>
      </c>
      <c r="B43" s="85">
        <v>78</v>
      </c>
    </row>
    <row r="44" spans="1:2" x14ac:dyDescent="0.35">
      <c r="A44" s="108" t="s">
        <v>505</v>
      </c>
      <c r="B44" s="85">
        <v>77</v>
      </c>
    </row>
    <row r="45" spans="1:2" x14ac:dyDescent="0.35">
      <c r="A45" s="108" t="s">
        <v>506</v>
      </c>
      <c r="B45" s="96">
        <v>70</v>
      </c>
    </row>
    <row r="46" spans="1:2" x14ac:dyDescent="0.35">
      <c r="A46" s="108" t="s">
        <v>507</v>
      </c>
      <c r="B46" s="85">
        <v>65</v>
      </c>
    </row>
    <row r="47" spans="1:2" x14ac:dyDescent="0.35">
      <c r="A47" s="108" t="s">
        <v>508</v>
      </c>
      <c r="B47" s="85">
        <v>57</v>
      </c>
    </row>
    <row r="48" spans="1:2" ht="15" thickBot="1" x14ac:dyDescent="0.4">
      <c r="A48" s="110" t="s">
        <v>509</v>
      </c>
      <c r="B48" s="97">
        <v>58</v>
      </c>
    </row>
    <row r="50" spans="1:1" x14ac:dyDescent="0.35">
      <c r="A50" s="99" t="s">
        <v>493</v>
      </c>
    </row>
  </sheetData>
  <mergeCells count="1">
    <mergeCell ref="A17:B20"/>
  </mergeCells>
  <phoneticPr fontId="3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2F0C2-0EA3-4A96-A9A0-B81F01424ABC}">
  <dimension ref="A1:AI3"/>
  <sheetViews>
    <sheetView workbookViewId="0">
      <selection activeCell="B2" sqref="B2"/>
    </sheetView>
  </sheetViews>
  <sheetFormatPr defaultColWidth="13.08984375" defaultRowHeight="14.5" x14ac:dyDescent="0.35"/>
  <cols>
    <col min="1" max="1" width="7.08984375" customWidth="1"/>
  </cols>
  <sheetData>
    <row r="1" spans="1:35" ht="15" thickBot="1" x14ac:dyDescent="0.4">
      <c r="A1" s="76"/>
      <c r="B1" s="81">
        <v>2017</v>
      </c>
      <c r="C1" s="81">
        <v>2018</v>
      </c>
      <c r="D1" s="81">
        <v>2019</v>
      </c>
      <c r="E1" s="81">
        <v>2020</v>
      </c>
      <c r="F1" s="81">
        <v>2021</v>
      </c>
      <c r="G1" s="81">
        <v>2022</v>
      </c>
      <c r="H1" s="81">
        <v>2023</v>
      </c>
      <c r="I1" s="81">
        <v>2024</v>
      </c>
      <c r="J1" s="81">
        <v>2025</v>
      </c>
      <c r="K1" s="81">
        <v>2026</v>
      </c>
      <c r="L1" s="81">
        <v>2027</v>
      </c>
      <c r="M1" s="81">
        <v>2028</v>
      </c>
      <c r="N1" s="81">
        <v>2029</v>
      </c>
      <c r="O1" s="81">
        <v>2030</v>
      </c>
      <c r="P1" s="81">
        <v>2031</v>
      </c>
      <c r="Q1" s="81">
        <v>2032</v>
      </c>
      <c r="R1" s="81">
        <v>2033</v>
      </c>
      <c r="S1" s="81">
        <v>2034</v>
      </c>
      <c r="T1" s="81">
        <v>2035</v>
      </c>
      <c r="U1" s="81">
        <v>2036</v>
      </c>
      <c r="V1" s="81">
        <v>2037</v>
      </c>
      <c r="W1" s="81">
        <v>2038</v>
      </c>
      <c r="X1" s="81">
        <v>2039</v>
      </c>
      <c r="Y1" s="81">
        <v>2040</v>
      </c>
      <c r="Z1" s="81">
        <v>2041</v>
      </c>
      <c r="AA1" s="81">
        <v>2042</v>
      </c>
      <c r="AB1" s="81">
        <v>2043</v>
      </c>
      <c r="AC1" s="81">
        <v>2044</v>
      </c>
      <c r="AD1" s="81">
        <v>2045</v>
      </c>
      <c r="AE1" s="81">
        <v>2046</v>
      </c>
      <c r="AF1" s="81">
        <v>2047</v>
      </c>
      <c r="AG1" s="81">
        <v>2048</v>
      </c>
      <c r="AH1" s="81">
        <v>2049</v>
      </c>
      <c r="AI1" s="81">
        <v>2050</v>
      </c>
    </row>
    <row r="2" spans="1:35" ht="15" thickBot="1" x14ac:dyDescent="0.4">
      <c r="A2" s="76" t="s">
        <v>480</v>
      </c>
      <c r="B2" s="82">
        <v>28245982</v>
      </c>
      <c r="C2" s="82">
        <v>28716123</v>
      </c>
      <c r="D2" s="82">
        <v>29193268</v>
      </c>
      <c r="E2" s="82">
        <v>29677668</v>
      </c>
      <c r="F2" s="82">
        <v>30168926</v>
      </c>
      <c r="G2" s="82">
        <v>30667390</v>
      </c>
      <c r="H2" s="82">
        <v>31172832</v>
      </c>
      <c r="I2" s="82">
        <v>31685234</v>
      </c>
      <c r="J2" s="82">
        <v>32204920</v>
      </c>
      <c r="K2" s="82">
        <v>32730748</v>
      </c>
      <c r="L2" s="82">
        <v>33263027</v>
      </c>
      <c r="M2" s="82">
        <v>33801104</v>
      </c>
      <c r="N2" s="82">
        <v>34345157</v>
      </c>
      <c r="O2" s="82">
        <v>34894452</v>
      </c>
      <c r="P2" s="82">
        <v>35449059</v>
      </c>
      <c r="Q2" s="82">
        <v>36008470</v>
      </c>
      <c r="R2" s="82">
        <v>36572564</v>
      </c>
      <c r="S2" s="82">
        <v>37142038</v>
      </c>
      <c r="T2" s="82">
        <v>37716495</v>
      </c>
      <c r="U2" s="82">
        <v>38296865</v>
      </c>
      <c r="V2" s="82">
        <v>38883894</v>
      </c>
      <c r="W2" s="82">
        <v>39477164</v>
      </c>
      <c r="X2" s="82">
        <v>40078056</v>
      </c>
      <c r="Y2" s="82">
        <v>40686496</v>
      </c>
      <c r="Z2" s="82">
        <v>41303005</v>
      </c>
      <c r="AA2" s="82">
        <v>41928733</v>
      </c>
      <c r="AB2" s="82">
        <v>42564184</v>
      </c>
      <c r="AC2" s="82">
        <v>43209911</v>
      </c>
      <c r="AD2" s="82">
        <v>43866965</v>
      </c>
      <c r="AE2" s="82">
        <v>44535432</v>
      </c>
      <c r="AF2" s="82">
        <v>45216833</v>
      </c>
      <c r="AG2" s="82">
        <v>45911304</v>
      </c>
      <c r="AH2" s="82">
        <v>46619758</v>
      </c>
      <c r="AI2" s="82">
        <v>47342105</v>
      </c>
    </row>
    <row r="3" spans="1:35" ht="15" thickBot="1" x14ac:dyDescent="0.4">
      <c r="A3" s="76" t="s">
        <v>478</v>
      </c>
      <c r="B3" s="83">
        <v>325028200</v>
      </c>
      <c r="C3" s="83">
        <v>327989800</v>
      </c>
      <c r="D3" s="83">
        <v>330951400</v>
      </c>
      <c r="E3" s="83">
        <v>333913000</v>
      </c>
      <c r="F3" s="83">
        <v>336896600</v>
      </c>
      <c r="G3" s="83">
        <v>339880200</v>
      </c>
      <c r="H3" s="83">
        <v>342863800</v>
      </c>
      <c r="I3" s="83">
        <v>345847400</v>
      </c>
      <c r="J3" s="83">
        <v>348831000</v>
      </c>
      <c r="K3" s="83">
        <v>351789000</v>
      </c>
      <c r="L3" s="83">
        <v>354747000</v>
      </c>
      <c r="M3" s="83">
        <v>357705000</v>
      </c>
      <c r="N3" s="83">
        <v>360663000</v>
      </c>
      <c r="O3" s="83">
        <v>363621000</v>
      </c>
      <c r="P3" s="83">
        <v>366549400</v>
      </c>
      <c r="Q3" s="83">
        <v>369477800</v>
      </c>
      <c r="R3" s="83">
        <v>372406200</v>
      </c>
      <c r="S3" s="83">
        <v>375334600</v>
      </c>
      <c r="T3" s="83">
        <v>378263000</v>
      </c>
      <c r="U3" s="83">
        <v>381185400</v>
      </c>
      <c r="V3" s="83">
        <v>384107800</v>
      </c>
      <c r="W3" s="83">
        <v>387030200</v>
      </c>
      <c r="X3" s="83">
        <v>389952600</v>
      </c>
      <c r="Y3" s="83">
        <v>392875000</v>
      </c>
      <c r="Z3" s="83">
        <v>395828000</v>
      </c>
      <c r="AA3" s="83">
        <v>398781000</v>
      </c>
      <c r="AB3" s="83">
        <v>401734000</v>
      </c>
      <c r="AC3" s="83">
        <v>404687000</v>
      </c>
      <c r="AD3" s="83">
        <v>407640000</v>
      </c>
      <c r="AE3" s="83">
        <v>410677600</v>
      </c>
      <c r="AF3" s="83">
        <v>413715200</v>
      </c>
      <c r="AG3" s="83">
        <v>416752800</v>
      </c>
      <c r="AH3" s="83">
        <v>419790400</v>
      </c>
      <c r="AI3" s="83">
        <v>422828000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17"/>
  <sheetViews>
    <sheetView workbookViewId="0">
      <selection activeCell="B6" sqref="B6"/>
    </sheetView>
  </sheetViews>
  <sheetFormatPr defaultRowHeight="14.5" x14ac:dyDescent="0.35"/>
  <cols>
    <col min="1" max="1" width="23.453125" customWidth="1"/>
    <col min="2" max="35" width="9.54296875" bestFit="1" customWidth="1"/>
  </cols>
  <sheetData>
    <row r="1" spans="1:35" x14ac:dyDescent="0.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x14ac:dyDescent="0.35">
      <c r="A3" s="40" t="s">
        <v>230</v>
      </c>
      <c r="B3" s="34">
        <f>0.078431247*INDEX('AEO Table 22'!$C$103:$AK$103,MATCH(B$1,'AEO Table 22'!$C$1:$AJ$1,0))*10^3*About!$A$53*'Texas Data'!$E$11*Population!B2</f>
        <v>0</v>
      </c>
      <c r="C3" s="34">
        <f>0.078431247*INDEX('AEO Table 22'!$C$103:$AK$103,MATCH(C$1,'AEO Table 22'!$C$1:$AJ$1,0))*10^3*About!$A$53*'Texas Data'!$E$11*Population!C2</f>
        <v>0</v>
      </c>
      <c r="D3" s="34">
        <f>0.078431247*INDEX('AEO Table 22'!$C$103:$AK$103,MATCH(D$1,'AEO Table 22'!$C$1:$AJ$1,0))*10^3*About!$A$53*'Texas Data'!$E$11*Population!D2</f>
        <v>0</v>
      </c>
      <c r="E3" s="34">
        <f>0.078431247*INDEX('AEO Table 22'!$C$103:$AK$103,MATCH(E$1,'AEO Table 22'!$C$1:$AJ$1,0))*10^3*About!$A$53*'Texas Data'!$E$11*Population!E2</f>
        <v>0</v>
      </c>
      <c r="F3" s="34">
        <f>0.078431247*INDEX('AEO Table 22'!$C$103:$AK$103,MATCH(F$1,'AEO Table 22'!$C$1:$AJ$1,0))*10^3*About!$A$53*'Texas Data'!$E$11*Population!F2</f>
        <v>0</v>
      </c>
      <c r="G3" s="34">
        <f>0.078431247*INDEX('AEO Table 22'!$C$103:$AK$103,MATCH(G$1,'AEO Table 22'!$C$1:$AJ$1,0))*10^3*About!$A$53*'Texas Data'!$E$11*Population!G2</f>
        <v>0</v>
      </c>
      <c r="H3" s="34">
        <f>0.078431247*INDEX('AEO Table 22'!$C$103:$AK$103,MATCH(H$1,'AEO Table 22'!$C$1:$AJ$1,0))*10^3*About!$A$53*'Texas Data'!$E$11*Population!H2</f>
        <v>0</v>
      </c>
      <c r="I3" s="34">
        <f>0.078431247*INDEX('AEO Table 22'!$C$103:$AK$103,MATCH(I$1,'AEO Table 22'!$C$1:$AJ$1,0))*10^3*About!$A$53*'Texas Data'!$E$11*Population!I2</f>
        <v>0</v>
      </c>
      <c r="J3" s="34">
        <f>0.078431247*INDEX('AEO Table 22'!$C$103:$AK$103,MATCH(J$1,'AEO Table 22'!$C$1:$AJ$1,0))*10^3*About!$A$53*'Texas Data'!$E$11*Population!J2</f>
        <v>0</v>
      </c>
      <c r="K3" s="34">
        <f>0.078431247*INDEX('AEO Table 22'!$C$103:$AK$103,MATCH(K$1,'AEO Table 22'!$C$1:$AJ$1,0))*10^3*About!$A$53*'Texas Data'!$E$11*Population!K2</f>
        <v>0</v>
      </c>
      <c r="L3" s="34">
        <f>0.078431247*INDEX('AEO Table 22'!$C$103:$AK$103,MATCH(L$1,'AEO Table 22'!$C$1:$AJ$1,0))*10^3*About!$A$53*'Texas Data'!$E$11*Population!L2</f>
        <v>0</v>
      </c>
      <c r="M3" s="34">
        <f>0.078431247*INDEX('AEO Table 22'!$C$103:$AK$103,MATCH(M$1,'AEO Table 22'!$C$1:$AJ$1,0))*10^3*About!$A$53*'Texas Data'!$E$11*Population!M2</f>
        <v>0</v>
      </c>
      <c r="N3" s="34">
        <f>0.078431247*INDEX('AEO Table 22'!$C$103:$AK$103,MATCH(N$1,'AEO Table 22'!$C$1:$AJ$1,0))*10^3*About!$A$53*'Texas Data'!$E$11*Population!N2</f>
        <v>0</v>
      </c>
      <c r="O3" s="34">
        <f>0.078431247*INDEX('AEO Table 22'!$C$103:$AK$103,MATCH(O$1,'AEO Table 22'!$C$1:$AJ$1,0))*10^3*About!$A$53*'Texas Data'!$E$11*Population!O2</f>
        <v>0</v>
      </c>
      <c r="P3" s="34">
        <f>0.078431247*INDEX('AEO Table 22'!$C$103:$AK$103,MATCH(P$1,'AEO Table 22'!$C$1:$AJ$1,0))*10^3*About!$A$53*'Texas Data'!$E$11*Population!P2</f>
        <v>0</v>
      </c>
      <c r="Q3" s="34">
        <f>0.078431247*INDEX('AEO Table 22'!$C$103:$AK$103,MATCH(Q$1,'AEO Table 22'!$C$1:$AJ$1,0))*10^3*About!$A$53*'Texas Data'!$E$11*Population!Q2</f>
        <v>1.6372046312665127E-4</v>
      </c>
      <c r="R3" s="34">
        <f>0.078431247*INDEX('AEO Table 22'!$C$103:$AK$103,MATCH(R$1,'AEO Table 22'!$C$1:$AJ$1,0))*10^3*About!$A$53*'Texas Data'!$E$11*Population!R2</f>
        <v>5.9903857834481614E-4</v>
      </c>
      <c r="S3" s="34">
        <f>0.078431247*INDEX('AEO Table 22'!$C$103:$AK$103,MATCH(S$1,'AEO Table 22'!$C$1:$AJ$1,0))*10^3*About!$A$53*'Texas Data'!$E$11*Population!S2</f>
        <v>1.7235882323154189E-3</v>
      </c>
      <c r="T3" s="34">
        <f>0.078431247*INDEX('AEO Table 22'!$C$103:$AK$103,MATCH(T$1,'AEO Table 22'!$C$1:$AJ$1,0))*10^3*About!$A$53*'Texas Data'!$E$11*Population!T2</f>
        <v>4.2213482620917552E-3</v>
      </c>
      <c r="U3" s="34">
        <f>0.078431247*INDEX('AEO Table 22'!$C$103:$AK$103,MATCH(U$1,'AEO Table 22'!$C$1:$AJ$1,0))*10^3*About!$A$53*'Texas Data'!$E$11*Population!U2</f>
        <v>8.8516415526745523E-3</v>
      </c>
      <c r="V3" s="34">
        <f>0.078431247*INDEX('AEO Table 22'!$C$103:$AK$103,MATCH(V$1,'AEO Table 22'!$C$1:$AJ$1,0))*10^3*About!$A$53*'Texas Data'!$E$11*Population!V2</f>
        <v>1.7302487334556887E-2</v>
      </c>
      <c r="W3" s="34">
        <f>0.078431247*INDEX('AEO Table 22'!$C$103:$AK$103,MATCH(W$1,'AEO Table 22'!$C$1:$AJ$1,0))*10^3*About!$A$53*'Texas Data'!$E$11*Population!W2</f>
        <v>3.3121023228828698E-2</v>
      </c>
      <c r="X3" s="34">
        <f>0.078431247*INDEX('AEO Table 22'!$C$103:$AK$103,MATCH(X$1,'AEO Table 22'!$C$1:$AJ$1,0))*10^3*About!$A$53*'Texas Data'!$E$11*Population!X2</f>
        <v>6.2144559873663373E-2</v>
      </c>
      <c r="Y3" s="34">
        <f>0.078431247*INDEX('AEO Table 22'!$C$103:$AK$103,MATCH(Y$1,'AEO Table 22'!$C$1:$AJ$1,0))*10^3*About!$A$53*'Texas Data'!$E$11*Population!Y2</f>
        <v>0.11632775539897064</v>
      </c>
      <c r="Z3" s="34">
        <f>0.078431247*INDEX('AEO Table 22'!$C$103:$AK$103,MATCH(Z$1,'AEO Table 22'!$C$1:$AJ$1,0))*10^3*About!$A$53*'Texas Data'!$E$11*Population!Z2</f>
        <v>0.21686244077239333</v>
      </c>
      <c r="AA3" s="34">
        <f>0.078431247*INDEX('AEO Table 22'!$C$103:$AK$103,MATCH(AA$1,'AEO Table 22'!$C$1:$AJ$1,0))*10^3*About!$A$53*'Texas Data'!$E$11*Population!AA2</f>
        <v>0.32053054689414701</v>
      </c>
      <c r="AB3" s="34">
        <f>0.078431247*INDEX('AEO Table 22'!$C$103:$AK$103,MATCH(AB$1,'AEO Table 22'!$C$1:$AJ$1,0))*10^3*About!$A$53*'Texas Data'!$E$11*Population!AB2</f>
        <v>0.42818364238067208</v>
      </c>
      <c r="AC3" s="34">
        <f>0.078431247*INDEX('AEO Table 22'!$C$103:$AK$103,MATCH(AC$1,'AEO Table 22'!$C$1:$AJ$1,0))*10^3*About!$A$53*'Texas Data'!$E$11*Population!AC2</f>
        <v>0.54005628244969828</v>
      </c>
      <c r="AD3" s="34">
        <f>0.078431247*INDEX('AEO Table 22'!$C$103:$AK$103,MATCH(AD$1,'AEO Table 22'!$C$1:$AJ$1,0))*10^3*About!$A$53*'Texas Data'!$E$11*Population!AD2</f>
        <v>0.65628546612633831</v>
      </c>
      <c r="AE3" s="34">
        <f>0.078431247*INDEX('AEO Table 22'!$C$103:$AK$103,MATCH(AE$1,'AEO Table 22'!$C$1:$AJ$1,0))*10^3*About!$A$53*'Texas Data'!$E$11*Population!AE2</f>
        <v>0.77680023532297604</v>
      </c>
      <c r="AF3" s="34">
        <f>0.078431247*INDEX('AEO Table 22'!$C$103:$AK$103,MATCH(AF$1,'AEO Table 22'!$C$1:$AJ$1,0))*10^3*About!$A$53*'Texas Data'!$E$11*Population!AF2</f>
        <v>0.90163118871739478</v>
      </c>
      <c r="AG3" s="34">
        <f>0.078431247*INDEX('AEO Table 22'!$C$103:$AK$103,MATCH(AG$1,'AEO Table 22'!$C$1:$AJ$1,0))*10^3*About!$A$53*'Texas Data'!$E$11*Population!AG2</f>
        <v>1.0304934449891423</v>
      </c>
      <c r="AH3" s="34">
        <f>0.078431247*INDEX('AEO Table 22'!$C$103:$AK$103,MATCH(AH$1,'AEO Table 22'!$C$1:$AJ$1,0))*10^3*About!$A$53*'Texas Data'!$E$11*Population!AH2</f>
        <v>1.1636934442914311</v>
      </c>
      <c r="AI3" s="34">
        <f>0.078431247*INDEX('AEO Table 22'!$C$103:$AK$103,MATCH(AI$1,'AEO Table 22'!$C$1:$AJ$1,0))*10^3*About!$A$53*'Texas Data'!$E$11*Population!AI2</f>
        <v>1.3012707288055103</v>
      </c>
    </row>
    <row r="4" spans="1:35" x14ac:dyDescent="0.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x14ac:dyDescent="0.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x14ac:dyDescent="0.35">
      <c r="A6" s="40" t="s">
        <v>303</v>
      </c>
      <c r="B6" s="34">
        <f>INDEX('AEO Table 22'!$C$105:$AJ$105,MATCH(B$1,'AEO Table 22'!$C$1:$AJ$1,0))*10^3*About!$A$53*'Texas Data'!$E$11*Population!B2</f>
        <v>79.137644354453286</v>
      </c>
      <c r="C6" s="34">
        <f>INDEX('AEO Table 22'!$C$105:$AJ$105,MATCH(C$1,'AEO Table 22'!$C$1:$AJ$1,0))*10^3*About!$A$53*'Texas Data'!$E$11*Population!C2</f>
        <v>82.056302150616816</v>
      </c>
      <c r="D6" s="34">
        <f>INDEX('AEO Table 22'!$C$105:$AJ$105,MATCH(D$1,'AEO Table 22'!$C$1:$AJ$1,0))*10^3*About!$A$53*'Texas Data'!$E$11*Population!D2</f>
        <v>85.091715209300233</v>
      </c>
      <c r="E6" s="34">
        <f>INDEX('AEO Table 22'!$C$105:$AJ$105,MATCH(E$1,'AEO Table 22'!$C$1:$AJ$1,0))*10^3*About!$A$53*'Texas Data'!$E$11*Population!E2</f>
        <v>88.003556537970994</v>
      </c>
      <c r="F6" s="34">
        <f>INDEX('AEO Table 22'!$C$105:$AJ$105,MATCH(F$1,'AEO Table 22'!$C$1:$AJ$1,0))*10^3*About!$A$53*'Texas Data'!$E$11*Population!F2</f>
        <v>90.778015407948445</v>
      </c>
      <c r="G6" s="34">
        <f>INDEX('AEO Table 22'!$C$105:$AJ$105,MATCH(G$1,'AEO Table 22'!$C$1:$AJ$1,0))*10^3*About!$A$53*'Texas Data'!$E$11*Population!G2</f>
        <v>92.277888909322257</v>
      </c>
      <c r="H6" s="34">
        <f>INDEX('AEO Table 22'!$C$105:$AJ$105,MATCH(H$1,'AEO Table 22'!$C$1:$AJ$1,0))*10^3*About!$A$53*'Texas Data'!$E$11*Population!H2</f>
        <v>93.798759147255964</v>
      </c>
      <c r="I6" s="34">
        <f>INDEX('AEO Table 22'!$C$105:$AJ$105,MATCH(I$1,'AEO Table 22'!$C$1:$AJ$1,0))*10^3*About!$A$53*'Texas Data'!$E$11*Population!I2</f>
        <v>95.34057195991835</v>
      </c>
      <c r="J6" s="34">
        <f>INDEX('AEO Table 22'!$C$105:$AJ$105,MATCH(J$1,'AEO Table 22'!$C$1:$AJ$1,0))*10^3*About!$A$53*'Texas Data'!$E$11*Population!J2</f>
        <v>96.904302260270939</v>
      </c>
      <c r="K6" s="34">
        <f>INDEX('AEO Table 22'!$C$105:$AJ$105,MATCH(K$1,'AEO Table 22'!$C$1:$AJ$1,0))*10^3*About!$A$53*'Texas Data'!$E$11*Population!K2</f>
        <v>98.486513781023476</v>
      </c>
      <c r="L6" s="34">
        <f>INDEX('AEO Table 22'!$C$105:$AJ$105,MATCH(L$1,'AEO Table 22'!$C$1:$AJ$1,0))*10^3*About!$A$53*'Texas Data'!$E$11*Population!L2</f>
        <v>100.08813630027814</v>
      </c>
      <c r="M6" s="34">
        <f>INDEX('AEO Table 22'!$C$105:$AJ$105,MATCH(M$1,'AEO Table 22'!$C$1:$AJ$1,0))*10^3*About!$A$53*'Texas Data'!$E$11*Population!M2</f>
        <v>101.7072049471588</v>
      </c>
      <c r="N6" s="34">
        <f>INDEX('AEO Table 22'!$C$105:$AJ$105,MATCH(N$1,'AEO Table 22'!$C$1:$AJ$1,0))*10^3*About!$A$53*'Texas Data'!$E$11*Population!N2</f>
        <v>103.35208245106648</v>
      </c>
      <c r="O6" s="34">
        <f>INDEX('AEO Table 22'!$C$105:$AJ$105,MATCH(O$1,'AEO Table 22'!$C$1:$AJ$1,0))*10^3*About!$A$53*'Texas Data'!$E$11*Population!O2</f>
        <v>105.03443075944125</v>
      </c>
      <c r="P6" s="34">
        <f>INDEX('AEO Table 22'!$C$105:$AJ$105,MATCH(P$1,'AEO Table 22'!$C$1:$AJ$1,0))*10^3*About!$A$53*'Texas Data'!$E$11*Population!P2</f>
        <v>106.81492941516933</v>
      </c>
      <c r="Q6" s="34">
        <f>INDEX('AEO Table 22'!$C$105:$AJ$105,MATCH(Q$1,'AEO Table 22'!$C$1:$AJ$1,0))*10^3*About!$A$53*'Texas Data'!$E$11*Population!Q2</f>
        <v>136.99553385538113</v>
      </c>
      <c r="R6" s="34">
        <f>INDEX('AEO Table 22'!$C$105:$AJ$105,MATCH(R$1,'AEO Table 22'!$C$1:$AJ$1,0))*10^3*About!$A$53*'Texas Data'!$E$11*Population!R2</f>
        <v>175.5591993656497</v>
      </c>
      <c r="S6" s="34">
        <f>INDEX('AEO Table 22'!$C$105:$AJ$105,MATCH(S$1,'AEO Table 22'!$C$1:$AJ$1,0))*10^3*About!$A$53*'Texas Data'!$E$11*Population!S2</f>
        <v>220.63244025902122</v>
      </c>
      <c r="T6" s="34">
        <f>INDEX('AEO Table 22'!$C$105:$AJ$105,MATCH(T$1,'AEO Table 22'!$C$1:$AJ$1,0))*10^3*About!$A$53*'Texas Data'!$E$11*Population!T2</f>
        <v>271.00758014634897</v>
      </c>
      <c r="U6" s="34">
        <f>INDEX('AEO Table 22'!$C$105:$AJ$105,MATCH(U$1,'AEO Table 22'!$C$1:$AJ$1,0))*10^3*About!$A$53*'Texas Data'!$E$11*Population!U2</f>
        <v>326.82863857123709</v>
      </c>
      <c r="V6" s="34">
        <f>INDEX('AEO Table 22'!$C$105:$AJ$105,MATCH(V$1,'AEO Table 22'!$C$1:$AJ$1,0))*10^3*About!$A$53*'Texas Data'!$E$11*Population!V2</f>
        <v>387.4650431122293</v>
      </c>
      <c r="W6" s="34">
        <f>INDEX('AEO Table 22'!$C$105:$AJ$105,MATCH(W$1,'AEO Table 22'!$C$1:$AJ$1,0))*10^3*About!$A$53*'Texas Data'!$E$11*Population!W2</f>
        <v>452.22152912736414</v>
      </c>
      <c r="X6" s="34">
        <f>INDEX('AEO Table 22'!$C$105:$AJ$105,MATCH(X$1,'AEO Table 22'!$C$1:$AJ$1,0))*10^3*About!$A$53*'Texas Data'!$E$11*Population!X2</f>
        <v>520.81615471558882</v>
      </c>
      <c r="Y6" s="34">
        <f>INDEX('AEO Table 22'!$C$105:$AJ$105,MATCH(Y$1,'AEO Table 22'!$C$1:$AJ$1,0))*10^3*About!$A$53*'Texas Data'!$E$11*Population!Y2</f>
        <v>593.39456365221997</v>
      </c>
      <c r="Z6" s="34">
        <f>INDEX('AEO Table 22'!$C$105:$AJ$105,MATCH(Z$1,'AEO Table 22'!$C$1:$AJ$1,0))*10^3*About!$A$53*'Texas Data'!$E$11*Population!Z2</f>
        <v>672.29480431821355</v>
      </c>
      <c r="AA6" s="34">
        <f>INDEX('AEO Table 22'!$C$105:$AJ$105,MATCH(AA$1,'AEO Table 22'!$C$1:$AJ$1,0))*10^3*About!$A$53*'Texas Data'!$E$11*Population!AA2</f>
        <v>756.86331519918451</v>
      </c>
      <c r="AB6" s="34">
        <f>INDEX('AEO Table 22'!$C$105:$AJ$105,MATCH(AB$1,'AEO Table 22'!$C$1:$AJ$1,0))*10^3*About!$A$53*'Texas Data'!$E$11*Population!AB2</f>
        <v>846.06399750142123</v>
      </c>
      <c r="AC6" s="34">
        <f>INDEX('AEO Table 22'!$C$105:$AJ$105,MATCH(AC$1,'AEO Table 22'!$C$1:$AJ$1,0))*10^3*About!$A$53*'Texas Data'!$E$11*Population!AC2</f>
        <v>940.57072911120565</v>
      </c>
      <c r="AD6" s="34">
        <f>INDEX('AEO Table 22'!$C$105:$AJ$105,MATCH(AD$1,'AEO Table 22'!$C$1:$AJ$1,0))*10^3*About!$A$53*'Texas Data'!$E$11*Population!AD2</f>
        <v>1041.9229305001968</v>
      </c>
      <c r="AE6" s="34">
        <f>INDEX('AEO Table 22'!$C$105:$AJ$105,MATCH(AE$1,'AEO Table 22'!$C$1:$AJ$1,0))*10^3*About!$A$53*'Texas Data'!$E$11*Population!AE2</f>
        <v>1154.5622320477837</v>
      </c>
      <c r="AF6" s="34">
        <f>INDEX('AEO Table 22'!$C$105:$AJ$105,MATCH(AF$1,'AEO Table 22'!$C$1:$AJ$1,0))*10^3*About!$A$53*'Texas Data'!$E$11*Population!AF2</f>
        <v>1273.3368396962192</v>
      </c>
      <c r="AG6" s="34">
        <f>INDEX('AEO Table 22'!$C$105:$AJ$105,MATCH(AG$1,'AEO Table 22'!$C$1:$AJ$1,0))*10^3*About!$A$53*'Texas Data'!$E$11*Population!AG2</f>
        <v>1398.155009675537</v>
      </c>
      <c r="AH6" s="34">
        <f>INDEX('AEO Table 22'!$C$105:$AJ$105,MATCH(AH$1,'AEO Table 22'!$C$1:$AJ$1,0))*10^3*About!$A$53*'Texas Data'!$E$11*Population!AH2</f>
        <v>1528.8901363113903</v>
      </c>
      <c r="AI6" s="34">
        <f>INDEX('AEO Table 22'!$C$105:$AJ$105,MATCH(AI$1,'AEO Table 22'!$C$1:$AJ$1,0))*10^3*About!$A$53*'Texas Data'!$E$11*Population!AI2</f>
        <v>1665.2142542092463</v>
      </c>
    </row>
    <row r="7" spans="1:35" x14ac:dyDescent="0.35">
      <c r="A7" s="40" t="s">
        <v>233</v>
      </c>
      <c r="B7" s="34">
        <f>INDEX('AEO Table 22'!$C$104:$AJ$104,MATCH(B$1,'AEO Table 22'!$C$1:$AJ$1,0))*10^3*About!$A$53*'Texas Data'!$E$11*Population!B2</f>
        <v>33516.530561165127</v>
      </c>
      <c r="C7" s="34">
        <f>INDEX('AEO Table 22'!$C$104:$AJ$104,MATCH(C$1,'AEO Table 22'!$C$1:$AJ$1,0))*10^3*About!$A$53*'Texas Data'!$E$11*Population!C2</f>
        <v>41286.449860253721</v>
      </c>
      <c r="D7" s="34">
        <f>INDEX('AEO Table 22'!$C$104:$AJ$104,MATCH(D$1,'AEO Table 22'!$C$1:$AJ$1,0))*10^3*About!$A$53*'Texas Data'!$E$11*Population!D2</f>
        <v>49473.310990967089</v>
      </c>
      <c r="E7" s="34">
        <f>INDEX('AEO Table 22'!$C$104:$AJ$104,MATCH(E$1,'AEO Table 22'!$C$1:$AJ$1,0))*10^3*About!$A$53*'Texas Data'!$E$11*Population!E2</f>
        <v>57831.557271959653</v>
      </c>
      <c r="F7" s="34">
        <f>INDEX('AEO Table 22'!$C$104:$AJ$104,MATCH(F$1,'AEO Table 22'!$C$1:$AJ$1,0))*10^3*About!$A$53*'Texas Data'!$E$11*Population!F2</f>
        <v>66311.754547737874</v>
      </c>
      <c r="G7" s="34">
        <f>INDEX('AEO Table 22'!$C$104:$AJ$104,MATCH(G$1,'AEO Table 22'!$C$1:$AJ$1,0))*10^3*About!$A$53*'Texas Data'!$E$11*Population!G2</f>
        <v>74730.646848941993</v>
      </c>
      <c r="H7" s="34">
        <f>INDEX('AEO Table 22'!$C$104:$AJ$104,MATCH(H$1,'AEO Table 22'!$C$1:$AJ$1,0))*10^3*About!$A$53*'Texas Data'!$E$11*Population!H2</f>
        <v>83600.517209735044</v>
      </c>
      <c r="I7" s="34">
        <f>INDEX('AEO Table 22'!$C$104:$AJ$104,MATCH(I$1,'AEO Table 22'!$C$1:$AJ$1,0))*10^3*About!$A$53*'Texas Data'!$E$11*Population!I2</f>
        <v>92917.765612852716</v>
      </c>
      <c r="J7" s="34">
        <f>INDEX('AEO Table 22'!$C$104:$AJ$104,MATCH(J$1,'AEO Table 22'!$C$1:$AJ$1,0))*10^3*About!$A$53*'Texas Data'!$E$11*Population!J2</f>
        <v>102850.21079201296</v>
      </c>
      <c r="K7" s="34">
        <f>INDEX('AEO Table 22'!$C$104:$AJ$104,MATCH(K$1,'AEO Table 22'!$C$1:$AJ$1,0))*10^3*About!$A$53*'Texas Data'!$E$11*Population!K2</f>
        <v>113537.55289059231</v>
      </c>
      <c r="L7" s="34">
        <f>INDEX('AEO Table 22'!$C$104:$AJ$104,MATCH(L$1,'AEO Table 22'!$C$1:$AJ$1,0))*10^3*About!$A$53*'Texas Data'!$E$11*Population!L2</f>
        <v>124897.00898153833</v>
      </c>
      <c r="M7" s="34">
        <f>INDEX('AEO Table 22'!$C$104:$AJ$104,MATCH(M$1,'AEO Table 22'!$C$1:$AJ$1,0))*10^3*About!$A$53*'Texas Data'!$E$11*Population!M2</f>
        <v>137026.0220738452</v>
      </c>
      <c r="N7" s="34">
        <f>INDEX('AEO Table 22'!$C$104:$AJ$104,MATCH(N$1,'AEO Table 22'!$C$1:$AJ$1,0))*10^3*About!$A$53*'Texas Data'!$E$11*Population!N2</f>
        <v>150047.88121790221</v>
      </c>
      <c r="O7" s="34">
        <f>INDEX('AEO Table 22'!$C$104:$AJ$104,MATCH(O$1,'AEO Table 22'!$C$1:$AJ$1,0))*10^3*About!$A$53*'Texas Data'!$E$11*Population!O2</f>
        <v>163885.40487236722</v>
      </c>
      <c r="P7" s="34">
        <f>INDEX('AEO Table 22'!$C$104:$AJ$104,MATCH(P$1,'AEO Table 22'!$C$1:$AJ$1,0))*10^3*About!$A$53*'Texas Data'!$E$11*Population!P2</f>
        <v>178680.90723928245</v>
      </c>
      <c r="Q7" s="34">
        <f>INDEX('AEO Table 22'!$C$104:$AJ$104,MATCH(Q$1,'AEO Table 22'!$C$1:$AJ$1,0))*10^3*About!$A$53*'Texas Data'!$E$11*Population!Q2</f>
        <v>194422.05367227015</v>
      </c>
      <c r="R7" s="34">
        <f>INDEX('AEO Table 22'!$C$104:$AJ$104,MATCH(R$1,'AEO Table 22'!$C$1:$AJ$1,0))*10^3*About!$A$53*'Texas Data'!$E$11*Population!R2</f>
        <v>211177.93615028125</v>
      </c>
      <c r="S7" s="34">
        <f>INDEX('AEO Table 22'!$C$104:$AJ$104,MATCH(S$1,'AEO Table 22'!$C$1:$AJ$1,0))*10^3*About!$A$53*'Texas Data'!$E$11*Population!S2</f>
        <v>229021.13443791264</v>
      </c>
      <c r="T7" s="34">
        <f>INDEX('AEO Table 22'!$C$104:$AJ$104,MATCH(T$1,'AEO Table 22'!$C$1:$AJ$1,0))*10^3*About!$A$53*'Texas Data'!$E$11*Population!T2</f>
        <v>247940.39296034852</v>
      </c>
      <c r="U7" s="34">
        <f>INDEX('AEO Table 22'!$C$104:$AJ$104,MATCH(U$1,'AEO Table 22'!$C$1:$AJ$1,0))*10^3*About!$A$53*'Texas Data'!$E$11*Population!U2</f>
        <v>268244.51893496729</v>
      </c>
      <c r="V7" s="34">
        <f>INDEX('AEO Table 22'!$C$104:$AJ$104,MATCH(V$1,'AEO Table 22'!$C$1:$AJ$1,0))*10^3*About!$A$53*'Texas Data'!$E$11*Population!V2</f>
        <v>289883.38291760557</v>
      </c>
      <c r="W7" s="34">
        <f>INDEX('AEO Table 22'!$C$104:$AJ$104,MATCH(W$1,'AEO Table 22'!$C$1:$AJ$1,0))*10^3*About!$A$53*'Texas Data'!$E$11*Population!W2</f>
        <v>312975.74347112887</v>
      </c>
      <c r="X7" s="34">
        <f>INDEX('AEO Table 22'!$C$104:$AJ$104,MATCH(X$1,'AEO Table 22'!$C$1:$AJ$1,0))*10^3*About!$A$53*'Texas Data'!$E$11*Population!X2</f>
        <v>337465.66057521006</v>
      </c>
      <c r="Y7" s="34">
        <f>INDEX('AEO Table 22'!$C$104:$AJ$104,MATCH(Y$1,'AEO Table 22'!$C$1:$AJ$1,0))*10^3*About!$A$53*'Texas Data'!$E$11*Population!Y2</f>
        <v>363427.69337958185</v>
      </c>
      <c r="Z7" s="34">
        <f>INDEX('AEO Table 22'!$C$104:$AJ$104,MATCH(Z$1,'AEO Table 22'!$C$1:$AJ$1,0))*10^3*About!$A$53*'Texas Data'!$E$11*Population!Z2</f>
        <v>390932.58781674679</v>
      </c>
      <c r="AA7" s="34">
        <f>INDEX('AEO Table 22'!$C$104:$AJ$104,MATCH(AA$1,'AEO Table 22'!$C$1:$AJ$1,0))*10^3*About!$A$53*'Texas Data'!$E$11*Population!AA2</f>
        <v>420112.8394436884</v>
      </c>
      <c r="AB7" s="34">
        <f>INDEX('AEO Table 22'!$C$104:$AJ$104,MATCH(AB$1,'AEO Table 22'!$C$1:$AJ$1,0))*10^3*About!$A$53*'Texas Data'!$E$11*Population!AB2</f>
        <v>451150.51523108571</v>
      </c>
      <c r="AC7" s="34">
        <f>INDEX('AEO Table 22'!$C$104:$AJ$104,MATCH(AC$1,'AEO Table 22'!$C$1:$AJ$1,0))*10^3*About!$A$53*'Texas Data'!$E$11*Population!AC2</f>
        <v>484012.63008252933</v>
      </c>
      <c r="AD7" s="34">
        <f>INDEX('AEO Table 22'!$C$104:$AJ$104,MATCH(AD$1,'AEO Table 22'!$C$1:$AJ$1,0))*10^3*About!$A$53*'Texas Data'!$E$11*Population!AD2</f>
        <v>519204.04073970538</v>
      </c>
      <c r="AE7" s="34">
        <f>INDEX('AEO Table 22'!$C$104:$AJ$104,MATCH(AE$1,'AEO Table 22'!$C$1:$AJ$1,0))*10^3*About!$A$53*'Texas Data'!$E$11*Population!AE2</f>
        <v>556642.46997439023</v>
      </c>
      <c r="AF7" s="34">
        <f>INDEX('AEO Table 22'!$C$104:$AJ$104,MATCH(AF$1,'AEO Table 22'!$C$1:$AJ$1,0))*10^3*About!$A$53*'Texas Data'!$E$11*Population!AF2</f>
        <v>596694.55459023605</v>
      </c>
      <c r="AG7" s="34">
        <f>INDEX('AEO Table 22'!$C$104:$AJ$104,MATCH(AG$1,'AEO Table 22'!$C$1:$AJ$1,0))*10^3*About!$A$53*'Texas Data'!$E$11*Population!AG2</f>
        <v>639272.81952839391</v>
      </c>
      <c r="AH7" s="34">
        <f>INDEX('AEO Table 22'!$C$104:$AJ$104,MATCH(AH$1,'AEO Table 22'!$C$1:$AJ$1,0))*10^3*About!$A$53*'Texas Data'!$E$11*Population!AH2</f>
        <v>684464.23230730661</v>
      </c>
      <c r="AI7" s="34">
        <f>INDEX('AEO Table 22'!$C$104:$AJ$104,MATCH(AI$1,'AEO Table 22'!$C$1:$AJ$1,0))*10^3*About!$A$53*'Texas Data'!$E$11*Population!AI2</f>
        <v>732423.82678872533</v>
      </c>
    </row>
    <row r="8" spans="1:35" x14ac:dyDescent="0.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x14ac:dyDescent="0.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x14ac:dyDescent="0.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x14ac:dyDescent="0.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x14ac:dyDescent="0.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x14ac:dyDescent="0.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x14ac:dyDescent="0.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x14ac:dyDescent="0.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x14ac:dyDescent="0.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x14ac:dyDescent="0.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7"/>
  <sheetViews>
    <sheetView workbookViewId="0">
      <selection activeCell="AG9" sqref="AG9"/>
    </sheetView>
  </sheetViews>
  <sheetFormatPr defaultRowHeight="14.5" x14ac:dyDescent="0.35"/>
  <cols>
    <col min="1" max="1" width="23.453125" customWidth="1"/>
    <col min="2" max="35" width="9.54296875" bestFit="1" customWidth="1"/>
  </cols>
  <sheetData>
    <row r="1" spans="1:35" x14ac:dyDescent="0.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x14ac:dyDescent="0.35">
      <c r="A3" t="s">
        <v>230</v>
      </c>
      <c r="B3" s="34">
        <f>INDEX('AEO Table 22'!$C$103:$AK$103,MATCH(B$1,'AEO Table 22'!$C$1:$AJ$1,0))*10^3*About!$A$54*'Texas Data'!$E$11*Population!B2</f>
        <v>0</v>
      </c>
      <c r="C3" s="34">
        <f>INDEX('AEO Table 22'!$C$103:$AK$103,MATCH(C$1,'AEO Table 22'!$C$1:$AJ$1,0))*10^3*About!$A$54*'Texas Data'!$E$11*Population!C2</f>
        <v>0</v>
      </c>
      <c r="D3" s="34">
        <f>INDEX('AEO Table 22'!$C$103:$AK$103,MATCH(D$1,'AEO Table 22'!$C$1:$AJ$1,0))*10^3*About!$A$54*'Texas Data'!$E$11*Population!D2</f>
        <v>0</v>
      </c>
      <c r="E3" s="34">
        <f>INDEX('AEO Table 22'!$C$103:$AK$103,MATCH(E$1,'AEO Table 22'!$C$1:$AJ$1,0))*10^3*About!$A$54*'Texas Data'!$E$11*Population!E2</f>
        <v>0</v>
      </c>
      <c r="F3" s="34">
        <f>INDEX('AEO Table 22'!$C$103:$AK$103,MATCH(F$1,'AEO Table 22'!$C$1:$AJ$1,0))*10^3*About!$A$54*'Texas Data'!$E$11*Population!F2</f>
        <v>0</v>
      </c>
      <c r="G3" s="34">
        <f>INDEX('AEO Table 22'!$C$103:$AK$103,MATCH(G$1,'AEO Table 22'!$C$1:$AJ$1,0))*10^3*About!$A$54*'Texas Data'!$E$11*Population!G2</f>
        <v>0</v>
      </c>
      <c r="H3" s="34">
        <f>INDEX('AEO Table 22'!$C$103:$AK$103,MATCH(H$1,'AEO Table 22'!$C$1:$AJ$1,0))*10^3*About!$A$54*'Texas Data'!$E$11*Population!H2</f>
        <v>0</v>
      </c>
      <c r="I3" s="34">
        <f>INDEX('AEO Table 22'!$C$103:$AK$103,MATCH(I$1,'AEO Table 22'!$C$1:$AJ$1,0))*10^3*About!$A$54*'Texas Data'!$E$11*Population!I2</f>
        <v>0</v>
      </c>
      <c r="J3" s="34">
        <f>INDEX('AEO Table 22'!$C$103:$AK$103,MATCH(J$1,'AEO Table 22'!$C$1:$AJ$1,0))*10^3*About!$A$54*'Texas Data'!$E$11*Population!J2</f>
        <v>0</v>
      </c>
      <c r="K3" s="34">
        <f>INDEX('AEO Table 22'!$C$103:$AK$103,MATCH(K$1,'AEO Table 22'!$C$1:$AJ$1,0))*10^3*About!$A$54*'Texas Data'!$E$11*Population!K2</f>
        <v>0</v>
      </c>
      <c r="L3" s="34">
        <f>INDEX('AEO Table 22'!$C$103:$AK$103,MATCH(L$1,'AEO Table 22'!$C$1:$AJ$1,0))*10^3*About!$A$54*'Texas Data'!$E$11*Population!L2</f>
        <v>0</v>
      </c>
      <c r="M3" s="34">
        <f>INDEX('AEO Table 22'!$C$103:$AK$103,MATCH(M$1,'AEO Table 22'!$C$1:$AJ$1,0))*10^3*About!$A$54*'Texas Data'!$E$11*Population!M2</f>
        <v>0</v>
      </c>
      <c r="N3" s="34">
        <f>INDEX('AEO Table 22'!$C$103:$AK$103,MATCH(N$1,'AEO Table 22'!$C$1:$AJ$1,0))*10^3*About!$A$54*'Texas Data'!$E$11*Population!N2</f>
        <v>0</v>
      </c>
      <c r="O3" s="34">
        <f>INDEX('AEO Table 22'!$C$103:$AK$103,MATCH(O$1,'AEO Table 22'!$C$1:$AJ$1,0))*10^3*About!$A$54*'Texas Data'!$E$11*Population!O2</f>
        <v>0</v>
      </c>
      <c r="P3" s="34">
        <f>INDEX('AEO Table 22'!$C$103:$AK$103,MATCH(P$1,'AEO Table 22'!$C$1:$AJ$1,0))*10^3*About!$A$54*'Texas Data'!$E$11*Population!P2</f>
        <v>0</v>
      </c>
      <c r="Q3" s="34">
        <f>INDEX('AEO Table 22'!$C$103:$AK$103,MATCH(Q$1,'AEO Table 22'!$C$1:$AJ$1,0))*10^3*About!$A$54*'Texas Data'!$E$11*Population!Q2</f>
        <v>7.3674326341170997E-4</v>
      </c>
      <c r="R3" s="34">
        <f>INDEX('AEO Table 22'!$C$103:$AK$103,MATCH(R$1,'AEO Table 22'!$C$1:$AJ$1,0))*10^3*About!$A$54*'Texas Data'!$E$11*Population!R2</f>
        <v>2.6956779176581002E-3</v>
      </c>
      <c r="S3" s="34">
        <f>INDEX('AEO Table 22'!$C$103:$AK$103,MATCH(S$1,'AEO Table 22'!$C$1:$AJ$1,0))*10^3*About!$A$54*'Texas Data'!$E$11*Population!S2</f>
        <v>7.7561594610916461E-3</v>
      </c>
      <c r="T3" s="34">
        <f>INDEX('AEO Table 22'!$C$103:$AK$103,MATCH(T$1,'AEO Table 22'!$C$1:$AJ$1,0))*10^3*About!$A$54*'Texas Data'!$E$11*Population!T2</f>
        <v>1.8996097587416119E-2</v>
      </c>
      <c r="U3" s="34">
        <f>INDEX('AEO Table 22'!$C$103:$AK$103,MATCH(U$1,'AEO Table 22'!$C$1:$AJ$1,0))*10^3*About!$A$54*'Texas Data'!$E$11*Population!U2</f>
        <v>3.983245074883103E-2</v>
      </c>
      <c r="V3" s="34">
        <f>INDEX('AEO Table 22'!$C$103:$AK$103,MATCH(V$1,'AEO Table 22'!$C$1:$AJ$1,0))*10^3*About!$A$54*'Texas Data'!$E$11*Population!V2</f>
        <v>7.7861317642010236E-2</v>
      </c>
      <c r="W3" s="34">
        <f>INDEX('AEO Table 22'!$C$103:$AK$103,MATCH(W$1,'AEO Table 22'!$C$1:$AJ$1,0))*10^3*About!$A$54*'Texas Data'!$E$11*Population!W2</f>
        <v>0.14904484311326177</v>
      </c>
      <c r="X3" s="34">
        <f>INDEX('AEO Table 22'!$C$103:$AK$103,MATCH(X$1,'AEO Table 22'!$C$1:$AJ$1,0))*10^3*About!$A$54*'Texas Data'!$E$11*Population!X2</f>
        <v>0.27965096708277076</v>
      </c>
      <c r="Y3" s="34">
        <f>INDEX('AEO Table 22'!$C$103:$AK$103,MATCH(Y$1,'AEO Table 22'!$C$1:$AJ$1,0))*10^3*About!$A$54*'Texas Data'!$E$11*Population!Y2</f>
        <v>0.52347573724915442</v>
      </c>
      <c r="Z3" s="34">
        <f>INDEX('AEO Table 22'!$C$103:$AK$103,MATCH(Z$1,'AEO Table 22'!$C$1:$AJ$1,0))*10^3*About!$A$54*'Texas Data'!$E$11*Population!Z2</f>
        <v>0.9758825456197554</v>
      </c>
      <c r="AA3" s="34">
        <f>INDEX('AEO Table 22'!$C$103:$AK$103,MATCH(AA$1,'AEO Table 22'!$C$1:$AJ$1,0))*10^3*About!$A$54*'Texas Data'!$E$11*Population!AA2</f>
        <v>1.4423897699290862</v>
      </c>
      <c r="AB3" s="34">
        <f>INDEX('AEO Table 22'!$C$103:$AK$103,MATCH(AB$1,'AEO Table 22'!$C$1:$AJ$1,0))*10^3*About!$A$54*'Texas Data'!$E$11*Population!AB2</f>
        <v>1.9268294750853072</v>
      </c>
      <c r="AC3" s="34">
        <f>INDEX('AEO Table 22'!$C$103:$AK$103,MATCH(AC$1,'AEO Table 22'!$C$1:$AJ$1,0))*10^3*About!$A$54*'Texas Data'!$E$11*Population!AC2</f>
        <v>2.4302571612577939</v>
      </c>
      <c r="AD3" s="34">
        <f>INDEX('AEO Table 22'!$C$103:$AK$103,MATCH(AD$1,'AEO Table 22'!$C$1:$AJ$1,0))*10^3*About!$A$54*'Texas Data'!$E$11*Population!AD2</f>
        <v>2.9532893250464105</v>
      </c>
      <c r="AE3" s="34">
        <f>INDEX('AEO Table 22'!$C$103:$AK$103,MATCH(AE$1,'AEO Table 22'!$C$1:$AJ$1,0))*10^3*About!$A$54*'Texas Data'!$E$11*Population!AE2</f>
        <v>3.4956066545457452</v>
      </c>
      <c r="AF3" s="34">
        <f>INDEX('AEO Table 22'!$C$103:$AK$103,MATCH(AF$1,'AEO Table 22'!$C$1:$AJ$1,0))*10^3*About!$A$54*'Texas Data'!$E$11*Population!AF2</f>
        <v>4.057346844026239</v>
      </c>
      <c r="AG3" s="34">
        <f>INDEX('AEO Table 22'!$C$103:$AK$103,MATCH(AG$1,'AEO Table 22'!$C$1:$AJ$1,0))*10^3*About!$A$54*'Texas Data'!$E$11*Population!AG2</f>
        <v>4.6372279254937432</v>
      </c>
      <c r="AH3" s="34">
        <f>INDEX('AEO Table 22'!$C$103:$AK$103,MATCH(AH$1,'AEO Table 22'!$C$1:$AJ$1,0))*10^3*About!$A$54*'Texas Data'!$E$11*Population!AH2</f>
        <v>5.2366288818451245</v>
      </c>
      <c r="AI3" s="34">
        <f>INDEX('AEO Table 22'!$C$103:$AK$103,MATCH(AI$1,'AEO Table 22'!$C$1:$AJ$1,0))*10^3*About!$A$54*'Texas Data'!$E$11*Population!AI2</f>
        <v>5.8557276531808382</v>
      </c>
    </row>
    <row r="4" spans="1:35" x14ac:dyDescent="0.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x14ac:dyDescent="0.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x14ac:dyDescent="0.35">
      <c r="A6" t="s">
        <v>303</v>
      </c>
      <c r="B6" s="34">
        <f>INDEX('AEO Table 22'!$C$105:$AJ$105,MATCH(B$1,'AEO Table 22'!$C$1:$AJ$1,0))*10^3*About!$A$54*'Texas Data'!$E$11*Population!B2</f>
        <v>27.930933301571752</v>
      </c>
      <c r="C6" s="34">
        <f>INDEX('AEO Table 22'!$C$105:$AJ$105,MATCH(C$1,'AEO Table 22'!$C$1:$AJ$1,0))*10^3*About!$A$54*'Texas Data'!$E$11*Population!C2</f>
        <v>28.961047817864767</v>
      </c>
      <c r="D6" s="34">
        <f>INDEX('AEO Table 22'!$C$105:$AJ$105,MATCH(D$1,'AEO Table 22'!$C$1:$AJ$1,0))*10^3*About!$A$54*'Texas Data'!$E$11*Population!D2</f>
        <v>30.03237007387068</v>
      </c>
      <c r="E6" s="34">
        <f>INDEX('AEO Table 22'!$C$105:$AJ$105,MATCH(E$1,'AEO Table 22'!$C$1:$AJ$1,0))*10^3*About!$A$54*'Texas Data'!$E$11*Population!E2</f>
        <v>31.060078778107417</v>
      </c>
      <c r="F6" s="34">
        <f>INDEX('AEO Table 22'!$C$105:$AJ$105,MATCH(F$1,'AEO Table 22'!$C$1:$AJ$1,0))*10^3*About!$A$54*'Texas Data'!$E$11*Population!F2</f>
        <v>32.039299555746517</v>
      </c>
      <c r="G6" s="34">
        <f>INDEX('AEO Table 22'!$C$105:$AJ$105,MATCH(G$1,'AEO Table 22'!$C$1:$AJ$1,0))*10^3*About!$A$54*'Texas Data'!$E$11*Population!G2</f>
        <v>32.568666673878454</v>
      </c>
      <c r="H6" s="34">
        <f>INDEX('AEO Table 22'!$C$105:$AJ$105,MATCH(H$1,'AEO Table 22'!$C$1:$AJ$1,0))*10^3*About!$A$54*'Texas Data'!$E$11*Population!H2</f>
        <v>33.105444404913882</v>
      </c>
      <c r="I6" s="34">
        <f>INDEX('AEO Table 22'!$C$105:$AJ$105,MATCH(I$1,'AEO Table 22'!$C$1:$AJ$1,0))*10^3*About!$A$54*'Texas Data'!$E$11*Population!I2</f>
        <v>33.64961363291237</v>
      </c>
      <c r="J6" s="34">
        <f>INDEX('AEO Table 22'!$C$105:$AJ$105,MATCH(J$1,'AEO Table 22'!$C$1:$AJ$1,0))*10^3*About!$A$54*'Texas Data'!$E$11*Population!J2</f>
        <v>34.201518444801522</v>
      </c>
      <c r="K6" s="34">
        <f>INDEX('AEO Table 22'!$C$105:$AJ$105,MATCH(K$1,'AEO Table 22'!$C$1:$AJ$1,0))*10^3*About!$A$54*'Texas Data'!$E$11*Population!K2</f>
        <v>34.759946040361243</v>
      </c>
      <c r="L6" s="34">
        <f>INDEX('AEO Table 22'!$C$105:$AJ$105,MATCH(L$1,'AEO Table 22'!$C$1:$AJ$1,0))*10^3*About!$A$54*'Texas Data'!$E$11*Population!L2</f>
        <v>35.325224576568765</v>
      </c>
      <c r="M6" s="34">
        <f>INDEX('AEO Table 22'!$C$105:$AJ$105,MATCH(M$1,'AEO Table 22'!$C$1:$AJ$1,0))*10^3*About!$A$54*'Texas Data'!$E$11*Population!M2</f>
        <v>35.896660569585471</v>
      </c>
      <c r="N6" s="34">
        <f>INDEX('AEO Table 22'!$C$105:$AJ$105,MATCH(N$1,'AEO Table 22'!$C$1:$AJ$1,0))*10^3*About!$A$54*'Texas Data'!$E$11*Population!N2</f>
        <v>36.477205570964649</v>
      </c>
      <c r="O6" s="34">
        <f>INDEX('AEO Table 22'!$C$105:$AJ$105,MATCH(O$1,'AEO Table 22'!$C$1:$AJ$1,0))*10^3*About!$A$54*'Texas Data'!$E$11*Population!O2</f>
        <v>37.070975562155745</v>
      </c>
      <c r="P6" s="34">
        <f>INDEX('AEO Table 22'!$C$105:$AJ$105,MATCH(P$1,'AEO Table 22'!$C$1:$AJ$1,0))*10^3*About!$A$54*'Texas Data'!$E$11*Population!P2</f>
        <v>37.699386852412722</v>
      </c>
      <c r="Q6" s="34">
        <f>INDEX('AEO Table 22'!$C$105:$AJ$105,MATCH(Q$1,'AEO Table 22'!$C$1:$AJ$1,0))*10^3*About!$A$54*'Texas Data'!$E$11*Population!Q2</f>
        <v>48.351364890134519</v>
      </c>
      <c r="R6" s="34">
        <f>INDEX('AEO Table 22'!$C$105:$AJ$105,MATCH(R$1,'AEO Table 22'!$C$1:$AJ$1,0))*10^3*About!$A$54*'Texas Data'!$E$11*Population!R2</f>
        <v>61.962070364346971</v>
      </c>
      <c r="S6" s="34">
        <f>INDEX('AEO Table 22'!$C$105:$AJ$105,MATCH(S$1,'AEO Table 22'!$C$1:$AJ$1,0))*10^3*About!$A$54*'Texas Data'!$E$11*Population!S2</f>
        <v>77.870273032595748</v>
      </c>
      <c r="T6" s="34">
        <f>INDEX('AEO Table 22'!$C$105:$AJ$105,MATCH(T$1,'AEO Table 22'!$C$1:$AJ$1,0))*10^3*About!$A$54*'Texas Data'!$E$11*Population!T2</f>
        <v>95.649734169299663</v>
      </c>
      <c r="U6" s="34">
        <f>INDEX('AEO Table 22'!$C$105:$AJ$105,MATCH(U$1,'AEO Table 22'!$C$1:$AJ$1,0))*10^3*About!$A$54*'Texas Data'!$E$11*Population!U2</f>
        <v>115.35128420161313</v>
      </c>
      <c r="V6" s="34">
        <f>INDEX('AEO Table 22'!$C$105:$AJ$105,MATCH(V$1,'AEO Table 22'!$C$1:$AJ$1,0))*10^3*About!$A$54*'Texas Data'!$E$11*Population!V2</f>
        <v>136.75236815725745</v>
      </c>
      <c r="W6" s="34">
        <f>INDEX('AEO Table 22'!$C$105:$AJ$105,MATCH(W$1,'AEO Table 22'!$C$1:$AJ$1,0))*10^3*About!$A$54*'Texas Data'!$E$11*Population!W2</f>
        <v>159.60759851554033</v>
      </c>
      <c r="X6" s="34">
        <f>INDEX('AEO Table 22'!$C$105:$AJ$105,MATCH(X$1,'AEO Table 22'!$C$1:$AJ$1,0))*10^3*About!$A$54*'Texas Data'!$E$11*Population!X2</f>
        <v>183.81746637020782</v>
      </c>
      <c r="Y6" s="34">
        <f>INDEX('AEO Table 22'!$C$105:$AJ$105,MATCH(Y$1,'AEO Table 22'!$C$1:$AJ$1,0))*10^3*About!$A$54*'Texas Data'!$E$11*Population!Y2</f>
        <v>209.43337540666596</v>
      </c>
      <c r="Z6" s="34">
        <f>INDEX('AEO Table 22'!$C$105:$AJ$105,MATCH(Z$1,'AEO Table 22'!$C$1:$AJ$1,0))*10^3*About!$A$54*'Texas Data'!$E$11*Population!Z2</f>
        <v>237.28051917113424</v>
      </c>
      <c r="AA6" s="34">
        <f>INDEX('AEO Table 22'!$C$105:$AJ$105,MATCH(AA$1,'AEO Table 22'!$C$1:$AJ$1,0))*10^3*About!$A$54*'Texas Data'!$E$11*Population!AA2</f>
        <v>267.12822889382988</v>
      </c>
      <c r="AB6" s="34">
        <f>INDEX('AEO Table 22'!$C$105:$AJ$105,MATCH(AB$1,'AEO Table 22'!$C$1:$AJ$1,0))*10^3*About!$A$54*'Texas Data'!$E$11*Population!AB2</f>
        <v>298.61082264756055</v>
      </c>
      <c r="AC6" s="34">
        <f>INDEX('AEO Table 22'!$C$105:$AJ$105,MATCH(AC$1,'AEO Table 22'!$C$1:$AJ$1,0))*10^3*About!$A$54*'Texas Data'!$E$11*Population!AC2</f>
        <v>331.96613968630794</v>
      </c>
      <c r="AD6" s="34">
        <f>INDEX('AEO Table 22'!$C$105:$AJ$105,MATCH(AD$1,'AEO Table 22'!$C$1:$AJ$1,0))*10^3*About!$A$54*'Texas Data'!$E$11*Population!AD2</f>
        <v>367.73750488242246</v>
      </c>
      <c r="AE6" s="34">
        <f>INDEX('AEO Table 22'!$C$105:$AJ$105,MATCH(AE$1,'AEO Table 22'!$C$1:$AJ$1,0))*10^3*About!$A$54*'Texas Data'!$E$11*Population!AE2</f>
        <v>407.49255248745317</v>
      </c>
      <c r="AF6" s="34">
        <f>INDEX('AEO Table 22'!$C$105:$AJ$105,MATCH(AF$1,'AEO Table 22'!$C$1:$AJ$1,0))*10^3*About!$A$54*'Texas Data'!$E$11*Population!AF2</f>
        <v>449.4130022457245</v>
      </c>
      <c r="AG6" s="34">
        <f>INDEX('AEO Table 22'!$C$105:$AJ$105,MATCH(AG$1,'AEO Table 22'!$C$1:$AJ$1,0))*10^3*About!$A$54*'Texas Data'!$E$11*Population!AG2</f>
        <v>493.46647400313071</v>
      </c>
      <c r="AH6" s="34">
        <f>INDEX('AEO Table 22'!$C$105:$AJ$105,MATCH(AH$1,'AEO Table 22'!$C$1:$AJ$1,0))*10^3*About!$A$54*'Texas Data'!$E$11*Population!AH2</f>
        <v>539.60828340402031</v>
      </c>
      <c r="AI6" s="34">
        <f>INDEX('AEO Table 22'!$C$105:$AJ$105,MATCH(AI$1,'AEO Table 22'!$C$1:$AJ$1,0))*10^3*About!$A$54*'Texas Data'!$E$11*Population!AI2</f>
        <v>587.72267795620473</v>
      </c>
    </row>
    <row r="7" spans="1:35" x14ac:dyDescent="0.35">
      <c r="A7" t="s">
        <v>233</v>
      </c>
      <c r="B7" s="34">
        <f>INDEX('AEO Table 22'!$C$104:$AJ$104,MATCH(B$1,'AEO Table 22'!$C$1:$AJ$1,0))*10^3*About!$A$54*'Texas Data'!$E$11*Population!B2</f>
        <v>11829.363727470047</v>
      </c>
      <c r="C7" s="34">
        <f>INDEX('AEO Table 22'!$C$104:$AJ$104,MATCH(C$1,'AEO Table 22'!$C$1:$AJ$1,0))*10^3*About!$A$54*'Texas Data'!$E$11*Population!C2</f>
        <v>14571.688185971905</v>
      </c>
      <c r="D7" s="34">
        <f>INDEX('AEO Table 22'!$C$104:$AJ$104,MATCH(D$1,'AEO Table 22'!$C$1:$AJ$1,0))*10^3*About!$A$54*'Texas Data'!$E$11*Population!D2</f>
        <v>17461.168585047213</v>
      </c>
      <c r="E7" s="34">
        <f>INDEX('AEO Table 22'!$C$104:$AJ$104,MATCH(E$1,'AEO Table 22'!$C$1:$AJ$1,0))*10^3*About!$A$54*'Texas Data'!$E$11*Population!E2</f>
        <v>20411.137860691644</v>
      </c>
      <c r="F7" s="34">
        <f>INDEX('AEO Table 22'!$C$104:$AJ$104,MATCH(F$1,'AEO Table 22'!$C$1:$AJ$1,0))*10^3*About!$A$54*'Texas Data'!$E$11*Population!F2</f>
        <v>23404.148663907494</v>
      </c>
      <c r="G7" s="34">
        <f>INDEX('AEO Table 22'!$C$104:$AJ$104,MATCH(G$1,'AEO Table 22'!$C$1:$AJ$1,0))*10^3*About!$A$54*'Texas Data'!$E$11*Population!G2</f>
        <v>26375.522417273656</v>
      </c>
      <c r="H7" s="34">
        <f>INDEX('AEO Table 22'!$C$104:$AJ$104,MATCH(H$1,'AEO Table 22'!$C$1:$AJ$1,0))*10^3*About!$A$54*'Texas Data'!$E$11*Population!H2</f>
        <v>29506.064897553551</v>
      </c>
      <c r="I7" s="34">
        <f>INDEX('AEO Table 22'!$C$104:$AJ$104,MATCH(I$1,'AEO Table 22'!$C$1:$AJ$1,0))*10^3*About!$A$54*'Texas Data'!$E$11*Population!I2</f>
        <v>32794.50551041861</v>
      </c>
      <c r="J7" s="34">
        <f>INDEX('AEO Table 22'!$C$104:$AJ$104,MATCH(J$1,'AEO Table 22'!$C$1:$AJ$1,0))*10^3*About!$A$54*'Texas Data'!$E$11*Population!J2</f>
        <v>36300.074397181052</v>
      </c>
      <c r="K7" s="34">
        <f>INDEX('AEO Table 22'!$C$104:$AJ$104,MATCH(K$1,'AEO Table 22'!$C$1:$AJ$1,0))*10^3*About!$A$54*'Texas Data'!$E$11*Population!K2</f>
        <v>40072.077490797288</v>
      </c>
      <c r="L7" s="34">
        <f>INDEX('AEO Table 22'!$C$104:$AJ$104,MATCH(L$1,'AEO Table 22'!$C$1:$AJ$1,0))*10^3*About!$A$54*'Texas Data'!$E$11*Population!L2</f>
        <v>44081.297287601774</v>
      </c>
      <c r="M7" s="34">
        <f>INDEX('AEO Table 22'!$C$104:$AJ$104,MATCH(M$1,'AEO Table 22'!$C$1:$AJ$1,0))*10^3*About!$A$54*'Texas Data'!$E$11*Population!M2</f>
        <v>48362.12543782773</v>
      </c>
      <c r="N7" s="34">
        <f>INDEX('AEO Table 22'!$C$104:$AJ$104,MATCH(N$1,'AEO Table 22'!$C$1:$AJ$1,0))*10^3*About!$A$54*'Texas Data'!$E$11*Population!N2</f>
        <v>52958.075723965499</v>
      </c>
      <c r="O7" s="34">
        <f>INDEX('AEO Table 22'!$C$104:$AJ$104,MATCH(O$1,'AEO Table 22'!$C$1:$AJ$1,0))*10^3*About!$A$54*'Texas Data'!$E$11*Population!O2</f>
        <v>57841.907602011983</v>
      </c>
      <c r="P7" s="34">
        <f>INDEX('AEO Table 22'!$C$104:$AJ$104,MATCH(P$1,'AEO Table 22'!$C$1:$AJ$1,0))*10^3*About!$A$54*'Texas Data'!$E$11*Population!P2</f>
        <v>63063.849613864411</v>
      </c>
      <c r="Q7" s="34">
        <f>INDEX('AEO Table 22'!$C$104:$AJ$104,MATCH(Q$1,'AEO Table 22'!$C$1:$AJ$1,0))*10^3*About!$A$54*'Texas Data'!$E$11*Population!Q2</f>
        <v>68619.548354918894</v>
      </c>
      <c r="R7" s="34">
        <f>INDEX('AEO Table 22'!$C$104:$AJ$104,MATCH(R$1,'AEO Table 22'!$C$1:$AJ$1,0))*10^3*About!$A$54*'Texas Data'!$E$11*Population!R2</f>
        <v>74533.389229511042</v>
      </c>
      <c r="S7" s="34">
        <f>INDEX('AEO Table 22'!$C$104:$AJ$104,MATCH(S$1,'AEO Table 22'!$C$1:$AJ$1,0))*10^3*About!$A$54*'Texas Data'!$E$11*Population!S2</f>
        <v>80830.988625145648</v>
      </c>
      <c r="T7" s="34">
        <f>INDEX('AEO Table 22'!$C$104:$AJ$104,MATCH(T$1,'AEO Table 22'!$C$1:$AJ$1,0))*10^3*About!$A$54*'Texas Data'!$E$11*Population!T2</f>
        <v>87508.373986005376</v>
      </c>
      <c r="U7" s="34">
        <f>INDEX('AEO Table 22'!$C$104:$AJ$104,MATCH(U$1,'AEO Table 22'!$C$1:$AJ$1,0))*10^3*About!$A$54*'Texas Data'!$E$11*Population!U2</f>
        <v>94674.536094694355</v>
      </c>
      <c r="V7" s="34">
        <f>INDEX('AEO Table 22'!$C$104:$AJ$104,MATCH(V$1,'AEO Table 22'!$C$1:$AJ$1,0))*10^3*About!$A$54*'Texas Data'!$E$11*Population!V2</f>
        <v>102311.78220621376</v>
      </c>
      <c r="W7" s="34">
        <f>INDEX('AEO Table 22'!$C$104:$AJ$104,MATCH(W$1,'AEO Table 22'!$C$1:$AJ$1,0))*10^3*About!$A$54*'Texas Data'!$E$11*Population!W2</f>
        <v>110462.02710745728</v>
      </c>
      <c r="X7" s="34">
        <f>INDEX('AEO Table 22'!$C$104:$AJ$104,MATCH(X$1,'AEO Table 22'!$C$1:$AJ$1,0))*10^3*About!$A$54*'Texas Data'!$E$11*Population!X2</f>
        <v>119105.52726183887</v>
      </c>
      <c r="Y7" s="34">
        <f>INDEX('AEO Table 22'!$C$104:$AJ$104,MATCH(Y$1,'AEO Table 22'!$C$1:$AJ$1,0))*10^3*About!$A$54*'Texas Data'!$E$11*Population!Y2</f>
        <v>128268.59766338186</v>
      </c>
      <c r="Z7" s="34">
        <f>INDEX('AEO Table 22'!$C$104:$AJ$104,MATCH(Z$1,'AEO Table 22'!$C$1:$AJ$1,0))*10^3*About!$A$54*'Texas Data'!$E$11*Population!Z2</f>
        <v>137976.20746473421</v>
      </c>
      <c r="AA7" s="34">
        <f>INDEX('AEO Table 22'!$C$104:$AJ$104,MATCH(AA$1,'AEO Table 22'!$C$1:$AJ$1,0))*10^3*About!$A$54*'Texas Data'!$E$11*Population!AA2</f>
        <v>148275.11980365479</v>
      </c>
      <c r="AB7" s="34">
        <f>INDEX('AEO Table 22'!$C$104:$AJ$104,MATCH(AB$1,'AEO Table 22'!$C$1:$AJ$1,0))*10^3*About!$A$54*'Texas Data'!$E$11*Population!AB2</f>
        <v>159229.59361097144</v>
      </c>
      <c r="AC7" s="34">
        <f>INDEX('AEO Table 22'!$C$104:$AJ$104,MATCH(AC$1,'AEO Table 22'!$C$1:$AJ$1,0))*10^3*About!$A$54*'Texas Data'!$E$11*Population!AC2</f>
        <v>170827.98708795157</v>
      </c>
      <c r="AD7" s="34">
        <f>INDEX('AEO Table 22'!$C$104:$AJ$104,MATCH(AD$1,'AEO Table 22'!$C$1:$AJ$1,0))*10^3*About!$A$54*'Texas Data'!$E$11*Population!AD2</f>
        <v>183248.48496695486</v>
      </c>
      <c r="AE7" s="34">
        <f>INDEX('AEO Table 22'!$C$104:$AJ$104,MATCH(AE$1,'AEO Table 22'!$C$1:$AJ$1,0))*10^3*About!$A$54*'Texas Data'!$E$11*Population!AE2</f>
        <v>196462.04822625543</v>
      </c>
      <c r="AF7" s="34">
        <f>INDEX('AEO Table 22'!$C$104:$AJ$104,MATCH(AF$1,'AEO Table 22'!$C$1:$AJ$1,0))*10^3*About!$A$54*'Texas Data'!$E$11*Population!AF2</f>
        <v>210598.0780906716</v>
      </c>
      <c r="AG7" s="34">
        <f>INDEX('AEO Table 22'!$C$104:$AJ$104,MATCH(AG$1,'AEO Table 22'!$C$1:$AJ$1,0))*10^3*About!$A$54*'Texas Data'!$E$11*Population!AG2</f>
        <v>225625.70101002147</v>
      </c>
      <c r="AH7" s="34">
        <f>INDEX('AEO Table 22'!$C$104:$AJ$104,MATCH(AH$1,'AEO Table 22'!$C$1:$AJ$1,0))*10^3*About!$A$54*'Texas Data'!$E$11*Population!AH2</f>
        <v>241575.61140257886</v>
      </c>
      <c r="AI7" s="34">
        <f>INDEX('AEO Table 22'!$C$104:$AJ$104,MATCH(AI$1,'AEO Table 22'!$C$1:$AJ$1,0))*10^3*About!$A$54*'Texas Data'!$E$11*Population!AI2</f>
        <v>258502.52710190316</v>
      </c>
    </row>
    <row r="8" spans="1:35" x14ac:dyDescent="0.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x14ac:dyDescent="0.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x14ac:dyDescent="0.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x14ac:dyDescent="0.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x14ac:dyDescent="0.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x14ac:dyDescent="0.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x14ac:dyDescent="0.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x14ac:dyDescent="0.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x14ac:dyDescent="0.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x14ac:dyDescent="0.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7"/>
  <sheetViews>
    <sheetView workbookViewId="0">
      <selection activeCell="A11" sqref="A11"/>
    </sheetView>
  </sheetViews>
  <sheetFormatPr defaultRowHeight="14.5" x14ac:dyDescent="0.35"/>
  <cols>
    <col min="1" max="1" width="23.453125" customWidth="1"/>
    <col min="2" max="35" width="9.54296875" bestFit="1" customWidth="1"/>
  </cols>
  <sheetData>
    <row r="1" spans="1:35" x14ac:dyDescent="0.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x14ac:dyDescent="0.35">
      <c r="A3" s="40" t="s">
        <v>230</v>
      </c>
      <c r="B3" s="34">
        <f>INDEX('AEO Table 23'!$C$86:$AJ$86,MATCH(B$1,'AEO Table 23'!$C$1:$AJ$1,0))*10^3*'Texas Data'!$E$5*Population!B2</f>
        <v>127743.85908617941</v>
      </c>
      <c r="C3" s="34">
        <f>INDEX('AEO Table 23'!$C$86:$AJ$86,MATCH(C$1,'AEO Table 23'!$C$1:$AJ$1,0))*10^3*'Texas Data'!$E$5*Population!C2</f>
        <v>134515.80624128741</v>
      </c>
      <c r="D3" s="34">
        <f>INDEX('AEO Table 23'!$C$86:$AJ$86,MATCH(D$1,'AEO Table 23'!$C$1:$AJ$1,0))*10^3*'Texas Data'!$E$5*Population!D2</f>
        <v>142323.96088887934</v>
      </c>
      <c r="E3" s="34">
        <f>INDEX('AEO Table 23'!$C$86:$AJ$86,MATCH(E$1,'AEO Table 23'!$C$1:$AJ$1,0))*10^3*'Texas Data'!$E$5*Population!E2</f>
        <v>150248.36185993926</v>
      </c>
      <c r="F3" s="34">
        <f>INDEX('AEO Table 23'!$C$86:$AJ$86,MATCH(F$1,'AEO Table 23'!$C$1:$AJ$1,0))*10^3*'Texas Data'!$E$5*Population!F2</f>
        <v>158643.70344736861</v>
      </c>
      <c r="G3" s="34">
        <f>INDEX('AEO Table 23'!$C$86:$AJ$86,MATCH(G$1,'AEO Table 23'!$C$1:$AJ$1,0))*10^3*'Texas Data'!$E$5*Population!G2</f>
        <v>167665.3942018183</v>
      </c>
      <c r="H3" s="34">
        <f>INDEX('AEO Table 23'!$C$86:$AJ$86,MATCH(H$1,'AEO Table 23'!$C$1:$AJ$1,0))*10^3*'Texas Data'!$E$5*Population!H2</f>
        <v>177419.25700169097</v>
      </c>
      <c r="I3" s="34">
        <f>INDEX('AEO Table 23'!$C$86:$AJ$86,MATCH(I$1,'AEO Table 23'!$C$1:$AJ$1,0))*10^3*'Texas Data'!$E$5*Population!I2</f>
        <v>188191.30400848365</v>
      </c>
      <c r="J3" s="34">
        <f>INDEX('AEO Table 23'!$C$86:$AJ$86,MATCH(J$1,'AEO Table 23'!$C$1:$AJ$1,0))*10^3*'Texas Data'!$E$5*Population!J2</f>
        <v>200690.02205723428</v>
      </c>
      <c r="K3" s="34">
        <f>INDEX('AEO Table 23'!$C$86:$AJ$86,MATCH(K$1,'AEO Table 23'!$C$1:$AJ$1,0))*10^3*'Texas Data'!$E$5*Population!K2</f>
        <v>215079.9959525115</v>
      </c>
      <c r="L3" s="34">
        <f>INDEX('AEO Table 23'!$C$86:$AJ$86,MATCH(L$1,'AEO Table 23'!$C$1:$AJ$1,0))*10^3*'Texas Data'!$E$5*Population!L2</f>
        <v>231018.54158122305</v>
      </c>
      <c r="M3" s="34">
        <f>INDEX('AEO Table 23'!$C$86:$AJ$86,MATCH(M$1,'AEO Table 23'!$C$1:$AJ$1,0))*10^3*'Texas Data'!$E$5*Population!M2</f>
        <v>248631.3285402976</v>
      </c>
      <c r="N3" s="34">
        <f>INDEX('AEO Table 23'!$C$86:$AJ$86,MATCH(N$1,'AEO Table 23'!$C$1:$AJ$1,0))*10^3*'Texas Data'!$E$5*Population!N2</f>
        <v>265094.45017677598</v>
      </c>
      <c r="O3" s="34">
        <f>INDEX('AEO Table 23'!$C$86:$AJ$86,MATCH(O$1,'AEO Table 23'!$C$1:$AJ$1,0))*10^3*'Texas Data'!$E$5*Population!O2</f>
        <v>283349.24563802284</v>
      </c>
      <c r="P3" s="34">
        <f>INDEX('AEO Table 23'!$C$86:$AJ$86,MATCH(P$1,'AEO Table 23'!$C$1:$AJ$1,0))*10^3*'Texas Data'!$E$5*Population!P2</f>
        <v>302946.1004838224</v>
      </c>
      <c r="Q3" s="34">
        <f>INDEX('AEO Table 23'!$C$86:$AJ$86,MATCH(Q$1,'AEO Table 23'!$C$1:$AJ$1,0))*10^3*'Texas Data'!$E$5*Population!Q2</f>
        <v>324426.44848633796</v>
      </c>
      <c r="R3" s="34">
        <f>INDEX('AEO Table 23'!$C$86:$AJ$86,MATCH(R$1,'AEO Table 23'!$C$1:$AJ$1,0))*10^3*'Texas Data'!$E$5*Population!R2</f>
        <v>347352.06613891438</v>
      </c>
      <c r="S3" s="34">
        <f>INDEX('AEO Table 23'!$C$86:$AJ$86,MATCH(S$1,'AEO Table 23'!$C$1:$AJ$1,0))*10^3*'Texas Data'!$E$5*Population!S2</f>
        <v>371843.62749431696</v>
      </c>
      <c r="T3" s="34">
        <f>INDEX('AEO Table 23'!$C$86:$AJ$86,MATCH(T$1,'AEO Table 23'!$C$1:$AJ$1,0))*10^3*'Texas Data'!$E$5*Population!T2</f>
        <v>398003.9445841593</v>
      </c>
      <c r="U3" s="34">
        <f>INDEX('AEO Table 23'!$C$86:$AJ$86,MATCH(U$1,'AEO Table 23'!$C$1:$AJ$1,0))*10^3*'Texas Data'!$E$5*Population!U2</f>
        <v>426269.17309661076</v>
      </c>
      <c r="V3" s="34">
        <f>INDEX('AEO Table 23'!$C$86:$AJ$86,MATCH(V$1,'AEO Table 23'!$C$1:$AJ$1,0))*10^3*'Texas Data'!$E$5*Population!V2</f>
        <v>456619.55799738516</v>
      </c>
      <c r="W3" s="34">
        <f>INDEX('AEO Table 23'!$C$86:$AJ$86,MATCH(W$1,'AEO Table 23'!$C$1:$AJ$1,0))*10^3*'Texas Data'!$E$5*Population!W2</f>
        <v>488857.89579290961</v>
      </c>
      <c r="X3" s="34">
        <f>INDEX('AEO Table 23'!$C$86:$AJ$86,MATCH(X$1,'AEO Table 23'!$C$1:$AJ$1,0))*10^3*'Texas Data'!$E$5*Population!X2</f>
        <v>522922.75514840038</v>
      </c>
      <c r="Y3" s="34">
        <f>INDEX('AEO Table 23'!$C$86:$AJ$86,MATCH(Y$1,'AEO Table 23'!$C$1:$AJ$1,0))*10^3*'Texas Data'!$E$5*Population!Y2</f>
        <v>558327.44156725833</v>
      </c>
      <c r="Z3" s="34">
        <f>INDEX('AEO Table 23'!$C$86:$AJ$86,MATCH(Z$1,'AEO Table 23'!$C$1:$AJ$1,0))*10^3*'Texas Data'!$E$5*Population!Z2</f>
        <v>596378.26364453905</v>
      </c>
      <c r="AA3" s="34">
        <f>INDEX('AEO Table 23'!$C$86:$AJ$86,MATCH(AA$1,'AEO Table 23'!$C$1:$AJ$1,0))*10^3*'Texas Data'!$E$5*Population!AA2</f>
        <v>636695.67462675343</v>
      </c>
      <c r="AB3" s="34">
        <f>INDEX('AEO Table 23'!$C$86:$AJ$86,MATCH(AB$1,'AEO Table 23'!$C$1:$AJ$1,0))*10^3*'Texas Data'!$E$5*Population!AB2</f>
        <v>679912.39502566762</v>
      </c>
      <c r="AC3" s="34">
        <f>INDEX('AEO Table 23'!$C$86:$AJ$86,MATCH(AC$1,'AEO Table 23'!$C$1:$AJ$1,0))*10^3*'Texas Data'!$E$5*Population!AC2</f>
        <v>726022.9131757156</v>
      </c>
      <c r="AD3" s="34">
        <f>INDEX('AEO Table 23'!$C$86:$AJ$86,MATCH(AD$1,'AEO Table 23'!$C$1:$AJ$1,0))*10^3*'Texas Data'!$E$5*Population!AD2</f>
        <v>775569.95934964379</v>
      </c>
      <c r="AE3" s="34">
        <f>INDEX('AEO Table 23'!$C$86:$AJ$86,MATCH(AE$1,'AEO Table 23'!$C$1:$AJ$1,0))*10^3*'Texas Data'!$E$5*Population!AE2</f>
        <v>829388.04058624513</v>
      </c>
      <c r="AF3" s="34">
        <f>INDEX('AEO Table 23'!$C$86:$AJ$86,MATCH(AF$1,'AEO Table 23'!$C$1:$AJ$1,0))*10^3*'Texas Data'!$E$5*Population!AF2</f>
        <v>884659.46303602855</v>
      </c>
      <c r="AG3" s="34">
        <f>INDEX('AEO Table 23'!$C$86:$AJ$86,MATCH(AG$1,'AEO Table 23'!$C$1:$AJ$1,0))*10^3*'Texas Data'!$E$5*Population!AG2</f>
        <v>941273.22222880938</v>
      </c>
      <c r="AH3" s="34">
        <f>INDEX('AEO Table 23'!$C$86:$AJ$86,MATCH(AH$1,'AEO Table 23'!$C$1:$AJ$1,0))*10^3*'Texas Data'!$E$5*Population!AH2</f>
        <v>999055.61156285682</v>
      </c>
      <c r="AI3" s="34">
        <f>INDEX('AEO Table 23'!$C$86:$AJ$86,MATCH(AI$1,'AEO Table 23'!$C$1:$AJ$1,0))*10^3*'Texas Data'!$E$5*Population!AI2</f>
        <v>1057796.3431273969</v>
      </c>
    </row>
    <row r="4" spans="1:35" x14ac:dyDescent="0.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x14ac:dyDescent="0.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x14ac:dyDescent="0.35">
      <c r="A6" s="40" t="s">
        <v>303</v>
      </c>
      <c r="B6" s="34">
        <f>INDEX('AEO Table 23'!$C$88:$AJ$88,MATCH(B$1,'AEO Table 23'!$C$1:$AJ$1,0))*10^3*'Texas Data'!$E$6*Population!B2</f>
        <v>18877.682955755496</v>
      </c>
      <c r="C6" s="34">
        <f>INDEX('AEO Table 23'!$C$88:$AJ$88,MATCH(C$1,'AEO Table 23'!$C$1:$AJ$1,0))*10^3*'Texas Data'!$E$6*Population!C2</f>
        <v>19194.397358385599</v>
      </c>
      <c r="D6" s="34">
        <f>INDEX('AEO Table 23'!$C$88:$AJ$88,MATCH(D$1,'AEO Table 23'!$C$1:$AJ$1,0))*10^3*'Texas Data'!$E$6*Population!D2</f>
        <v>19519.579994152042</v>
      </c>
      <c r="E6" s="34">
        <f>INDEX('AEO Table 23'!$C$88:$AJ$88,MATCH(E$1,'AEO Table 23'!$C$1:$AJ$1,0))*10^3*'Texas Data'!$E$6*Population!E2</f>
        <v>19845.498725610418</v>
      </c>
      <c r="F6" s="34">
        <f>INDEX('AEO Table 23'!$C$88:$AJ$88,MATCH(F$1,'AEO Table 23'!$C$1:$AJ$1,0))*10^3*'Texas Data'!$E$6*Population!F2</f>
        <v>20174.252657549569</v>
      </c>
      <c r="G6" s="34">
        <f>INDEX('AEO Table 23'!$C$88:$AJ$88,MATCH(G$1,'AEO Table 23'!$C$1:$AJ$1,0))*10^3*'Texas Data'!$E$6*Population!G2</f>
        <v>20508.570819199962</v>
      </c>
      <c r="H6" s="34">
        <f>INDEX('AEO Table 23'!$C$88:$AJ$88,MATCH(H$1,'AEO Table 23'!$C$1:$AJ$1,0))*10^3*'Texas Data'!$E$6*Population!H2</f>
        <v>20846.581098261795</v>
      </c>
      <c r="I6" s="34">
        <f>INDEX('AEO Table 23'!$C$88:$AJ$88,MATCH(I$1,'AEO Table 23'!$C$1:$AJ$1,0))*10^3*'Texas Data'!$E$6*Population!I2</f>
        <v>21189.245821438424</v>
      </c>
      <c r="J6" s="34">
        <f>INDEX('AEO Table 23'!$C$88:$AJ$88,MATCH(J$1,'AEO Table 23'!$C$1:$AJ$1,0))*10^3*'Texas Data'!$E$6*Population!J2</f>
        <v>21536.781661128294</v>
      </c>
      <c r="K6" s="34">
        <f>INDEX('AEO Table 23'!$C$88:$AJ$88,MATCH(K$1,'AEO Table 23'!$C$1:$AJ$1,0))*10^3*'Texas Data'!$E$6*Population!K2</f>
        <v>21888.424914001076</v>
      </c>
      <c r="L6" s="34">
        <f>INDEX('AEO Table 23'!$C$88:$AJ$88,MATCH(L$1,'AEO Table 23'!$C$1:$AJ$1,0))*10^3*'Texas Data'!$E$6*Population!L2</f>
        <v>22244.382221325664</v>
      </c>
      <c r="M6" s="34">
        <f>INDEX('AEO Table 23'!$C$88:$AJ$88,MATCH(M$1,'AEO Table 23'!$C$1:$AJ$1,0))*10^3*'Texas Data'!$E$6*Population!M2</f>
        <v>22604.300597495709</v>
      </c>
      <c r="N6" s="34">
        <f>INDEX('AEO Table 23'!$C$88:$AJ$88,MATCH(N$1,'AEO Table 23'!$C$1:$AJ$1,0))*10^3*'Texas Data'!$E$6*Population!N2</f>
        <v>22968.599789675638</v>
      </c>
      <c r="O6" s="34">
        <f>INDEX('AEO Table 23'!$C$88:$AJ$88,MATCH(O$1,'AEO Table 23'!$C$1:$AJ$1,0))*10^3*'Texas Data'!$E$6*Population!O2</f>
        <v>23339.654528765983</v>
      </c>
      <c r="P6" s="34">
        <f>INDEX('AEO Table 23'!$C$88:$AJ$88,MATCH(P$1,'AEO Table 23'!$C$1:$AJ$1,0))*10^3*'Texas Data'!$E$6*Population!P2</f>
        <v>23721.918161321602</v>
      </c>
      <c r="Q6" s="34">
        <f>INDEX('AEO Table 23'!$C$88:$AJ$88,MATCH(Q$1,'AEO Table 23'!$C$1:$AJ$1,0))*10^3*'Texas Data'!$E$6*Population!Q2</f>
        <v>24162.061462219706</v>
      </c>
      <c r="R6" s="34">
        <f>INDEX('AEO Table 23'!$C$88:$AJ$88,MATCH(R$1,'AEO Table 23'!$C$1:$AJ$1,0))*10^3*'Texas Data'!$E$6*Population!R2</f>
        <v>24770.647425137533</v>
      </c>
      <c r="S6" s="34">
        <f>INDEX('AEO Table 23'!$C$88:$AJ$88,MATCH(S$1,'AEO Table 23'!$C$1:$AJ$1,0))*10^3*'Texas Data'!$E$6*Population!S2</f>
        <v>25862.099335589312</v>
      </c>
      <c r="T6" s="34">
        <f>INDEX('AEO Table 23'!$C$88:$AJ$88,MATCH(T$1,'AEO Table 23'!$C$1:$AJ$1,0))*10^3*'Texas Data'!$E$6*Population!T2</f>
        <v>27856.507180891473</v>
      </c>
      <c r="U6" s="34">
        <f>INDEX('AEO Table 23'!$C$88:$AJ$88,MATCH(U$1,'AEO Table 23'!$C$1:$AJ$1,0))*10^3*'Texas Data'!$E$6*Population!U2</f>
        <v>30889.133930415428</v>
      </c>
      <c r="V6" s="34">
        <f>INDEX('AEO Table 23'!$C$88:$AJ$88,MATCH(V$1,'AEO Table 23'!$C$1:$AJ$1,0))*10^3*'Texas Data'!$E$6*Population!V2</f>
        <v>34954.069974446465</v>
      </c>
      <c r="W6" s="34">
        <f>INDEX('AEO Table 23'!$C$88:$AJ$88,MATCH(W$1,'AEO Table 23'!$C$1:$AJ$1,0))*10^3*'Texas Data'!$E$6*Population!W2</f>
        <v>39706.379370545656</v>
      </c>
      <c r="X6" s="34">
        <f>INDEX('AEO Table 23'!$C$88:$AJ$88,MATCH(X$1,'AEO Table 23'!$C$1:$AJ$1,0))*10^3*'Texas Data'!$E$6*Population!X2</f>
        <v>44954.06911208525</v>
      </c>
      <c r="Y6" s="34">
        <f>INDEX('AEO Table 23'!$C$88:$AJ$88,MATCH(Y$1,'AEO Table 23'!$C$1:$AJ$1,0))*10^3*'Texas Data'!$E$6*Population!Y2</f>
        <v>50524.082944048721</v>
      </c>
      <c r="Z6" s="34">
        <f>INDEX('AEO Table 23'!$C$88:$AJ$88,MATCH(Z$1,'AEO Table 23'!$C$1:$AJ$1,0))*10^3*'Texas Data'!$E$6*Population!Z2</f>
        <v>56383.696658375113</v>
      </c>
      <c r="AA6" s="34">
        <f>INDEX('AEO Table 23'!$C$88:$AJ$88,MATCH(AA$1,'AEO Table 23'!$C$1:$AJ$1,0))*10^3*'Texas Data'!$E$6*Population!AA2</f>
        <v>62485.830070756252</v>
      </c>
      <c r="AB6" s="34">
        <f>INDEX('AEO Table 23'!$C$88:$AJ$88,MATCH(AB$1,'AEO Table 23'!$C$1:$AJ$1,0))*10^3*'Texas Data'!$E$6*Population!AB2</f>
        <v>68880.991540046554</v>
      </c>
      <c r="AC6" s="34">
        <f>INDEX('AEO Table 23'!$C$88:$AJ$88,MATCH(AC$1,'AEO Table 23'!$C$1:$AJ$1,0))*10^3*'Texas Data'!$E$6*Population!AC2</f>
        <v>75521.091551947597</v>
      </c>
      <c r="AD6" s="34">
        <f>INDEX('AEO Table 23'!$C$88:$AJ$88,MATCH(AD$1,'AEO Table 23'!$C$1:$AJ$1,0))*10^3*'Texas Data'!$E$6*Population!AD2</f>
        <v>82413.000874347737</v>
      </c>
      <c r="AE6" s="34">
        <f>INDEX('AEO Table 23'!$C$88:$AJ$88,MATCH(AE$1,'AEO Table 23'!$C$1:$AJ$1,0))*10^3*'Texas Data'!$E$6*Population!AE2</f>
        <v>89576.487865962394</v>
      </c>
      <c r="AF6" s="34">
        <f>INDEX('AEO Table 23'!$C$88:$AJ$88,MATCH(AF$1,'AEO Table 23'!$C$1:$AJ$1,0))*10^3*'Texas Data'!$E$6*Population!AF2</f>
        <v>96929.207134826822</v>
      </c>
      <c r="AG6" s="34">
        <f>INDEX('AEO Table 23'!$C$88:$AJ$88,MATCH(AG$1,'AEO Table 23'!$C$1:$AJ$1,0))*10^3*'Texas Data'!$E$6*Population!AG2</f>
        <v>104485.5351152098</v>
      </c>
      <c r="AH6" s="34">
        <f>INDEX('AEO Table 23'!$C$88:$AJ$88,MATCH(AH$1,'AEO Table 23'!$C$1:$AJ$1,0))*10^3*'Texas Data'!$E$6*Population!AH2</f>
        <v>112292.1957149995</v>
      </c>
      <c r="AI6" s="34">
        <f>INDEX('AEO Table 23'!$C$88:$AJ$88,MATCH(AI$1,'AEO Table 23'!$C$1:$AJ$1,0))*10^3*'Texas Data'!$E$6*Population!AI2</f>
        <v>120263.59241120686</v>
      </c>
    </row>
    <row r="7" spans="1:35" x14ac:dyDescent="0.35">
      <c r="A7" s="40" t="s">
        <v>233</v>
      </c>
      <c r="B7" s="34">
        <f>INDEX('AEO Table 23'!$C$87:$AJ$87,MATCH(B$1,'AEO Table 23'!$C$1:$AJ$1,0))*10^3*'Texas Data'!$E$7*Population!B2</f>
        <v>7435.6320085315383</v>
      </c>
      <c r="C7" s="34">
        <f>INDEX('AEO Table 23'!$C$87:$AJ$87,MATCH(C$1,'AEO Table 23'!$C$1:$AJ$1,0))*10^3*'Texas Data'!$E$7*Population!C2</f>
        <v>8866.1902846677349</v>
      </c>
      <c r="D7" s="34">
        <f>INDEX('AEO Table 23'!$C$87:$AJ$87,MATCH(D$1,'AEO Table 23'!$C$1:$AJ$1,0))*10^3*'Texas Data'!$E$7*Population!D2</f>
        <v>10887.011639439161</v>
      </c>
      <c r="E7" s="34">
        <f>INDEX('AEO Table 23'!$C$87:$AJ$87,MATCH(E$1,'AEO Table 23'!$C$1:$AJ$1,0))*10^3*'Texas Data'!$E$7*Population!E2</f>
        <v>13079.155297809488</v>
      </c>
      <c r="F7" s="34">
        <f>INDEX('AEO Table 23'!$C$87:$AJ$87,MATCH(F$1,'AEO Table 23'!$C$1:$AJ$1,0))*10^3*'Texas Data'!$E$7*Population!F2</f>
        <v>15318.83022454429</v>
      </c>
      <c r="G7" s="34">
        <f>INDEX('AEO Table 23'!$C$87:$AJ$87,MATCH(G$1,'AEO Table 23'!$C$1:$AJ$1,0))*10^3*'Texas Data'!$E$7*Population!G2</f>
        <v>17430.874557182251</v>
      </c>
      <c r="H7" s="34">
        <f>INDEX('AEO Table 23'!$C$87:$AJ$87,MATCH(H$1,'AEO Table 23'!$C$1:$AJ$1,0))*10^3*'Texas Data'!$E$7*Population!H2</f>
        <v>19286.043505646463</v>
      </c>
      <c r="I7" s="34">
        <f>INDEX('AEO Table 23'!$C$87:$AJ$87,MATCH(I$1,'AEO Table 23'!$C$1:$AJ$1,0))*10^3*'Texas Data'!$E$7*Population!I2</f>
        <v>20693.131016800362</v>
      </c>
      <c r="J7" s="34">
        <f>INDEX('AEO Table 23'!$C$87:$AJ$87,MATCH(J$1,'AEO Table 23'!$C$1:$AJ$1,0))*10^3*'Texas Data'!$E$7*Population!J2</f>
        <v>21508.917267200395</v>
      </c>
      <c r="K7" s="34">
        <f>INDEX('AEO Table 23'!$C$87:$AJ$87,MATCH(K$1,'AEO Table 23'!$C$1:$AJ$1,0))*10^3*'Texas Data'!$E$7*Population!K2</f>
        <v>22425.351017357178</v>
      </c>
      <c r="L7" s="34">
        <f>INDEX('AEO Table 23'!$C$87:$AJ$87,MATCH(L$1,'AEO Table 23'!$C$1:$AJ$1,0))*10^3*'Texas Data'!$E$7*Population!L2</f>
        <v>23443.56208141469</v>
      </c>
      <c r="M7" s="34">
        <f>INDEX('AEO Table 23'!$C$87:$AJ$87,MATCH(M$1,'AEO Table 23'!$C$1:$AJ$1,0))*10^3*'Texas Data'!$E$7*Population!M2</f>
        <v>24572.061119777904</v>
      </c>
      <c r="N7" s="34">
        <f>INDEX('AEO Table 23'!$C$87:$AJ$87,MATCH(N$1,'AEO Table 23'!$C$1:$AJ$1,0))*10^3*'Texas Data'!$E$7*Population!N2</f>
        <v>25814.176236047751</v>
      </c>
      <c r="O7" s="34">
        <f>INDEX('AEO Table 23'!$C$87:$AJ$87,MATCH(O$1,'AEO Table 23'!$C$1:$AJ$1,0))*10^3*'Texas Data'!$E$7*Population!O2</f>
        <v>27143.482899763851</v>
      </c>
      <c r="P7" s="34">
        <f>INDEX('AEO Table 23'!$C$87:$AJ$87,MATCH(P$1,'AEO Table 23'!$C$1:$AJ$1,0))*10^3*'Texas Data'!$E$7*Population!P2</f>
        <v>28557.714049187241</v>
      </c>
      <c r="Q7" s="34">
        <f>INDEX('AEO Table 23'!$C$87:$AJ$87,MATCH(Q$1,'AEO Table 23'!$C$1:$AJ$1,0))*10^3*'Texas Data'!$E$7*Population!Q2</f>
        <v>30065.623966381441</v>
      </c>
      <c r="R7" s="34">
        <f>INDEX('AEO Table 23'!$C$87:$AJ$87,MATCH(R$1,'AEO Table 23'!$C$1:$AJ$1,0))*10^3*'Texas Data'!$E$7*Population!R2</f>
        <v>31659.47412107026</v>
      </c>
      <c r="S7" s="34">
        <f>INDEX('AEO Table 23'!$C$87:$AJ$87,MATCH(S$1,'AEO Table 23'!$C$1:$AJ$1,0))*10^3*'Texas Data'!$E$7*Population!S2</f>
        <v>33342.515861007931</v>
      </c>
      <c r="T7" s="34">
        <f>INDEX('AEO Table 23'!$C$87:$AJ$87,MATCH(T$1,'AEO Table 23'!$C$1:$AJ$1,0))*10^3*'Texas Data'!$E$7*Population!T2</f>
        <v>35117.400912579491</v>
      </c>
      <c r="U7" s="34">
        <f>INDEX('AEO Table 23'!$C$87:$AJ$87,MATCH(U$1,'AEO Table 23'!$C$1:$AJ$1,0))*10^3*'Texas Data'!$E$7*Population!U2</f>
        <v>36991.207380340347</v>
      </c>
      <c r="V7" s="34">
        <f>INDEX('AEO Table 23'!$C$87:$AJ$87,MATCH(V$1,'AEO Table 23'!$C$1:$AJ$1,0))*10^3*'Texas Data'!$E$7*Population!V2</f>
        <v>38958.956884631902</v>
      </c>
      <c r="W7" s="34">
        <f>INDEX('AEO Table 23'!$C$87:$AJ$87,MATCH(W$1,'AEO Table 23'!$C$1:$AJ$1,0))*10^3*'Texas Data'!$E$7*Population!W2</f>
        <v>41019.329602890808</v>
      </c>
      <c r="X7" s="34">
        <f>INDEX('AEO Table 23'!$C$87:$AJ$87,MATCH(X$1,'AEO Table 23'!$C$1:$AJ$1,0))*10^3*'Texas Data'!$E$7*Population!X2</f>
        <v>43173.062245205765</v>
      </c>
      <c r="Y7" s="34">
        <f>INDEX('AEO Table 23'!$C$87:$AJ$87,MATCH(Y$1,'AEO Table 23'!$C$1:$AJ$1,0))*10^3*'Texas Data'!$E$7*Population!Y2</f>
        <v>45400.525866207507</v>
      </c>
      <c r="Z7" s="34">
        <f>INDEX('AEO Table 23'!$C$87:$AJ$87,MATCH(Z$1,'AEO Table 23'!$C$1:$AJ$1,0))*10^3*'Texas Data'!$E$7*Population!Z2</f>
        <v>47719.548041612259</v>
      </c>
      <c r="AA7" s="34">
        <f>INDEX('AEO Table 23'!$C$87:$AJ$87,MATCH(AA$1,'AEO Table 23'!$C$1:$AJ$1,0))*10^3*'Texas Data'!$E$7*Population!AA2</f>
        <v>50107.602923446939</v>
      </c>
      <c r="AB7" s="34">
        <f>INDEX('AEO Table 23'!$C$87:$AJ$87,MATCH(AB$1,'AEO Table 23'!$C$1:$AJ$1,0))*10^3*'Texas Data'!$E$7*Population!AB2</f>
        <v>52580.188354690952</v>
      </c>
      <c r="AC7" s="34">
        <f>INDEX('AEO Table 23'!$C$87:$AJ$87,MATCH(AC$1,'AEO Table 23'!$C$1:$AJ$1,0))*10^3*'Texas Data'!$E$7*Population!AC2</f>
        <v>55135.787386610202</v>
      </c>
      <c r="AD7" s="34">
        <f>INDEX('AEO Table 23'!$C$87:$AJ$87,MATCH(AD$1,'AEO Table 23'!$C$1:$AJ$1,0))*10^3*'Texas Data'!$E$7*Population!AD2</f>
        <v>57784.160540638593</v>
      </c>
      <c r="AE7" s="34">
        <f>INDEX('AEO Table 23'!$C$87:$AJ$87,MATCH(AE$1,'AEO Table 23'!$C$1:$AJ$1,0))*10^3*'Texas Data'!$E$7*Population!AE2</f>
        <v>60527.629049735086</v>
      </c>
      <c r="AF7" s="34">
        <f>INDEX('AEO Table 23'!$C$87:$AJ$87,MATCH(AF$1,'AEO Table 23'!$C$1:$AJ$1,0))*10^3*'Texas Data'!$E$7*Population!AF2</f>
        <v>63375.758652393044</v>
      </c>
      <c r="AG7" s="34">
        <f>INDEX('AEO Table 23'!$C$87:$AJ$87,MATCH(AG$1,'AEO Table 23'!$C$1:$AJ$1,0))*10^3*'Texas Data'!$E$7*Population!AG2</f>
        <v>66331.130538142213</v>
      </c>
      <c r="AH7" s="34">
        <f>INDEX('AEO Table 23'!$C$87:$AJ$87,MATCH(AH$1,'AEO Table 23'!$C$1:$AJ$1,0))*10^3*'Texas Data'!$E$7*Population!AH2</f>
        <v>69390.083218035667</v>
      </c>
      <c r="AI7" s="34">
        <f>INDEX('AEO Table 23'!$C$87:$AJ$87,MATCH(AI$1,'AEO Table 23'!$C$1:$AJ$1,0))*10^3*'Texas Data'!$E$7*Population!AI2</f>
        <v>72527.315566689009</v>
      </c>
    </row>
    <row r="8" spans="1:35" x14ac:dyDescent="0.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x14ac:dyDescent="0.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x14ac:dyDescent="0.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x14ac:dyDescent="0.35">
      <c r="A11" s="40" t="s">
        <v>237</v>
      </c>
      <c r="B11" s="34">
        <f>INDEX('AEO Table 23'!$C$85:$AJ$85,MATCH(B$1,'AEO Table 23'!$C$1:$AJ$1,0))*10^3*'Texas Data'!$E$4*Population!B2</f>
        <v>83.071105731146503</v>
      </c>
      <c r="C11" s="34">
        <f>INDEX('AEO Table 23'!$C$85:$AJ$85,MATCH(C$1,'AEO Table 23'!$C$1:$AJ$1,0))*10^3*'Texas Data'!$E$4*Population!C2</f>
        <v>81.182760433315977</v>
      </c>
      <c r="D11" s="34">
        <f>INDEX('AEO Table 23'!$C$85:$AJ$85,MATCH(D$1,'AEO Table 23'!$C$1:$AJ$1,0))*10^3*'Texas Data'!$E$4*Population!D2</f>
        <v>82.531687244465061</v>
      </c>
      <c r="E11" s="34">
        <f>INDEX('AEO Table 23'!$C$85:$AJ$85,MATCH(E$1,'AEO Table 23'!$C$1:$AJ$1,0))*10^3*'Texas Data'!$E$4*Population!E2</f>
        <v>83.901124516825888</v>
      </c>
      <c r="F11" s="34">
        <f>INDEX('AEO Table 23'!$C$85:$AJ$85,MATCH(F$1,'AEO Table 23'!$C$1:$AJ$1,0))*10^3*'Texas Data'!$E$4*Population!F2</f>
        <v>85.289949899867679</v>
      </c>
      <c r="G11" s="34">
        <f>INDEX('AEO Table 23'!$C$85:$AJ$85,MATCH(G$1,'AEO Table 23'!$C$1:$AJ$1,0))*10^3*'Texas Data'!$E$4*Population!G2</f>
        <v>86.699147217229509</v>
      </c>
      <c r="H11" s="34">
        <f>INDEX('AEO Table 23'!$C$85:$AJ$85,MATCH(H$1,'AEO Table 23'!$C$1:$AJ$1,0))*10^3*'Texas Data'!$E$4*Population!H2</f>
        <v>88.128071894803014</v>
      </c>
      <c r="I11" s="34">
        <f>INDEX('AEO Table 23'!$C$85:$AJ$85,MATCH(I$1,'AEO Table 23'!$C$1:$AJ$1,0))*10^3*'Texas Data'!$E$4*Population!I2</f>
        <v>89.576673045158586</v>
      </c>
      <c r="J11" s="34">
        <f>INDEX('AEO Table 23'!$C$85:$AJ$85,MATCH(J$1,'AEO Table 23'!$C$1:$AJ$1,0))*10^3*'Texas Data'!$E$4*Population!J2</f>
        <v>91.045866642029168</v>
      </c>
      <c r="K11" s="34">
        <f>INDEX('AEO Table 23'!$C$85:$AJ$85,MATCH(K$1,'AEO Table 23'!$C$1:$AJ$1,0))*10^3*'Texas Data'!$E$4*Population!K2</f>
        <v>92.532424160714044</v>
      </c>
      <c r="L11" s="34">
        <f>INDEX('AEO Table 23'!$C$85:$AJ$85,MATCH(L$1,'AEO Table 23'!$C$1:$AJ$1,0))*10^3*'Texas Data'!$E$4*Population!L2</f>
        <v>94.037219168754817</v>
      </c>
      <c r="M11" s="34">
        <f>INDEX('AEO Table 23'!$C$85:$AJ$85,MATCH(M$1,'AEO Table 23'!$C$1:$AJ$1,0))*10^3*'Texas Data'!$E$4*Population!M2</f>
        <v>95.558405583288476</v>
      </c>
      <c r="N11" s="34">
        <f>INDEX('AEO Table 23'!$C$85:$AJ$85,MATCH(N$1,'AEO Table 23'!$C$1:$AJ$1,0))*10^3*'Texas Data'!$E$4*Population!N2</f>
        <v>97.09648662445224</v>
      </c>
      <c r="O11" s="34">
        <f>INDEX('AEO Table 23'!$C$85:$AJ$85,MATCH(O$1,'AEO Table 23'!$C$1:$AJ$1,0))*10^3*'Texas Data'!$E$4*Population!O2</f>
        <v>98.649387215949858</v>
      </c>
      <c r="P11" s="34">
        <f>INDEX('AEO Table 23'!$C$85:$AJ$85,MATCH(P$1,'AEO Table 23'!$C$1:$AJ$1,0))*10^3*'Texas Data'!$E$4*Population!P2</f>
        <v>100.21730525334091</v>
      </c>
      <c r="Q11" s="34">
        <f>INDEX('AEO Table 23'!$C$85:$AJ$85,MATCH(Q$1,'AEO Table 23'!$C$1:$AJ$1,0))*10^3*'Texas Data'!$E$4*Population!Q2</f>
        <v>101.79880458027867</v>
      </c>
      <c r="R11" s="34">
        <f>INDEX('AEO Table 23'!$C$85:$AJ$85,MATCH(R$1,'AEO Table 23'!$C$1:$AJ$1,0))*10^3*'Texas Data'!$E$4*Population!R2</f>
        <v>103.44157040617442</v>
      </c>
      <c r="S11" s="34">
        <f>INDEX('AEO Table 23'!$C$85:$AJ$85,MATCH(S$1,'AEO Table 23'!$C$1:$AJ$1,0))*10^3*'Texas Data'!$E$4*Population!S2</f>
        <v>105.10103357565902</v>
      </c>
      <c r="T11" s="34">
        <f>INDEX('AEO Table 23'!$C$85:$AJ$85,MATCH(T$1,'AEO Table 23'!$C$1:$AJ$1,0))*10^3*'Texas Data'!$E$4*Population!T2</f>
        <v>106.82561948213126</v>
      </c>
      <c r="U11" s="34">
        <f>INDEX('AEO Table 23'!$C$85:$AJ$85,MATCH(U$1,'AEO Table 23'!$C$1:$AJ$1,0))*10^3*'Texas Data'!$E$4*Population!U2</f>
        <v>108.56999478420381</v>
      </c>
      <c r="V11" s="34">
        <f>INDEX('AEO Table 23'!$C$85:$AJ$85,MATCH(V$1,'AEO Table 23'!$C$1:$AJ$1,0))*10^3*'Texas Data'!$E$4*Population!V2</f>
        <v>110.36287635123615</v>
      </c>
      <c r="W11" s="34">
        <f>INDEX('AEO Table 23'!$C$85:$AJ$85,MATCH(W$1,'AEO Table 23'!$C$1:$AJ$1,0))*10^3*'Texas Data'!$E$4*Population!W2</f>
        <v>112.252896997657</v>
      </c>
      <c r="X11" s="34">
        <f>INDEX('AEO Table 23'!$C$85:$AJ$85,MATCH(X$1,'AEO Table 23'!$C$1:$AJ$1,0))*10^3*'Texas Data'!$E$4*Population!X2</f>
        <v>114.17226289706714</v>
      </c>
      <c r="Y11" s="34">
        <f>INDEX('AEO Table 23'!$C$85:$AJ$85,MATCH(Y$1,'AEO Table 23'!$C$1:$AJ$1,0))*10^3*'Texas Data'!$E$4*Population!Y2</f>
        <v>116.17378904562767</v>
      </c>
      <c r="Z11" s="34">
        <f>INDEX('AEO Table 23'!$C$85:$AJ$85,MATCH(Z$1,'AEO Table 23'!$C$1:$AJ$1,0))*10^3*'Texas Data'!$E$4*Population!Z2</f>
        <v>118.34100828960379</v>
      </c>
      <c r="AA11" s="34">
        <f>INDEX('AEO Table 23'!$C$85:$AJ$85,MATCH(AA$1,'AEO Table 23'!$C$1:$AJ$1,0))*10^3*'Texas Data'!$E$4*Population!AA2</f>
        <v>120.60264703962989</v>
      </c>
      <c r="AB11" s="34">
        <f>INDEX('AEO Table 23'!$C$85:$AJ$85,MATCH(AB$1,'AEO Table 23'!$C$1:$AJ$1,0))*10^3*'Texas Data'!$E$4*Population!AB2</f>
        <v>123.1300911726493</v>
      </c>
      <c r="AC11" s="34">
        <f>INDEX('AEO Table 23'!$C$85:$AJ$85,MATCH(AC$1,'AEO Table 23'!$C$1:$AJ$1,0))*10^3*'Texas Data'!$E$4*Population!AC2</f>
        <v>125.79448562691633</v>
      </c>
      <c r="AD11" s="34">
        <f>INDEX('AEO Table 23'!$C$85:$AJ$85,MATCH(AD$1,'AEO Table 23'!$C$1:$AJ$1,0))*10^3*'Texas Data'!$E$4*Population!AD2</f>
        <v>128.63277784188912</v>
      </c>
      <c r="AE11" s="34">
        <f>INDEX('AEO Table 23'!$C$85:$AJ$85,MATCH(AE$1,'AEO Table 23'!$C$1:$AJ$1,0))*10^3*'Texas Data'!$E$4*Population!AE2</f>
        <v>131.74037353500825</v>
      </c>
      <c r="AF11" s="34">
        <f>INDEX('AEO Table 23'!$C$85:$AJ$85,MATCH(AF$1,'AEO Table 23'!$C$1:$AJ$1,0))*10^3*'Texas Data'!$E$4*Population!AF2</f>
        <v>135.01135099037373</v>
      </c>
      <c r="AG11" s="34">
        <f>INDEX('AEO Table 23'!$C$85:$AJ$85,MATCH(AG$1,'AEO Table 23'!$C$1:$AJ$1,0))*10^3*'Texas Data'!$E$4*Population!AG2</f>
        <v>138.29826797282706</v>
      </c>
      <c r="AH11" s="34">
        <f>INDEX('AEO Table 23'!$C$85:$AJ$85,MATCH(AH$1,'AEO Table 23'!$C$1:$AJ$1,0))*10^3*'Texas Data'!$E$4*Population!AH2</f>
        <v>141.75771909895815</v>
      </c>
      <c r="AI11" s="34">
        <f>INDEX('AEO Table 23'!$C$85:$AJ$85,MATCH(AI$1,'AEO Table 23'!$C$1:$AJ$1,0))*10^3*'Texas Data'!$E$4*Population!AI2</f>
        <v>145.26848217047083</v>
      </c>
    </row>
    <row r="12" spans="1:35" x14ac:dyDescent="0.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x14ac:dyDescent="0.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x14ac:dyDescent="0.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x14ac:dyDescent="0.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x14ac:dyDescent="0.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x14ac:dyDescent="0.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Table 22</vt:lpstr>
      <vt:lpstr>AEO Table 23</vt:lpstr>
      <vt:lpstr>RECS HC2.8</vt:lpstr>
      <vt:lpstr>Texas Data</vt:lpstr>
      <vt:lpstr>Population</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Carson Reed</cp:lastModifiedBy>
  <dcterms:created xsi:type="dcterms:W3CDTF">2016-01-26T19:10:58Z</dcterms:created>
  <dcterms:modified xsi:type="dcterms:W3CDTF">2020-07-02T22:20:31Z</dcterms:modified>
</cp:coreProperties>
</file>