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lec\DRC\"/>
    </mc:Choice>
  </mc:AlternateContent>
  <xr:revisionPtr revIDLastSave="0" documentId="8_{6A235F4F-D7BD-4789-A3D4-BDCEDA899E32}" xr6:coauthVersionLast="45" xr6:coauthVersionMax="45" xr10:uidLastSave="{00000000-0000-0000-0000-000000000000}"/>
  <bookViews>
    <workbookView xWindow="47625" yWindow="330" windowWidth="19050" windowHeight="14730" activeTab="4" xr2:uid="{00000000-000D-0000-FFFF-FFFF00000000}"/>
  </bookViews>
  <sheets>
    <sheet name="About" sheetId="1" r:id="rId1"/>
    <sheet name="Calculations" sheetId="4" r:id="rId2"/>
    <sheet name="Texas Notes" sheetId="6" r:id="rId3"/>
    <sheet name="DRC-BDRC" sheetId="5" r:id="rId4"/>
    <sheet name="DRC-PADRC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B2" i="2"/>
  <c r="A17" i="6"/>
  <c r="F35" i="6" s="1"/>
  <c r="C35" i="6"/>
  <c r="E35" i="6"/>
  <c r="G35" i="6"/>
  <c r="I35" i="6"/>
  <c r="K35" i="6"/>
  <c r="M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C31" i="6"/>
  <c r="C2" i="5" s="1"/>
  <c r="D31" i="6"/>
  <c r="D2" i="5" s="1"/>
  <c r="E31" i="6"/>
  <c r="E2" i="5" s="1"/>
  <c r="F31" i="6"/>
  <c r="F2" i="5" s="1"/>
  <c r="G31" i="6"/>
  <c r="G2" i="5" s="1"/>
  <c r="H31" i="6"/>
  <c r="H2" i="5" s="1"/>
  <c r="I31" i="6"/>
  <c r="I2" i="5" s="1"/>
  <c r="J31" i="6"/>
  <c r="J2" i="5" s="1"/>
  <c r="K31" i="6"/>
  <c r="K2" i="5" s="1"/>
  <c r="L31" i="6"/>
  <c r="L2" i="5" s="1"/>
  <c r="M31" i="6"/>
  <c r="M2" i="5" s="1"/>
  <c r="N31" i="6"/>
  <c r="N2" i="5" s="1"/>
  <c r="O31" i="6"/>
  <c r="O2" i="5" s="1"/>
  <c r="P31" i="6"/>
  <c r="P2" i="5" s="1"/>
  <c r="Q31" i="6"/>
  <c r="Q2" i="5" s="1"/>
  <c r="R31" i="6"/>
  <c r="R2" i="5" s="1"/>
  <c r="S31" i="6"/>
  <c r="S2" i="5" s="1"/>
  <c r="T31" i="6"/>
  <c r="T2" i="5" s="1"/>
  <c r="U31" i="6"/>
  <c r="U2" i="5" s="1"/>
  <c r="V31" i="6"/>
  <c r="V2" i="5" s="1"/>
  <c r="W31" i="6"/>
  <c r="W2" i="5" s="1"/>
  <c r="X31" i="6"/>
  <c r="X2" i="5" s="1"/>
  <c r="Y31" i="6"/>
  <c r="Y2" i="5" s="1"/>
  <c r="Z31" i="6"/>
  <c r="Z2" i="5" s="1"/>
  <c r="AA31" i="6"/>
  <c r="AA2" i="5" s="1"/>
  <c r="AB31" i="6"/>
  <c r="AB2" i="5" s="1"/>
  <c r="AC31" i="6"/>
  <c r="AC2" i="5" s="1"/>
  <c r="AD31" i="6"/>
  <c r="AD2" i="5" s="1"/>
  <c r="AE31" i="6"/>
  <c r="AE2" i="5" s="1"/>
  <c r="AF31" i="6"/>
  <c r="AF2" i="5" s="1"/>
  <c r="AG31" i="6"/>
  <c r="AG2" i="5" s="1"/>
  <c r="AH31" i="6"/>
  <c r="AH2" i="5" s="1"/>
  <c r="B35" i="6"/>
  <c r="B31" i="6"/>
  <c r="B2" i="5" s="1"/>
  <c r="C11" i="6"/>
  <c r="C10" i="6"/>
  <c r="C9" i="6"/>
  <c r="L35" i="6" l="1"/>
  <c r="H35" i="6"/>
  <c r="D35" i="6"/>
  <c r="N35" i="6"/>
  <c r="J35" i="6"/>
</calcChain>
</file>

<file path=xl/sharedStrings.xml><?xml version="1.0" encoding="utf-8"?>
<sst xmlns="http://schemas.openxmlformats.org/spreadsheetml/2006/main" count="51" uniqueCount="40">
  <si>
    <t>Year</t>
  </si>
  <si>
    <t>Potential Additional DR Capacity (MW)</t>
  </si>
  <si>
    <t>DR Capacity (MW)</t>
  </si>
  <si>
    <t>DRC BAU Demand Response Capacity</t>
  </si>
  <si>
    <t>DRC Potential Additional Demand Response Capacity</t>
  </si>
  <si>
    <t>Demand response is defined as the potential to reduce or shift electricity usage during peak</t>
  </si>
  <si>
    <t>periods in response to time-based rates or other financial incentives.</t>
  </si>
  <si>
    <t>Notes:</t>
  </si>
  <si>
    <t>https://brattlefiles.blob.core.windows.net/files/16639_national_potential_for_load_flexibility_-_final.pdf</t>
  </si>
  <si>
    <t>Brattle Group</t>
  </si>
  <si>
    <t>The National Potential for Load Flexibility</t>
  </si>
  <si>
    <t>Slide 18</t>
  </si>
  <si>
    <t>Sources:</t>
  </si>
  <si>
    <t>Brattle Capacity Projections (MW)</t>
  </si>
  <si>
    <t>2019 Capacity and 2030 Projection</t>
  </si>
  <si>
    <t>Time (Year)</t>
  </si>
  <si>
    <t>Peak Power Demand : MostRecentRun</t>
  </si>
  <si>
    <t>Peak Demand - EPS Output</t>
  </si>
  <si>
    <t>To estimate BAU DR Capacity, we scale Brattle's 2019 estimate of demand response potential by</t>
  </si>
  <si>
    <t>the growth in peak demand (EPS model output).</t>
  </si>
  <si>
    <t>We use a Brattle analysis to estimate the potential in 2030, and scale the potential between 2019 and 2030 linearly.</t>
  </si>
  <si>
    <t>We then scale the potential from 2030 to 2050 by the growth in peak demand (EPS model output).</t>
  </si>
  <si>
    <t xml:space="preserve">I used the same growth curves as the EPS data. </t>
  </si>
  <si>
    <t>But I changed the 2018 baseline number to match what's already in ERCOT.</t>
  </si>
  <si>
    <t>see Brattle Group report for Australia, section 3 about ERCOT</t>
  </si>
  <si>
    <t>https://www.aemc.gov.au/sites/default/files/2019-06/Updated%20International%20Review%20of%20Demand%20Response%20Mechanisms.pdf</t>
  </si>
  <si>
    <t>MW of procurement in 2019</t>
  </si>
  <si>
    <t>type of DR</t>
  </si>
  <si>
    <t>Wholesale Enregy (customers that adjust demand in response to high prices)</t>
  </si>
  <si>
    <t>Ancillary Services (customers providing short-term reserves)</t>
  </si>
  <si>
    <t>Emergency Response Service (customers that will turn off in an emergency)</t>
  </si>
  <si>
    <t>total</t>
  </si>
  <si>
    <t>So, it's reasonable to say that ERCOT has at least 3,000 MW or demand response capacity.</t>
  </si>
  <si>
    <t>Then, we will scale that 3,000 up to match the EPS trends</t>
  </si>
  <si>
    <t>ORIGINAL EPS DATA:</t>
  </si>
  <si>
    <t>BAU</t>
  </si>
  <si>
    <t>POTENTIAL</t>
  </si>
  <si>
    <t>TEXAS VERSION</t>
  </si>
  <si>
    <t>Basically, we will take a constant ratio of Texas DR capacity vs US DR capacity and apply that ratio to the existing EPS data</t>
  </si>
  <si>
    <t>ratio of Texas:US DR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</si>
</sst>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1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rattlefiles.blob.core.windows.net/files/16639_national_potential_for_load_flexibility_-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mc.gov.au/sites/default/files/2019-06/Updated%20International%20Review%20of%20Demand%20Response%20Mechanism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E6" sqref="E6"/>
    </sheetView>
  </sheetViews>
  <sheetFormatPr defaultRowHeight="14.25" x14ac:dyDescent="0.45"/>
  <cols>
    <col min="2" max="2" width="28.59765625" customWidth="1"/>
  </cols>
  <sheetData>
    <row r="1" spans="1:2" x14ac:dyDescent="0.45">
      <c r="A1" s="1" t="s">
        <v>3</v>
      </c>
    </row>
    <row r="2" spans="1:2" x14ac:dyDescent="0.45">
      <c r="A2" s="1" t="s">
        <v>4</v>
      </c>
    </row>
    <row r="4" spans="1:2" x14ac:dyDescent="0.45">
      <c r="A4" s="1" t="s">
        <v>12</v>
      </c>
      <c r="B4" s="11" t="s">
        <v>14</v>
      </c>
    </row>
    <row r="5" spans="1:2" x14ac:dyDescent="0.45">
      <c r="B5" t="s">
        <v>9</v>
      </c>
    </row>
    <row r="6" spans="1:2" x14ac:dyDescent="0.45">
      <c r="B6" s="2">
        <v>2019</v>
      </c>
    </row>
    <row r="7" spans="1:2" x14ac:dyDescent="0.45">
      <c r="B7" t="s">
        <v>10</v>
      </c>
    </row>
    <row r="8" spans="1:2" x14ac:dyDescent="0.45">
      <c r="B8" s="3" t="s">
        <v>8</v>
      </c>
    </row>
    <row r="9" spans="1:2" x14ac:dyDescent="0.45">
      <c r="B9" t="s">
        <v>11</v>
      </c>
    </row>
    <row r="11" spans="1:2" x14ac:dyDescent="0.45">
      <c r="A11" s="1" t="s">
        <v>7</v>
      </c>
    </row>
    <row r="12" spans="1:2" x14ac:dyDescent="0.45">
      <c r="A12" s="4" t="s">
        <v>5</v>
      </c>
    </row>
    <row r="13" spans="1:2" x14ac:dyDescent="0.45">
      <c r="A13" s="4" t="s">
        <v>6</v>
      </c>
    </row>
    <row r="14" spans="1:2" x14ac:dyDescent="0.45">
      <c r="A14" s="1"/>
    </row>
    <row r="15" spans="1:2" x14ac:dyDescent="0.45">
      <c r="A15" s="4" t="s">
        <v>18</v>
      </c>
    </row>
    <row r="16" spans="1:2" x14ac:dyDescent="0.45">
      <c r="A16" s="4" t="s">
        <v>19</v>
      </c>
    </row>
    <row r="17" spans="1:2" x14ac:dyDescent="0.45">
      <c r="A17" s="4"/>
    </row>
    <row r="18" spans="1:2" x14ac:dyDescent="0.45">
      <c r="A18" s="4" t="s">
        <v>20</v>
      </c>
    </row>
    <row r="19" spans="1:2" x14ac:dyDescent="0.45">
      <c r="A19" s="6" t="s">
        <v>21</v>
      </c>
      <c r="B19" s="6"/>
    </row>
    <row r="20" spans="1:2" x14ac:dyDescent="0.45">
      <c r="A20" s="6"/>
      <c r="B20" s="6"/>
    </row>
    <row r="21" spans="1:2" x14ac:dyDescent="0.45">
      <c r="A21" s="6"/>
      <c r="B21" s="6"/>
    </row>
    <row r="22" spans="1:2" x14ac:dyDescent="0.45">
      <c r="A22" s="6"/>
      <c r="B22" s="6"/>
    </row>
    <row r="23" spans="1:2" x14ac:dyDescent="0.45">
      <c r="A23" s="6"/>
      <c r="B23" s="6"/>
    </row>
    <row r="24" spans="1:2" x14ac:dyDescent="0.45">
      <c r="A24" s="6"/>
      <c r="B24" s="6"/>
    </row>
    <row r="25" spans="1:2" x14ac:dyDescent="0.45">
      <c r="A25" s="6"/>
      <c r="B25" s="6"/>
    </row>
    <row r="26" spans="1:2" x14ac:dyDescent="0.45">
      <c r="A26" s="6"/>
      <c r="B26" s="5"/>
    </row>
    <row r="27" spans="1:2" x14ac:dyDescent="0.45">
      <c r="A27" s="6"/>
      <c r="B27" s="7"/>
    </row>
    <row r="28" spans="1:2" x14ac:dyDescent="0.45">
      <c r="A28" s="6"/>
      <c r="B28" s="6"/>
    </row>
    <row r="29" spans="1:2" x14ac:dyDescent="0.45">
      <c r="A29" s="6"/>
      <c r="B29" s="6"/>
    </row>
    <row r="30" spans="1:2" x14ac:dyDescent="0.45">
      <c r="B30" s="6"/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>
      <selection activeCell="H17" sqref="H17"/>
    </sheetView>
  </sheetViews>
  <sheetFormatPr defaultRowHeight="14.25" x14ac:dyDescent="0.45"/>
  <cols>
    <col min="1" max="1" width="13" customWidth="1"/>
  </cols>
  <sheetData>
    <row r="1" spans="1:34" x14ac:dyDescent="0.45">
      <c r="A1" s="11" t="s">
        <v>13</v>
      </c>
      <c r="B1" s="10"/>
      <c r="C1" s="10"/>
    </row>
    <row r="2" spans="1:34" s="6" customFormat="1" x14ac:dyDescent="0.45">
      <c r="A2" s="12">
        <v>2019</v>
      </c>
      <c r="B2" s="12">
        <v>2030</v>
      </c>
    </row>
    <row r="3" spans="1:34" x14ac:dyDescent="0.45">
      <c r="A3">
        <v>59000</v>
      </c>
      <c r="B3">
        <v>198000</v>
      </c>
    </row>
    <row r="5" spans="1:34" s="11" customFormat="1" x14ac:dyDescent="0.45">
      <c r="A5" s="11" t="s">
        <v>17</v>
      </c>
    </row>
    <row r="6" spans="1:34" x14ac:dyDescent="0.45">
      <c r="A6" t="s">
        <v>15</v>
      </c>
      <c r="B6">
        <v>2018</v>
      </c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7" spans="1:34" x14ac:dyDescent="0.45">
      <c r="A7" t="s">
        <v>16</v>
      </c>
      <c r="B7">
        <v>855335</v>
      </c>
      <c r="C7">
        <v>860978</v>
      </c>
      <c r="D7">
        <v>829114</v>
      </c>
      <c r="E7">
        <v>858530</v>
      </c>
      <c r="F7">
        <v>873258</v>
      </c>
      <c r="G7">
        <v>882009</v>
      </c>
      <c r="H7">
        <v>888855</v>
      </c>
      <c r="I7">
        <v>895021</v>
      </c>
      <c r="J7">
        <v>900356</v>
      </c>
      <c r="K7">
        <v>906369</v>
      </c>
      <c r="L7">
        <v>914175</v>
      </c>
      <c r="M7">
        <v>922266</v>
      </c>
      <c r="N7">
        <v>928730</v>
      </c>
      <c r="O7">
        <v>936606</v>
      </c>
      <c r="P7">
        <v>944847</v>
      </c>
      <c r="Q7">
        <v>953566</v>
      </c>
      <c r="R7">
        <v>964006</v>
      </c>
      <c r="S7">
        <v>975128</v>
      </c>
      <c r="T7">
        <v>986997</v>
      </c>
      <c r="U7">
        <v>999406</v>
      </c>
      <c r="V7" s="13">
        <v>1012500</v>
      </c>
      <c r="W7" s="13">
        <v>1025280</v>
      </c>
      <c r="X7" s="13">
        <v>1037640</v>
      </c>
      <c r="Y7" s="13">
        <v>1049540</v>
      </c>
      <c r="Z7" s="13">
        <v>1061480</v>
      </c>
      <c r="AA7" s="13">
        <v>1073060</v>
      </c>
      <c r="AB7" s="13">
        <v>1084970</v>
      </c>
      <c r="AC7" s="13">
        <v>1096540</v>
      </c>
      <c r="AD7" s="13">
        <v>1107910</v>
      </c>
      <c r="AE7" s="13">
        <v>1118780</v>
      </c>
      <c r="AF7" s="13">
        <v>1129250</v>
      </c>
      <c r="AG7" s="13">
        <v>1138970</v>
      </c>
      <c r="AH7" s="13">
        <v>1149120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89AC-4322-48A1-88EA-6EE7C99BC88A}">
  <dimension ref="A1:AH35"/>
  <sheetViews>
    <sheetView workbookViewId="0">
      <selection activeCell="C16" sqref="C16"/>
    </sheetView>
  </sheetViews>
  <sheetFormatPr defaultRowHeight="14.25" x14ac:dyDescent="0.45"/>
  <cols>
    <col min="2" max="2" width="70.3984375" bestFit="1" customWidth="1"/>
    <col min="3" max="3" width="26" bestFit="1" customWidth="1"/>
  </cols>
  <sheetData>
    <row r="1" spans="1:3" x14ac:dyDescent="0.45">
      <c r="A1" t="s">
        <v>22</v>
      </c>
    </row>
    <row r="2" spans="1:3" x14ac:dyDescent="0.45">
      <c r="A2" t="s">
        <v>23</v>
      </c>
    </row>
    <row r="4" spans="1:3" x14ac:dyDescent="0.45">
      <c r="A4" t="s">
        <v>24</v>
      </c>
    </row>
    <row r="5" spans="1:3" x14ac:dyDescent="0.45">
      <c r="A5" s="3" t="s">
        <v>25</v>
      </c>
    </row>
    <row r="7" spans="1:3" x14ac:dyDescent="0.45">
      <c r="B7" t="s">
        <v>27</v>
      </c>
      <c r="C7" t="s">
        <v>26</v>
      </c>
    </row>
    <row r="8" spans="1:3" x14ac:dyDescent="0.45">
      <c r="B8" t="s">
        <v>30</v>
      </c>
      <c r="C8">
        <v>773</v>
      </c>
    </row>
    <row r="9" spans="1:3" x14ac:dyDescent="0.45">
      <c r="B9" t="s">
        <v>28</v>
      </c>
      <c r="C9">
        <f>401+57</f>
        <v>458</v>
      </c>
    </row>
    <row r="10" spans="1:3" x14ac:dyDescent="0.45">
      <c r="B10" t="s">
        <v>29</v>
      </c>
      <c r="C10">
        <f>1734</f>
        <v>1734</v>
      </c>
    </row>
    <row r="11" spans="1:3" x14ac:dyDescent="0.45">
      <c r="B11" s="14" t="s">
        <v>31</v>
      </c>
      <c r="C11">
        <f>SUM(C8:C10)</f>
        <v>2965</v>
      </c>
    </row>
    <row r="13" spans="1:3" x14ac:dyDescent="0.45">
      <c r="A13" t="s">
        <v>32</v>
      </c>
    </row>
    <row r="15" spans="1:3" x14ac:dyDescent="0.45">
      <c r="A15" t="s">
        <v>33</v>
      </c>
    </row>
    <row r="16" spans="1:3" x14ac:dyDescent="0.45">
      <c r="A16" t="s">
        <v>38</v>
      </c>
    </row>
    <row r="17" spans="1:34" x14ac:dyDescent="0.45">
      <c r="A17">
        <f>3000/59000</f>
        <v>5.0847457627118647E-2</v>
      </c>
      <c r="B17" t="s">
        <v>39</v>
      </c>
    </row>
    <row r="19" spans="1:34" x14ac:dyDescent="0.45">
      <c r="A19" s="15" t="s">
        <v>34</v>
      </c>
    </row>
    <row r="20" spans="1:34" x14ac:dyDescent="0.45">
      <c r="A20" s="15" t="s">
        <v>35</v>
      </c>
    </row>
    <row r="21" spans="1:34" x14ac:dyDescent="0.45">
      <c r="A21" t="s">
        <v>0</v>
      </c>
      <c r="B21">
        <v>2018</v>
      </c>
      <c r="C21">
        <v>2019</v>
      </c>
      <c r="D21">
        <v>2020</v>
      </c>
      <c r="E21">
        <v>2021</v>
      </c>
      <c r="F21">
        <v>2022</v>
      </c>
      <c r="G21">
        <v>2023</v>
      </c>
      <c r="H21">
        <v>2024</v>
      </c>
      <c r="I21">
        <v>2025</v>
      </c>
      <c r="J21">
        <v>2026</v>
      </c>
      <c r="K21">
        <v>2027</v>
      </c>
      <c r="L21">
        <v>2028</v>
      </c>
      <c r="M21">
        <v>2029</v>
      </c>
      <c r="N21">
        <v>2030</v>
      </c>
      <c r="O21">
        <v>2031</v>
      </c>
      <c r="P21">
        <v>2032</v>
      </c>
      <c r="Q21">
        <v>2033</v>
      </c>
      <c r="R21">
        <v>2034</v>
      </c>
      <c r="S21">
        <v>2035</v>
      </c>
      <c r="T21">
        <v>2036</v>
      </c>
      <c r="U21">
        <v>2037</v>
      </c>
      <c r="V21">
        <v>2038</v>
      </c>
      <c r="W21">
        <v>2039</v>
      </c>
      <c r="X21">
        <v>2040</v>
      </c>
      <c r="Y21">
        <v>2041</v>
      </c>
      <c r="Z21">
        <v>2042</v>
      </c>
      <c r="AA21">
        <v>2043</v>
      </c>
      <c r="AB21">
        <v>2044</v>
      </c>
      <c r="AC21">
        <v>2045</v>
      </c>
      <c r="AD21">
        <v>2046</v>
      </c>
      <c r="AE21">
        <v>2047</v>
      </c>
      <c r="AF21">
        <v>2048</v>
      </c>
      <c r="AG21">
        <v>2049</v>
      </c>
      <c r="AH21">
        <v>2050</v>
      </c>
    </row>
    <row r="22" spans="1:34" x14ac:dyDescent="0.45">
      <c r="A22" t="s">
        <v>2</v>
      </c>
      <c r="B22">
        <v>59000</v>
      </c>
      <c r="C22">
        <v>59000</v>
      </c>
      <c r="D22">
        <v>56816.464532194783</v>
      </c>
      <c r="E22">
        <v>58832.246584697867</v>
      </c>
      <c r="F22">
        <v>59841.508145388158</v>
      </c>
      <c r="G22">
        <v>60441.185489060117</v>
      </c>
      <c r="H22">
        <v>60910.319427441813</v>
      </c>
      <c r="I22">
        <v>61332.85519490626</v>
      </c>
      <c r="J22">
        <v>61698.445256440929</v>
      </c>
      <c r="K22">
        <v>62110.496435448993</v>
      </c>
      <c r="L22">
        <v>62645.416026890351</v>
      </c>
      <c r="M22">
        <v>63199.865734083796</v>
      </c>
      <c r="N22">
        <v>63642.822464685501</v>
      </c>
      <c r="O22">
        <v>64182.53892666247</v>
      </c>
      <c r="P22">
        <v>64747.267642146486</v>
      </c>
      <c r="Q22">
        <v>65344.752130716464</v>
      </c>
      <c r="R22">
        <v>66060.171107740272</v>
      </c>
      <c r="S22">
        <v>66822.325309125197</v>
      </c>
      <c r="T22">
        <v>67635.668971797189</v>
      </c>
      <c r="U22">
        <v>68486.017064315238</v>
      </c>
      <c r="V22">
        <v>69383.305961360224</v>
      </c>
      <c r="W22">
        <v>70259.077467716954</v>
      </c>
      <c r="X22">
        <v>71106.067750860064</v>
      </c>
      <c r="Y22">
        <v>71921.535741912099</v>
      </c>
      <c r="Z22">
        <v>72739.744801841618</v>
      </c>
      <c r="AA22">
        <v>73533.284241873771</v>
      </c>
      <c r="AB22">
        <v>74349.437500145184</v>
      </c>
      <c r="AC22">
        <v>75142.291672957959</v>
      </c>
      <c r="AD22">
        <v>75921.440501383317</v>
      </c>
      <c r="AE22">
        <v>76666.325968840087</v>
      </c>
      <c r="AF22">
        <v>77383.800747522007</v>
      </c>
      <c r="AG22">
        <v>78049.880484751062</v>
      </c>
      <c r="AH22">
        <v>78745.4267124131</v>
      </c>
    </row>
    <row r="24" spans="1:34" x14ac:dyDescent="0.45">
      <c r="A24" s="15" t="s">
        <v>36</v>
      </c>
    </row>
    <row r="25" spans="1:34" x14ac:dyDescent="0.45">
      <c r="A25" t="s">
        <v>0</v>
      </c>
      <c r="B25">
        <v>2018</v>
      </c>
      <c r="C25">
        <v>2019</v>
      </c>
      <c r="D25">
        <v>2020</v>
      </c>
      <c r="E25">
        <v>2021</v>
      </c>
      <c r="F25">
        <v>2022</v>
      </c>
      <c r="G25">
        <v>2023</v>
      </c>
      <c r="H25">
        <v>2024</v>
      </c>
      <c r="I25">
        <v>2025</v>
      </c>
      <c r="J25">
        <v>2026</v>
      </c>
      <c r="K25">
        <v>2027</v>
      </c>
      <c r="L25">
        <v>2028</v>
      </c>
      <c r="M25">
        <v>2029</v>
      </c>
      <c r="N25">
        <v>2030</v>
      </c>
      <c r="O25">
        <v>2031</v>
      </c>
      <c r="P25">
        <v>2032</v>
      </c>
      <c r="Q25">
        <v>2033</v>
      </c>
      <c r="R25">
        <v>2034</v>
      </c>
      <c r="S25">
        <v>2035</v>
      </c>
      <c r="T25">
        <v>2036</v>
      </c>
      <c r="U25">
        <v>2037</v>
      </c>
      <c r="V25">
        <v>2038</v>
      </c>
      <c r="W25">
        <v>2039</v>
      </c>
      <c r="X25">
        <v>2040</v>
      </c>
      <c r="Y25">
        <v>2041</v>
      </c>
      <c r="Z25">
        <v>2042</v>
      </c>
      <c r="AA25">
        <v>2043</v>
      </c>
      <c r="AB25">
        <v>2044</v>
      </c>
      <c r="AC25">
        <v>2045</v>
      </c>
      <c r="AD25">
        <v>2046</v>
      </c>
      <c r="AE25">
        <v>2047</v>
      </c>
      <c r="AF25">
        <v>2048</v>
      </c>
      <c r="AG25">
        <v>2049</v>
      </c>
      <c r="AH25">
        <v>2050</v>
      </c>
    </row>
    <row r="26" spans="1:34" x14ac:dyDescent="0.45">
      <c r="A26" t="s">
        <v>1</v>
      </c>
      <c r="B26">
        <v>59000</v>
      </c>
      <c r="C26">
        <v>59000</v>
      </c>
      <c r="D26">
        <v>71636.363636363298</v>
      </c>
      <c r="E26">
        <v>84272.727272730321</v>
      </c>
      <c r="F26">
        <v>96909.090909093618</v>
      </c>
      <c r="G26">
        <v>109545.45454545692</v>
      </c>
      <c r="H26">
        <v>122181.81818182021</v>
      </c>
      <c r="I26">
        <v>134818.18181818351</v>
      </c>
      <c r="J26">
        <v>147454.54545454681</v>
      </c>
      <c r="K26">
        <v>160090.90909091011</v>
      </c>
      <c r="L26">
        <v>172727.2727272734</v>
      </c>
      <c r="M26">
        <v>185363.6363636367</v>
      </c>
      <c r="N26">
        <v>198000</v>
      </c>
      <c r="O26">
        <v>199679.11879663626</v>
      </c>
      <c r="P26">
        <v>201436.05353547315</v>
      </c>
      <c r="Q26">
        <v>203294.89517943861</v>
      </c>
      <c r="R26">
        <v>205520.64432073908</v>
      </c>
      <c r="S26">
        <v>207891.79201705556</v>
      </c>
      <c r="T26">
        <v>210422.19590193059</v>
      </c>
      <c r="U26">
        <v>213067.72474239013</v>
      </c>
      <c r="V26">
        <v>215859.29172095226</v>
      </c>
      <c r="W26">
        <v>218583.91566978561</v>
      </c>
      <c r="X26">
        <v>221218.99798649768</v>
      </c>
      <c r="Y26">
        <v>223756.01089660072</v>
      </c>
      <c r="Z26">
        <v>226301.55158119151</v>
      </c>
      <c r="AA26">
        <v>228770.34229539265</v>
      </c>
      <c r="AB26">
        <v>231309.4871491176</v>
      </c>
      <c r="AC26">
        <v>233776.14591969681</v>
      </c>
      <c r="AD26">
        <v>236200.16581783726</v>
      </c>
      <c r="AE26">
        <v>238517.58853488098</v>
      </c>
      <c r="AF26">
        <v>240749.73350704726</v>
      </c>
      <c r="AG26">
        <v>242821.98270756842</v>
      </c>
      <c r="AH26">
        <v>244985.90548383276</v>
      </c>
    </row>
    <row r="28" spans="1:34" x14ac:dyDescent="0.45">
      <c r="A28" s="15" t="s">
        <v>37</v>
      </c>
    </row>
    <row r="29" spans="1:34" x14ac:dyDescent="0.45">
      <c r="A29" s="15" t="s">
        <v>35</v>
      </c>
    </row>
    <row r="30" spans="1:34" x14ac:dyDescent="0.45">
      <c r="A30" t="s">
        <v>0</v>
      </c>
      <c r="B30">
        <v>2018</v>
      </c>
      <c r="C30">
        <v>2019</v>
      </c>
      <c r="D30">
        <v>2020</v>
      </c>
      <c r="E30">
        <v>2021</v>
      </c>
      <c r="F30">
        <v>2022</v>
      </c>
      <c r="G30">
        <v>2023</v>
      </c>
      <c r="H30">
        <v>2024</v>
      </c>
      <c r="I30">
        <v>2025</v>
      </c>
      <c r="J30">
        <v>2026</v>
      </c>
      <c r="K30">
        <v>2027</v>
      </c>
      <c r="L30">
        <v>2028</v>
      </c>
      <c r="M30">
        <v>2029</v>
      </c>
      <c r="N30">
        <v>2030</v>
      </c>
      <c r="O30">
        <v>2031</v>
      </c>
      <c r="P30">
        <v>2032</v>
      </c>
      <c r="Q30">
        <v>2033</v>
      </c>
      <c r="R30">
        <v>2034</v>
      </c>
      <c r="S30">
        <v>2035</v>
      </c>
      <c r="T30">
        <v>2036</v>
      </c>
      <c r="U30">
        <v>2037</v>
      </c>
      <c r="V30">
        <v>2038</v>
      </c>
      <c r="W30">
        <v>2039</v>
      </c>
      <c r="X30">
        <v>2040</v>
      </c>
      <c r="Y30">
        <v>2041</v>
      </c>
      <c r="Z30">
        <v>2042</v>
      </c>
      <c r="AA30">
        <v>2043</v>
      </c>
      <c r="AB30">
        <v>2044</v>
      </c>
      <c r="AC30">
        <v>2045</v>
      </c>
      <c r="AD30">
        <v>2046</v>
      </c>
      <c r="AE30">
        <v>2047</v>
      </c>
      <c r="AF30">
        <v>2048</v>
      </c>
      <c r="AG30">
        <v>2049</v>
      </c>
      <c r="AH30">
        <v>2050</v>
      </c>
    </row>
    <row r="31" spans="1:34" x14ac:dyDescent="0.45">
      <c r="A31" t="s">
        <v>2</v>
      </c>
      <c r="B31">
        <f>B22*$A$17</f>
        <v>3000</v>
      </c>
      <c r="C31">
        <f t="shared" ref="C31:AH31" si="0">C22*$A$17</f>
        <v>3000</v>
      </c>
      <c r="D31">
        <f t="shared" si="0"/>
        <v>2888.9727728234639</v>
      </c>
      <c r="E31">
        <f t="shared" si="0"/>
        <v>2991.4701653236207</v>
      </c>
      <c r="F31">
        <f t="shared" si="0"/>
        <v>3042.7885497654997</v>
      </c>
      <c r="G31">
        <f t="shared" si="0"/>
        <v>3073.2806180878028</v>
      </c>
      <c r="H31">
        <f t="shared" si="0"/>
        <v>3097.1348861411093</v>
      </c>
      <c r="I31">
        <f t="shared" si="0"/>
        <v>3118.6197556732</v>
      </c>
      <c r="J31">
        <f t="shared" si="0"/>
        <v>3137.2090808359799</v>
      </c>
      <c r="K31">
        <f t="shared" si="0"/>
        <v>3158.1608357007963</v>
      </c>
      <c r="L31">
        <f t="shared" si="0"/>
        <v>3185.3601369605267</v>
      </c>
      <c r="M31">
        <f t="shared" si="0"/>
        <v>3213.5524949534138</v>
      </c>
      <c r="N31">
        <f t="shared" si="0"/>
        <v>3236.0757185433308</v>
      </c>
      <c r="O31">
        <f t="shared" si="0"/>
        <v>3263.5189284743633</v>
      </c>
      <c r="P31">
        <f t="shared" si="0"/>
        <v>3292.2339479057537</v>
      </c>
      <c r="Q31">
        <f t="shared" si="0"/>
        <v>3322.6145151211763</v>
      </c>
      <c r="R31">
        <f t="shared" si="0"/>
        <v>3358.9917512410311</v>
      </c>
      <c r="S31">
        <f t="shared" si="0"/>
        <v>3397.7453547012815</v>
      </c>
      <c r="T31">
        <f t="shared" si="0"/>
        <v>3439.101812125281</v>
      </c>
      <c r="U31">
        <f t="shared" si="0"/>
        <v>3482.3398507278935</v>
      </c>
      <c r="V31">
        <f t="shared" si="0"/>
        <v>3527.9647098996725</v>
      </c>
      <c r="W31">
        <f t="shared" si="0"/>
        <v>3572.4954644601844</v>
      </c>
      <c r="X31">
        <f t="shared" si="0"/>
        <v>3615.5627669928849</v>
      </c>
      <c r="Y31">
        <f t="shared" si="0"/>
        <v>3657.0272411141746</v>
      </c>
      <c r="Z31">
        <f t="shared" si="0"/>
        <v>3698.6310916190655</v>
      </c>
      <c r="AA31">
        <f t="shared" si="0"/>
        <v>3738.9805546715479</v>
      </c>
      <c r="AB31">
        <f t="shared" si="0"/>
        <v>3780.4798728887386</v>
      </c>
      <c r="AC31">
        <f t="shared" si="0"/>
        <v>3820.7944918453204</v>
      </c>
      <c r="AD31">
        <f t="shared" si="0"/>
        <v>3860.4122288838976</v>
      </c>
      <c r="AE31">
        <f t="shared" si="0"/>
        <v>3898.2877611274621</v>
      </c>
      <c r="AF31">
        <f t="shared" si="0"/>
        <v>3934.7695295350177</v>
      </c>
      <c r="AG31">
        <f t="shared" si="0"/>
        <v>3968.6379907500541</v>
      </c>
      <c r="AH31">
        <f t="shared" si="0"/>
        <v>4004.004748088802</v>
      </c>
    </row>
    <row r="33" spans="1:34" x14ac:dyDescent="0.45">
      <c r="A33" s="15" t="s">
        <v>36</v>
      </c>
    </row>
    <row r="34" spans="1:34" x14ac:dyDescent="0.45">
      <c r="A34" t="s">
        <v>0</v>
      </c>
      <c r="B34">
        <v>2018</v>
      </c>
      <c r="C34">
        <v>2019</v>
      </c>
      <c r="D34">
        <v>2020</v>
      </c>
      <c r="E34">
        <v>2021</v>
      </c>
      <c r="F34">
        <v>2022</v>
      </c>
      <c r="G34">
        <v>2023</v>
      </c>
      <c r="H34">
        <v>2024</v>
      </c>
      <c r="I34">
        <v>2025</v>
      </c>
      <c r="J34">
        <v>2026</v>
      </c>
      <c r="K34">
        <v>2027</v>
      </c>
      <c r="L34">
        <v>2028</v>
      </c>
      <c r="M34">
        <v>2029</v>
      </c>
      <c r="N34">
        <v>2030</v>
      </c>
      <c r="O34">
        <v>2031</v>
      </c>
      <c r="P34">
        <v>2032</v>
      </c>
      <c r="Q34">
        <v>2033</v>
      </c>
      <c r="R34">
        <v>2034</v>
      </c>
      <c r="S34">
        <v>2035</v>
      </c>
      <c r="T34">
        <v>2036</v>
      </c>
      <c r="U34">
        <v>2037</v>
      </c>
      <c r="V34">
        <v>2038</v>
      </c>
      <c r="W34">
        <v>2039</v>
      </c>
      <c r="X34">
        <v>2040</v>
      </c>
      <c r="Y34">
        <v>2041</v>
      </c>
      <c r="Z34">
        <v>2042</v>
      </c>
      <c r="AA34">
        <v>2043</v>
      </c>
      <c r="AB34">
        <v>2044</v>
      </c>
      <c r="AC34">
        <v>2045</v>
      </c>
      <c r="AD34">
        <v>2046</v>
      </c>
      <c r="AE34">
        <v>2047</v>
      </c>
      <c r="AF34">
        <v>2048</v>
      </c>
      <c r="AG34">
        <v>2049</v>
      </c>
      <c r="AH34">
        <v>2050</v>
      </c>
    </row>
    <row r="35" spans="1:34" x14ac:dyDescent="0.45">
      <c r="A35" t="s">
        <v>1</v>
      </c>
      <c r="B35">
        <f>B26*$A$17</f>
        <v>3000</v>
      </c>
      <c r="C35">
        <f t="shared" ref="C35:AH35" si="1">C26*$A$17</f>
        <v>3000</v>
      </c>
      <c r="D35">
        <f t="shared" si="1"/>
        <v>3642.526964560846</v>
      </c>
      <c r="E35">
        <f t="shared" si="1"/>
        <v>4285.0539291218811</v>
      </c>
      <c r="F35">
        <f t="shared" si="1"/>
        <v>4927.580893682727</v>
      </c>
      <c r="G35">
        <f t="shared" si="1"/>
        <v>5570.1078582435721</v>
      </c>
      <c r="H35">
        <f t="shared" si="1"/>
        <v>6212.634822804418</v>
      </c>
      <c r="I35">
        <f t="shared" si="1"/>
        <v>6855.161787365264</v>
      </c>
      <c r="J35">
        <f t="shared" si="1"/>
        <v>7497.688751926109</v>
      </c>
      <c r="K35">
        <f t="shared" si="1"/>
        <v>8140.215716486955</v>
      </c>
      <c r="L35">
        <f t="shared" si="1"/>
        <v>8782.7426810478009</v>
      </c>
      <c r="M35">
        <f t="shared" si="1"/>
        <v>9425.2696456086469</v>
      </c>
      <c r="N35">
        <f t="shared" si="1"/>
        <v>10067.796610169493</v>
      </c>
      <c r="O35">
        <f t="shared" si="1"/>
        <v>10153.175532032354</v>
      </c>
      <c r="P35">
        <f t="shared" si="1"/>
        <v>10242.511196718975</v>
      </c>
      <c r="Q35">
        <f t="shared" si="1"/>
        <v>10337.028568446032</v>
      </c>
      <c r="R35">
        <f t="shared" si="1"/>
        <v>10450.202253596903</v>
      </c>
      <c r="S35">
        <f t="shared" si="1"/>
        <v>10570.769085612996</v>
      </c>
      <c r="T35">
        <f t="shared" si="1"/>
        <v>10699.433689928675</v>
      </c>
      <c r="U35">
        <f t="shared" si="1"/>
        <v>10833.952105545261</v>
      </c>
      <c r="V35">
        <f t="shared" si="1"/>
        <v>10975.896189200963</v>
      </c>
      <c r="W35">
        <f t="shared" si="1"/>
        <v>11114.4363899891</v>
      </c>
      <c r="X35">
        <f t="shared" si="1"/>
        <v>11248.423626432086</v>
      </c>
      <c r="Y35">
        <f t="shared" si="1"/>
        <v>11377.424282878004</v>
      </c>
      <c r="Z35">
        <f t="shared" si="1"/>
        <v>11506.858554975841</v>
      </c>
      <c r="AA35">
        <f t="shared" si="1"/>
        <v>11632.390286206406</v>
      </c>
      <c r="AB35">
        <f t="shared" si="1"/>
        <v>11761.499346565302</v>
      </c>
      <c r="AC35">
        <f t="shared" si="1"/>
        <v>11886.922673882889</v>
      </c>
      <c r="AD35">
        <f t="shared" si="1"/>
        <v>12010.177922940878</v>
      </c>
      <c r="AE35">
        <f t="shared" si="1"/>
        <v>12128.012976349881</v>
      </c>
      <c r="AF35">
        <f t="shared" si="1"/>
        <v>12241.511873239691</v>
      </c>
      <c r="AG35">
        <f t="shared" si="1"/>
        <v>12346.880476656022</v>
      </c>
      <c r="AH35">
        <f t="shared" si="1"/>
        <v>12456.91044833048</v>
      </c>
    </row>
  </sheetData>
  <hyperlinks>
    <hyperlink ref="A5" r:id="rId1" display="https://www.aemc.gov.au/sites/default/files/2019-06/Updated International Review of Demand Response Mechanisms.pdf" xr:uid="{1B29CCB3-054C-4334-AB86-A2C833850D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F33" sqref="F33"/>
    </sheetView>
  </sheetViews>
  <sheetFormatPr defaultRowHeight="14.25" x14ac:dyDescent="0.45"/>
  <cols>
    <col min="1" max="1" width="19.265625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s="1" t="s">
        <v>2</v>
      </c>
      <c r="B2" s="8">
        <f>'Texas Notes'!B31</f>
        <v>3000</v>
      </c>
      <c r="C2" s="8">
        <f>'Texas Notes'!C31</f>
        <v>3000</v>
      </c>
      <c r="D2" s="8">
        <f>'Texas Notes'!D31</f>
        <v>2888.9727728234639</v>
      </c>
      <c r="E2" s="8">
        <f>'Texas Notes'!E31</f>
        <v>2991.4701653236207</v>
      </c>
      <c r="F2" s="8">
        <f>'Texas Notes'!F31</f>
        <v>3042.7885497654997</v>
      </c>
      <c r="G2" s="8">
        <f>'Texas Notes'!G31</f>
        <v>3073.2806180878028</v>
      </c>
      <c r="H2" s="8">
        <f>'Texas Notes'!H31</f>
        <v>3097.1348861411093</v>
      </c>
      <c r="I2" s="8">
        <f>'Texas Notes'!I31</f>
        <v>3118.6197556732</v>
      </c>
      <c r="J2" s="8">
        <f>'Texas Notes'!J31</f>
        <v>3137.2090808359799</v>
      </c>
      <c r="K2" s="8">
        <f>'Texas Notes'!K31</f>
        <v>3158.1608357007963</v>
      </c>
      <c r="L2" s="8">
        <f>'Texas Notes'!L31</f>
        <v>3185.3601369605267</v>
      </c>
      <c r="M2" s="8">
        <f>'Texas Notes'!M31</f>
        <v>3213.5524949534138</v>
      </c>
      <c r="N2" s="8">
        <f>'Texas Notes'!N31</f>
        <v>3236.0757185433308</v>
      </c>
      <c r="O2" s="8">
        <f>'Texas Notes'!O31</f>
        <v>3263.5189284743633</v>
      </c>
      <c r="P2" s="8">
        <f>'Texas Notes'!P31</f>
        <v>3292.2339479057537</v>
      </c>
      <c r="Q2" s="8">
        <f>'Texas Notes'!Q31</f>
        <v>3322.6145151211763</v>
      </c>
      <c r="R2" s="8">
        <f>'Texas Notes'!R31</f>
        <v>3358.9917512410311</v>
      </c>
      <c r="S2" s="8">
        <f>'Texas Notes'!S31</f>
        <v>3397.7453547012815</v>
      </c>
      <c r="T2" s="8">
        <f>'Texas Notes'!T31</f>
        <v>3439.101812125281</v>
      </c>
      <c r="U2" s="8">
        <f>'Texas Notes'!U31</f>
        <v>3482.3398507278935</v>
      </c>
      <c r="V2" s="8">
        <f>'Texas Notes'!V31</f>
        <v>3527.9647098996725</v>
      </c>
      <c r="W2" s="8">
        <f>'Texas Notes'!W31</f>
        <v>3572.4954644601844</v>
      </c>
      <c r="X2" s="8">
        <f>'Texas Notes'!X31</f>
        <v>3615.5627669928849</v>
      </c>
      <c r="Y2" s="8">
        <f>'Texas Notes'!Y31</f>
        <v>3657.0272411141746</v>
      </c>
      <c r="Z2" s="8">
        <f>'Texas Notes'!Z31</f>
        <v>3698.6310916190655</v>
      </c>
      <c r="AA2" s="8">
        <f>'Texas Notes'!AA31</f>
        <v>3738.9805546715479</v>
      </c>
      <c r="AB2" s="8">
        <f>'Texas Notes'!AB31</f>
        <v>3780.4798728887386</v>
      </c>
      <c r="AC2" s="8">
        <f>'Texas Notes'!AC31</f>
        <v>3820.7944918453204</v>
      </c>
      <c r="AD2" s="8">
        <f>'Texas Notes'!AD31</f>
        <v>3860.4122288838976</v>
      </c>
      <c r="AE2" s="8">
        <f>'Texas Notes'!AE31</f>
        <v>3898.2877611274621</v>
      </c>
      <c r="AF2" s="8">
        <f>'Texas Notes'!AF31</f>
        <v>3934.7695295350177</v>
      </c>
      <c r="AG2" s="8">
        <f>'Texas Notes'!AG31</f>
        <v>3968.6379907500541</v>
      </c>
      <c r="AH2" s="8">
        <f>'Texas Notes'!AH31</f>
        <v>4004.004748088802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tabSelected="1" workbookViewId="0">
      <selection activeCell="AG6" sqref="AG6"/>
    </sheetView>
  </sheetViews>
  <sheetFormatPr defaultRowHeight="14.25" x14ac:dyDescent="0.45"/>
  <cols>
    <col min="1" max="1" width="21" customWidth="1"/>
  </cols>
  <sheetData>
    <row r="1" spans="1:34" x14ac:dyDescent="0.45">
      <c r="A1" s="1" t="s">
        <v>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5" x14ac:dyDescent="0.45">
      <c r="A2" s="9" t="s">
        <v>1</v>
      </c>
      <c r="B2" s="8">
        <f>'Texas Notes'!B35</f>
        <v>3000</v>
      </c>
      <c r="C2" s="8">
        <f>'Texas Notes'!C35</f>
        <v>3000</v>
      </c>
      <c r="D2" s="8">
        <f>'Texas Notes'!D35</f>
        <v>3642.526964560846</v>
      </c>
      <c r="E2" s="8">
        <f>'Texas Notes'!E35</f>
        <v>4285.0539291218811</v>
      </c>
      <c r="F2" s="8">
        <f>'Texas Notes'!F35</f>
        <v>4927.580893682727</v>
      </c>
      <c r="G2" s="8">
        <f>'Texas Notes'!G35</f>
        <v>5570.1078582435721</v>
      </c>
      <c r="H2" s="8">
        <f>'Texas Notes'!H35</f>
        <v>6212.634822804418</v>
      </c>
      <c r="I2" s="8">
        <f>'Texas Notes'!I35</f>
        <v>6855.161787365264</v>
      </c>
      <c r="J2" s="8">
        <f>'Texas Notes'!J35</f>
        <v>7497.688751926109</v>
      </c>
      <c r="K2" s="8">
        <f>'Texas Notes'!K35</f>
        <v>8140.215716486955</v>
      </c>
      <c r="L2" s="8">
        <f>'Texas Notes'!L35</f>
        <v>8782.7426810478009</v>
      </c>
      <c r="M2" s="8">
        <f>'Texas Notes'!M35</f>
        <v>9425.2696456086469</v>
      </c>
      <c r="N2" s="8">
        <f>'Texas Notes'!N35</f>
        <v>10067.796610169493</v>
      </c>
      <c r="O2" s="8">
        <f>'Texas Notes'!O35</f>
        <v>10153.175532032354</v>
      </c>
      <c r="P2" s="8">
        <f>'Texas Notes'!P35</f>
        <v>10242.511196718975</v>
      </c>
      <c r="Q2" s="8">
        <f>'Texas Notes'!Q35</f>
        <v>10337.028568446032</v>
      </c>
      <c r="R2" s="8">
        <f>'Texas Notes'!R35</f>
        <v>10450.202253596903</v>
      </c>
      <c r="S2" s="8">
        <f>'Texas Notes'!S35</f>
        <v>10570.769085612996</v>
      </c>
      <c r="T2" s="8">
        <f>'Texas Notes'!T35</f>
        <v>10699.433689928675</v>
      </c>
      <c r="U2" s="8">
        <f>'Texas Notes'!U35</f>
        <v>10833.952105545261</v>
      </c>
      <c r="V2" s="8">
        <f>'Texas Notes'!V35</f>
        <v>10975.896189200963</v>
      </c>
      <c r="W2" s="8">
        <f>'Texas Notes'!W35</f>
        <v>11114.4363899891</v>
      </c>
      <c r="X2" s="8">
        <f>'Texas Notes'!X35</f>
        <v>11248.423626432086</v>
      </c>
      <c r="Y2" s="8">
        <f>'Texas Notes'!Y35</f>
        <v>11377.424282878004</v>
      </c>
      <c r="Z2" s="8">
        <f>'Texas Notes'!Z35</f>
        <v>11506.858554975841</v>
      </c>
      <c r="AA2" s="8">
        <f>'Texas Notes'!AA35</f>
        <v>11632.390286206406</v>
      </c>
      <c r="AB2" s="8">
        <f>'Texas Notes'!AB35</f>
        <v>11761.499346565302</v>
      </c>
      <c r="AC2" s="8">
        <f>'Texas Notes'!AC35</f>
        <v>11886.922673882889</v>
      </c>
      <c r="AD2" s="8">
        <f>'Texas Notes'!AD35</f>
        <v>12010.177922940878</v>
      </c>
      <c r="AE2" s="8">
        <f>'Texas Notes'!AE35</f>
        <v>12128.012976349881</v>
      </c>
      <c r="AF2" s="8">
        <f>'Texas Notes'!AF35</f>
        <v>12241.511873239691</v>
      </c>
      <c r="AG2" s="8">
        <f>'Texas Notes'!AG35</f>
        <v>12346.880476656022</v>
      </c>
      <c r="AH2" s="8">
        <f>'Texas Notes'!AH35</f>
        <v>12456.91044833048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Calculations</vt:lpstr>
      <vt:lpstr>Texas Notes</vt:lpstr>
      <vt:lpstr>DRC-BDRC</vt:lpstr>
      <vt:lpstr>DRC-PADRC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2014-08-26T00:34:41Z</dcterms:created>
  <dcterms:modified xsi:type="dcterms:W3CDTF">2020-07-20T18:17:37Z</dcterms:modified>
</cp:coreProperties>
</file>