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elec\NGEpUO\"/>
    </mc:Choice>
  </mc:AlternateContent>
  <xr:revisionPtr revIDLastSave="0" documentId="8_{1196530D-A4CA-4CD8-B053-530C982CF30D}" xr6:coauthVersionLast="45" xr6:coauthVersionMax="45" xr10:uidLastSave="{00000000-0000-0000-0000-000000000000}"/>
  <bookViews>
    <workbookView xWindow="49080" yWindow="630" windowWidth="14370" windowHeight="12675" activeTab="1" xr2:uid="{00000000-000D-0000-FFFF-FFFF00000000}"/>
  </bookViews>
  <sheets>
    <sheet name="About" sheetId="1" r:id="rId1"/>
    <sheet name="Texas Notes" sheetId="3" r:id="rId2"/>
    <sheet name="NGEpUO" sheetId="2" r:id="rId3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D18" i="3"/>
  <c r="C19" i="3"/>
  <c r="D19" i="3" s="1"/>
  <c r="C20" i="3"/>
  <c r="D20" i="3" s="1"/>
  <c r="C21" i="3"/>
  <c r="B7" i="2" s="1"/>
  <c r="C22" i="3"/>
  <c r="D22" i="3" s="1"/>
  <c r="C24" i="3"/>
  <c r="D24" i="3" s="1"/>
  <c r="C28" i="3"/>
  <c r="D28" i="3" s="1"/>
  <c r="C18" i="3"/>
  <c r="B8" i="2" l="1"/>
  <c r="D21" i="3"/>
  <c r="B5" i="2"/>
  <c r="B10" i="2"/>
  <c r="B6" i="2"/>
  <c r="B14" i="2"/>
  <c r="B104" i="1"/>
  <c r="B86" i="1" l="1"/>
  <c r="B80" i="1"/>
  <c r="B74" i="1" l="1"/>
  <c r="B67" i="1"/>
  <c r="B61" i="1"/>
  <c r="B98" i="1" l="1"/>
  <c r="B92" i="1"/>
  <c r="B46" i="1"/>
  <c r="B12" i="1" l="1"/>
  <c r="B19" i="1"/>
  <c r="B26" i="1"/>
  <c r="B33" i="1"/>
  <c r="B40" i="1"/>
  <c r="B54" i="1"/>
  <c r="B5" i="1"/>
  <c r="B81" i="1" s="1"/>
  <c r="B13" i="2" s="1"/>
  <c r="B87" i="1" l="1"/>
  <c r="B9" i="2"/>
  <c r="B105" i="1"/>
  <c r="B17" i="2" s="1"/>
  <c r="B2" i="2"/>
  <c r="B68" i="1"/>
  <c r="B3" i="2"/>
  <c r="B75" i="1"/>
  <c r="B12" i="2" s="1"/>
  <c r="B47" i="1"/>
  <c r="B11" i="2" l="1"/>
  <c r="B99" i="1"/>
  <c r="B16" i="2" s="1"/>
  <c r="B93" i="1"/>
  <c r="B15" i="2" s="1"/>
</calcChain>
</file>

<file path=xl/sharedStrings.xml><?xml version="1.0" encoding="utf-8"?>
<sst xmlns="http://schemas.openxmlformats.org/spreadsheetml/2006/main" count="212" uniqueCount="95">
  <si>
    <t>nuclear</t>
  </si>
  <si>
    <t>hydro</t>
  </si>
  <si>
    <t>biomass</t>
  </si>
  <si>
    <t>Source:</t>
  </si>
  <si>
    <t>National Renewable Energy Laboratory</t>
  </si>
  <si>
    <t>http://www.nrel.gov/docs/fy99osti/25119.pdf</t>
  </si>
  <si>
    <t>Author</t>
  </si>
  <si>
    <t>URL</t>
  </si>
  <si>
    <t>Year</t>
  </si>
  <si>
    <t>Report</t>
  </si>
  <si>
    <t>Note</t>
  </si>
  <si>
    <t>Page 29, Table 29, Row "Average", sum Cols B and C</t>
  </si>
  <si>
    <t>Life Cycle Assessment of Coal-Fired Power Production</t>
  </si>
  <si>
    <t>Page 16, Table 8, Row "CO2"</t>
  </si>
  <si>
    <t>http://www.nrel.gov/docs/fy00osti/27715.pdf</t>
  </si>
  <si>
    <t>Life Cycle Assessment of a Natural Gas Combined-Cycle Power Generation System</t>
  </si>
  <si>
    <t>Supporting information for "Life Cycle Greenhouse Gas Emissions of Nuclear Electricity Generation: Systematic Review and Harmonization", Journal of Industrial Ecology</t>
  </si>
  <si>
    <t>http://onlinelibrary.wiley.com/store/10.1111/j.1530-9290.2012.00472.x/asset/supinfo/JIEC_472_sm_suppmat.pdf?v=1&amp;s=28baa0850724a7bf0b914a196e475d5da328733f</t>
  </si>
  <si>
    <t>"System Total" times the sum of colums 5, 6, and 7.</t>
  </si>
  <si>
    <t>OpenEI Database, NREL LCA Harmonization Project</t>
  </si>
  <si>
    <t>http://en.openei.org/apps/LCA/</t>
  </si>
  <si>
    <t>Select "Published" and "Hydropower," flip to "Data" tab, download data file, and take median of values (given in g/kWh).</t>
  </si>
  <si>
    <t>Dolan, S. L. and G. A. Heath</t>
  </si>
  <si>
    <t>Warner, E. S. and G. A. Heath.</t>
  </si>
  <si>
    <t>http://onlinelibrary.wiley.com/doi/10.1111/j.1530-9290.2012.00464.x/pdf</t>
  </si>
  <si>
    <t>Life Cycle Greenhouse Gas Emissions of Utility-Scale Wind Power</t>
  </si>
  <si>
    <t>Page S-10, Table S-3, Section "LWR", Row "Median", sum all Cols</t>
  </si>
  <si>
    <t>Value (g/kWh)</t>
  </si>
  <si>
    <t>Pg/Tbl/Rw/Col</t>
  </si>
  <si>
    <t>Hsu, D., et al.</t>
  </si>
  <si>
    <t>Life Cycle Greeenhouse Gas Emissions of Crystaline Silicon Photovoltaic Electricity Generation: Systematic Review and Harmonization, Journal of Industrial Ecology</t>
  </si>
  <si>
    <t>http://onlinelibrary.wiley.com/doi/10.1111/j.1530-9290.2011.00439.x/pdf</t>
  </si>
  <si>
    <t>Page S129, Table 4, Col "Harmonized (all steps)", Row "Median"</t>
  </si>
  <si>
    <t>http://www.nrel.gov/docs/legosti/fy98/23076.pdf</t>
  </si>
  <si>
    <t>Page 41, Table 16, Col "Total", Row "Carbon Dioxide (CO2)"</t>
  </si>
  <si>
    <t>Metric ton/MWh</t>
  </si>
  <si>
    <t>Life Cycle Assessment of a Biomass Gasification Combined-Cycle System</t>
  </si>
  <si>
    <t>solar PV</t>
  </si>
  <si>
    <t>solar thermal</t>
  </si>
  <si>
    <t>Assumed to be same as solar PV</t>
  </si>
  <si>
    <t>NGEpUO Nonfuel GHG Emis per Unit Output</t>
  </si>
  <si>
    <t>Page S149, Table 2, Col "Harmonized by all", Seticon "Onshore", Row "Median"</t>
  </si>
  <si>
    <t>natural gas nonpeaker</t>
  </si>
  <si>
    <t>geothermal</t>
  </si>
  <si>
    <t>petroleum</t>
  </si>
  <si>
    <t>natural gas peaker</t>
  </si>
  <si>
    <t>unspecified</t>
  </si>
  <si>
    <t>Geothermal Results - Life Cycle Assessment Review</t>
  </si>
  <si>
    <t>http://www.nrel.gov/analysis/sustain_lca_geo.html</t>
  </si>
  <si>
    <t>web page text, paragraph 2</t>
  </si>
  <si>
    <t>Assumed to be same as coal</t>
  </si>
  <si>
    <t>Assumed to be the same as natural gas nonpeaker</t>
  </si>
  <si>
    <t>lignite</t>
  </si>
  <si>
    <t>offshore wind</t>
  </si>
  <si>
    <t>hard coal</t>
  </si>
  <si>
    <t>onshore wind</t>
  </si>
  <si>
    <t>Assumed to be the same as hard coal</t>
  </si>
  <si>
    <t>Assumed to be the same as onshore wind, per http://www.nrel.gov/analysis/sustain_lca_wind.html</t>
  </si>
  <si>
    <t>crude oil</t>
  </si>
  <si>
    <t>heavy or residual fuel oil</t>
  </si>
  <si>
    <t>municipal solid waste</t>
  </si>
  <si>
    <t>Assumed to be the same as petroleum</t>
  </si>
  <si>
    <t>Assumed to be the same as biomass</t>
  </si>
  <si>
    <t>Nonfuel GHG Emis / Unit Output (metric tons CO2e/MWh)</t>
  </si>
  <si>
    <t>Notes:</t>
  </si>
  <si>
    <t>This variable represents the embedded carbon emissions in power plant equipment and building materials. The data sources report emissions on a per unit output basis as part of lifecycle analyses.</t>
  </si>
  <si>
    <t>called the LCA harmonization project where they</t>
  </si>
  <si>
    <t xml:space="preserve">review the literature and other studies that assign </t>
  </si>
  <si>
    <t>LCA values to power plants, and then show the</t>
  </si>
  <si>
    <t>range in values that can be found.</t>
  </si>
  <si>
    <t>https://www.nrel.gov/analysis/life-cycle-assessment.html</t>
  </si>
  <si>
    <t>https://www.nrel.gov/docs/fy13osti/57187.pdf</t>
  </si>
  <si>
    <t>gCO2e / kWh</t>
  </si>
  <si>
    <t>metric tons CO2 / MWh</t>
  </si>
  <si>
    <t>Here are the "harmonized" median values from their report:</t>
  </si>
  <si>
    <t>https://www.nrel.gov/docs/fy13osti/57131.pdf</t>
  </si>
  <si>
    <t>https://www.nrel.gov/docs/fy13osti/56487.pdf</t>
  </si>
  <si>
    <t>https://www.nrel.gov/docs/fy13osti/56416.pdf</t>
  </si>
  <si>
    <t>https://onlinelibrary.wiley.com/doi/pdf/10.1111/j.1530-9290.2012.00472.x</t>
  </si>
  <si>
    <t>NREL released an excellent report on powerplant LCA in 2014</t>
  </si>
  <si>
    <t>The study does not separate fuel and non-fuel LCA numbers, so their numbers for fossil and biopower plants are not useful here.</t>
  </si>
  <si>
    <t>https://www.nrel.gov/docs/fy17osti/68474.pdf</t>
  </si>
  <si>
    <t>http://www.ipcc-wg3.de/report/IPCC_SRREN_Ch05.pdf</t>
  </si>
  <si>
    <t>Error vs. Original EPS</t>
  </si>
  <si>
    <t>Thoughts:</t>
  </si>
  <si>
    <t>EPS Uses this source for a couple of its existing numbers (wind and hydro)</t>
  </si>
  <si>
    <t xml:space="preserve">So the 68 and 26 values used for their non-fuel LCA emissions are very small compared to their fuel LCA emissions. </t>
  </si>
  <si>
    <t xml:space="preserve">So even if newer numbers were updated to 2020 and changed by 20-30%, they would still have only a </t>
  </si>
  <si>
    <t xml:space="preserve">small impact on the overall CO2 emissions of these technologies. </t>
  </si>
  <si>
    <t>https://www.eia.gov/energyexplained/geothermal/where-geothermal-energy-is-found.php</t>
  </si>
  <si>
    <t>assume EGS numbers b/c Texas has relatively low temperature resources</t>
  </si>
  <si>
    <t>solar thermal actually has its own value in the NREL study, so we don't need to use PV as a proxy</t>
  </si>
  <si>
    <t>I couldn't find a new source for coal, biomass, natural gas plants, oil, or msw plants</t>
  </si>
  <si>
    <t>But I think this is okay because fuel emissions will dominate these technologies anyway.</t>
  </si>
  <si>
    <t>In the chart on the right, for example, when we include fuel, NGCC emissions are 500 g/kWh and Coal is 1000 g/kWh.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</si>
</sst>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3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1</xdr:row>
      <xdr:rowOff>47625</xdr:rowOff>
    </xdr:from>
    <xdr:to>
      <xdr:col>23</xdr:col>
      <xdr:colOff>57150</xdr:colOff>
      <xdr:row>31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73B079-9930-4B48-A65B-DC8F809E2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238125"/>
          <a:ext cx="7543800" cy="5838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rel.gov/analysis/sustain_lca_geo.html" TargetMode="External"/><Relationship Id="rId3" Type="http://schemas.openxmlformats.org/officeDocument/2006/relationships/hyperlink" Target="http://www.nrel.gov/docs/fy00osti/27715.pdf" TargetMode="External"/><Relationship Id="rId7" Type="http://schemas.openxmlformats.org/officeDocument/2006/relationships/hyperlink" Target="http://www.nrel.gov/docs/legosti/fy98/23076.pdf" TargetMode="External"/><Relationship Id="rId2" Type="http://schemas.openxmlformats.org/officeDocument/2006/relationships/hyperlink" Target="http://onlinelibrary.wiley.com/doi/10.1111/j.1530-9290.2012.00464.x/pdf" TargetMode="External"/><Relationship Id="rId1" Type="http://schemas.openxmlformats.org/officeDocument/2006/relationships/hyperlink" Target="http://onlinelibrary.wiley.com/store/10.1111/j.1530-9290.2012.00472.x/asset/supinfo/JIEC_472_sm_suppmat.pdf?v=1&amp;s=28baa0850724a7bf0b914a196e475d5da328733f" TargetMode="External"/><Relationship Id="rId6" Type="http://schemas.openxmlformats.org/officeDocument/2006/relationships/hyperlink" Target="http://onlinelibrary.wiley.com/doi/10.1111/j.1530-9290.2011.00439.x/pdf" TargetMode="External"/><Relationship Id="rId5" Type="http://schemas.openxmlformats.org/officeDocument/2006/relationships/hyperlink" Target="http://en.openei.org/apps/LCA/" TargetMode="External"/><Relationship Id="rId4" Type="http://schemas.openxmlformats.org/officeDocument/2006/relationships/hyperlink" Target="http://www.nrel.gov/docs/fy99osti/25119.pdf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8474.pdf" TargetMode="External"/><Relationship Id="rId3" Type="http://schemas.openxmlformats.org/officeDocument/2006/relationships/hyperlink" Target="https://www.nrel.gov/docs/fy13osti/57131.pdf" TargetMode="External"/><Relationship Id="rId7" Type="http://schemas.openxmlformats.org/officeDocument/2006/relationships/hyperlink" Target="https://onlinelibrary.wiley.com/doi/pdf/10.1111/j.1530-9290.2012.00472.x" TargetMode="External"/><Relationship Id="rId2" Type="http://schemas.openxmlformats.org/officeDocument/2006/relationships/hyperlink" Target="https://www.nrel.gov/docs/fy13osti/57187.pdf" TargetMode="External"/><Relationship Id="rId1" Type="http://schemas.openxmlformats.org/officeDocument/2006/relationships/hyperlink" Target="https://www.nrel.gov/analysis/life-cycle-assessment.html" TargetMode="External"/><Relationship Id="rId6" Type="http://schemas.openxmlformats.org/officeDocument/2006/relationships/hyperlink" Target="https://www.nrel.gov/docs/fy13osti/56416.pdf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nrel.gov/docs/fy13osti/56487.pdf" TargetMode="External"/><Relationship Id="rId10" Type="http://schemas.openxmlformats.org/officeDocument/2006/relationships/hyperlink" Target="https://www.eia.gov/energyexplained/geothermal/where-geothermal-energy-is-found.php" TargetMode="External"/><Relationship Id="rId4" Type="http://schemas.openxmlformats.org/officeDocument/2006/relationships/hyperlink" Target="https://www.nrel.gov/docs/fy13osti/57131.pdf" TargetMode="External"/><Relationship Id="rId9" Type="http://schemas.openxmlformats.org/officeDocument/2006/relationships/hyperlink" Target="http://www.ipcc-wg3.de/report/IPCC_SRREN_Ch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zoomScale="90" zoomScaleNormal="90" workbookViewId="0">
      <selection activeCell="D28" sqref="D28"/>
    </sheetView>
  </sheetViews>
  <sheetFormatPr defaultColWidth="9.1328125" defaultRowHeight="14.25" x14ac:dyDescent="0.45"/>
  <cols>
    <col min="1" max="1" width="16.265625" style="2" customWidth="1"/>
    <col min="2" max="3" width="50.1328125" style="2" customWidth="1"/>
    <col min="4" max="4" width="74.73046875" style="2" customWidth="1"/>
    <col min="5" max="16384" width="9.1328125" style="2"/>
  </cols>
  <sheetData>
    <row r="1" spans="1:4" x14ac:dyDescent="0.45">
      <c r="A1" s="1" t="s">
        <v>40</v>
      </c>
    </row>
    <row r="2" spans="1:4" x14ac:dyDescent="0.45">
      <c r="A2" s="1"/>
    </row>
    <row r="3" spans="1:4" x14ac:dyDescent="0.45">
      <c r="A3" s="3" t="s">
        <v>54</v>
      </c>
      <c r="B3" s="3"/>
      <c r="C3" s="3"/>
      <c r="D3" s="3" t="s">
        <v>3</v>
      </c>
    </row>
    <row r="4" spans="1:4" x14ac:dyDescent="0.45">
      <c r="A4" s="3" t="s">
        <v>27</v>
      </c>
      <c r="B4" s="2">
        <v>26</v>
      </c>
      <c r="C4" s="3" t="s">
        <v>6</v>
      </c>
      <c r="D4" s="2" t="s">
        <v>4</v>
      </c>
    </row>
    <row r="5" spans="1:4" x14ac:dyDescent="0.45">
      <c r="A5" s="3" t="s">
        <v>35</v>
      </c>
      <c r="B5" s="2">
        <f>B4/1000</f>
        <v>2.5999999999999999E-2</v>
      </c>
      <c r="C5" s="3" t="s">
        <v>8</v>
      </c>
      <c r="D5" s="2">
        <v>1999</v>
      </c>
    </row>
    <row r="6" spans="1:4" x14ac:dyDescent="0.45">
      <c r="A6" s="7"/>
      <c r="C6" s="3" t="s">
        <v>9</v>
      </c>
      <c r="D6" s="2" t="s">
        <v>12</v>
      </c>
    </row>
    <row r="7" spans="1:4" x14ac:dyDescent="0.45">
      <c r="A7" s="7"/>
      <c r="C7" s="3" t="s">
        <v>7</v>
      </c>
      <c r="D7" s="5" t="s">
        <v>5</v>
      </c>
    </row>
    <row r="8" spans="1:4" x14ac:dyDescent="0.45">
      <c r="A8" s="7"/>
      <c r="C8" s="3" t="s">
        <v>28</v>
      </c>
      <c r="D8" s="2" t="s">
        <v>11</v>
      </c>
    </row>
    <row r="9" spans="1:4" x14ac:dyDescent="0.45">
      <c r="A9" s="7"/>
      <c r="C9" s="3" t="s">
        <v>10</v>
      </c>
    </row>
    <row r="10" spans="1:4" x14ac:dyDescent="0.45">
      <c r="A10" s="3" t="s">
        <v>42</v>
      </c>
      <c r="B10" s="3"/>
      <c r="C10" s="3"/>
      <c r="D10" s="3" t="s">
        <v>3</v>
      </c>
    </row>
    <row r="11" spans="1:4" x14ac:dyDescent="0.45">
      <c r="A11" s="3" t="s">
        <v>27</v>
      </c>
      <c r="B11" s="2">
        <v>68.599999999999994</v>
      </c>
      <c r="C11" s="3" t="s">
        <v>6</v>
      </c>
      <c r="D11" s="2" t="s">
        <v>4</v>
      </c>
    </row>
    <row r="12" spans="1:4" x14ac:dyDescent="0.45">
      <c r="A12" s="3" t="s">
        <v>35</v>
      </c>
      <c r="B12" s="2">
        <f>B11/1000</f>
        <v>6.8599999999999994E-2</v>
      </c>
      <c r="C12" s="3" t="s">
        <v>8</v>
      </c>
      <c r="D12" s="2">
        <v>2000</v>
      </c>
    </row>
    <row r="13" spans="1:4" x14ac:dyDescent="0.45">
      <c r="C13" s="3" t="s">
        <v>9</v>
      </c>
      <c r="D13" s="2" t="s">
        <v>15</v>
      </c>
    </row>
    <row r="14" spans="1:4" x14ac:dyDescent="0.45">
      <c r="C14" s="3" t="s">
        <v>7</v>
      </c>
      <c r="D14" s="5" t="s">
        <v>14</v>
      </c>
    </row>
    <row r="15" spans="1:4" x14ac:dyDescent="0.45">
      <c r="C15" s="3" t="s">
        <v>28</v>
      </c>
      <c r="D15" s="2" t="s">
        <v>13</v>
      </c>
    </row>
    <row r="16" spans="1:4" x14ac:dyDescent="0.45">
      <c r="C16" s="3" t="s">
        <v>10</v>
      </c>
      <c r="D16" s="2" t="s">
        <v>18</v>
      </c>
    </row>
    <row r="17" spans="1:4" x14ac:dyDescent="0.45">
      <c r="A17" s="3" t="s">
        <v>0</v>
      </c>
      <c r="B17" s="8"/>
      <c r="C17" s="8"/>
      <c r="D17" s="3" t="s">
        <v>3</v>
      </c>
    </row>
    <row r="18" spans="1:4" x14ac:dyDescent="0.45">
      <c r="A18" s="3" t="s">
        <v>27</v>
      </c>
      <c r="B18" s="2">
        <v>14.35</v>
      </c>
      <c r="C18" s="3" t="s">
        <v>6</v>
      </c>
      <c r="D18" s="4" t="s">
        <v>23</v>
      </c>
    </row>
    <row r="19" spans="1:4" x14ac:dyDescent="0.45">
      <c r="A19" s="3" t="s">
        <v>35</v>
      </c>
      <c r="B19" s="2">
        <f>B18/1000</f>
        <v>1.435E-2</v>
      </c>
      <c r="C19" s="3" t="s">
        <v>8</v>
      </c>
      <c r="D19" s="2">
        <v>2012</v>
      </c>
    </row>
    <row r="20" spans="1:4" x14ac:dyDescent="0.45">
      <c r="C20" s="3" t="s">
        <v>9</v>
      </c>
      <c r="D20" s="4" t="s">
        <v>16</v>
      </c>
    </row>
    <row r="21" spans="1:4" x14ac:dyDescent="0.45">
      <c r="C21" s="3" t="s">
        <v>7</v>
      </c>
      <c r="D21" s="5" t="s">
        <v>17</v>
      </c>
    </row>
    <row r="22" spans="1:4" x14ac:dyDescent="0.45">
      <c r="C22" s="3" t="s">
        <v>28</v>
      </c>
      <c r="D22" s="4" t="s">
        <v>26</v>
      </c>
    </row>
    <row r="23" spans="1:4" x14ac:dyDescent="0.45">
      <c r="C23" s="3" t="s">
        <v>10</v>
      </c>
    </row>
    <row r="24" spans="1:4" x14ac:dyDescent="0.45">
      <c r="A24" s="3" t="s">
        <v>1</v>
      </c>
      <c r="B24" s="8"/>
      <c r="C24" s="8"/>
      <c r="D24" s="3" t="s">
        <v>3</v>
      </c>
    </row>
    <row r="25" spans="1:4" x14ac:dyDescent="0.45">
      <c r="A25" s="3" t="s">
        <v>27</v>
      </c>
      <c r="B25" s="2">
        <v>6.6</v>
      </c>
      <c r="C25" s="3" t="s">
        <v>6</v>
      </c>
      <c r="D25" s="2" t="s">
        <v>4</v>
      </c>
    </row>
    <row r="26" spans="1:4" x14ac:dyDescent="0.45">
      <c r="A26" s="3" t="s">
        <v>35</v>
      </c>
      <c r="B26" s="2">
        <f>B25/1000</f>
        <v>6.6E-3</v>
      </c>
      <c r="C26" s="3" t="s">
        <v>8</v>
      </c>
      <c r="D26" s="2">
        <v>2012</v>
      </c>
    </row>
    <row r="27" spans="1:4" x14ac:dyDescent="0.45">
      <c r="C27" s="3" t="s">
        <v>9</v>
      </c>
      <c r="D27" s="2" t="s">
        <v>19</v>
      </c>
    </row>
    <row r="28" spans="1:4" x14ac:dyDescent="0.45">
      <c r="C28" s="3" t="s">
        <v>7</v>
      </c>
      <c r="D28" s="5" t="s">
        <v>20</v>
      </c>
    </row>
    <row r="29" spans="1:4" x14ac:dyDescent="0.45">
      <c r="C29" s="3" t="s">
        <v>28</v>
      </c>
      <c r="D29" s="2" t="s">
        <v>21</v>
      </c>
    </row>
    <row r="30" spans="1:4" x14ac:dyDescent="0.45">
      <c r="C30" s="3" t="s">
        <v>10</v>
      </c>
    </row>
    <row r="31" spans="1:4" x14ac:dyDescent="0.45">
      <c r="A31" s="3" t="s">
        <v>55</v>
      </c>
      <c r="B31" s="8"/>
      <c r="C31" s="8"/>
      <c r="D31" s="3" t="s">
        <v>3</v>
      </c>
    </row>
    <row r="32" spans="1:4" x14ac:dyDescent="0.45">
      <c r="A32" s="3" t="s">
        <v>27</v>
      </c>
      <c r="B32" s="2">
        <v>11</v>
      </c>
      <c r="C32" s="3" t="s">
        <v>6</v>
      </c>
      <c r="D32" s="2" t="s">
        <v>22</v>
      </c>
    </row>
    <row r="33" spans="1:4" x14ac:dyDescent="0.45">
      <c r="A33" s="3" t="s">
        <v>35</v>
      </c>
      <c r="B33" s="2">
        <f>B32/1000</f>
        <v>1.0999999999999999E-2</v>
      </c>
      <c r="C33" s="3" t="s">
        <v>8</v>
      </c>
      <c r="D33" s="2">
        <v>2012</v>
      </c>
    </row>
    <row r="34" spans="1:4" x14ac:dyDescent="0.45">
      <c r="C34" s="3" t="s">
        <v>9</v>
      </c>
      <c r="D34" s="2" t="s">
        <v>25</v>
      </c>
    </row>
    <row r="35" spans="1:4" x14ac:dyDescent="0.45">
      <c r="C35" s="3" t="s">
        <v>7</v>
      </c>
      <c r="D35" s="5" t="s">
        <v>24</v>
      </c>
    </row>
    <row r="36" spans="1:4" x14ac:dyDescent="0.45">
      <c r="C36" s="3" t="s">
        <v>28</v>
      </c>
      <c r="D36" s="2" t="s">
        <v>41</v>
      </c>
    </row>
    <row r="37" spans="1:4" x14ac:dyDescent="0.45">
      <c r="C37" s="3" t="s">
        <v>10</v>
      </c>
    </row>
    <row r="38" spans="1:4" x14ac:dyDescent="0.45">
      <c r="A38" s="3" t="s">
        <v>37</v>
      </c>
      <c r="B38" s="8"/>
      <c r="C38" s="8"/>
      <c r="D38" s="3" t="s">
        <v>3</v>
      </c>
    </row>
    <row r="39" spans="1:4" x14ac:dyDescent="0.45">
      <c r="A39" s="3" t="s">
        <v>27</v>
      </c>
      <c r="B39" s="2">
        <v>45</v>
      </c>
      <c r="C39" s="3" t="s">
        <v>6</v>
      </c>
      <c r="D39" s="2" t="s">
        <v>29</v>
      </c>
    </row>
    <row r="40" spans="1:4" x14ac:dyDescent="0.45">
      <c r="A40" s="3" t="s">
        <v>35</v>
      </c>
      <c r="B40" s="2">
        <f>B39/1000</f>
        <v>4.4999999999999998E-2</v>
      </c>
      <c r="C40" s="3" t="s">
        <v>8</v>
      </c>
      <c r="D40" s="2">
        <v>2012</v>
      </c>
    </row>
    <row r="41" spans="1:4" x14ac:dyDescent="0.45">
      <c r="C41" s="3" t="s">
        <v>9</v>
      </c>
      <c r="D41" s="2" t="s">
        <v>30</v>
      </c>
    </row>
    <row r="42" spans="1:4" x14ac:dyDescent="0.45">
      <c r="C42" s="3" t="s">
        <v>7</v>
      </c>
      <c r="D42" s="5" t="s">
        <v>31</v>
      </c>
    </row>
    <row r="43" spans="1:4" x14ac:dyDescent="0.45">
      <c r="C43" s="3" t="s">
        <v>28</v>
      </c>
      <c r="D43" s="2" t="s">
        <v>32</v>
      </c>
    </row>
    <row r="44" spans="1:4" x14ac:dyDescent="0.45">
      <c r="C44" s="3" t="s">
        <v>10</v>
      </c>
    </row>
    <row r="45" spans="1:4" x14ac:dyDescent="0.45">
      <c r="A45" s="3" t="s">
        <v>38</v>
      </c>
      <c r="B45" s="8"/>
      <c r="C45" s="8"/>
      <c r="D45" s="3" t="s">
        <v>3</v>
      </c>
    </row>
    <row r="46" spans="1:4" x14ac:dyDescent="0.45">
      <c r="A46" s="3" t="s">
        <v>27</v>
      </c>
      <c r="B46" s="2">
        <f>B39</f>
        <v>45</v>
      </c>
      <c r="D46" s="9" t="s">
        <v>39</v>
      </c>
    </row>
    <row r="47" spans="1:4" x14ac:dyDescent="0.45">
      <c r="A47" s="3" t="s">
        <v>35</v>
      </c>
      <c r="B47" s="2">
        <f>B40</f>
        <v>4.4999999999999998E-2</v>
      </c>
    </row>
    <row r="52" spans="1:4" x14ac:dyDescent="0.45">
      <c r="A52" s="3" t="s">
        <v>2</v>
      </c>
      <c r="B52" s="8"/>
      <c r="C52" s="8"/>
      <c r="D52" s="3" t="s">
        <v>3</v>
      </c>
    </row>
    <row r="53" spans="1:4" x14ac:dyDescent="0.45">
      <c r="A53" s="3" t="s">
        <v>27</v>
      </c>
      <c r="B53" s="2">
        <v>46</v>
      </c>
      <c r="C53" s="3" t="s">
        <v>6</v>
      </c>
      <c r="D53" s="2" t="s">
        <v>4</v>
      </c>
    </row>
    <row r="54" spans="1:4" x14ac:dyDescent="0.45">
      <c r="A54" s="3" t="s">
        <v>35</v>
      </c>
      <c r="B54" s="2">
        <f>B53/1000</f>
        <v>4.5999999999999999E-2</v>
      </c>
      <c r="C54" s="3" t="s">
        <v>8</v>
      </c>
      <c r="D54" s="2">
        <v>1997</v>
      </c>
    </row>
    <row r="55" spans="1:4" x14ac:dyDescent="0.45">
      <c r="C55" s="3" t="s">
        <v>9</v>
      </c>
      <c r="D55" s="2" t="s">
        <v>36</v>
      </c>
    </row>
    <row r="56" spans="1:4" x14ac:dyDescent="0.45">
      <c r="C56" s="3" t="s">
        <v>7</v>
      </c>
      <c r="D56" s="5" t="s">
        <v>33</v>
      </c>
    </row>
    <row r="57" spans="1:4" x14ac:dyDescent="0.45">
      <c r="C57" s="3" t="s">
        <v>28</v>
      </c>
      <c r="D57" s="2" t="s">
        <v>34</v>
      </c>
    </row>
    <row r="58" spans="1:4" x14ac:dyDescent="0.45">
      <c r="C58" s="3" t="s">
        <v>10</v>
      </c>
    </row>
    <row r="59" spans="1:4" x14ac:dyDescent="0.45">
      <c r="A59" s="3" t="s">
        <v>43</v>
      </c>
      <c r="B59" s="8"/>
      <c r="C59" s="8"/>
      <c r="D59" s="8"/>
    </row>
    <row r="60" spans="1:4" x14ac:dyDescent="0.45">
      <c r="A60" s="3" t="s">
        <v>27</v>
      </c>
      <c r="B60" s="2">
        <v>50</v>
      </c>
      <c r="C60" s="3" t="s">
        <v>6</v>
      </c>
      <c r="D60" s="2" t="s">
        <v>4</v>
      </c>
    </row>
    <row r="61" spans="1:4" x14ac:dyDescent="0.45">
      <c r="A61" s="3" t="s">
        <v>35</v>
      </c>
      <c r="B61" s="2">
        <f>B60/1000</f>
        <v>0.05</v>
      </c>
      <c r="C61" s="3" t="s">
        <v>8</v>
      </c>
      <c r="D61" s="2" t="s">
        <v>46</v>
      </c>
    </row>
    <row r="62" spans="1:4" x14ac:dyDescent="0.45">
      <c r="C62" s="3" t="s">
        <v>9</v>
      </c>
      <c r="D62" s="2" t="s">
        <v>47</v>
      </c>
    </row>
    <row r="63" spans="1:4" x14ac:dyDescent="0.45">
      <c r="C63" s="3" t="s">
        <v>7</v>
      </c>
      <c r="D63" s="5" t="s">
        <v>48</v>
      </c>
    </row>
    <row r="64" spans="1:4" x14ac:dyDescent="0.45">
      <c r="C64" s="3" t="s">
        <v>28</v>
      </c>
      <c r="D64" s="2" t="s">
        <v>49</v>
      </c>
    </row>
    <row r="65" spans="1:4" x14ac:dyDescent="0.45">
      <c r="C65" s="3" t="s">
        <v>10</v>
      </c>
    </row>
    <row r="66" spans="1:4" x14ac:dyDescent="0.45">
      <c r="A66" s="3" t="s">
        <v>44</v>
      </c>
      <c r="B66" s="8"/>
      <c r="C66" s="8"/>
      <c r="D66" s="8"/>
    </row>
    <row r="67" spans="1:4" x14ac:dyDescent="0.45">
      <c r="A67" s="3" t="s">
        <v>27</v>
      </c>
      <c r="B67" s="2">
        <f>B4</f>
        <v>26</v>
      </c>
      <c r="D67" s="9" t="s">
        <v>50</v>
      </c>
    </row>
    <row r="68" spans="1:4" x14ac:dyDescent="0.45">
      <c r="A68" s="3" t="s">
        <v>35</v>
      </c>
      <c r="B68" s="2">
        <f>B5</f>
        <v>2.5999999999999999E-2</v>
      </c>
    </row>
    <row r="73" spans="1:4" x14ac:dyDescent="0.45">
      <c r="A73" s="3" t="s">
        <v>45</v>
      </c>
      <c r="B73" s="8"/>
      <c r="C73" s="8"/>
      <c r="D73" s="8"/>
    </row>
    <row r="74" spans="1:4" x14ac:dyDescent="0.45">
      <c r="A74" s="3" t="s">
        <v>27</v>
      </c>
      <c r="B74" s="2">
        <f>B11</f>
        <v>68.599999999999994</v>
      </c>
      <c r="D74" s="9" t="s">
        <v>51</v>
      </c>
    </row>
    <row r="75" spans="1:4" x14ac:dyDescent="0.45">
      <c r="A75" s="3" t="s">
        <v>35</v>
      </c>
      <c r="B75" s="2">
        <f>B12</f>
        <v>6.8599999999999994E-2</v>
      </c>
    </row>
    <row r="79" spans="1:4" x14ac:dyDescent="0.45">
      <c r="A79" s="3" t="s">
        <v>52</v>
      </c>
      <c r="B79" s="8"/>
      <c r="C79" s="8"/>
      <c r="D79" s="8"/>
    </row>
    <row r="80" spans="1:4" x14ac:dyDescent="0.45">
      <c r="A80" s="3" t="s">
        <v>27</v>
      </c>
      <c r="B80" s="2">
        <f>B4</f>
        <v>26</v>
      </c>
      <c r="D80" s="9" t="s">
        <v>56</v>
      </c>
    </row>
    <row r="81" spans="1:4" x14ac:dyDescent="0.45">
      <c r="A81" s="3" t="s">
        <v>35</v>
      </c>
      <c r="B81" s="2">
        <f>B5</f>
        <v>2.5999999999999999E-2</v>
      </c>
    </row>
    <row r="85" spans="1:4" x14ac:dyDescent="0.45">
      <c r="A85" s="3" t="s">
        <v>53</v>
      </c>
      <c r="B85" s="8"/>
      <c r="C85" s="8"/>
      <c r="D85" s="8"/>
    </row>
    <row r="86" spans="1:4" x14ac:dyDescent="0.45">
      <c r="A86" s="3" t="s">
        <v>27</v>
      </c>
      <c r="B86" s="2">
        <f>B32</f>
        <v>11</v>
      </c>
      <c r="D86" s="9" t="s">
        <v>57</v>
      </c>
    </row>
    <row r="87" spans="1:4" x14ac:dyDescent="0.45">
      <c r="A87" s="3" t="s">
        <v>35</v>
      </c>
      <c r="B87" s="2">
        <f>B33</f>
        <v>1.0999999999999999E-2</v>
      </c>
    </row>
    <row r="91" spans="1:4" x14ac:dyDescent="0.45">
      <c r="A91" s="3" t="s">
        <v>58</v>
      </c>
      <c r="B91" s="8"/>
      <c r="C91" s="8"/>
      <c r="D91" s="8"/>
    </row>
    <row r="92" spans="1:4" x14ac:dyDescent="0.45">
      <c r="A92" s="3" t="s">
        <v>27</v>
      </c>
      <c r="B92" s="2">
        <f>B67</f>
        <v>26</v>
      </c>
      <c r="D92" s="9" t="s">
        <v>61</v>
      </c>
    </row>
    <row r="93" spans="1:4" x14ac:dyDescent="0.45">
      <c r="A93" s="3" t="s">
        <v>35</v>
      </c>
      <c r="B93" s="2">
        <f>B68</f>
        <v>2.5999999999999999E-2</v>
      </c>
    </row>
    <row r="97" spans="1:4" x14ac:dyDescent="0.45">
      <c r="A97" s="3" t="s">
        <v>59</v>
      </c>
      <c r="B97" s="8"/>
      <c r="C97" s="8"/>
      <c r="D97" s="8"/>
    </row>
    <row r="98" spans="1:4" x14ac:dyDescent="0.45">
      <c r="A98" s="3" t="s">
        <v>27</v>
      </c>
      <c r="B98" s="2">
        <f>B67</f>
        <v>26</v>
      </c>
      <c r="D98" s="9" t="s">
        <v>61</v>
      </c>
    </row>
    <row r="99" spans="1:4" x14ac:dyDescent="0.45">
      <c r="A99" s="3" t="s">
        <v>35</v>
      </c>
      <c r="B99" s="2">
        <f>B68</f>
        <v>2.5999999999999999E-2</v>
      </c>
    </row>
    <row r="103" spans="1:4" x14ac:dyDescent="0.45">
      <c r="A103" s="3" t="s">
        <v>60</v>
      </c>
      <c r="B103" s="8"/>
      <c r="C103" s="8"/>
      <c r="D103" s="8"/>
    </row>
    <row r="104" spans="1:4" x14ac:dyDescent="0.45">
      <c r="A104" s="3" t="s">
        <v>27</v>
      </c>
      <c r="B104" s="2">
        <f>B53</f>
        <v>46</v>
      </c>
      <c r="D104" s="9" t="s">
        <v>62</v>
      </c>
    </row>
    <row r="105" spans="1:4" x14ac:dyDescent="0.45">
      <c r="A105" s="3" t="s">
        <v>35</v>
      </c>
      <c r="B105" s="2">
        <f>B54</f>
        <v>4.5999999999999999E-2</v>
      </c>
    </row>
    <row r="108" spans="1:4" x14ac:dyDescent="0.45">
      <c r="A108" s="1" t="s">
        <v>64</v>
      </c>
    </row>
    <row r="109" spans="1:4" x14ac:dyDescent="0.45">
      <c r="A109" s="2" t="s">
        <v>65</v>
      </c>
    </row>
  </sheetData>
  <hyperlinks>
    <hyperlink ref="D21" r:id="rId1" xr:uid="{00000000-0004-0000-0000-000000000000}"/>
    <hyperlink ref="D35" r:id="rId2" xr:uid="{00000000-0004-0000-0000-000001000000}"/>
    <hyperlink ref="D14" r:id="rId3" xr:uid="{00000000-0004-0000-0000-000002000000}"/>
    <hyperlink ref="D7" r:id="rId4" xr:uid="{00000000-0004-0000-0000-000003000000}"/>
    <hyperlink ref="D28" r:id="rId5" xr:uid="{00000000-0004-0000-0000-000004000000}"/>
    <hyperlink ref="D42" r:id="rId6" xr:uid="{00000000-0004-0000-0000-000005000000}"/>
    <hyperlink ref="D56" r:id="rId7" xr:uid="{00000000-0004-0000-0000-000006000000}"/>
    <hyperlink ref="D63" r:id="rId8" xr:uid="{00000000-0004-0000-0000-000007000000}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3248-2193-4816-8411-1CB041E28B0F}">
  <dimension ref="A1:F42"/>
  <sheetViews>
    <sheetView tabSelected="1" topLeftCell="A7" zoomScale="90" zoomScaleNormal="90" workbookViewId="0">
      <selection activeCell="B28" sqref="B28"/>
    </sheetView>
  </sheetViews>
  <sheetFormatPr defaultRowHeight="14.25" x14ac:dyDescent="0.45"/>
  <cols>
    <col min="1" max="1" width="24.265625" customWidth="1"/>
    <col min="2" max="4" width="22.86328125" customWidth="1"/>
  </cols>
  <sheetData>
    <row r="1" spans="1:4" x14ac:dyDescent="0.45">
      <c r="A1" t="s">
        <v>79</v>
      </c>
    </row>
    <row r="2" spans="1:4" x14ac:dyDescent="0.45">
      <c r="A2" t="s">
        <v>66</v>
      </c>
    </row>
    <row r="3" spans="1:4" x14ac:dyDescent="0.45">
      <c r="A3" t="s">
        <v>67</v>
      </c>
    </row>
    <row r="4" spans="1:4" x14ac:dyDescent="0.45">
      <c r="A4" t="s">
        <v>68</v>
      </c>
    </row>
    <row r="5" spans="1:4" x14ac:dyDescent="0.45">
      <c r="A5" t="s">
        <v>69</v>
      </c>
    </row>
    <row r="6" spans="1:4" x14ac:dyDescent="0.45">
      <c r="A6" s="10" t="s">
        <v>70</v>
      </c>
    </row>
    <row r="7" spans="1:4" x14ac:dyDescent="0.45">
      <c r="A7" s="10" t="s">
        <v>71</v>
      </c>
    </row>
    <row r="8" spans="1:4" x14ac:dyDescent="0.45">
      <c r="A8" s="10"/>
    </row>
    <row r="9" spans="1:4" x14ac:dyDescent="0.45">
      <c r="A9" t="s">
        <v>85</v>
      </c>
    </row>
    <row r="10" spans="1:4" x14ac:dyDescent="0.45">
      <c r="A10" s="10"/>
    </row>
    <row r="11" spans="1:4" x14ac:dyDescent="0.45">
      <c r="A11" t="s">
        <v>80</v>
      </c>
    </row>
    <row r="13" spans="1:4" x14ac:dyDescent="0.45">
      <c r="A13" t="s">
        <v>74</v>
      </c>
    </row>
    <row r="14" spans="1:4" x14ac:dyDescent="0.45">
      <c r="A14" s="10"/>
      <c r="B14" s="11"/>
      <c r="C14" s="11"/>
      <c r="D14" s="11"/>
    </row>
    <row r="15" spans="1:4" x14ac:dyDescent="0.45">
      <c r="A15" s="10"/>
      <c r="B15" s="11" t="s">
        <v>72</v>
      </c>
      <c r="C15" s="11" t="s">
        <v>73</v>
      </c>
      <c r="D15" s="11" t="s">
        <v>83</v>
      </c>
    </row>
    <row r="16" spans="1:4" x14ac:dyDescent="0.45">
      <c r="A16" t="s">
        <v>54</v>
      </c>
      <c r="B16" s="6"/>
      <c r="C16" s="6"/>
      <c r="D16" s="6"/>
    </row>
    <row r="17" spans="1:6" x14ac:dyDescent="0.45">
      <c r="A17" t="s">
        <v>42</v>
      </c>
      <c r="B17" s="6"/>
      <c r="C17" s="6"/>
      <c r="D17" s="6"/>
    </row>
    <row r="18" spans="1:6" x14ac:dyDescent="0.45">
      <c r="A18" t="s">
        <v>0</v>
      </c>
      <c r="B18" s="6">
        <v>12</v>
      </c>
      <c r="C18" s="6">
        <f>B18/1000</f>
        <v>1.2E-2</v>
      </c>
      <c r="D18" s="12">
        <f>(C18-About!B19)/About!B19</f>
        <v>-0.16376306620209058</v>
      </c>
      <c r="E18" s="10" t="s">
        <v>78</v>
      </c>
    </row>
    <row r="19" spans="1:6" x14ac:dyDescent="0.45">
      <c r="A19" t="s">
        <v>1</v>
      </c>
      <c r="B19" s="6">
        <v>7</v>
      </c>
      <c r="C19" s="6">
        <f t="shared" ref="C19:C28" si="0">B19/1000</f>
        <v>7.0000000000000001E-3</v>
      </c>
      <c r="D19" s="12">
        <f>(C19-About!B26)/About!B26</f>
        <v>6.0606060606060635E-2</v>
      </c>
      <c r="E19" s="10" t="s">
        <v>82</v>
      </c>
    </row>
    <row r="20" spans="1:6" x14ac:dyDescent="0.45">
      <c r="A20" t="s">
        <v>55</v>
      </c>
      <c r="B20" s="6">
        <v>11</v>
      </c>
      <c r="C20" s="6">
        <f t="shared" si="0"/>
        <v>1.0999999999999999E-2</v>
      </c>
      <c r="D20" s="12">
        <f>(C20-About!B33)/About!B33</f>
        <v>0</v>
      </c>
      <c r="E20" s="10" t="s">
        <v>75</v>
      </c>
    </row>
    <row r="21" spans="1:6" x14ac:dyDescent="0.45">
      <c r="A21" t="s">
        <v>37</v>
      </c>
      <c r="B21" s="6">
        <v>48</v>
      </c>
      <c r="C21" s="6">
        <f t="shared" si="0"/>
        <v>4.8000000000000001E-2</v>
      </c>
      <c r="D21" s="12">
        <f>(C21-About!B40)/About!B40</f>
        <v>6.6666666666666735E-2</v>
      </c>
      <c r="E21" s="10" t="s">
        <v>76</v>
      </c>
    </row>
    <row r="22" spans="1:6" x14ac:dyDescent="0.45">
      <c r="A22" t="s">
        <v>38</v>
      </c>
      <c r="B22" s="6">
        <v>22.5</v>
      </c>
      <c r="C22" s="6">
        <f t="shared" si="0"/>
        <v>2.2499999999999999E-2</v>
      </c>
      <c r="D22" s="12">
        <f>(C22-About!B47)/About!B47</f>
        <v>-0.5</v>
      </c>
      <c r="E22" t="s">
        <v>91</v>
      </c>
      <c r="F22" s="10" t="s">
        <v>77</v>
      </c>
    </row>
    <row r="23" spans="1:6" x14ac:dyDescent="0.45">
      <c r="A23" t="s">
        <v>2</v>
      </c>
      <c r="B23" s="6"/>
      <c r="C23" s="6"/>
      <c r="D23" s="12"/>
    </row>
    <row r="24" spans="1:6" x14ac:dyDescent="0.45">
      <c r="A24" t="s">
        <v>43</v>
      </c>
      <c r="B24" s="6">
        <v>32</v>
      </c>
      <c r="C24" s="6">
        <f t="shared" si="0"/>
        <v>3.2000000000000001E-2</v>
      </c>
      <c r="D24" s="12">
        <f>(C24-About!B61)/About!B61</f>
        <v>-0.36000000000000004</v>
      </c>
      <c r="E24" s="10" t="s">
        <v>81</v>
      </c>
      <c r="F24" t="s">
        <v>90</v>
      </c>
    </row>
    <row r="25" spans="1:6" x14ac:dyDescent="0.45">
      <c r="A25" t="s">
        <v>44</v>
      </c>
      <c r="B25" s="6"/>
      <c r="C25" s="6"/>
      <c r="D25" s="12"/>
      <c r="F25" s="10" t="s">
        <v>89</v>
      </c>
    </row>
    <row r="26" spans="1:6" x14ac:dyDescent="0.45">
      <c r="A26" t="s">
        <v>45</v>
      </c>
      <c r="B26" s="6"/>
      <c r="C26" s="6"/>
      <c r="D26" s="12"/>
    </row>
    <row r="27" spans="1:6" x14ac:dyDescent="0.45">
      <c r="A27" t="s">
        <v>52</v>
      </c>
      <c r="B27" s="6"/>
      <c r="C27" s="6"/>
      <c r="D27" s="12"/>
    </row>
    <row r="28" spans="1:6" x14ac:dyDescent="0.45">
      <c r="A28" t="s">
        <v>53</v>
      </c>
      <c r="B28" s="6">
        <v>11</v>
      </c>
      <c r="C28" s="6">
        <f t="shared" si="0"/>
        <v>1.0999999999999999E-2</v>
      </c>
      <c r="D28" s="12">
        <f>(C28-About!B87)/About!B87</f>
        <v>0</v>
      </c>
      <c r="E28" s="10" t="s">
        <v>75</v>
      </c>
    </row>
    <row r="29" spans="1:6" x14ac:dyDescent="0.45">
      <c r="A29" t="s">
        <v>58</v>
      </c>
      <c r="B29" s="6"/>
      <c r="C29" s="6"/>
      <c r="D29" s="6"/>
    </row>
    <row r="30" spans="1:6" x14ac:dyDescent="0.45">
      <c r="A30" t="s">
        <v>59</v>
      </c>
      <c r="B30" s="6"/>
      <c r="C30" s="6"/>
      <c r="D30" s="6"/>
    </row>
    <row r="31" spans="1:6" x14ac:dyDescent="0.45">
      <c r="A31" t="s">
        <v>60</v>
      </c>
      <c r="B31" s="6"/>
      <c r="C31" s="6"/>
      <c r="D31" s="6"/>
    </row>
    <row r="33" spans="1:3" x14ac:dyDescent="0.45">
      <c r="A33" t="s">
        <v>84</v>
      </c>
    </row>
    <row r="34" spans="1:3" x14ac:dyDescent="0.45">
      <c r="A34" t="s">
        <v>92</v>
      </c>
    </row>
    <row r="35" spans="1:3" x14ac:dyDescent="0.45">
      <c r="A35" t="s">
        <v>93</v>
      </c>
    </row>
    <row r="36" spans="1:3" x14ac:dyDescent="0.45">
      <c r="A36" t="s">
        <v>94</v>
      </c>
    </row>
    <row r="37" spans="1:3" x14ac:dyDescent="0.45">
      <c r="A37" t="s">
        <v>86</v>
      </c>
    </row>
    <row r="38" spans="1:3" x14ac:dyDescent="0.45">
      <c r="A38" t="s">
        <v>87</v>
      </c>
    </row>
    <row r="39" spans="1:3" x14ac:dyDescent="0.45">
      <c r="A39" t="s">
        <v>88</v>
      </c>
    </row>
    <row r="42" spans="1:3" x14ac:dyDescent="0.45">
      <c r="B42" s="13"/>
      <c r="C42" s="13"/>
    </row>
  </sheetData>
  <hyperlinks>
    <hyperlink ref="A6" r:id="rId1" xr:uid="{8A32425F-D20B-4B50-8013-C19AB7C7FD0F}"/>
    <hyperlink ref="A7" r:id="rId2" xr:uid="{9DBD4D12-76BE-40A8-9E51-EE5F6A63C13E}"/>
    <hyperlink ref="E20" r:id="rId3" xr:uid="{55AE6109-F609-426B-8F5A-B4B7723E1647}"/>
    <hyperlink ref="E28" r:id="rId4" xr:uid="{342B38C4-5B1D-4745-99CB-0CBF0AB27562}"/>
    <hyperlink ref="E21" r:id="rId5" xr:uid="{A8A39345-0924-42AF-ADD2-FBE5C77E2D0F}"/>
    <hyperlink ref="F22" r:id="rId6" xr:uid="{3BDECB6D-E4C1-4906-88FB-CEE364FFAE6A}"/>
    <hyperlink ref="E18" r:id="rId7" xr:uid="{A40684E4-0D24-4445-84B5-20D5B9809FBD}"/>
    <hyperlink ref="E24" r:id="rId8" xr:uid="{49B0DC03-F93A-4F1C-A2A0-FE95BAD476BD}"/>
    <hyperlink ref="E19" r:id="rId9" xr:uid="{88BA4A63-2937-407E-B003-198486152F85}"/>
    <hyperlink ref="F25" r:id="rId10" xr:uid="{5A1CB862-70F6-4766-AF9D-1D02A147534A}"/>
  </hyperlinks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14" sqref="B14"/>
    </sheetView>
  </sheetViews>
  <sheetFormatPr defaultRowHeight="14.25" x14ac:dyDescent="0.45"/>
  <cols>
    <col min="1" max="1" width="24.59765625" customWidth="1"/>
    <col min="2" max="2" width="47" customWidth="1"/>
  </cols>
  <sheetData>
    <row r="1" spans="1:2" x14ac:dyDescent="0.45">
      <c r="B1" s="6" t="s">
        <v>63</v>
      </c>
    </row>
    <row r="2" spans="1:2" x14ac:dyDescent="0.45">
      <c r="A2" t="s">
        <v>54</v>
      </c>
      <c r="B2">
        <f>About!B5</f>
        <v>2.5999999999999999E-2</v>
      </c>
    </row>
    <row r="3" spans="1:2" x14ac:dyDescent="0.45">
      <c r="A3" t="s">
        <v>42</v>
      </c>
      <c r="B3">
        <f>About!B12</f>
        <v>6.8599999999999994E-2</v>
      </c>
    </row>
    <row r="4" spans="1:2" x14ac:dyDescent="0.45">
      <c r="A4" t="s">
        <v>0</v>
      </c>
      <c r="B4">
        <f>'Texas Notes'!C18</f>
        <v>1.2E-2</v>
      </c>
    </row>
    <row r="5" spans="1:2" x14ac:dyDescent="0.45">
      <c r="A5" t="s">
        <v>1</v>
      </c>
      <c r="B5">
        <f>'Texas Notes'!C19</f>
        <v>7.0000000000000001E-3</v>
      </c>
    </row>
    <row r="6" spans="1:2" x14ac:dyDescent="0.45">
      <c r="A6" t="s">
        <v>55</v>
      </c>
      <c r="B6">
        <f>'Texas Notes'!C20</f>
        <v>1.0999999999999999E-2</v>
      </c>
    </row>
    <row r="7" spans="1:2" x14ac:dyDescent="0.45">
      <c r="A7" t="s">
        <v>37</v>
      </c>
      <c r="B7">
        <f>'Texas Notes'!C21</f>
        <v>4.8000000000000001E-2</v>
      </c>
    </row>
    <row r="8" spans="1:2" x14ac:dyDescent="0.45">
      <c r="A8" t="s">
        <v>38</v>
      </c>
      <c r="B8">
        <f>'Texas Notes'!C22</f>
        <v>2.2499999999999999E-2</v>
      </c>
    </row>
    <row r="9" spans="1:2" x14ac:dyDescent="0.45">
      <c r="A9" t="s">
        <v>2</v>
      </c>
      <c r="B9">
        <f>About!B54</f>
        <v>4.5999999999999999E-2</v>
      </c>
    </row>
    <row r="10" spans="1:2" x14ac:dyDescent="0.45">
      <c r="A10" t="s">
        <v>43</v>
      </c>
      <c r="B10">
        <f>'Texas Notes'!C24</f>
        <v>3.2000000000000001E-2</v>
      </c>
    </row>
    <row r="11" spans="1:2" x14ac:dyDescent="0.45">
      <c r="A11" t="s">
        <v>44</v>
      </c>
      <c r="B11">
        <f>About!B68</f>
        <v>2.5999999999999999E-2</v>
      </c>
    </row>
    <row r="12" spans="1:2" x14ac:dyDescent="0.45">
      <c r="A12" t="s">
        <v>45</v>
      </c>
      <c r="B12">
        <f>About!B75</f>
        <v>6.8599999999999994E-2</v>
      </c>
    </row>
    <row r="13" spans="1:2" x14ac:dyDescent="0.45">
      <c r="A13" t="s">
        <v>52</v>
      </c>
      <c r="B13">
        <f>About!B81</f>
        <v>2.5999999999999999E-2</v>
      </c>
    </row>
    <row r="14" spans="1:2" x14ac:dyDescent="0.45">
      <c r="A14" t="s">
        <v>53</v>
      </c>
      <c r="B14">
        <f>'Texas Notes'!C28</f>
        <v>1.0999999999999999E-2</v>
      </c>
    </row>
    <row r="15" spans="1:2" x14ac:dyDescent="0.45">
      <c r="A15" t="s">
        <v>58</v>
      </c>
      <c r="B15">
        <f>About!B93</f>
        <v>2.5999999999999999E-2</v>
      </c>
    </row>
    <row r="16" spans="1:2" x14ac:dyDescent="0.45">
      <c r="A16" t="s">
        <v>59</v>
      </c>
      <c r="B16">
        <f>About!B99</f>
        <v>2.5999999999999999E-2</v>
      </c>
    </row>
    <row r="17" spans="1:2" x14ac:dyDescent="0.45">
      <c r="A17" t="s">
        <v>60</v>
      </c>
      <c r="B17">
        <f>About!B105</f>
        <v>4.5999999999999999E-2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Texas Notes</vt:lpstr>
      <vt:lpstr>NGEpUO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2014-03-06T20:17:12Z</dcterms:created>
  <dcterms:modified xsi:type="dcterms:W3CDTF">2020-07-20T21:56:48Z</dcterms:modified>
</cp:coreProperties>
</file>