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indst\FoNEtVwP\"/>
    </mc:Choice>
  </mc:AlternateContent>
  <xr:revisionPtr revIDLastSave="0" documentId="8_{83AB15D8-1695-48A9-B4D3-BA2CF40FBC79}" xr6:coauthVersionLast="45" xr6:coauthVersionMax="45" xr10:uidLastSave="{00000000-0000-0000-0000-000000000000}"/>
  <bookViews>
    <workbookView xWindow="50790" yWindow="360" windowWidth="15915" windowHeight="9750" firstSheet="7" activeTab="10" xr2:uid="{00000000-000D-0000-FFFF-FFFF00000000}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BEA Input Shares" sheetId="8" r:id="rId10"/>
    <sheet name="FoNEtVwP" sheetId="2" r:id="rId11"/>
    <sheet name="Electricity Suppliers" sheetId="4" r:id="rId1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9" l="1"/>
  <c r="C25" i="12" l="1"/>
  <c r="C26" i="12"/>
  <c r="C27" i="12"/>
  <c r="C28" i="12"/>
  <c r="C29" i="12"/>
  <c r="C30" i="12"/>
  <c r="C31" i="12"/>
  <c r="C44" i="12"/>
  <c r="C45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24" i="12"/>
  <c r="D49" i="12" l="1"/>
  <c r="B8" i="2" s="1"/>
  <c r="B4" i="3"/>
  <c r="B5" i="3"/>
  <c r="B6" i="3"/>
  <c r="B7" i="3"/>
  <c r="B8" i="3"/>
  <c r="B9" i="3"/>
  <c r="B10" i="3"/>
  <c r="B11" i="3"/>
  <c r="B3" i="3"/>
  <c r="A4" i="3"/>
  <c r="A5" i="3"/>
  <c r="A6" i="3"/>
  <c r="A7" i="3"/>
  <c r="A8" i="3"/>
  <c r="A9" i="3"/>
  <c r="A10" i="3"/>
  <c r="A11" i="3"/>
  <c r="A3" i="3"/>
  <c r="B4" i="6"/>
  <c r="B5" i="6"/>
  <c r="B6" i="6"/>
  <c r="B7" i="6"/>
  <c r="B8" i="6"/>
  <c r="B9" i="6"/>
  <c r="B10" i="6"/>
  <c r="B11" i="6"/>
  <c r="B3" i="6"/>
  <c r="A4" i="6"/>
  <c r="A5" i="6"/>
  <c r="A6" i="6"/>
  <c r="A7" i="6"/>
  <c r="A8" i="6"/>
  <c r="A9" i="6"/>
  <c r="A10" i="6"/>
  <c r="A11" i="6"/>
  <c r="A3" i="6"/>
  <c r="B4" i="12"/>
  <c r="B5" i="12"/>
  <c r="B6" i="12"/>
  <c r="B7" i="12"/>
  <c r="B8" i="12"/>
  <c r="B9" i="12"/>
  <c r="B10" i="12"/>
  <c r="B11" i="12"/>
  <c r="B3" i="12"/>
  <c r="A4" i="12"/>
  <c r="A5" i="12"/>
  <c r="A6" i="12"/>
  <c r="A7" i="12"/>
  <c r="A8" i="12"/>
  <c r="A9" i="12"/>
  <c r="A10" i="12"/>
  <c r="A11" i="12"/>
  <c r="A3" i="12"/>
  <c r="B4" i="11"/>
  <c r="B5" i="11"/>
  <c r="B6" i="11"/>
  <c r="B7" i="11"/>
  <c r="B8" i="11"/>
  <c r="B9" i="11"/>
  <c r="B10" i="11"/>
  <c r="B11" i="11"/>
  <c r="B3" i="11"/>
  <c r="A4" i="11"/>
  <c r="A5" i="11"/>
  <c r="A6" i="11"/>
  <c r="A7" i="11"/>
  <c r="A8" i="11"/>
  <c r="A9" i="11"/>
  <c r="A10" i="11"/>
  <c r="A11" i="11"/>
  <c r="A3" i="11"/>
  <c r="B4" i="10"/>
  <c r="B5" i="10"/>
  <c r="B6" i="10"/>
  <c r="B7" i="10"/>
  <c r="B8" i="10"/>
  <c r="B9" i="10"/>
  <c r="B10" i="10"/>
  <c r="A16" i="10" s="1"/>
  <c r="B7" i="2" s="1"/>
  <c r="B11" i="10"/>
  <c r="B3" i="10"/>
  <c r="A4" i="10"/>
  <c r="A5" i="10"/>
  <c r="A6" i="10"/>
  <c r="A7" i="10"/>
  <c r="A8" i="10"/>
  <c r="A9" i="10"/>
  <c r="A10" i="10"/>
  <c r="A11" i="10"/>
  <c r="A3" i="10"/>
  <c r="A16" i="6" l="1"/>
  <c r="B5" i="2" s="1"/>
  <c r="A16" i="3"/>
  <c r="B2" i="2" s="1"/>
  <c r="A16" i="11"/>
  <c r="B9" i="2" s="1"/>
  <c r="A16" i="12"/>
  <c r="B42" i="9"/>
  <c r="B11" i="7"/>
  <c r="B14" i="7" s="1"/>
  <c r="B33" i="9"/>
  <c r="G7" i="9"/>
  <c r="G8" i="9"/>
  <c r="G10" i="9"/>
  <c r="G11" i="9"/>
  <c r="G12" i="9"/>
  <c r="G13" i="9"/>
  <c r="G14" i="9"/>
  <c r="G15" i="9"/>
  <c r="G16" i="9"/>
  <c r="G17" i="9"/>
  <c r="G18" i="9"/>
  <c r="G6" i="9"/>
  <c r="A19" i="7"/>
  <c r="A20" i="7"/>
  <c r="A21" i="7"/>
  <c r="A22" i="7"/>
  <c r="A18" i="7"/>
  <c r="A17" i="7"/>
  <c r="G20" i="9" l="1"/>
  <c r="B44" i="9" s="1"/>
  <c r="B3" i="2" s="1"/>
  <c r="B22" i="7"/>
  <c r="B19" i="7"/>
  <c r="B18" i="7"/>
  <c r="B20" i="7"/>
  <c r="B17" i="7"/>
  <c r="B21" i="7"/>
  <c r="B13" i="7"/>
  <c r="C25" i="7" l="1"/>
  <c r="B6" i="2" s="1"/>
  <c r="A49" i="5"/>
  <c r="B29" i="5"/>
  <c r="B32" i="5" l="1"/>
  <c r="B33" i="5" s="1"/>
  <c r="B49" i="5" s="1"/>
  <c r="B37" i="5"/>
  <c r="B38" i="5"/>
  <c r="B39" i="5"/>
  <c r="B40" i="5"/>
  <c r="B41" i="5"/>
  <c r="B42" i="5"/>
  <c r="B43" i="5"/>
  <c r="B44" i="5"/>
  <c r="B45" i="5"/>
  <c r="B46" i="5"/>
  <c r="B47" i="5"/>
  <c r="B48" i="5"/>
  <c r="A46" i="5"/>
  <c r="A47" i="5"/>
  <c r="A48" i="5"/>
  <c r="A45" i="5"/>
  <c r="A44" i="5"/>
  <c r="A43" i="5"/>
  <c r="A42" i="5"/>
  <c r="A39" i="5"/>
  <c r="A40" i="5"/>
  <c r="A41" i="5"/>
  <c r="A38" i="5"/>
  <c r="A37" i="5"/>
  <c r="B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2" authorId="0" shapeId="0" xr:uid="{E6AD515D-4857-EB4E-B731-2FC8BDA98A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Matches reported values in text
</t>
        </r>
      </text>
    </comment>
  </commentList>
</comments>
</file>

<file path=xl/sharedStrings.xml><?xml version="1.0" encoding="utf-8"?>
<sst xmlns="http://schemas.openxmlformats.org/spreadsheetml/2006/main" count="2171" uniqueCount="1297">
  <si>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</si>
  <si>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</si>
  <si>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</si>
  <si>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</si>
  <si>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</si>
  <si>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</si>
  <si>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</si>
  <si>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</si>
  <si>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</si>
  <si>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</si>
  <si>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</si>
  <si>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</si>
  <si>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</si>
  <si>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</si>
  <si>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</si>
  <si>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</si>
  <si>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</si>
  <si>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</si>
  <si>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</si>
  <si>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</si>
  <si>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</si>
  <si>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</si>
  <si>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</si>
  <si>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Amount</t>
  </si>
  <si>
    <t>Page #</t>
  </si>
  <si>
    <t>Year: 2018, Unit: million $</t>
  </si>
  <si>
    <t>Cost of sales</t>
  </si>
  <si>
    <t>Operations and maintenance</t>
  </si>
  <si>
    <t>Depreciation and amortization</t>
  </si>
  <si>
    <t>Property and other taxes</t>
  </si>
  <si>
    <t>Real estate</t>
  </si>
  <si>
    <t>Interest expense</t>
  </si>
  <si>
    <t>Operating Expenses</t>
  </si>
  <si>
    <t>Other Expenses</t>
  </si>
  <si>
    <t>Pension and other postretirement benefit plans</t>
  </si>
  <si>
    <t>ArcelorMittal 2018 Annual Report</t>
  </si>
  <si>
    <t>Materials</t>
  </si>
  <si>
    <t>Labor costs</t>
  </si>
  <si>
    <t>Logistic Expenses</t>
  </si>
  <si>
    <t>Gain on bargain purchase</t>
  </si>
  <si>
    <t>Impairment</t>
  </si>
  <si>
    <t>Other</t>
  </si>
  <si>
    <t>Est. Variable Share</t>
  </si>
  <si>
    <t>Item</t>
  </si>
  <si>
    <t>Value</t>
  </si>
  <si>
    <t>Selling, general, and administrative expenses</t>
  </si>
  <si>
    <t>Financing costs - net</t>
  </si>
  <si>
    <t>Income tax</t>
  </si>
  <si>
    <t>Consolidated Statement of Operations (Page 97)</t>
  </si>
  <si>
    <t>All values for year 2018 in millions of U.S. dollars</t>
  </si>
  <si>
    <t>Cost of Sales Components (Page 130)</t>
  </si>
  <si>
    <t>Includes R&amp;D (p. 136), servicing defined benefit obligations (p. 169), etc.</t>
  </si>
  <si>
    <t>Financing Cost Components (Page 159)</t>
  </si>
  <si>
    <t>Chng. In mandatory convertible bonds &amp; PPA</t>
  </si>
  <si>
    <t>Accretion of defined benefit obligations, etc.</t>
  </si>
  <si>
    <t>Net foreign exchange result</t>
  </si>
  <si>
    <t>Other (TSR, bank fees, etc.)</t>
  </si>
  <si>
    <t>Interest income</t>
  </si>
  <si>
    <t>Merging Expenses Into One Table</t>
  </si>
  <si>
    <t>Estimating Energy Share of Materials Input Costs</t>
  </si>
  <si>
    <t>Total Cost of Sales</t>
  </si>
  <si>
    <t>Energy Share (low estimate)</t>
  </si>
  <si>
    <t>Energy Share (high estimate)</t>
  </si>
  <si>
    <t>Est. Energy Costs</t>
  </si>
  <si>
    <t>Est. Non-energy materials costs</t>
  </si>
  <si>
    <t>broken out below</t>
  </si>
  <si>
    <t>adjusted to exclude energy below</t>
  </si>
  <si>
    <t>not an expenditure</t>
  </si>
  <si>
    <t>Iron &amp; Steel</t>
  </si>
  <si>
    <t>ArcelorMittal</t>
  </si>
  <si>
    <t>Annual Report 2018</t>
  </si>
  <si>
    <t>Pages 97, 130, 159</t>
  </si>
  <si>
    <t>World Steel Association</t>
  </si>
  <si>
    <t>Fact Sheet: Energy Use in the Steel Industry</t>
  </si>
  <si>
    <t>https://www.worldsteel.org/en/dam/jcr:f07b864c-908e-4229-9f92-669f1c3abf4c/fact_energy_2019.pdf</t>
  </si>
  <si>
    <t>Page 1, gray box, bullet 1</t>
  </si>
  <si>
    <t>From World Steel Association fact sheet</t>
  </si>
  <si>
    <t>Page</t>
  </si>
  <si>
    <t>Coal Mining</t>
  </si>
  <si>
    <t>PriceWaterhouseCoopers Analysis of Top 40 Mining Companies</t>
  </si>
  <si>
    <t>Expense Type</t>
  </si>
  <si>
    <t>Share</t>
  </si>
  <si>
    <t>Raw material and consumables</t>
  </si>
  <si>
    <t>Employee expenses + external services</t>
  </si>
  <si>
    <t>Government royalties paid/payable</t>
  </si>
  <si>
    <t>Freight and transport</t>
  </si>
  <si>
    <t>Other operating expenses</t>
  </si>
  <si>
    <t>Exploration and evaluation expenditure</t>
  </si>
  <si>
    <t>Shares of Gross Output by Industry</t>
  </si>
  <si>
    <t>[Percent]</t>
  </si>
  <si>
    <t>Bureau of Economic Analysis</t>
  </si>
  <si>
    <t>Line</t>
  </si>
  <si>
    <t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</si>
  <si>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</si>
  <si>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</si>
  <si>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</si>
  <si>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</si>
  <si>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</si>
  <si>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</si>
  <si>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</si>
  <si>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</si>
  <si>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</si>
  <si>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</si>
  <si>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</si>
  <si>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</si>
  <si>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</si>
  <si>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</si>
  <si>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</si>
  <si>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</si>
  <si>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</si>
  <si>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</si>
  <si>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</si>
  <si>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</si>
  <si>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</si>
  <si>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</si>
  <si>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</si>
  <si>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</si>
  <si>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</si>
  <si>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</si>
  <si>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</si>
  <si>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</si>
  <si>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</si>
  <si>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</si>
  <si>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</si>
  <si>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</si>
  <si>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</si>
  <si>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</si>
  <si>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</si>
  <si>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</si>
  <si>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</si>
  <si>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</si>
  <si>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</si>
  <si>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</si>
  <si>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</si>
  <si>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</si>
  <si>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</si>
  <si>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</si>
  <si>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</si>
  <si>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</si>
  <si>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</si>
  <si>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</si>
  <si>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</si>
  <si>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</si>
  <si>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</si>
  <si>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</si>
  <si>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</si>
  <si>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</si>
  <si>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</si>
  <si>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</si>
  <si>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</si>
  <si>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</si>
  <si>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</si>
  <si>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</si>
  <si>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</si>
  <si>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</si>
  <si>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</si>
  <si>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</si>
  <si>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</si>
  <si>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</si>
  <si>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</si>
  <si>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</si>
  <si>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</si>
  <si>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</si>
  <si>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</si>
  <si>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</si>
  <si>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</si>
  <si>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</si>
  <si>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</si>
  <si>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</si>
  <si>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</si>
  <si>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</si>
  <si>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</si>
  <si>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</si>
  <si>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</si>
  <si>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</si>
  <si>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</si>
  <si>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</si>
  <si>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</si>
  <si>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</si>
  <si>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</si>
  <si>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</si>
  <si>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</si>
  <si>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</si>
  <si>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</si>
  <si>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</si>
  <si>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</si>
  <si>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</si>
  <si>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</si>
  <si>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</si>
  <si>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</si>
  <si>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</si>
  <si>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</si>
  <si>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</si>
  <si>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</si>
  <si>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</si>
  <si>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</si>
  <si>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</si>
  <si>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</si>
  <si>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</si>
  <si>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</si>
  <si>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</si>
  <si>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</si>
  <si>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</si>
  <si>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</si>
  <si>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</si>
  <si>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</si>
  <si>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</si>
  <si>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</si>
  <si>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</si>
  <si>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</si>
  <si>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</si>
  <si>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</si>
  <si>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</si>
  <si>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</si>
  <si>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</si>
  <si>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</si>
  <si>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</si>
  <si>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</si>
  <si>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</si>
  <si>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</si>
  <si>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</si>
  <si>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</si>
  <si>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</si>
  <si>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</si>
  <si>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</si>
  <si>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</si>
  <si>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</si>
  <si>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</si>
  <si>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</si>
  <si>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</si>
  <si>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</si>
  <si>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</si>
  <si>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</si>
  <si>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</si>
  <si>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</si>
  <si>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</si>
  <si>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</si>
  <si>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</si>
  <si>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</si>
  <si>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</si>
  <si>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</si>
  <si>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</si>
  <si>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</si>
  <si>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</si>
  <si>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</si>
  <si>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</si>
  <si>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</si>
  <si>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</si>
  <si>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</si>
  <si>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</si>
  <si>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</si>
  <si>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</si>
  <si>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</si>
  <si>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</si>
  <si>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</si>
  <si>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</si>
  <si>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</si>
  <si>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</si>
  <si>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</si>
  <si>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</si>
  <si>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</si>
  <si>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</si>
  <si>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</si>
  <si>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</si>
  <si>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</si>
  <si>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</si>
  <si>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</si>
  <si>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</si>
  <si>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</si>
  <si>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</si>
  <si>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</si>
  <si>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</si>
  <si>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</si>
  <si>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</si>
  <si>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</si>
  <si>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</si>
  <si>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</si>
  <si>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</si>
  <si>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</si>
  <si>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</si>
  <si>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</si>
  <si>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</si>
  <si>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</si>
  <si>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</si>
  <si>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</si>
  <si>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</si>
  <si>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</si>
  <si>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</si>
  <si>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</si>
  <si>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</si>
  <si>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</si>
  <si>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</si>
  <si>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</si>
  <si>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</si>
  <si>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</si>
  <si>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</si>
  <si>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</si>
  <si>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</si>
  <si>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</si>
  <si>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</si>
  <si>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</si>
  <si>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</si>
  <si>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</si>
  <si>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</si>
  <si>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</si>
  <si>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</si>
  <si>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</si>
  <si>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</si>
  <si>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</si>
  <si>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</si>
  <si>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</si>
  <si>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</si>
  <si>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</si>
  <si>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</si>
  <si>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</si>
  <si>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</si>
  <si>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</si>
  <si>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</si>
  <si>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</si>
  <si>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</si>
  <si>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</si>
  <si>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</si>
  <si>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</si>
  <si>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</si>
  <si>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</si>
  <si>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</si>
  <si>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</si>
  <si>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</si>
  <si>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</si>
  <si>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</si>
  <si>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</si>
  <si>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</si>
  <si>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</si>
  <si>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</si>
  <si>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</si>
  <si>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</si>
  <si>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</si>
  <si>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</si>
  <si>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</si>
  <si>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</si>
  <si>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</si>
  <si>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</si>
  <si>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</si>
  <si>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</si>
  <si>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</si>
  <si>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</si>
  <si>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</si>
  <si>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</si>
  <si>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</si>
  <si>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</si>
  <si>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</si>
  <si>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</si>
  <si>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</si>
  <si>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</si>
  <si>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</si>
  <si>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</si>
  <si>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</si>
  <si>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</si>
  <si>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</si>
  <si>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</si>
  <si>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</si>
  <si>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</si>
  <si>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</si>
  <si>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</si>
  <si>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</si>
  <si>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</si>
  <si>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</si>
  <si>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</si>
  <si>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</si>
  <si>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</si>
  <si>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</si>
  <si>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</si>
  <si>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</si>
  <si>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</si>
  <si>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</si>
  <si>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</si>
  <si>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</si>
  <si>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</si>
  <si>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</si>
  <si>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</si>
  <si>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</si>
  <si>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</si>
  <si>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</si>
  <si>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</si>
  <si>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</si>
  <si>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</si>
  <si>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</si>
  <si>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</si>
  <si>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</si>
  <si>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</si>
  <si>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</si>
  <si>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</si>
  <si>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</si>
  <si>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</si>
  <si>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</si>
  <si>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</si>
  <si>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</si>
  <si>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</si>
  <si>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</si>
  <si>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</si>
  <si>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</si>
  <si>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</si>
  <si>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</si>
  <si>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</si>
  <si>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</si>
  <si>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</si>
  <si>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</si>
  <si>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</si>
  <si>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</si>
  <si>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</si>
  <si>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</si>
  <si>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</si>
  <si>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</si>
  <si>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</si>
  <si>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</si>
  <si>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</si>
  <si>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</si>
  <si>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</si>
  <si>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</si>
  <si>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</si>
  <si>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</si>
  <si>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</si>
  <si>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</si>
  <si>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</si>
  <si>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</si>
  <si>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</si>
  <si>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</si>
  <si>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</si>
  <si>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</si>
  <si>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</si>
  <si>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</si>
  <si>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</si>
  <si>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</si>
  <si>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</si>
  <si>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</si>
  <si>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</si>
  <si>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</si>
  <si>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</si>
  <si>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</si>
  <si>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</si>
  <si>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</si>
  <si>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</si>
  <si>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</si>
  <si>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</si>
  <si>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</si>
  <si>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</si>
  <si>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</si>
  <si>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</si>
  <si>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</si>
  <si>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</si>
  <si>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</si>
  <si>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</si>
  <si>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</si>
  <si>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</si>
  <si>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</si>
  <si>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</si>
  <si>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</si>
  <si>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</si>
  <si>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</si>
  <si>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</si>
  <si>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</si>
  <si>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</si>
  <si>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</si>
  <si>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</si>
  <si>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</si>
  <si>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</si>
  <si>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</si>
  <si>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</si>
  <si>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</si>
  <si>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</si>
  <si>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</si>
  <si>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</si>
  <si>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</si>
  <si>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</si>
  <si>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</si>
  <si>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</si>
  <si>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</si>
  <si>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</si>
  <si>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</si>
  <si>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</si>
  <si>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</si>
  <si>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</si>
  <si>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</si>
  <si>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</si>
  <si>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</si>
  <si>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</si>
  <si>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</si>
  <si>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</si>
  <si>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</si>
  <si>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</si>
  <si>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</si>
  <si>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</si>
  <si>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</si>
  <si>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</si>
  <si>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</si>
  <si>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</si>
  <si>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</si>
  <si>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</si>
  <si>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</si>
  <si>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</si>
  <si>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</si>
  <si>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</si>
  <si>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</si>
  <si>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</si>
  <si>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</si>
  <si>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</si>
  <si>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</si>
  <si>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</si>
  <si>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</si>
  <si>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</si>
  <si>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</si>
  <si>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</si>
  <si>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</si>
  <si>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</si>
  <si>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</si>
  <si>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</si>
  <si>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</si>
  <si>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</si>
  <si>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</si>
  <si>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</si>
  <si>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</si>
  <si>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</si>
  <si>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</si>
  <si>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</si>
  <si>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</si>
  <si>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</si>
  <si>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</si>
  <si>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</si>
  <si>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</si>
  <si>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</si>
  <si>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</si>
  <si>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</si>
  <si>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</si>
  <si>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</si>
  <si>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</si>
  <si>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</si>
  <si>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</si>
  <si>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</si>
  <si>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</si>
  <si>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</si>
  <si>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</si>
  <si>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</si>
  <si>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</si>
  <si>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</si>
  <si>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</si>
  <si>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</si>
  <si>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</si>
  <si>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</si>
  <si>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</si>
  <si>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</si>
  <si>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</si>
  <si>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</si>
  <si>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</si>
  <si>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</si>
  <si>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</si>
  <si>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</si>
  <si>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</si>
  <si>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</si>
  <si>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</si>
  <si>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</si>
  <si>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</si>
  <si>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</si>
  <si>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</si>
  <si>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</si>
  <si>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</si>
  <si>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</si>
  <si>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</si>
  <si>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</si>
  <si>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</si>
  <si>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</si>
  <si>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</si>
  <si>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</si>
  <si>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</si>
  <si>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</si>
  <si>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</si>
  <si>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</si>
  <si>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</si>
  <si>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</si>
  <si>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</si>
  <si>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</si>
  <si>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</si>
  <si>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</si>
  <si>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</si>
  <si>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</si>
  <si>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</si>
  <si>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</si>
  <si>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</si>
  <si>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</si>
  <si>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</si>
  <si>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</si>
  <si>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</si>
  <si>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</si>
  <si>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</si>
  <si>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</si>
  <si>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</si>
  <si>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</si>
  <si>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</si>
  <si>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</si>
  <si>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</si>
  <si>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</si>
  <si>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</si>
  <si>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</si>
  <si>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</si>
  <si>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</si>
  <si>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</si>
  <si>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</si>
  <si>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</si>
  <si>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</si>
  <si>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</si>
  <si>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</si>
  <si>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</si>
  <si>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</si>
  <si>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</si>
  <si>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</si>
  <si>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</si>
  <si>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</si>
  <si>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</si>
  <si>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</si>
  <si>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</si>
  <si>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</si>
  <si>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</si>
  <si>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</si>
  <si>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</si>
  <si>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</si>
  <si>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</si>
  <si>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</si>
  <si>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</si>
  <si>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</si>
  <si>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</si>
  <si>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</si>
  <si>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</si>
  <si>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</si>
  <si>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</si>
  <si>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</si>
  <si>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</si>
  <si>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</si>
  <si>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</si>
  <si>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</si>
  <si>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</si>
  <si>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</si>
  <si>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</si>
  <si>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</si>
  <si>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</si>
  <si>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</si>
  <si>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</si>
  <si>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</si>
  <si>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</si>
  <si>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</si>
  <si>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</si>
  <si>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</si>
  <si>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</si>
  <si>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</si>
  <si>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</si>
  <si>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</si>
  <si>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</si>
  <si>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</si>
  <si>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</si>
  <si>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</si>
  <si>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</si>
  <si>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</si>
  <si>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</si>
  <si>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</si>
  <si>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</si>
  <si>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</si>
  <si>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</si>
  <si>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</si>
  <si>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</si>
  <si>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</si>
  <si>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</si>
  <si>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</si>
  <si>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</si>
  <si>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</si>
  <si>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</si>
  <si>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</si>
  <si>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</si>
  <si>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</si>
  <si>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</si>
  <si>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</si>
  <si>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</si>
  <si>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</si>
  <si>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</si>
  <si>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</si>
  <si>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</si>
  <si>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</si>
  <si>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</si>
  <si>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</si>
  <si>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</si>
  <si>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</si>
  <si>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</si>
  <si>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</si>
  <si>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</si>
  <si>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</si>
  <si>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</si>
  <si>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</si>
  <si>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</si>
  <si>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</si>
  <si>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</si>
  <si>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</si>
  <si>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</si>
  <si>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</si>
  <si>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</si>
  <si>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</si>
  <si>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</si>
  <si>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</si>
  <si>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</si>
  <si>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</si>
  <si>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</si>
  <si>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</si>
  <si>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</si>
  <si>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</si>
  <si>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</si>
  <si>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</si>
  <si>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</si>
  <si>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</si>
  <si>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</si>
  <si>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</si>
  <si>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</si>
  <si>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</si>
  <si>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</si>
  <si>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</si>
  <si>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</si>
  <si>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</si>
  <si>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</si>
  <si>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</si>
  <si>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</si>
  <si>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</si>
  <si>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</si>
  <si>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</si>
  <si>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</si>
  <si>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</si>
  <si>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</si>
  <si>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</si>
  <si>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</si>
  <si>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</si>
  <si>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</si>
  <si>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</si>
  <si>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</si>
  <si>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</si>
  <si>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</si>
  <si>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</si>
  <si>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</si>
  <si>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</si>
  <si>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</si>
  <si>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</si>
  <si>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</si>
  <si>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</si>
  <si>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</si>
  <si>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</si>
  <si>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</si>
  <si>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</si>
  <si>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</si>
  <si>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</si>
  <si>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</si>
  <si>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</si>
  <si>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</si>
  <si>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</si>
  <si>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</si>
  <si>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</si>
  <si>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</si>
  <si>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</si>
  <si>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</si>
  <si>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</si>
  <si>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</si>
  <si>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</si>
  <si>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</si>
  <si>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</si>
  <si>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</si>
  <si>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</si>
  <si>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</si>
  <si>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</si>
  <si>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</si>
  <si>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</si>
  <si>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</si>
  <si>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</si>
  <si>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</si>
  <si>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</si>
  <si>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</si>
  <si>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</si>
  <si>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</si>
  <si>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</si>
  <si>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</si>
  <si>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</si>
  <si>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</si>
  <si>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</si>
  <si>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</si>
  <si>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</si>
  <si>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</si>
  <si>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</si>
  <si>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</si>
  <si>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</si>
  <si>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</si>
  <si>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</si>
  <si>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</si>
  <si>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</si>
  <si>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</si>
  <si>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</si>
  <si>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</si>
  <si>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</si>
  <si>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</si>
  <si>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</si>
  <si>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</si>
  <si>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</si>
  <si>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</si>
  <si>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</si>
  <si>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</si>
  <si>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</si>
  <si>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</si>
  <si>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</si>
  <si>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</si>
  <si>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</si>
  <si>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</si>
  <si>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</si>
  <si>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</si>
  <si>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</si>
  <si>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</si>
  <si>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</si>
  <si>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</si>
  <si>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</si>
  <si>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</si>
  <si>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</si>
  <si>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</si>
  <si>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</si>
  <si>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</si>
  <si>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</si>
  <si>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</si>
  <si>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</si>
  <si>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</si>
  <si>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</si>
  <si>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</si>
  <si>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</si>
  <si>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</si>
  <si>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</si>
  <si>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</si>
  <si>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</si>
  <si>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</si>
  <si>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</si>
  <si>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</si>
  <si>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</si>
  <si>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</si>
  <si>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</si>
  <si>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</si>
  <si>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</si>
  <si>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</si>
  <si>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</si>
  <si>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</si>
  <si>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</si>
  <si>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</si>
  <si>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</si>
  <si>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</si>
  <si>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</si>
  <si>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</si>
  <si>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</si>
  <si>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</si>
  <si>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</si>
  <si>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</si>
  <si>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</si>
  <si>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</si>
  <si>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</si>
  <si>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</si>
  <si>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</si>
  <si>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</si>
  <si>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</si>
  <si>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</si>
  <si>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</si>
  <si>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</si>
  <si>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</si>
  <si>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</si>
  <si>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</si>
  <si>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</si>
  <si>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</si>
  <si>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</si>
  <si>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</si>
  <si>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</si>
  <si>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</si>
  <si>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</si>
  <si>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</si>
  <si>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</si>
  <si>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</si>
  <si>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</si>
  <si>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</si>
  <si>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</si>
  <si>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</si>
  <si>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</si>
  <si>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</si>
  <si>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</si>
  <si>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</si>
  <si>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</si>
  <si>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</si>
  <si>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</si>
  <si>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</si>
  <si>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</si>
  <si>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</si>
  <si>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</si>
  <si>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</si>
  <si>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</si>
  <si>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</si>
  <si>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</si>
  <si>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</si>
  <si>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</si>
  <si>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</si>
  <si>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</si>
  <si>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</si>
  <si>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</si>
  <si>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</si>
  <si>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</si>
  <si>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</si>
  <si>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</si>
  <si>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</si>
  <si>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</si>
  <si>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</si>
  <si>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</si>
  <si>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</si>
  <si>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</si>
  <si>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</si>
  <si>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</si>
  <si>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</si>
  <si>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</si>
  <si>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</si>
  <si>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</si>
  <si>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</si>
  <si>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</si>
  <si>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</si>
  <si>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</si>
  <si>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</si>
  <si>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</si>
  <si>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</si>
  <si>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</si>
  <si>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</si>
  <si>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</si>
  <si>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</si>
  <si>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</si>
  <si>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</si>
  <si>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</si>
  <si>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</si>
  <si>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</si>
  <si>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</si>
  <si>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</si>
  <si>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</si>
  <si>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</si>
  <si>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</si>
  <si>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</si>
  <si>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</si>
  <si>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</si>
  <si>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</si>
  <si>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</si>
  <si>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</si>
  <si>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</si>
  <si>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</si>
  <si>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</si>
  <si>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</si>
  <si>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</si>
  <si>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</si>
  <si>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</si>
  <si>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</si>
  <si>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</si>
  <si>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</si>
  <si>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</si>
  <si>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</si>
  <si>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</si>
  <si>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</si>
  <si>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</si>
  <si>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</si>
  <si>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</si>
  <si>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</si>
  <si>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</si>
  <si>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</si>
  <si>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</si>
  <si>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</si>
  <si>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</si>
  <si>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</si>
  <si>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</si>
  <si>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</si>
  <si>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</si>
  <si>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</si>
  <si>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</si>
  <si>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</si>
  <si>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</si>
  <si>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</si>
  <si>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</si>
  <si>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</si>
  <si>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</si>
  <si>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</si>
  <si>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</si>
  <si>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</si>
  <si>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</si>
  <si>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</si>
  <si>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</si>
  <si>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</si>
  <si>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</si>
  <si>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</si>
  <si>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</si>
  <si>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</si>
  <si>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</si>
  <si>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</si>
  <si>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</si>
  <si>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</si>
  <si>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</si>
  <si>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</si>
  <si>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</si>
  <si>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</si>
  <si>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</si>
  <si>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</si>
  <si>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</si>
  <si>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</si>
  <si>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</si>
  <si>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</si>
  <si>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</si>
  <si>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</si>
  <si>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</si>
  <si>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</si>
  <si>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</si>
  <si>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</si>
  <si>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</si>
  <si>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</si>
  <si>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</si>
  <si>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</si>
  <si>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</si>
  <si>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</si>
  <si>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</si>
  <si>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</si>
  <si>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</si>
  <si>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</si>
  <si>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</si>
  <si>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</si>
  <si>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</si>
  <si>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</si>
  <si>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</si>
  <si>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</si>
  <si>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</si>
  <si>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</si>
  <si>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</si>
  <si>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</si>
  <si>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</si>
  <si>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</si>
  <si>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</si>
  <si>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</si>
  <si>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</si>
  <si>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</si>
  <si>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</si>
  <si>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</si>
  <si>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</si>
  <si>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</si>
  <si>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</si>
  <si>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</si>
  <si>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</si>
  <si>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</si>
  <si>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</si>
  <si>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</si>
  <si>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>...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</si>
  <si>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</si>
  <si>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</si>
  <si>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</si>
  <si>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</si>
  <si>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</si>
  <si>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</si>
  <si>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</si>
  <si>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</si>
  <si>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</si>
  <si>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</si>
  <si>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</si>
  <si>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</si>
  <si>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</si>
  <si>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</si>
  <si>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</si>
  <si>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</si>
  <si>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</si>
  <si>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</si>
  <si>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</si>
  <si>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</si>
  <si>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</si>
  <si>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</si>
  <si>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</si>
  <si>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</si>
  <si>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</si>
  <si>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</si>
  <si>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</si>
  <si>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</si>
  <si>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</si>
  <si>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</si>
  <si>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</si>
  <si>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</si>
  <si>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</si>
  <si>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</si>
  <si>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</si>
  <si>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</si>
  <si>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</si>
  <si>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</si>
  <si>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</si>
  <si>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</si>
  <si>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</si>
  <si>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</si>
  <si>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</si>
  <si>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</si>
  <si>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</si>
  <si>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</si>
  <si>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</si>
  <si>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</si>
  <si>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</si>
  <si>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</si>
  <si>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</si>
  <si>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</si>
  <si>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</si>
  <si>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</si>
  <si>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</si>
  <si>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</si>
  <si>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</si>
  <si>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</si>
  <si>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</si>
  <si>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</si>
  <si>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</si>
  <si>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</si>
  <si>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</si>
  <si>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</si>
  <si>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</si>
  <si>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</si>
  <si>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</si>
  <si>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</si>
  <si>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</si>
  <si>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</si>
  <si>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</si>
  <si>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</si>
  <si>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</si>
  <si>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</si>
  <si>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</si>
  <si>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</si>
  <si>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</si>
  <si>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</si>
  <si>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</si>
  <si>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</si>
  <si>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</si>
  <si>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</si>
  <si>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</si>
  <si>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</si>
  <si>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</si>
  <si>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</si>
  <si>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</si>
  <si>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</si>
  <si>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</si>
  <si>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</si>
  <si>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</si>
  <si>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</si>
  <si>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</si>
  <si>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</si>
  <si>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</si>
  <si>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</si>
  <si>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</si>
  <si>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</si>
  <si>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</si>
  <si>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U.S. Bureau of Economic Analysis</t>
  </si>
  <si>
    <t>Interactive Data Tables: Industry Data</t>
  </si>
  <si>
    <t>https://apps.bea.gov/iTable/iTable.cfm?ReqID=51&amp;step=1</t>
  </si>
  <si>
    <t>GDP by Industry: KLEMS category, "Shares of Gross Output by Industry" table</t>
  </si>
  <si>
    <t>Energy Share of Materials/Consumables</t>
  </si>
  <si>
    <t>Non-Energy raw materials</t>
  </si>
  <si>
    <t>Energy</t>
  </si>
  <si>
    <t>from BEA</t>
  </si>
  <si>
    <t>Share (Excl. Energy)</t>
  </si>
  <si>
    <t>Royalties may be for rights to explore/use land, no matter how much coal is produced</t>
  </si>
  <si>
    <t>PriceWaterhouseCoopers</t>
  </si>
  <si>
    <t>https://www.pwc.com/gx/en/mining/assets/pwc-mine-report-2018.pdf</t>
  </si>
  <si>
    <t>Page 11, Figure 8</t>
  </si>
  <si>
    <t>Mine 2018: Tempting Times</t>
  </si>
  <si>
    <t>Wall Street Journal</t>
  </si>
  <si>
    <t>Country</t>
  </si>
  <si>
    <t>UK</t>
  </si>
  <si>
    <t>Brazil</t>
  </si>
  <si>
    <t>Nigeria</t>
  </si>
  <si>
    <t>Venezuela</t>
  </si>
  <si>
    <t>Canada</t>
  </si>
  <si>
    <t>U.S. (shale)</t>
  </si>
  <si>
    <t>Norway</t>
  </si>
  <si>
    <t>U.S. (non-shale)</t>
  </si>
  <si>
    <t>Indonesia</t>
  </si>
  <si>
    <t>Russia</t>
  </si>
  <si>
    <t>Iraq</t>
  </si>
  <si>
    <t>Iran</t>
  </si>
  <si>
    <t>Saudi Arabia</t>
  </si>
  <si>
    <t>Gross Taxes</t>
  </si>
  <si>
    <t>Capital Spending</t>
  </si>
  <si>
    <t>Production Costs</t>
  </si>
  <si>
    <t>Administrative &amp; Transport Costs</t>
  </si>
  <si>
    <t>Cost per barrel in 2016 ($/barrel)</t>
  </si>
  <si>
    <t>Production</t>
  </si>
  <si>
    <t>Distribution</t>
  </si>
  <si>
    <t>Cost of natural gas</t>
  </si>
  <si>
    <t>Cost of other sales</t>
  </si>
  <si>
    <t>Other operations and maintenance</t>
  </si>
  <si>
    <t>Taxes other than income taxes</t>
  </si>
  <si>
    <t>Based on financial statements from Southern Company Gas, one of the largest gas distribution utilities in the U.S.</t>
  </si>
  <si>
    <t>n/a - energy</t>
  </si>
  <si>
    <t>Maintaining a large pipe distribution network - costs don't vary much with gas sales</t>
  </si>
  <si>
    <t>Production vs. Distribution Expenditures Size</t>
  </si>
  <si>
    <t>The EPS groups all activities (production, refining, distribution) into the NGPS industry / cash flow entity.</t>
  </si>
  <si>
    <t>We do not have cost share data grouped in this way.</t>
  </si>
  <si>
    <t>ExxonMobile Annual Report</t>
  </si>
  <si>
    <t>Property acquisiton costs</t>
  </si>
  <si>
    <t>Exploration costs</t>
  </si>
  <si>
    <t>Development costs</t>
  </si>
  <si>
    <t>Exploration</t>
  </si>
  <si>
    <t>Refining</t>
  </si>
  <si>
    <t>Marketing</t>
  </si>
  <si>
    <t>Pipeline/Marine</t>
  </si>
  <si>
    <t>Chemical</t>
  </si>
  <si>
    <t>Capital and Exploration Expenditures</t>
  </si>
  <si>
    <t>Depreciation and Depletion Expenses</t>
  </si>
  <si>
    <t>Upstream</t>
  </si>
  <si>
    <t>Downstream</t>
  </si>
  <si>
    <t>Operating Costs</t>
  </si>
  <si>
    <t>Production and manufacturing expenses</t>
  </si>
  <si>
    <t>Selling, general and administrative</t>
  </si>
  <si>
    <t>Depreciation and depletion</t>
  </si>
  <si>
    <t>Non-service pension and postretirement benefit expense</t>
  </si>
  <si>
    <t>Equity company expenses</t>
  </si>
  <si>
    <t>Crude oil and product purchases</t>
  </si>
  <si>
    <t>Other taxes and duties</t>
  </si>
  <si>
    <t>Additions to property, plant, eqpt.</t>
  </si>
  <si>
    <t>Addl investments, advances</t>
  </si>
  <si>
    <t>https://corporate.exxonmobil.com/-/media/Global/Files/annual-report/2018-Financial-and-Operating-Review.pdf</t>
  </si>
  <si>
    <t>Alternate source (not used):</t>
  </si>
  <si>
    <t>We estimate the share of marekt size / total expenses for production versus distribution.</t>
  </si>
  <si>
    <t>We assume production has a share of:</t>
  </si>
  <si>
    <t>Thus, distribution's share is:</t>
  </si>
  <si>
    <t>Our weighted avg. variable cost share is:</t>
  </si>
  <si>
    <t>Natural Gas and Petroleum</t>
  </si>
  <si>
    <t>The Wall Street Journal</t>
  </si>
  <si>
    <t>Barrel Breakdown</t>
  </si>
  <si>
    <t>http://graphics.wsj.com/oil-barrel-breakdown/</t>
  </si>
  <si>
    <t>Southern Company</t>
  </si>
  <si>
    <t>2018 10-K filing</t>
  </si>
  <si>
    <t>http://d18rn0p25nwr6d.cloudfront.net/CIK-0001004155/0c8271de-d1c7-478b-8211-af498ffb6789.pdf</t>
  </si>
  <si>
    <t>Sothern Company Gas, Page II-257 (PDF page 329)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</si>
  <si>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</si>
  <si>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</si>
  <si>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</si>
  <si>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</si>
  <si>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</si>
  <si>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</si>
  <si>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</si>
  <si>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</si>
  <si>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</si>
  <si>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</si>
  <si>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</si>
  <si>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</si>
  <si>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</si>
  <si>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</si>
  <si>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Other Industries</t>
  </si>
  <si>
    <t>*updated for more recent estimates</t>
  </si>
  <si>
    <t>2008 and 2009 from 2019 BEA data, 2010-2017 updated for 2020 data</t>
  </si>
  <si>
    <t>Release Date: Release Date: October 29, 2019 (2008 and 2009 data from November 01, 2018)</t>
  </si>
  <si>
    <t>https://www.brkenergy.com/assets/upload/financial-filing/BHE%2012.31.19%20Form%2010-K_FINAL.pdf</t>
  </si>
  <si>
    <t>Data from PacificCorp 2019 Annual Filing</t>
  </si>
  <si>
    <t>NOTES FOR TX UPDATES:</t>
  </si>
  <si>
    <t xml:space="preserve">Updated the BEA GDP values for more recent numbers (only national were available in this detail), </t>
  </si>
  <si>
    <t xml:space="preserve">as well as the data on the 'ElectricitySuppliers' tab, which was taken from SEC form k-10 by PacificCorp. </t>
  </si>
  <si>
    <t>https://storagearcelormittaluat.blob.core.windows.net/media/mqzby2mz/annual-report-2018.pdf</t>
  </si>
  <si>
    <t>*Updated 2019 report unavailable at time of TX edits</t>
  </si>
  <si>
    <t>total farm production expenses</t>
  </si>
  <si>
    <t>chemicals</t>
  </si>
  <si>
    <t>seeds/plants/vines</t>
  </si>
  <si>
    <t>cover crop seed</t>
  </si>
  <si>
    <t>livestock/poultry</t>
  </si>
  <si>
    <t>breeding livestock</t>
  </si>
  <si>
    <t>other livestock/poultry</t>
  </si>
  <si>
    <t>feed</t>
  </si>
  <si>
    <t>gasoline/fuels/oils</t>
  </si>
  <si>
    <t>utilities</t>
  </si>
  <si>
    <t>repairs/supplies/maintenance</t>
  </si>
  <si>
    <t>hired farm labor</t>
  </si>
  <si>
    <t>contract labor</t>
  </si>
  <si>
    <t>customwork/custom hauling</t>
  </si>
  <si>
    <t>cash rent for land/buildings/grazing fees</t>
  </si>
  <si>
    <t>rent and lease expenses for machinery, equipment, and farm share of vehicles</t>
  </si>
  <si>
    <t>interest expense</t>
  </si>
  <si>
    <t>property taxes</t>
  </si>
  <si>
    <t>medical supplies/veterinary/livestock services</t>
  </si>
  <si>
    <t>all other production expenses</t>
  </si>
  <si>
    <t>production expenses paid by landlords</t>
  </si>
  <si>
    <t>depreciation expenses claimed</t>
  </si>
  <si>
    <t>value</t>
  </si>
  <si>
    <t>% of total</t>
  </si>
  <si>
    <t>https://www.nass.usda.gov/Publications/AgCensus/2017/Full_Report/Volume_1,_Chapter_1_State_Level/Texas/st48_1_0004_0004.pdf</t>
  </si>
  <si>
    <t>fertilizer/lime/soil</t>
  </si>
  <si>
    <t>Est Variable Share</t>
  </si>
  <si>
    <t>EXCL</t>
  </si>
  <si>
    <t>but might be a weird double counting thing so don't include for now</t>
  </si>
  <si>
    <t>*Originally was average of all, updated to just average US shale and non-shale</t>
  </si>
  <si>
    <t>Variable Share</t>
  </si>
  <si>
    <t>From Census of Agriculture for Texas (2017, thousands of dollars)</t>
  </si>
  <si>
    <t>Unsure how much of this will still need to occur, but safe to assume it's somewhat infexible</t>
  </si>
  <si>
    <t>Purchased services vary with production</t>
  </si>
  <si>
    <t>Material inputs vary with production</t>
  </si>
  <si>
    <t>Some of this will have to occur even with fluctuating production</t>
  </si>
  <si>
    <t>Leases and rent don't change with production</t>
  </si>
  <si>
    <t>Interest doesn't change with production?</t>
  </si>
  <si>
    <t>Property taxes don't change with production</t>
  </si>
  <si>
    <t>Depreciation of materials doesn’t change with production,</t>
  </si>
  <si>
    <t>est variable share: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</si>
</sst>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/>
    <xf numFmtId="0" fontId="5" fillId="0" borderId="0" xfId="3"/>
    <xf numFmtId="0" fontId="8" fillId="5" borderId="1" xfId="3" applyFont="1" applyFill="1" applyBorder="1" applyAlignment="1">
      <alignment horizontal="center"/>
    </xf>
    <xf numFmtId="0" fontId="9" fillId="0" borderId="0" xfId="3" applyFont="1"/>
    <xf numFmtId="0" fontId="5" fillId="3" borderId="2" xfId="3" applyFill="1" applyBorder="1"/>
    <xf numFmtId="0" fontId="9" fillId="3" borderId="3" xfId="3" applyFont="1" applyFill="1" applyBorder="1"/>
    <xf numFmtId="0" fontId="5" fillId="0" borderId="5" xfId="3" applyBorder="1"/>
    <xf numFmtId="0" fontId="5" fillId="0" borderId="0" xfId="3" applyBorder="1"/>
    <xf numFmtId="0" fontId="5" fillId="0" borderId="7" xfId="3" applyBorder="1"/>
    <xf numFmtId="0" fontId="5" fillId="0" borderId="8" xfId="3" applyBorder="1"/>
    <xf numFmtId="0" fontId="9" fillId="6" borderId="0" xfId="3" applyFont="1" applyFill="1"/>
    <xf numFmtId="0" fontId="5" fillId="6" borderId="0" xfId="3" applyFill="1"/>
    <xf numFmtId="0" fontId="0" fillId="0" borderId="0" xfId="0" applyFill="1"/>
    <xf numFmtId="0" fontId="2" fillId="0" borderId="0" xfId="1" applyFill="1"/>
    <xf numFmtId="0" fontId="2" fillId="0" borderId="0" xfId="1" applyAlignment="1">
      <alignment horizontal="left"/>
    </xf>
    <xf numFmtId="9" fontId="0" fillId="0" borderId="0" xfId="2" applyFont="1"/>
    <xf numFmtId="9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2" fillId="3" borderId="0" xfId="1" applyFill="1"/>
    <xf numFmtId="9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8" fillId="5" borderId="1" xfId="0" applyFont="1" applyFill="1" applyBorder="1" applyAlignment="1">
      <alignment horizontal="center"/>
    </xf>
    <xf numFmtId="0" fontId="12" fillId="5" borderId="1" xfId="3" applyFont="1" applyFill="1" applyBorder="1" applyAlignment="1">
      <alignment horizontal="center"/>
    </xf>
    <xf numFmtId="0" fontId="13" fillId="0" borderId="0" xfId="3" applyFont="1"/>
    <xf numFmtId="0" fontId="13" fillId="3" borderId="3" xfId="3" applyFont="1" applyFill="1" applyBorder="1"/>
    <xf numFmtId="0" fontId="13" fillId="0" borderId="0" xfId="3" applyFont="1" applyBorder="1"/>
    <xf numFmtId="0" fontId="13" fillId="0" borderId="8" xfId="3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 applyFill="1"/>
    <xf numFmtId="0" fontId="9" fillId="0" borderId="10" xfId="3" applyFont="1" applyBorder="1"/>
    <xf numFmtId="0" fontId="13" fillId="0" borderId="11" xfId="3" applyFont="1" applyBorder="1"/>
    <xf numFmtId="0" fontId="0" fillId="0" borderId="11" xfId="0" applyBorder="1"/>
    <xf numFmtId="0" fontId="0" fillId="0" borderId="12" xfId="0" applyBorder="1"/>
    <xf numFmtId="0" fontId="5" fillId="0" borderId="13" xfId="3" applyBorder="1"/>
    <xf numFmtId="0" fontId="0" fillId="0" borderId="14" xfId="0" applyBorder="1"/>
    <xf numFmtId="0" fontId="5" fillId="0" borderId="15" xfId="3" applyBorder="1"/>
    <xf numFmtId="0" fontId="13" fillId="0" borderId="16" xfId="3" applyFont="1" applyBorder="1"/>
    <xf numFmtId="0" fontId="0" fillId="0" borderId="16" xfId="0" applyBorder="1"/>
    <xf numFmtId="0" fontId="0" fillId="0" borderId="17" xfId="0" applyBorder="1"/>
    <xf numFmtId="165" fontId="0" fillId="2" borderId="0" xfId="0" applyNumberFormat="1" applyFill="1"/>
    <xf numFmtId="0" fontId="16" fillId="0" borderId="0" xfId="0" applyFont="1"/>
    <xf numFmtId="0" fontId="17" fillId="0" borderId="0" xfId="0" applyFont="1" applyAlignment="1">
      <alignment horizontal="right"/>
    </xf>
    <xf numFmtId="0" fontId="16" fillId="3" borderId="0" xfId="0" applyFont="1" applyFill="1"/>
    <xf numFmtId="0" fontId="16" fillId="0" borderId="0" xfId="0" applyFont="1" applyFill="1"/>
    <xf numFmtId="0" fontId="16" fillId="4" borderId="0" xfId="0" applyFont="1" applyFill="1" applyAlignment="1">
      <alignment horizontal="right"/>
    </xf>
    <xf numFmtId="0" fontId="16" fillId="2" borderId="0" xfId="0" applyFont="1" applyFill="1"/>
    <xf numFmtId="0" fontId="11" fillId="0" borderId="0" xfId="3" applyFont="1" applyAlignment="1">
      <alignment wrapText="1"/>
    </xf>
    <xf numFmtId="0" fontId="5" fillId="0" borderId="0" xfId="3"/>
    <xf numFmtId="0" fontId="6" fillId="0" borderId="0" xfId="3" applyFont="1"/>
    <xf numFmtId="0" fontId="7" fillId="0" borderId="0" xfId="3" applyFont="1"/>
    <xf numFmtId="0" fontId="10" fillId="0" borderId="0" xfId="3" applyFont="1" applyAlignment="1">
      <alignment wrapText="1"/>
    </xf>
  </cellXfs>
  <cellStyles count="4">
    <cellStyle name="Hyperlink" xfId="1" builtinId="8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wc.com/gx/en/mining/assets/pwc-mine-report-2018.pdf" TargetMode="External"/><Relationship Id="rId2" Type="http://schemas.openxmlformats.org/officeDocument/2006/relationships/hyperlink" Target="https://apps.bea.gov/iTable/iTable.cfm?ReqID=51&amp;step=1" TargetMode="External"/><Relationship Id="rId1" Type="http://schemas.openxmlformats.org/officeDocument/2006/relationships/hyperlink" Target="https://www.worldsteel.org/en/dam/jcr:f07b864c-908e-4229-9f92-669f1c3abf4c/fact_energy_2019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raphics.wsj.com/oil-barrel-breakdown/" TargetMode="External"/><Relationship Id="rId4" Type="http://schemas.openxmlformats.org/officeDocument/2006/relationships/hyperlink" Target="https://storagearcelormittaluat.blob.core.windows.net/media/mqzby2mz/annual-report-201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kenergy.com/assets/upload/financial-filing/BHE%2012.31.19%20Form%2010-K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exxonmobil.com/-/media/Global/Files/annual-report/2018-Financial-and-Operating-Review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nass.usda.gov/Publications/AgCensus/2017/Full_Report/Volume_1,_Chapter_1_State_Level/Texas/st48_1_0004_00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30" zoomScale="90" zoomScaleNormal="90" workbookViewId="0">
      <selection activeCell="G47" sqref="G47"/>
    </sheetView>
  </sheetViews>
  <sheetFormatPr defaultColWidth="8.796875" defaultRowHeight="14.25" x14ac:dyDescent="0.45"/>
  <cols>
    <col min="2" max="2" width="70.796875" style="13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8" t="s">
        <v>1223</v>
      </c>
    </row>
    <row r="4" spans="1:2" x14ac:dyDescent="0.45">
      <c r="B4" s="13" t="s">
        <v>1224</v>
      </c>
    </row>
    <row r="5" spans="1:2" x14ac:dyDescent="0.45">
      <c r="B5" s="13">
        <v>2016</v>
      </c>
    </row>
    <row r="6" spans="1:2" x14ac:dyDescent="0.45">
      <c r="B6" s="13" t="s">
        <v>1225</v>
      </c>
    </row>
    <row r="7" spans="1:2" x14ac:dyDescent="0.45">
      <c r="B7" s="34" t="s">
        <v>1226</v>
      </c>
    </row>
    <row r="9" spans="1:2" x14ac:dyDescent="0.45">
      <c r="B9" s="13" t="s">
        <v>1227</v>
      </c>
    </row>
    <row r="10" spans="1:2" x14ac:dyDescent="0.45">
      <c r="B10" s="13">
        <v>2019</v>
      </c>
    </row>
    <row r="11" spans="1:2" x14ac:dyDescent="0.45">
      <c r="B11" s="13" t="s">
        <v>1228</v>
      </c>
    </row>
    <row r="12" spans="1:2" x14ac:dyDescent="0.45">
      <c r="B12" s="13" t="s">
        <v>1229</v>
      </c>
    </row>
    <row r="13" spans="1:2" x14ac:dyDescent="0.45">
      <c r="B13" s="13" t="s">
        <v>1230</v>
      </c>
    </row>
    <row r="15" spans="1:2" x14ac:dyDescent="0.45">
      <c r="B15" s="18" t="s">
        <v>68</v>
      </c>
    </row>
    <row r="16" spans="1:2" x14ac:dyDescent="0.45">
      <c r="B16" s="13" t="s">
        <v>69</v>
      </c>
    </row>
    <row r="17" spans="2:2" x14ac:dyDescent="0.45">
      <c r="B17" s="13">
        <v>2019</v>
      </c>
    </row>
    <row r="18" spans="2:2" x14ac:dyDescent="0.45">
      <c r="B18" s="13" t="s">
        <v>70</v>
      </c>
    </row>
    <row r="19" spans="2:2" x14ac:dyDescent="0.45">
      <c r="B19" s="3" t="s">
        <v>1254</v>
      </c>
    </row>
    <row r="20" spans="2:2" x14ac:dyDescent="0.45">
      <c r="B20" s="13" t="s">
        <v>71</v>
      </c>
    </row>
    <row r="22" spans="2:2" x14ac:dyDescent="0.45">
      <c r="B22" s="13" t="s">
        <v>72</v>
      </c>
    </row>
    <row r="23" spans="2:2" x14ac:dyDescent="0.45">
      <c r="B23" s="13">
        <v>2019</v>
      </c>
    </row>
    <row r="24" spans="2:2" x14ac:dyDescent="0.45">
      <c r="B24" s="13" t="s">
        <v>73</v>
      </c>
    </row>
    <row r="25" spans="2:2" x14ac:dyDescent="0.45">
      <c r="B25" s="3" t="s">
        <v>74</v>
      </c>
    </row>
    <row r="26" spans="2:2" x14ac:dyDescent="0.45">
      <c r="B26" s="13" t="s">
        <v>75</v>
      </c>
    </row>
    <row r="28" spans="2:2" x14ac:dyDescent="0.45">
      <c r="B28" s="18" t="s">
        <v>78</v>
      </c>
    </row>
    <row r="29" spans="2:2" x14ac:dyDescent="0.45">
      <c r="B29" s="13" t="s">
        <v>1158</v>
      </c>
    </row>
    <row r="30" spans="2:2" x14ac:dyDescent="0.45">
      <c r="B30" s="13">
        <v>2018</v>
      </c>
    </row>
    <row r="31" spans="2:2" x14ac:dyDescent="0.45">
      <c r="B31" s="13" t="s">
        <v>1161</v>
      </c>
    </row>
    <row r="32" spans="2:2" x14ac:dyDescent="0.45">
      <c r="B32" s="3" t="s">
        <v>1159</v>
      </c>
    </row>
    <row r="33" spans="1:6" x14ac:dyDescent="0.45">
      <c r="B33" s="13" t="s">
        <v>1160</v>
      </c>
    </row>
    <row r="35" spans="1:6" x14ac:dyDescent="0.45">
      <c r="B35" s="18" t="s">
        <v>1245</v>
      </c>
    </row>
    <row r="36" spans="1:6" x14ac:dyDescent="0.45">
      <c r="B36" s="13" t="s">
        <v>1148</v>
      </c>
    </row>
    <row r="37" spans="1:6" x14ac:dyDescent="0.45">
      <c r="B37" s="13">
        <v>2020</v>
      </c>
    </row>
    <row r="38" spans="1:6" x14ac:dyDescent="0.45">
      <c r="B38" s="13" t="s">
        <v>1149</v>
      </c>
    </row>
    <row r="39" spans="1:6" x14ac:dyDescent="0.45">
      <c r="B39" s="34" t="s">
        <v>1150</v>
      </c>
    </row>
    <row r="40" spans="1:6" x14ac:dyDescent="0.45">
      <c r="B40" s="13" t="s">
        <v>1151</v>
      </c>
    </row>
    <row r="41" spans="1:6" x14ac:dyDescent="0.45">
      <c r="B41" s="3"/>
    </row>
    <row r="42" spans="1:6" x14ac:dyDescent="0.45">
      <c r="A42" s="1" t="s">
        <v>2</v>
      </c>
      <c r="F42" s="1" t="s">
        <v>1251</v>
      </c>
    </row>
    <row r="43" spans="1:6" x14ac:dyDescent="0.45">
      <c r="A43" t="s">
        <v>3</v>
      </c>
      <c r="F43" t="s">
        <v>1252</v>
      </c>
    </row>
    <row r="44" spans="1:6" x14ac:dyDescent="0.45">
      <c r="A44" t="s">
        <v>4</v>
      </c>
      <c r="F44" t="s">
        <v>1253</v>
      </c>
    </row>
    <row r="45" spans="1:6" x14ac:dyDescent="0.45">
      <c r="A45" t="s">
        <v>5</v>
      </c>
    </row>
    <row r="46" spans="1:6" x14ac:dyDescent="0.45">
      <c r="A46" t="s">
        <v>6</v>
      </c>
    </row>
    <row r="47" spans="1:6" x14ac:dyDescent="0.45">
      <c r="A47" t="s">
        <v>7</v>
      </c>
    </row>
    <row r="48" spans="1:6" x14ac:dyDescent="0.45">
      <c r="A48" t="s">
        <v>8</v>
      </c>
    </row>
    <row r="49" spans="1:1" x14ac:dyDescent="0.45">
      <c r="A49" t="s">
        <v>9</v>
      </c>
    </row>
    <row r="50" spans="1:1" x14ac:dyDescent="0.45">
      <c r="A50" t="s">
        <v>10</v>
      </c>
    </row>
    <row r="51" spans="1:1" x14ac:dyDescent="0.45">
      <c r="A51" t="s">
        <v>11</v>
      </c>
    </row>
    <row r="52" spans="1:1" x14ac:dyDescent="0.45">
      <c r="A52" t="s">
        <v>12</v>
      </c>
    </row>
    <row r="53" spans="1:1" x14ac:dyDescent="0.45">
      <c r="A53" t="s">
        <v>13</v>
      </c>
    </row>
    <row r="55" spans="1:1" x14ac:dyDescent="0.45">
      <c r="A55" t="s">
        <v>1231</v>
      </c>
    </row>
    <row r="56" spans="1:1" x14ac:dyDescent="0.45">
      <c r="A56" t="s">
        <v>1232</v>
      </c>
    </row>
    <row r="57" spans="1:1" x14ac:dyDescent="0.45">
      <c r="A57" t="s">
        <v>1233</v>
      </c>
    </row>
    <row r="58" spans="1:1" x14ac:dyDescent="0.45">
      <c r="A58" t="s">
        <v>1235</v>
      </c>
    </row>
    <row r="59" spans="1:1" x14ac:dyDescent="0.45">
      <c r="A59" t="s">
        <v>1234</v>
      </c>
    </row>
    <row r="60" spans="1:1" x14ac:dyDescent="0.45">
      <c r="A60" t="s">
        <v>1236</v>
      </c>
    </row>
    <row r="61" spans="1:1" x14ac:dyDescent="0.45">
      <c r="A61" t="s">
        <v>1237</v>
      </c>
    </row>
    <row r="62" spans="1:1" x14ac:dyDescent="0.45">
      <c r="A62" t="s">
        <v>1238</v>
      </c>
    </row>
  </sheetData>
  <hyperlinks>
    <hyperlink ref="B25" r:id="rId1" xr:uid="{00000000-0004-0000-0000-000001000000}"/>
    <hyperlink ref="B39" r:id="rId2" xr:uid="{00000000-0004-0000-0000-000002000000}"/>
    <hyperlink ref="B32" r:id="rId3" xr:uid="{00000000-0004-0000-0000-000003000000}"/>
    <hyperlink ref="B19" r:id="rId4" xr:uid="{9B43B70C-2271-B44B-ADE1-D5EDAF3695ED}"/>
    <hyperlink ref="B7" r:id="rId5" xr:uid="{AF69D10C-FDB0-FA46-B828-D76BFB862D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11"/>
  <sheetViews>
    <sheetView workbookViewId="0">
      <pane ySplit="6" topLeftCell="A178" activePane="bottomLeft" state="frozen"/>
      <selection activeCell="L141" activeCellId="1" sqref="L135 L141"/>
      <selection pane="bottomLeft" activeCell="E181" sqref="E181"/>
    </sheetView>
  </sheetViews>
  <sheetFormatPr defaultColWidth="9.1328125" defaultRowHeight="12.75" x14ac:dyDescent="0.35"/>
  <cols>
    <col min="1" max="1" width="9.1328125" style="21"/>
    <col min="2" max="2" width="52.6640625" style="21" customWidth="1"/>
    <col min="3" max="16384" width="9.1328125" style="21"/>
  </cols>
  <sheetData>
    <row r="1" spans="1:12" ht="17.649999999999999" x14ac:dyDescent="0.5">
      <c r="A1" s="79" t="s">
        <v>88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6.5" x14ac:dyDescent="0.45">
      <c r="A2" s="80" t="s">
        <v>89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x14ac:dyDescent="0.35">
      <c r="A3" s="78" t="s">
        <v>90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x14ac:dyDescent="0.35">
      <c r="A4" s="78" t="s">
        <v>1248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5">
      <c r="C5" s="21" t="s">
        <v>1247</v>
      </c>
    </row>
    <row r="6" spans="1:12" ht="13.15" x14ac:dyDescent="0.4">
      <c r="A6" s="22" t="s">
        <v>91</v>
      </c>
      <c r="B6" s="22" t="s">
        <v>92</v>
      </c>
      <c r="C6" s="46" t="s">
        <v>93</v>
      </c>
      <c r="D6" s="46" t="s">
        <v>94</v>
      </c>
      <c r="E6" s="45" t="s">
        <v>95</v>
      </c>
      <c r="F6" s="45" t="s">
        <v>96</v>
      </c>
      <c r="G6" s="45" t="s">
        <v>97</v>
      </c>
      <c r="H6" s="45" t="s">
        <v>98</v>
      </c>
      <c r="I6" s="45" t="s">
        <v>99</v>
      </c>
      <c r="J6" s="45" t="s">
        <v>100</v>
      </c>
      <c r="K6" s="45" t="s">
        <v>101</v>
      </c>
      <c r="L6" s="45" t="s">
        <v>102</v>
      </c>
    </row>
    <row r="7" spans="1:12" ht="14.25" x14ac:dyDescent="0.45">
      <c r="A7" s="21" t="s">
        <v>103</v>
      </c>
      <c r="B7" s="23" t="s">
        <v>104</v>
      </c>
      <c r="C7" s="47">
        <v>100</v>
      </c>
      <c r="D7" s="4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</row>
    <row r="8" spans="1:12" ht="14.25" x14ac:dyDescent="0.45">
      <c r="A8" s="21" t="s">
        <v>105</v>
      </c>
      <c r="B8" s="21" t="s">
        <v>106</v>
      </c>
      <c r="C8" s="47">
        <v>54.5</v>
      </c>
      <c r="D8" s="47">
        <v>58</v>
      </c>
      <c r="E8">
        <v>56.7</v>
      </c>
      <c r="F8">
        <v>55.5</v>
      </c>
      <c r="G8">
        <v>55.5</v>
      </c>
      <c r="H8">
        <v>55.4</v>
      </c>
      <c r="I8">
        <v>55.2</v>
      </c>
      <c r="J8">
        <v>56.6</v>
      </c>
      <c r="K8">
        <v>57</v>
      </c>
      <c r="L8">
        <v>56.6</v>
      </c>
    </row>
    <row r="9" spans="1:12" ht="14.25" x14ac:dyDescent="0.45">
      <c r="A9" s="21" t="s">
        <v>107</v>
      </c>
      <c r="B9" s="21" t="s">
        <v>108</v>
      </c>
      <c r="C9" s="47">
        <v>29.9</v>
      </c>
      <c r="D9" s="47">
        <v>31.2</v>
      </c>
      <c r="E9">
        <v>30</v>
      </c>
      <c r="F9">
        <v>29.4</v>
      </c>
      <c r="G9">
        <v>29.4</v>
      </c>
      <c r="H9">
        <v>29.2</v>
      </c>
      <c r="I9">
        <v>29.2</v>
      </c>
      <c r="J9">
        <v>30.2</v>
      </c>
      <c r="K9">
        <v>30.4</v>
      </c>
      <c r="L9">
        <v>30.2</v>
      </c>
    </row>
    <row r="10" spans="1:12" ht="14.25" x14ac:dyDescent="0.45">
      <c r="A10" s="21" t="s">
        <v>109</v>
      </c>
      <c r="B10" s="21" t="s">
        <v>110</v>
      </c>
      <c r="C10" s="47">
        <v>3.7</v>
      </c>
      <c r="D10" s="47">
        <v>3.9</v>
      </c>
      <c r="E10">
        <v>3.8</v>
      </c>
      <c r="F10">
        <v>3.7</v>
      </c>
      <c r="G10">
        <v>3.7</v>
      </c>
      <c r="H10">
        <v>3.7</v>
      </c>
      <c r="I10">
        <v>3.7</v>
      </c>
      <c r="J10">
        <v>3.8</v>
      </c>
      <c r="K10">
        <v>3.8</v>
      </c>
      <c r="L10">
        <v>3.8</v>
      </c>
    </row>
    <row r="11" spans="1:12" ht="14.25" x14ac:dyDescent="0.45">
      <c r="A11" s="21" t="s">
        <v>111</v>
      </c>
      <c r="B11" s="21" t="s">
        <v>112</v>
      </c>
      <c r="C11" s="47">
        <v>20.9</v>
      </c>
      <c r="D11" s="47">
        <v>22.9</v>
      </c>
      <c r="E11">
        <v>22.9</v>
      </c>
      <c r="F11">
        <v>22.4</v>
      </c>
      <c r="G11">
        <v>22.4</v>
      </c>
      <c r="H11">
        <v>22.5</v>
      </c>
      <c r="I11">
        <v>22.3</v>
      </c>
      <c r="J11">
        <v>22.7</v>
      </c>
      <c r="K11">
        <v>22.8</v>
      </c>
      <c r="L11">
        <v>22.6</v>
      </c>
    </row>
    <row r="12" spans="1:12" ht="14.25" x14ac:dyDescent="0.45">
      <c r="A12" s="21" t="s">
        <v>113</v>
      </c>
      <c r="B12" s="21" t="s">
        <v>114</v>
      </c>
      <c r="C12" s="47">
        <v>45.5</v>
      </c>
      <c r="D12" s="47">
        <v>42</v>
      </c>
      <c r="E12">
        <v>43.3</v>
      </c>
      <c r="F12">
        <v>44.5</v>
      </c>
      <c r="G12">
        <v>44.5</v>
      </c>
      <c r="H12">
        <v>44.6</v>
      </c>
      <c r="I12">
        <v>44.8</v>
      </c>
      <c r="J12">
        <v>43.4</v>
      </c>
      <c r="K12">
        <v>43</v>
      </c>
      <c r="L12">
        <v>43.4</v>
      </c>
    </row>
    <row r="13" spans="1:12" ht="14.25" x14ac:dyDescent="0.45">
      <c r="A13" s="21" t="s">
        <v>115</v>
      </c>
      <c r="B13" s="21" t="s">
        <v>116</v>
      </c>
      <c r="C13" s="47">
        <v>3.8</v>
      </c>
      <c r="D13" s="47">
        <v>2.8</v>
      </c>
      <c r="E13">
        <v>3.2</v>
      </c>
      <c r="F13">
        <v>3.4</v>
      </c>
      <c r="G13">
        <v>3.1</v>
      </c>
      <c r="H13">
        <v>3.2</v>
      </c>
      <c r="I13">
        <v>3</v>
      </c>
      <c r="J13">
        <v>2.4</v>
      </c>
      <c r="K13">
        <v>2.1</v>
      </c>
      <c r="L13">
        <v>2.2000000000000002</v>
      </c>
    </row>
    <row r="14" spans="1:12" ht="14.25" x14ac:dyDescent="0.45">
      <c r="A14" s="21" t="s">
        <v>117</v>
      </c>
      <c r="B14" s="21" t="s">
        <v>118</v>
      </c>
      <c r="C14" s="47">
        <v>17.899999999999999</v>
      </c>
      <c r="D14" s="47">
        <v>15</v>
      </c>
      <c r="E14">
        <v>16.3</v>
      </c>
      <c r="F14">
        <v>17.7</v>
      </c>
      <c r="G14">
        <v>17.5</v>
      </c>
      <c r="H14">
        <v>17.399999999999999</v>
      </c>
      <c r="I14">
        <v>17.2</v>
      </c>
      <c r="J14">
        <v>15.8</v>
      </c>
      <c r="K14">
        <v>15.1</v>
      </c>
      <c r="L14">
        <v>15.2</v>
      </c>
    </row>
    <row r="15" spans="1:12" ht="14.25" x14ac:dyDescent="0.45">
      <c r="A15" s="21" t="s">
        <v>119</v>
      </c>
      <c r="B15" s="21" t="s">
        <v>120</v>
      </c>
      <c r="C15" s="47">
        <v>23.8</v>
      </c>
      <c r="D15" s="47">
        <v>24.2</v>
      </c>
      <c r="E15">
        <v>23.7</v>
      </c>
      <c r="F15">
        <v>23.4</v>
      </c>
      <c r="G15">
        <v>23.9</v>
      </c>
      <c r="H15">
        <v>24</v>
      </c>
      <c r="I15">
        <v>24.5</v>
      </c>
      <c r="J15">
        <v>25.2</v>
      </c>
      <c r="K15">
        <v>25.9</v>
      </c>
      <c r="L15">
        <v>25.9</v>
      </c>
    </row>
    <row r="16" spans="1:12" ht="14.25" x14ac:dyDescent="0.45">
      <c r="A16" s="21" t="s">
        <v>121</v>
      </c>
      <c r="B16" s="23" t="s">
        <v>122</v>
      </c>
      <c r="C16" s="47">
        <v>100</v>
      </c>
      <c r="D16" s="47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</row>
    <row r="17" spans="1:12" ht="14.25" x14ac:dyDescent="0.45">
      <c r="A17" s="21" t="s">
        <v>123</v>
      </c>
      <c r="B17" s="21" t="s">
        <v>124</v>
      </c>
      <c r="C17" s="47">
        <v>53.3</v>
      </c>
      <c r="D17" s="47">
        <v>57.2</v>
      </c>
      <c r="E17">
        <v>55.8</v>
      </c>
      <c r="F17">
        <v>54.4</v>
      </c>
      <c r="G17">
        <v>54.4</v>
      </c>
      <c r="H17">
        <v>54.2</v>
      </c>
      <c r="I17">
        <v>54</v>
      </c>
      <c r="J17">
        <v>55.5</v>
      </c>
      <c r="K17">
        <v>56</v>
      </c>
      <c r="L17">
        <v>55.6</v>
      </c>
    </row>
    <row r="18" spans="1:12" ht="14.25" x14ac:dyDescent="0.45">
      <c r="A18" s="21" t="s">
        <v>125</v>
      </c>
      <c r="B18" s="21" t="s">
        <v>126</v>
      </c>
      <c r="C18" s="47">
        <v>27.1</v>
      </c>
      <c r="D18" s="47">
        <v>28.2</v>
      </c>
      <c r="E18">
        <v>27</v>
      </c>
      <c r="F18">
        <v>26.5</v>
      </c>
      <c r="G18">
        <v>26.6</v>
      </c>
      <c r="H18">
        <v>26.4</v>
      </c>
      <c r="I18">
        <v>26.4</v>
      </c>
      <c r="J18">
        <v>27.5</v>
      </c>
      <c r="K18">
        <v>27.7</v>
      </c>
      <c r="L18">
        <v>27.6</v>
      </c>
    </row>
    <row r="19" spans="1:12" ht="14.25" x14ac:dyDescent="0.45">
      <c r="A19" s="21" t="s">
        <v>127</v>
      </c>
      <c r="B19" s="21" t="s">
        <v>128</v>
      </c>
      <c r="C19" s="47">
        <v>4.3</v>
      </c>
      <c r="D19" s="47">
        <v>4.5999999999999996</v>
      </c>
      <c r="E19">
        <v>4.5</v>
      </c>
      <c r="F19">
        <v>4.3</v>
      </c>
      <c r="G19">
        <v>4.3</v>
      </c>
      <c r="H19">
        <v>4.3</v>
      </c>
      <c r="I19">
        <v>4.3</v>
      </c>
      <c r="J19">
        <v>4.4000000000000004</v>
      </c>
      <c r="K19">
        <v>4.4000000000000004</v>
      </c>
      <c r="L19">
        <v>4.3</v>
      </c>
    </row>
    <row r="20" spans="1:12" ht="14.25" x14ac:dyDescent="0.45">
      <c r="A20" s="21" t="s">
        <v>129</v>
      </c>
      <c r="B20" s="21" t="s">
        <v>130</v>
      </c>
      <c r="C20" s="47">
        <v>21.9</v>
      </c>
      <c r="D20" s="47">
        <v>24.4</v>
      </c>
      <c r="E20">
        <v>24.3</v>
      </c>
      <c r="F20">
        <v>23.6</v>
      </c>
      <c r="G20">
        <v>23.5</v>
      </c>
      <c r="H20">
        <v>23.5</v>
      </c>
      <c r="I20">
        <v>23.3</v>
      </c>
      <c r="J20">
        <v>23.7</v>
      </c>
      <c r="K20">
        <v>23.9</v>
      </c>
      <c r="L20">
        <v>23.6</v>
      </c>
    </row>
    <row r="21" spans="1:12" ht="14.25" x14ac:dyDescent="0.45">
      <c r="A21" s="21" t="s">
        <v>131</v>
      </c>
      <c r="B21" s="21" t="s">
        <v>132</v>
      </c>
      <c r="C21" s="47">
        <v>46.7</v>
      </c>
      <c r="D21" s="47">
        <v>42.8</v>
      </c>
      <c r="E21">
        <v>44.2</v>
      </c>
      <c r="F21">
        <v>45.6</v>
      </c>
      <c r="G21">
        <v>45.6</v>
      </c>
      <c r="H21">
        <v>45.8</v>
      </c>
      <c r="I21">
        <v>46</v>
      </c>
      <c r="J21">
        <v>44.5</v>
      </c>
      <c r="K21">
        <v>44</v>
      </c>
      <c r="L21">
        <v>44.4</v>
      </c>
    </row>
    <row r="22" spans="1:12" ht="14.25" x14ac:dyDescent="0.45">
      <c r="A22" s="21" t="s">
        <v>133</v>
      </c>
      <c r="B22" s="21" t="s">
        <v>134</v>
      </c>
      <c r="C22" s="47">
        <v>3.3</v>
      </c>
      <c r="D22" s="47">
        <v>2.4</v>
      </c>
      <c r="E22">
        <v>2.7</v>
      </c>
      <c r="F22">
        <v>2.9</v>
      </c>
      <c r="G22">
        <v>2.7</v>
      </c>
      <c r="H22">
        <v>2.8</v>
      </c>
      <c r="I22">
        <v>2.7</v>
      </c>
      <c r="J22">
        <v>2.2000000000000002</v>
      </c>
      <c r="K22">
        <v>1.8</v>
      </c>
      <c r="L22">
        <v>1.9</v>
      </c>
    </row>
    <row r="23" spans="1:12" ht="14.25" x14ac:dyDescent="0.45">
      <c r="A23" s="21" t="s">
        <v>135</v>
      </c>
      <c r="B23" s="21" t="s">
        <v>136</v>
      </c>
      <c r="C23" s="47">
        <v>19.2</v>
      </c>
      <c r="D23" s="47">
        <v>16</v>
      </c>
      <c r="E23">
        <v>17.399999999999999</v>
      </c>
      <c r="F23">
        <v>18.899999999999999</v>
      </c>
      <c r="G23">
        <v>18.8</v>
      </c>
      <c r="H23">
        <v>18.600000000000001</v>
      </c>
      <c r="I23">
        <v>18.3</v>
      </c>
      <c r="J23">
        <v>16.7</v>
      </c>
      <c r="K23">
        <v>15.9</v>
      </c>
      <c r="L23">
        <v>16</v>
      </c>
    </row>
    <row r="24" spans="1:12" ht="14.25" x14ac:dyDescent="0.45">
      <c r="A24" s="21" t="s">
        <v>137</v>
      </c>
      <c r="B24" s="21" t="s">
        <v>138</v>
      </c>
      <c r="C24" s="47">
        <v>24.1</v>
      </c>
      <c r="D24" s="47">
        <v>24.4</v>
      </c>
      <c r="E24">
        <v>24</v>
      </c>
      <c r="F24">
        <v>23.7</v>
      </c>
      <c r="G24">
        <v>24.1</v>
      </c>
      <c r="H24">
        <v>24.4</v>
      </c>
      <c r="I24">
        <v>25</v>
      </c>
      <c r="J24">
        <v>25.6</v>
      </c>
      <c r="K24">
        <v>26.3</v>
      </c>
      <c r="L24">
        <v>26.5</v>
      </c>
    </row>
    <row r="25" spans="1:12" ht="14.25" x14ac:dyDescent="0.45">
      <c r="A25" s="21" t="s">
        <v>139</v>
      </c>
      <c r="B25" s="23" t="s">
        <v>140</v>
      </c>
      <c r="C25" s="47">
        <v>100</v>
      </c>
      <c r="D25" s="47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</row>
    <row r="26" spans="1:12" ht="14.25" x14ac:dyDescent="0.45">
      <c r="A26" s="21" t="s">
        <v>141</v>
      </c>
      <c r="B26" s="21" t="s">
        <v>142</v>
      </c>
      <c r="C26" s="47">
        <v>39.299999999999997</v>
      </c>
      <c r="D26" s="47">
        <v>38.200000000000003</v>
      </c>
      <c r="E26">
        <v>39.700000000000003</v>
      </c>
      <c r="F26">
        <v>41.8</v>
      </c>
      <c r="G26">
        <v>39.700000000000003</v>
      </c>
      <c r="H26">
        <v>44.1</v>
      </c>
      <c r="I26">
        <v>40.1</v>
      </c>
      <c r="J26">
        <v>39.6</v>
      </c>
      <c r="K26">
        <v>38.4</v>
      </c>
      <c r="L26">
        <v>39</v>
      </c>
    </row>
    <row r="27" spans="1:12" ht="14.25" x14ac:dyDescent="0.45">
      <c r="A27" s="21" t="s">
        <v>143</v>
      </c>
      <c r="B27" s="21" t="s">
        <v>144</v>
      </c>
      <c r="C27" s="47">
        <v>11.2</v>
      </c>
      <c r="D27" s="47">
        <v>12.4</v>
      </c>
      <c r="E27">
        <v>11.2</v>
      </c>
      <c r="F27">
        <v>9.5</v>
      </c>
      <c r="G27">
        <v>10.6</v>
      </c>
      <c r="H27">
        <v>10</v>
      </c>
      <c r="I27">
        <v>10.199999999999999</v>
      </c>
      <c r="J27">
        <v>11.1</v>
      </c>
      <c r="K27">
        <v>12.6</v>
      </c>
      <c r="L27">
        <v>12.5</v>
      </c>
    </row>
    <row r="28" spans="1:12" ht="14.25" x14ac:dyDescent="0.45">
      <c r="A28" s="21" t="s">
        <v>145</v>
      </c>
      <c r="B28" s="21" t="s">
        <v>146</v>
      </c>
      <c r="C28" s="47">
        <v>-0.4</v>
      </c>
      <c r="D28" s="47">
        <v>-0.5</v>
      </c>
      <c r="E28">
        <v>-0.4</v>
      </c>
      <c r="F28">
        <v>0.2</v>
      </c>
      <c r="G28">
        <v>0.2</v>
      </c>
      <c r="H28">
        <v>0.3</v>
      </c>
      <c r="I28">
        <v>0.8</v>
      </c>
      <c r="J28">
        <v>0.4</v>
      </c>
      <c r="K28">
        <v>-0.2</v>
      </c>
      <c r="L28">
        <v>0.3</v>
      </c>
    </row>
    <row r="29" spans="1:12" ht="14.25" x14ac:dyDescent="0.45">
      <c r="A29" s="21" t="s">
        <v>147</v>
      </c>
      <c r="B29" s="21" t="s">
        <v>148</v>
      </c>
      <c r="C29" s="47">
        <v>28.5</v>
      </c>
      <c r="D29" s="47">
        <v>26.3</v>
      </c>
      <c r="E29">
        <v>28.9</v>
      </c>
      <c r="F29">
        <v>32.200000000000003</v>
      </c>
      <c r="G29">
        <v>28.8</v>
      </c>
      <c r="H29">
        <v>33.9</v>
      </c>
      <c r="I29">
        <v>29.1</v>
      </c>
      <c r="J29">
        <v>28.1</v>
      </c>
      <c r="K29">
        <v>26</v>
      </c>
      <c r="L29">
        <v>26.2</v>
      </c>
    </row>
    <row r="30" spans="1:12" ht="14.25" x14ac:dyDescent="0.45">
      <c r="A30" s="21" t="s">
        <v>149</v>
      </c>
      <c r="B30" s="21" t="s">
        <v>150</v>
      </c>
      <c r="C30" s="47">
        <v>60.7</v>
      </c>
      <c r="D30" s="47">
        <v>61.8</v>
      </c>
      <c r="E30">
        <v>60.3</v>
      </c>
      <c r="F30">
        <v>58.2</v>
      </c>
      <c r="G30">
        <v>60.3</v>
      </c>
      <c r="H30">
        <v>55.9</v>
      </c>
      <c r="I30">
        <v>59.9</v>
      </c>
      <c r="J30">
        <v>60.4</v>
      </c>
      <c r="K30">
        <v>61.6</v>
      </c>
      <c r="L30">
        <v>61</v>
      </c>
    </row>
    <row r="31" spans="1:12" ht="14.25" x14ac:dyDescent="0.45">
      <c r="A31" s="21" t="s">
        <v>151</v>
      </c>
      <c r="B31" s="21" t="s">
        <v>152</v>
      </c>
      <c r="C31" s="47">
        <v>4.7</v>
      </c>
      <c r="D31" s="47">
        <v>3.7</v>
      </c>
      <c r="E31">
        <v>3.8</v>
      </c>
      <c r="F31">
        <v>4</v>
      </c>
      <c r="G31">
        <v>3.3</v>
      </c>
      <c r="H31">
        <v>3.4</v>
      </c>
      <c r="I31">
        <v>3.2</v>
      </c>
      <c r="J31">
        <v>2.5</v>
      </c>
      <c r="K31">
        <v>2.7</v>
      </c>
      <c r="L31">
        <v>3.1</v>
      </c>
    </row>
    <row r="32" spans="1:12" ht="14.25" x14ac:dyDescent="0.45">
      <c r="A32" s="21" t="s">
        <v>153</v>
      </c>
      <c r="B32" s="21" t="s">
        <v>154</v>
      </c>
      <c r="C32" s="47">
        <v>37.700000000000003</v>
      </c>
      <c r="D32" s="47">
        <v>39</v>
      </c>
      <c r="E32">
        <v>38.5</v>
      </c>
      <c r="F32">
        <v>37.9</v>
      </c>
      <c r="G32">
        <v>40.700000000000003</v>
      </c>
      <c r="H32">
        <v>36.799999999999997</v>
      </c>
      <c r="I32">
        <v>39.4</v>
      </c>
      <c r="J32">
        <v>39.700000000000003</v>
      </c>
      <c r="K32">
        <v>39.700000000000003</v>
      </c>
      <c r="L32">
        <v>40.200000000000003</v>
      </c>
    </row>
    <row r="33" spans="1:12" ht="14.65" thickBot="1" x14ac:dyDescent="0.5">
      <c r="A33" s="21" t="s">
        <v>155</v>
      </c>
      <c r="B33" s="21" t="s">
        <v>156</v>
      </c>
      <c r="C33" s="47">
        <v>18.399999999999999</v>
      </c>
      <c r="D33" s="47">
        <v>19.100000000000001</v>
      </c>
      <c r="E33">
        <v>18.100000000000001</v>
      </c>
      <c r="F33">
        <v>16.3</v>
      </c>
      <c r="G33">
        <v>16.3</v>
      </c>
      <c r="H33">
        <v>15.7</v>
      </c>
      <c r="I33">
        <v>17.3</v>
      </c>
      <c r="J33">
        <v>18.2</v>
      </c>
      <c r="K33">
        <v>19.2</v>
      </c>
      <c r="L33">
        <v>17.600000000000001</v>
      </c>
    </row>
    <row r="34" spans="1:12" ht="14.25" x14ac:dyDescent="0.45">
      <c r="A34" s="24" t="s">
        <v>157</v>
      </c>
      <c r="B34" s="25" t="s">
        <v>158</v>
      </c>
      <c r="C34" s="48">
        <v>100</v>
      </c>
      <c r="D34" s="48">
        <v>100</v>
      </c>
      <c r="E34" s="51">
        <v>100</v>
      </c>
      <c r="F34" s="51">
        <v>100</v>
      </c>
      <c r="G34" s="51">
        <v>100</v>
      </c>
      <c r="H34" s="51">
        <v>100</v>
      </c>
      <c r="I34" s="51">
        <v>100</v>
      </c>
      <c r="J34" s="51">
        <v>100</v>
      </c>
      <c r="K34" s="51">
        <v>100</v>
      </c>
      <c r="L34" s="52">
        <v>100</v>
      </c>
    </row>
    <row r="35" spans="1:12" ht="14.25" x14ac:dyDescent="0.45">
      <c r="A35" s="26" t="s">
        <v>159</v>
      </c>
      <c r="B35" s="27" t="s">
        <v>106</v>
      </c>
      <c r="C35" s="49">
        <v>36.200000000000003</v>
      </c>
      <c r="D35" s="49">
        <v>34.5</v>
      </c>
      <c r="E35" s="53">
        <v>36.4</v>
      </c>
      <c r="F35" s="53">
        <v>39.700000000000003</v>
      </c>
      <c r="G35" s="53">
        <v>36.700000000000003</v>
      </c>
      <c r="H35" s="53">
        <v>42</v>
      </c>
      <c r="I35" s="53">
        <v>37.799999999999997</v>
      </c>
      <c r="J35" s="53">
        <v>36.299999999999997</v>
      </c>
      <c r="K35" s="53">
        <v>34.4</v>
      </c>
      <c r="L35" s="54">
        <v>35.6</v>
      </c>
    </row>
    <row r="36" spans="1:12" ht="14.25" x14ac:dyDescent="0.45">
      <c r="A36" s="26" t="s">
        <v>160</v>
      </c>
      <c r="B36" s="27" t="s">
        <v>108</v>
      </c>
      <c r="C36" s="49">
        <v>7.8</v>
      </c>
      <c r="D36" s="49">
        <v>8.6</v>
      </c>
      <c r="E36" s="53">
        <v>7.5</v>
      </c>
      <c r="F36" s="53">
        <v>6</v>
      </c>
      <c r="G36" s="53">
        <v>7</v>
      </c>
      <c r="H36" s="53">
        <v>6.5</v>
      </c>
      <c r="I36" s="53">
        <v>6.5</v>
      </c>
      <c r="J36" s="53">
        <v>6.8</v>
      </c>
      <c r="K36" s="53">
        <v>7.8</v>
      </c>
      <c r="L36" s="54">
        <v>7.8</v>
      </c>
    </row>
    <row r="37" spans="1:12" ht="14.25" x14ac:dyDescent="0.45">
      <c r="A37" s="26" t="s">
        <v>161</v>
      </c>
      <c r="B37" s="27" t="s">
        <v>110</v>
      </c>
      <c r="C37" s="49">
        <v>-1</v>
      </c>
      <c r="D37" s="49">
        <v>-1</v>
      </c>
      <c r="E37" s="53">
        <v>-0.9</v>
      </c>
      <c r="F37" s="53">
        <v>-0.2</v>
      </c>
      <c r="G37" s="53">
        <v>-0.1</v>
      </c>
      <c r="H37" s="53">
        <v>-0.1</v>
      </c>
      <c r="I37" s="53">
        <v>0.6</v>
      </c>
      <c r="J37" s="53">
        <v>0.1</v>
      </c>
      <c r="K37" s="53">
        <v>-0.6</v>
      </c>
      <c r="L37" s="54">
        <v>0</v>
      </c>
    </row>
    <row r="38" spans="1:12" ht="14.25" x14ac:dyDescent="0.45">
      <c r="A38" s="26" t="s">
        <v>162</v>
      </c>
      <c r="B38" s="27" t="s">
        <v>112</v>
      </c>
      <c r="C38" s="49">
        <v>29.4</v>
      </c>
      <c r="D38" s="49">
        <v>26.9</v>
      </c>
      <c r="E38" s="53">
        <v>29.8</v>
      </c>
      <c r="F38" s="53">
        <v>33.9</v>
      </c>
      <c r="G38" s="53">
        <v>29.9</v>
      </c>
      <c r="H38" s="53">
        <v>35.6</v>
      </c>
      <c r="I38" s="53">
        <v>30.7</v>
      </c>
      <c r="J38" s="53">
        <v>29.4</v>
      </c>
      <c r="K38" s="53">
        <v>27.2</v>
      </c>
      <c r="L38" s="54">
        <v>27.9</v>
      </c>
    </row>
    <row r="39" spans="1:12" ht="14.25" x14ac:dyDescent="0.45">
      <c r="A39" s="26" t="s">
        <v>163</v>
      </c>
      <c r="B39" s="27" t="s">
        <v>114</v>
      </c>
      <c r="C39" s="49">
        <v>63.8</v>
      </c>
      <c r="D39" s="49">
        <v>65.5</v>
      </c>
      <c r="E39" s="53">
        <v>63.6</v>
      </c>
      <c r="F39" s="53">
        <v>60.3</v>
      </c>
      <c r="G39" s="53">
        <v>63.3</v>
      </c>
      <c r="H39" s="53">
        <v>58</v>
      </c>
      <c r="I39" s="53">
        <v>62.2</v>
      </c>
      <c r="J39" s="53">
        <v>63.7</v>
      </c>
      <c r="K39" s="53">
        <v>65.599999999999994</v>
      </c>
      <c r="L39" s="54">
        <v>64.400000000000006</v>
      </c>
    </row>
    <row r="40" spans="1:12" ht="14.25" x14ac:dyDescent="0.45">
      <c r="A40" s="26" t="s">
        <v>164</v>
      </c>
      <c r="B40" s="27" t="s">
        <v>116</v>
      </c>
      <c r="C40" s="49">
        <v>5</v>
      </c>
      <c r="D40" s="49">
        <v>4</v>
      </c>
      <c r="E40" s="53">
        <v>4</v>
      </c>
      <c r="F40" s="53">
        <v>4.0999999999999996</v>
      </c>
      <c r="G40" s="53">
        <v>3.4</v>
      </c>
      <c r="H40" s="53">
        <v>3.5</v>
      </c>
      <c r="I40" s="53">
        <v>3.3</v>
      </c>
      <c r="J40" s="53">
        <v>2.7</v>
      </c>
      <c r="K40" s="53">
        <v>2.9</v>
      </c>
      <c r="L40" s="54">
        <v>3.3</v>
      </c>
    </row>
    <row r="41" spans="1:12" ht="14.25" x14ac:dyDescent="0.45">
      <c r="A41" s="26" t="s">
        <v>165</v>
      </c>
      <c r="B41" s="27" t="s">
        <v>118</v>
      </c>
      <c r="C41" s="49">
        <v>39.6</v>
      </c>
      <c r="D41" s="49">
        <v>41.3</v>
      </c>
      <c r="E41" s="53">
        <v>40.5</v>
      </c>
      <c r="F41" s="53">
        <v>39.299999999999997</v>
      </c>
      <c r="G41" s="53">
        <v>42.9</v>
      </c>
      <c r="H41" s="53">
        <v>38.299999999999997</v>
      </c>
      <c r="I41" s="53">
        <v>41</v>
      </c>
      <c r="J41" s="53">
        <v>42.2</v>
      </c>
      <c r="K41" s="53">
        <v>42.6</v>
      </c>
      <c r="L41" s="54">
        <v>42.7</v>
      </c>
    </row>
    <row r="42" spans="1:12" ht="14.65" thickBot="1" x14ac:dyDescent="0.5">
      <c r="A42" s="28" t="s">
        <v>166</v>
      </c>
      <c r="B42" s="29" t="s">
        <v>120</v>
      </c>
      <c r="C42" s="50">
        <v>19.2</v>
      </c>
      <c r="D42" s="50">
        <v>20.2</v>
      </c>
      <c r="E42" s="55">
        <v>19.100000000000001</v>
      </c>
      <c r="F42" s="55">
        <v>16.899999999999999</v>
      </c>
      <c r="G42" s="55">
        <v>16.899999999999999</v>
      </c>
      <c r="H42" s="55">
        <v>16.2</v>
      </c>
      <c r="I42" s="55">
        <v>17.899999999999999</v>
      </c>
      <c r="J42" s="55">
        <v>18.8</v>
      </c>
      <c r="K42" s="55">
        <v>20.100000000000001</v>
      </c>
      <c r="L42" s="56">
        <v>18.3</v>
      </c>
    </row>
    <row r="43" spans="1:12" ht="14.25" x14ac:dyDescent="0.45">
      <c r="A43" s="21" t="s">
        <v>167</v>
      </c>
      <c r="B43" s="23" t="s">
        <v>168</v>
      </c>
      <c r="C43" s="47">
        <v>100</v>
      </c>
      <c r="D43" s="47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</row>
    <row r="44" spans="1:12" ht="14.25" x14ac:dyDescent="0.45">
      <c r="A44" s="21" t="s">
        <v>169</v>
      </c>
      <c r="B44" s="21" t="s">
        <v>106</v>
      </c>
      <c r="C44" s="47">
        <v>62</v>
      </c>
      <c r="D44" s="47">
        <v>65</v>
      </c>
      <c r="E44">
        <v>62.8</v>
      </c>
      <c r="F44">
        <v>58.4</v>
      </c>
      <c r="G44">
        <v>65.3</v>
      </c>
      <c r="H44">
        <v>62.8</v>
      </c>
      <c r="I44">
        <v>58.9</v>
      </c>
      <c r="J44">
        <v>64.7</v>
      </c>
      <c r="K44">
        <v>66.7</v>
      </c>
      <c r="L44">
        <v>62.6</v>
      </c>
    </row>
    <row r="45" spans="1:12" ht="14.25" x14ac:dyDescent="0.45">
      <c r="A45" s="21" t="s">
        <v>170</v>
      </c>
      <c r="B45" s="21" t="s">
        <v>108</v>
      </c>
      <c r="C45" s="47">
        <v>36.700000000000003</v>
      </c>
      <c r="D45" s="47">
        <v>40.1</v>
      </c>
      <c r="E45">
        <v>37.4</v>
      </c>
      <c r="F45">
        <v>36.799999999999997</v>
      </c>
      <c r="G45">
        <v>42.1</v>
      </c>
      <c r="H45">
        <v>41.2</v>
      </c>
      <c r="I45">
        <v>39.200000000000003</v>
      </c>
      <c r="J45">
        <v>43.7</v>
      </c>
      <c r="K45">
        <v>46.5</v>
      </c>
      <c r="L45">
        <v>45.1</v>
      </c>
    </row>
    <row r="46" spans="1:12" ht="14.25" x14ac:dyDescent="0.45">
      <c r="A46" s="21" t="s">
        <v>171</v>
      </c>
      <c r="B46" s="21" t="s">
        <v>110</v>
      </c>
      <c r="C46" s="47">
        <v>3.6</v>
      </c>
      <c r="D46" s="47">
        <v>3.1</v>
      </c>
      <c r="E46">
        <v>3.2</v>
      </c>
      <c r="F46">
        <v>3.3</v>
      </c>
      <c r="G46">
        <v>3.5</v>
      </c>
      <c r="H46">
        <v>3.5</v>
      </c>
      <c r="I46">
        <v>3</v>
      </c>
      <c r="J46">
        <v>2.8</v>
      </c>
      <c r="K46">
        <v>2.9</v>
      </c>
      <c r="L46">
        <v>3</v>
      </c>
    </row>
    <row r="47" spans="1:12" ht="14.25" x14ac:dyDescent="0.45">
      <c r="A47" s="21" t="s">
        <v>172</v>
      </c>
      <c r="B47" s="21" t="s">
        <v>112</v>
      </c>
      <c r="C47" s="47">
        <v>21.6</v>
      </c>
      <c r="D47" s="47">
        <v>21.8</v>
      </c>
      <c r="E47">
        <v>22.2</v>
      </c>
      <c r="F47">
        <v>18.3</v>
      </c>
      <c r="G47">
        <v>19.7</v>
      </c>
      <c r="H47">
        <v>18.100000000000001</v>
      </c>
      <c r="I47">
        <v>16.7</v>
      </c>
      <c r="J47">
        <v>18.100000000000001</v>
      </c>
      <c r="K47">
        <v>17.3</v>
      </c>
      <c r="L47">
        <v>14.4</v>
      </c>
    </row>
    <row r="48" spans="1:12" ht="14.25" x14ac:dyDescent="0.45">
      <c r="A48" s="21" t="s">
        <v>173</v>
      </c>
      <c r="B48" s="21" t="s">
        <v>114</v>
      </c>
      <c r="C48" s="47">
        <v>38</v>
      </c>
      <c r="D48" s="47">
        <v>35</v>
      </c>
      <c r="E48">
        <v>37.200000000000003</v>
      </c>
      <c r="F48">
        <v>41.6</v>
      </c>
      <c r="G48">
        <v>34.700000000000003</v>
      </c>
      <c r="H48">
        <v>37.200000000000003</v>
      </c>
      <c r="I48">
        <v>41.1</v>
      </c>
      <c r="J48">
        <v>35.299999999999997</v>
      </c>
      <c r="K48">
        <v>33.299999999999997</v>
      </c>
      <c r="L48">
        <v>37.4</v>
      </c>
    </row>
    <row r="49" spans="1:12" ht="14.25" x14ac:dyDescent="0.45">
      <c r="A49" s="21" t="s">
        <v>174</v>
      </c>
      <c r="B49" s="21" t="s">
        <v>116</v>
      </c>
      <c r="C49" s="47">
        <v>2.6</v>
      </c>
      <c r="D49" s="47">
        <v>1.6</v>
      </c>
      <c r="E49">
        <v>2.2000000000000002</v>
      </c>
      <c r="F49">
        <v>3.2</v>
      </c>
      <c r="G49">
        <v>2.2000000000000002</v>
      </c>
      <c r="H49">
        <v>2.4</v>
      </c>
      <c r="I49">
        <v>2.2999999999999998</v>
      </c>
      <c r="J49">
        <v>1.3</v>
      </c>
      <c r="K49">
        <v>1.1000000000000001</v>
      </c>
      <c r="L49">
        <v>1.5</v>
      </c>
    </row>
    <row r="50" spans="1:12" ht="14.25" x14ac:dyDescent="0.45">
      <c r="A50" s="21" t="s">
        <v>175</v>
      </c>
      <c r="B50" s="21" t="s">
        <v>118</v>
      </c>
      <c r="C50" s="47">
        <v>23</v>
      </c>
      <c r="D50" s="47">
        <v>22.1</v>
      </c>
      <c r="E50">
        <v>24.3</v>
      </c>
      <c r="F50">
        <v>27.3</v>
      </c>
      <c r="G50">
        <v>21.7</v>
      </c>
      <c r="H50">
        <v>23.4</v>
      </c>
      <c r="I50">
        <v>26.1</v>
      </c>
      <c r="J50">
        <v>20.9</v>
      </c>
      <c r="K50">
        <v>19.2</v>
      </c>
      <c r="L50">
        <v>22.7</v>
      </c>
    </row>
    <row r="51" spans="1:12" ht="14.25" x14ac:dyDescent="0.45">
      <c r="A51" s="21" t="s">
        <v>176</v>
      </c>
      <c r="B51" s="21" t="s">
        <v>120</v>
      </c>
      <c r="C51" s="47">
        <v>12.4</v>
      </c>
      <c r="D51" s="47">
        <v>11.3</v>
      </c>
      <c r="E51">
        <v>10.6</v>
      </c>
      <c r="F51">
        <v>11.2</v>
      </c>
      <c r="G51">
        <v>10.8</v>
      </c>
      <c r="H51">
        <v>11.4</v>
      </c>
      <c r="I51">
        <v>12.7</v>
      </c>
      <c r="J51">
        <v>13</v>
      </c>
      <c r="K51">
        <v>13</v>
      </c>
      <c r="L51">
        <v>13.2</v>
      </c>
    </row>
    <row r="52" spans="1:12" ht="14.25" x14ac:dyDescent="0.45">
      <c r="A52" s="21" t="s">
        <v>177</v>
      </c>
      <c r="B52" s="23" t="s">
        <v>178</v>
      </c>
      <c r="C52" s="47">
        <v>100</v>
      </c>
      <c r="D52" s="47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</row>
    <row r="53" spans="1:12" ht="14.25" x14ac:dyDescent="0.45">
      <c r="A53" s="21" t="s">
        <v>179</v>
      </c>
      <c r="B53" s="21" t="s">
        <v>142</v>
      </c>
      <c r="C53" s="47">
        <v>63.9</v>
      </c>
      <c r="D53" s="47">
        <v>68.3</v>
      </c>
      <c r="E53">
        <v>61.3</v>
      </c>
      <c r="F53">
        <v>59.3</v>
      </c>
      <c r="G53">
        <v>58.5</v>
      </c>
      <c r="H53">
        <v>58.3</v>
      </c>
      <c r="I53">
        <v>55.9</v>
      </c>
      <c r="J53">
        <v>52.7</v>
      </c>
      <c r="K53">
        <v>56.4</v>
      </c>
      <c r="L53">
        <v>57.9</v>
      </c>
    </row>
    <row r="54" spans="1:12" ht="14.25" x14ac:dyDescent="0.45">
      <c r="A54" s="21" t="s">
        <v>180</v>
      </c>
      <c r="B54" s="21" t="s">
        <v>144</v>
      </c>
      <c r="C54" s="47">
        <v>11.9</v>
      </c>
      <c r="D54" s="47">
        <v>16</v>
      </c>
      <c r="E54">
        <v>13.9</v>
      </c>
      <c r="F54">
        <v>13.4</v>
      </c>
      <c r="G54">
        <v>14.8</v>
      </c>
      <c r="H54">
        <v>14.1</v>
      </c>
      <c r="I54">
        <v>13.6</v>
      </c>
      <c r="J54">
        <v>18.600000000000001</v>
      </c>
      <c r="K54">
        <v>19.5</v>
      </c>
      <c r="L54">
        <v>15.5</v>
      </c>
    </row>
    <row r="55" spans="1:12" ht="14.25" x14ac:dyDescent="0.45">
      <c r="A55" s="21" t="s">
        <v>181</v>
      </c>
      <c r="B55" s="21" t="s">
        <v>146</v>
      </c>
      <c r="C55" s="47">
        <v>6.9</v>
      </c>
      <c r="D55" s="47">
        <v>7.4</v>
      </c>
      <c r="E55">
        <v>6.7</v>
      </c>
      <c r="F55">
        <v>6.3</v>
      </c>
      <c r="G55">
        <v>6.6</v>
      </c>
      <c r="H55">
        <v>6.3</v>
      </c>
      <c r="I55">
        <v>6.2</v>
      </c>
      <c r="J55">
        <v>7.9</v>
      </c>
      <c r="K55">
        <v>9.4</v>
      </c>
      <c r="L55">
        <v>7.9</v>
      </c>
    </row>
    <row r="56" spans="1:12" ht="14.25" x14ac:dyDescent="0.45">
      <c r="A56" s="21" t="s">
        <v>182</v>
      </c>
      <c r="B56" s="21" t="s">
        <v>148</v>
      </c>
      <c r="C56" s="47">
        <v>45.1</v>
      </c>
      <c r="D56" s="47">
        <v>44.9</v>
      </c>
      <c r="E56">
        <v>40.700000000000003</v>
      </c>
      <c r="F56">
        <v>39.6</v>
      </c>
      <c r="G56">
        <v>37.200000000000003</v>
      </c>
      <c r="H56">
        <v>37.9</v>
      </c>
      <c r="I56">
        <v>36.1</v>
      </c>
      <c r="J56">
        <v>26.2</v>
      </c>
      <c r="K56">
        <v>27.5</v>
      </c>
      <c r="L56">
        <v>34.5</v>
      </c>
    </row>
    <row r="57" spans="1:12" ht="14.25" x14ac:dyDescent="0.45">
      <c r="A57" s="21" t="s">
        <v>183</v>
      </c>
      <c r="B57" s="21" t="s">
        <v>150</v>
      </c>
      <c r="C57" s="47">
        <v>36.1</v>
      </c>
      <c r="D57" s="47">
        <v>31.7</v>
      </c>
      <c r="E57">
        <v>38.700000000000003</v>
      </c>
      <c r="F57">
        <v>40.700000000000003</v>
      </c>
      <c r="G57">
        <v>41.5</v>
      </c>
      <c r="H57">
        <v>41.7</v>
      </c>
      <c r="I57">
        <v>44.1</v>
      </c>
      <c r="J57">
        <v>47.3</v>
      </c>
      <c r="K57">
        <v>43.6</v>
      </c>
      <c r="L57">
        <v>42.1</v>
      </c>
    </row>
    <row r="58" spans="1:12" ht="14.25" x14ac:dyDescent="0.45">
      <c r="A58" s="21" t="s">
        <v>184</v>
      </c>
      <c r="B58" s="21" t="s">
        <v>152</v>
      </c>
      <c r="C58" s="47">
        <v>3.3</v>
      </c>
      <c r="D58" s="47">
        <v>2.8</v>
      </c>
      <c r="E58">
        <v>3.4</v>
      </c>
      <c r="F58">
        <v>4.0999999999999996</v>
      </c>
      <c r="G58">
        <v>4.0999999999999996</v>
      </c>
      <c r="H58">
        <v>4</v>
      </c>
      <c r="I58">
        <v>3.7</v>
      </c>
      <c r="J58">
        <v>3.3</v>
      </c>
      <c r="K58">
        <v>2.8</v>
      </c>
      <c r="L58">
        <v>2.6</v>
      </c>
    </row>
    <row r="59" spans="1:12" ht="14.25" x14ac:dyDescent="0.45">
      <c r="A59" s="21" t="s">
        <v>185</v>
      </c>
      <c r="B59" s="21" t="s">
        <v>154</v>
      </c>
      <c r="C59" s="47">
        <v>18.8</v>
      </c>
      <c r="D59" s="47">
        <v>14.8</v>
      </c>
      <c r="E59">
        <v>20.100000000000001</v>
      </c>
      <c r="F59">
        <v>20.5</v>
      </c>
      <c r="G59">
        <v>18.399999999999999</v>
      </c>
      <c r="H59">
        <v>18.3</v>
      </c>
      <c r="I59">
        <v>19.899999999999999</v>
      </c>
      <c r="J59">
        <v>18.8</v>
      </c>
      <c r="K59">
        <v>18.5</v>
      </c>
      <c r="L59">
        <v>19.899999999999999</v>
      </c>
    </row>
    <row r="60" spans="1:12" ht="14.25" x14ac:dyDescent="0.45">
      <c r="A60" s="21" t="s">
        <v>186</v>
      </c>
      <c r="B60" s="21" t="s">
        <v>156</v>
      </c>
      <c r="C60" s="47">
        <v>14.1</v>
      </c>
      <c r="D60" s="47">
        <v>14.1</v>
      </c>
      <c r="E60">
        <v>15.2</v>
      </c>
      <c r="F60">
        <v>16.100000000000001</v>
      </c>
      <c r="G60">
        <v>18.899999999999999</v>
      </c>
      <c r="H60">
        <v>19.399999999999999</v>
      </c>
      <c r="I60">
        <v>20.5</v>
      </c>
      <c r="J60">
        <v>25.2</v>
      </c>
      <c r="K60">
        <v>22.2</v>
      </c>
      <c r="L60">
        <v>19.7</v>
      </c>
    </row>
    <row r="61" spans="1:12" ht="14.25" x14ac:dyDescent="0.45">
      <c r="A61" s="21" t="s">
        <v>187</v>
      </c>
      <c r="B61" s="30" t="s">
        <v>188</v>
      </c>
      <c r="C61" s="47">
        <v>100</v>
      </c>
      <c r="D61" s="47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</row>
    <row r="62" spans="1:12" ht="14.25" x14ac:dyDescent="0.45">
      <c r="A62" s="21" t="s">
        <v>189</v>
      </c>
      <c r="B62" s="31" t="s">
        <v>106</v>
      </c>
      <c r="C62" s="47">
        <v>69.900000000000006</v>
      </c>
      <c r="D62" s="47">
        <v>76</v>
      </c>
      <c r="E62">
        <v>62</v>
      </c>
      <c r="F62">
        <v>58.5</v>
      </c>
      <c r="G62">
        <v>61.7</v>
      </c>
      <c r="H62">
        <v>59.8</v>
      </c>
      <c r="I62">
        <v>58.5</v>
      </c>
      <c r="J62">
        <v>58</v>
      </c>
      <c r="K62">
        <v>59.3</v>
      </c>
      <c r="L62">
        <v>61.6</v>
      </c>
    </row>
    <row r="63" spans="1:12" ht="14.25" x14ac:dyDescent="0.45">
      <c r="A63" s="21" t="s">
        <v>190</v>
      </c>
      <c r="B63" s="31" t="s">
        <v>108</v>
      </c>
      <c r="C63" s="47">
        <v>7</v>
      </c>
      <c r="D63" s="47">
        <v>11.4</v>
      </c>
      <c r="E63">
        <v>9.1</v>
      </c>
      <c r="F63">
        <v>8.1999999999999993</v>
      </c>
      <c r="G63">
        <v>9.6</v>
      </c>
      <c r="H63">
        <v>8.5</v>
      </c>
      <c r="I63">
        <v>8.3000000000000007</v>
      </c>
      <c r="J63">
        <v>14.4</v>
      </c>
      <c r="K63">
        <v>14.6</v>
      </c>
      <c r="L63">
        <v>9.6</v>
      </c>
    </row>
    <row r="64" spans="1:12" ht="14.25" x14ac:dyDescent="0.45">
      <c r="A64" s="21" t="s">
        <v>191</v>
      </c>
      <c r="B64" s="31" t="s">
        <v>110</v>
      </c>
      <c r="C64" s="47">
        <v>9.1999999999999993</v>
      </c>
      <c r="D64" s="47">
        <v>10.5</v>
      </c>
      <c r="E64">
        <v>8.6999999999999993</v>
      </c>
      <c r="F64">
        <v>8</v>
      </c>
      <c r="G64">
        <v>8.8000000000000007</v>
      </c>
      <c r="H64">
        <v>7.8</v>
      </c>
      <c r="I64">
        <v>7.9</v>
      </c>
      <c r="J64">
        <v>11.7</v>
      </c>
      <c r="K64">
        <v>12.6</v>
      </c>
      <c r="L64">
        <v>10.4</v>
      </c>
    </row>
    <row r="65" spans="1:12" ht="14.25" x14ac:dyDescent="0.45">
      <c r="A65" s="21" t="s">
        <v>192</v>
      </c>
      <c r="B65" s="31" t="s">
        <v>112</v>
      </c>
      <c r="C65" s="47">
        <v>53.6</v>
      </c>
      <c r="D65" s="47">
        <v>54.1</v>
      </c>
      <c r="E65">
        <v>44.2</v>
      </c>
      <c r="F65">
        <v>42.2</v>
      </c>
      <c r="G65">
        <v>43.2</v>
      </c>
      <c r="H65">
        <v>43.5</v>
      </c>
      <c r="I65">
        <v>42.3</v>
      </c>
      <c r="J65">
        <v>32</v>
      </c>
      <c r="K65">
        <v>32</v>
      </c>
      <c r="L65">
        <v>41.6</v>
      </c>
    </row>
    <row r="66" spans="1:12" ht="14.25" x14ac:dyDescent="0.45">
      <c r="A66" s="21" t="s">
        <v>193</v>
      </c>
      <c r="B66" s="31" t="s">
        <v>114</v>
      </c>
      <c r="C66" s="47">
        <v>30.1</v>
      </c>
      <c r="D66" s="47">
        <v>24</v>
      </c>
      <c r="E66">
        <v>38</v>
      </c>
      <c r="F66">
        <v>41.5</v>
      </c>
      <c r="G66">
        <v>38.299999999999997</v>
      </c>
      <c r="H66">
        <v>40.200000000000003</v>
      </c>
      <c r="I66">
        <v>41.5</v>
      </c>
      <c r="J66">
        <v>42</v>
      </c>
      <c r="K66">
        <v>40.700000000000003</v>
      </c>
      <c r="L66">
        <v>38.4</v>
      </c>
    </row>
    <row r="67" spans="1:12" ht="14.25" x14ac:dyDescent="0.45">
      <c r="A67" s="21" t="s">
        <v>194</v>
      </c>
      <c r="B67" s="31" t="s">
        <v>116</v>
      </c>
      <c r="C67" s="47">
        <v>1.2</v>
      </c>
      <c r="D67" s="47">
        <v>0.9</v>
      </c>
      <c r="E67">
        <v>2.2000000000000002</v>
      </c>
      <c r="F67">
        <v>2.8</v>
      </c>
      <c r="G67">
        <v>2.4</v>
      </c>
      <c r="H67">
        <v>2.7</v>
      </c>
      <c r="I67">
        <v>2.5</v>
      </c>
      <c r="J67">
        <v>1.9</v>
      </c>
      <c r="K67">
        <v>1.7</v>
      </c>
      <c r="L67">
        <v>1.4</v>
      </c>
    </row>
    <row r="68" spans="1:12" ht="14.25" x14ac:dyDescent="0.45">
      <c r="A68" s="21" t="s">
        <v>195</v>
      </c>
      <c r="B68" s="31" t="s">
        <v>118</v>
      </c>
      <c r="C68" s="47">
        <v>19.3</v>
      </c>
      <c r="D68" s="47">
        <v>13.2</v>
      </c>
      <c r="E68">
        <v>22.2</v>
      </c>
      <c r="F68">
        <v>22.8</v>
      </c>
      <c r="G68">
        <v>19.100000000000001</v>
      </c>
      <c r="H68">
        <v>19.3</v>
      </c>
      <c r="I68">
        <v>21.2</v>
      </c>
      <c r="J68">
        <v>18.7</v>
      </c>
      <c r="K68">
        <v>17.899999999999999</v>
      </c>
      <c r="L68">
        <v>19.8</v>
      </c>
    </row>
    <row r="69" spans="1:12" ht="14.25" x14ac:dyDescent="0.45">
      <c r="A69" s="21" t="s">
        <v>196</v>
      </c>
      <c r="B69" s="31" t="s">
        <v>120</v>
      </c>
      <c r="C69" s="47">
        <v>9.6</v>
      </c>
      <c r="D69" s="47">
        <v>9.9</v>
      </c>
      <c r="E69">
        <v>13.6</v>
      </c>
      <c r="F69">
        <v>15.9</v>
      </c>
      <c r="G69">
        <v>16.8</v>
      </c>
      <c r="H69">
        <v>18.2</v>
      </c>
      <c r="I69">
        <v>17.899999999999999</v>
      </c>
      <c r="J69">
        <v>21.4</v>
      </c>
      <c r="K69">
        <v>21.2</v>
      </c>
      <c r="L69">
        <v>17.2</v>
      </c>
    </row>
    <row r="70" spans="1:12" ht="14.25" x14ac:dyDescent="0.45">
      <c r="A70" s="21" t="s">
        <v>197</v>
      </c>
      <c r="B70" s="23" t="s">
        <v>198</v>
      </c>
      <c r="C70" s="47">
        <v>100</v>
      </c>
      <c r="D70" s="47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</row>
    <row r="71" spans="1:12" ht="14.25" x14ac:dyDescent="0.45">
      <c r="A71" s="21" t="s">
        <v>199</v>
      </c>
      <c r="B71" s="21" t="s">
        <v>106</v>
      </c>
      <c r="C71" s="47">
        <v>52.8</v>
      </c>
      <c r="D71" s="47">
        <v>58.7</v>
      </c>
      <c r="E71">
        <v>61.7</v>
      </c>
      <c r="F71">
        <v>58.3</v>
      </c>
      <c r="G71">
        <v>53.5</v>
      </c>
      <c r="H71">
        <v>54.2</v>
      </c>
      <c r="I71">
        <v>50.1</v>
      </c>
      <c r="J71">
        <v>48.4</v>
      </c>
      <c r="K71">
        <v>51.9</v>
      </c>
      <c r="L71">
        <v>56.2</v>
      </c>
    </row>
    <row r="72" spans="1:12" ht="14.25" x14ac:dyDescent="0.45">
      <c r="A72" s="21" t="s">
        <v>200</v>
      </c>
      <c r="B72" s="21" t="s">
        <v>108</v>
      </c>
      <c r="C72" s="47">
        <v>15.1</v>
      </c>
      <c r="D72" s="47">
        <v>15.3</v>
      </c>
      <c r="E72">
        <v>14.9</v>
      </c>
      <c r="F72">
        <v>13.9</v>
      </c>
      <c r="G72">
        <v>15.2</v>
      </c>
      <c r="H72">
        <v>16.2</v>
      </c>
      <c r="I72">
        <v>15.7</v>
      </c>
      <c r="J72">
        <v>17.5</v>
      </c>
      <c r="K72">
        <v>18</v>
      </c>
      <c r="L72">
        <v>17.2</v>
      </c>
    </row>
    <row r="73" spans="1:12" ht="14.25" x14ac:dyDescent="0.45">
      <c r="A73" s="21" t="s">
        <v>201</v>
      </c>
      <c r="B73" s="21" t="s">
        <v>110</v>
      </c>
      <c r="C73" s="47">
        <v>4.2</v>
      </c>
      <c r="D73" s="47">
        <v>4.0999999999999996</v>
      </c>
      <c r="E73">
        <v>4.5</v>
      </c>
      <c r="F73">
        <v>4.5999999999999996</v>
      </c>
      <c r="G73">
        <v>4.8</v>
      </c>
      <c r="H73">
        <v>5.5</v>
      </c>
      <c r="I73">
        <v>5.3</v>
      </c>
      <c r="J73">
        <v>4.9000000000000004</v>
      </c>
      <c r="K73">
        <v>5.2</v>
      </c>
      <c r="L73">
        <v>5.0999999999999996</v>
      </c>
    </row>
    <row r="74" spans="1:12" ht="14.25" x14ac:dyDescent="0.45">
      <c r="A74" s="21" t="s">
        <v>202</v>
      </c>
      <c r="B74" s="21" t="s">
        <v>112</v>
      </c>
      <c r="C74" s="47">
        <v>33.4</v>
      </c>
      <c r="D74" s="47">
        <v>39.299999999999997</v>
      </c>
      <c r="E74">
        <v>42.3</v>
      </c>
      <c r="F74">
        <v>39.9</v>
      </c>
      <c r="G74">
        <v>33.5</v>
      </c>
      <c r="H74">
        <v>32.5</v>
      </c>
      <c r="I74">
        <v>29.1</v>
      </c>
      <c r="J74">
        <v>26</v>
      </c>
      <c r="K74">
        <v>28.7</v>
      </c>
      <c r="L74">
        <v>33.9</v>
      </c>
    </row>
    <row r="75" spans="1:12" ht="14.25" x14ac:dyDescent="0.45">
      <c r="A75" s="21" t="s">
        <v>203</v>
      </c>
      <c r="B75" s="21" t="s">
        <v>114</v>
      </c>
      <c r="C75" s="47">
        <v>47.2</v>
      </c>
      <c r="D75" s="47">
        <v>41.3</v>
      </c>
      <c r="E75">
        <v>38.299999999999997</v>
      </c>
      <c r="F75">
        <v>41.6</v>
      </c>
      <c r="G75">
        <v>46.5</v>
      </c>
      <c r="H75">
        <v>45.8</v>
      </c>
      <c r="I75">
        <v>49.9</v>
      </c>
      <c r="J75">
        <v>51.6</v>
      </c>
      <c r="K75">
        <v>48.1</v>
      </c>
      <c r="L75">
        <v>43.8</v>
      </c>
    </row>
    <row r="76" spans="1:12" ht="14.25" x14ac:dyDescent="0.45">
      <c r="A76" s="21" t="s">
        <v>204</v>
      </c>
      <c r="B76" s="21" t="s">
        <v>116</v>
      </c>
      <c r="C76" s="47">
        <v>10.199999999999999</v>
      </c>
      <c r="D76" s="47">
        <v>7.2</v>
      </c>
      <c r="E76">
        <v>7.6</v>
      </c>
      <c r="F76">
        <v>9</v>
      </c>
      <c r="G76">
        <v>9.9</v>
      </c>
      <c r="H76">
        <v>9.6</v>
      </c>
      <c r="I76">
        <v>9.6</v>
      </c>
      <c r="J76">
        <v>8.1999999999999993</v>
      </c>
      <c r="K76">
        <v>6.4</v>
      </c>
      <c r="L76">
        <v>6.3</v>
      </c>
    </row>
    <row r="77" spans="1:12" ht="14.25" x14ac:dyDescent="0.45">
      <c r="A77" s="21" t="s">
        <v>205</v>
      </c>
      <c r="B77" s="21" t="s">
        <v>118</v>
      </c>
      <c r="C77" s="47">
        <v>21.6</v>
      </c>
      <c r="D77" s="47">
        <v>19.3</v>
      </c>
      <c r="E77">
        <v>18.399999999999999</v>
      </c>
      <c r="F77">
        <v>19.899999999999999</v>
      </c>
      <c r="G77">
        <v>21.4</v>
      </c>
      <c r="H77">
        <v>20.8</v>
      </c>
      <c r="I77">
        <v>22.4</v>
      </c>
      <c r="J77">
        <v>22.3</v>
      </c>
      <c r="K77">
        <v>21.8</v>
      </c>
      <c r="L77">
        <v>20.9</v>
      </c>
    </row>
    <row r="78" spans="1:12" ht="14.25" x14ac:dyDescent="0.45">
      <c r="A78" s="21" t="s">
        <v>206</v>
      </c>
      <c r="B78" s="21" t="s">
        <v>120</v>
      </c>
      <c r="C78" s="47">
        <v>15.5</v>
      </c>
      <c r="D78" s="47">
        <v>14.9</v>
      </c>
      <c r="E78">
        <v>12.4</v>
      </c>
      <c r="F78">
        <v>12.7</v>
      </c>
      <c r="G78">
        <v>15.3</v>
      </c>
      <c r="H78">
        <v>15.3</v>
      </c>
      <c r="I78">
        <v>17.8</v>
      </c>
      <c r="J78">
        <v>21.1</v>
      </c>
      <c r="K78">
        <v>19.8</v>
      </c>
      <c r="L78">
        <v>16.600000000000001</v>
      </c>
    </row>
    <row r="79" spans="1:12" ht="14.25" x14ac:dyDescent="0.45">
      <c r="A79" s="21" t="s">
        <v>207</v>
      </c>
      <c r="B79" s="23" t="s">
        <v>208</v>
      </c>
      <c r="C79" s="47">
        <v>100</v>
      </c>
      <c r="D79" s="47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</row>
    <row r="80" spans="1:12" ht="14.25" x14ac:dyDescent="0.45">
      <c r="A80" s="21" t="s">
        <v>209</v>
      </c>
      <c r="B80" s="21" t="s">
        <v>106</v>
      </c>
      <c r="C80" s="47">
        <v>54.2</v>
      </c>
      <c r="D80" s="47">
        <v>57.9</v>
      </c>
      <c r="E80">
        <v>58</v>
      </c>
      <c r="F80">
        <v>63.5</v>
      </c>
      <c r="G80">
        <v>54.4</v>
      </c>
      <c r="H80">
        <v>56.8</v>
      </c>
      <c r="I80">
        <v>52.2</v>
      </c>
      <c r="J80">
        <v>44.3</v>
      </c>
      <c r="K80">
        <v>52.4</v>
      </c>
      <c r="L80">
        <v>46.9</v>
      </c>
    </row>
    <row r="81" spans="1:12" ht="14.25" x14ac:dyDescent="0.45">
      <c r="A81" s="21" t="s">
        <v>210</v>
      </c>
      <c r="B81" s="21" t="s">
        <v>108</v>
      </c>
      <c r="C81" s="47">
        <v>25.6</v>
      </c>
      <c r="D81" s="47">
        <v>31.9</v>
      </c>
      <c r="E81">
        <v>30.3</v>
      </c>
      <c r="F81">
        <v>32.299999999999997</v>
      </c>
      <c r="G81">
        <v>29.1</v>
      </c>
      <c r="H81">
        <v>31.6</v>
      </c>
      <c r="I81">
        <v>28.5</v>
      </c>
      <c r="J81">
        <v>29</v>
      </c>
      <c r="K81">
        <v>40</v>
      </c>
      <c r="L81">
        <v>33.700000000000003</v>
      </c>
    </row>
    <row r="82" spans="1:12" ht="14.25" x14ac:dyDescent="0.45">
      <c r="A82" s="21" t="s">
        <v>211</v>
      </c>
      <c r="B82" s="21" t="s">
        <v>110</v>
      </c>
      <c r="C82" s="47">
        <v>1.5</v>
      </c>
      <c r="D82" s="47">
        <v>2.2999999999999998</v>
      </c>
      <c r="E82">
        <v>2.1</v>
      </c>
      <c r="F82">
        <v>2</v>
      </c>
      <c r="G82">
        <v>1.9</v>
      </c>
      <c r="H82">
        <v>1.8</v>
      </c>
      <c r="I82">
        <v>1.6</v>
      </c>
      <c r="J82">
        <v>1.9</v>
      </c>
      <c r="K82">
        <v>3.6</v>
      </c>
      <c r="L82">
        <v>2.5</v>
      </c>
    </row>
    <row r="83" spans="1:12" ht="14.25" x14ac:dyDescent="0.45">
      <c r="A83" s="21" t="s">
        <v>212</v>
      </c>
      <c r="B83" s="21" t="s">
        <v>112</v>
      </c>
      <c r="C83" s="47">
        <v>27.2</v>
      </c>
      <c r="D83" s="47">
        <v>23.7</v>
      </c>
      <c r="E83">
        <v>25.6</v>
      </c>
      <c r="F83">
        <v>29.3</v>
      </c>
      <c r="G83">
        <v>23.4</v>
      </c>
      <c r="H83">
        <v>23.4</v>
      </c>
      <c r="I83">
        <v>22</v>
      </c>
      <c r="J83">
        <v>13.3</v>
      </c>
      <c r="K83">
        <v>8.8000000000000007</v>
      </c>
      <c r="L83">
        <v>10.7</v>
      </c>
    </row>
    <row r="84" spans="1:12" ht="14.25" x14ac:dyDescent="0.45">
      <c r="A84" s="21" t="s">
        <v>213</v>
      </c>
      <c r="B84" s="21" t="s">
        <v>114</v>
      </c>
      <c r="C84" s="47">
        <v>45.8</v>
      </c>
      <c r="D84" s="47">
        <v>42.1</v>
      </c>
      <c r="E84">
        <v>42</v>
      </c>
      <c r="F84">
        <v>36.5</v>
      </c>
      <c r="G84">
        <v>45.6</v>
      </c>
      <c r="H84">
        <v>43.2</v>
      </c>
      <c r="I84">
        <v>47.8</v>
      </c>
      <c r="J84">
        <v>55.7</v>
      </c>
      <c r="K84">
        <v>47.6</v>
      </c>
      <c r="L84">
        <v>53.1</v>
      </c>
    </row>
    <row r="85" spans="1:12" ht="14.25" x14ac:dyDescent="0.45">
      <c r="A85" s="21" t="s">
        <v>214</v>
      </c>
      <c r="B85" s="21" t="s">
        <v>116</v>
      </c>
      <c r="C85" s="47">
        <v>3.2</v>
      </c>
      <c r="D85" s="47">
        <v>2.2000000000000002</v>
      </c>
      <c r="E85">
        <v>2.5</v>
      </c>
      <c r="F85">
        <v>2.7</v>
      </c>
      <c r="G85">
        <v>3.3</v>
      </c>
      <c r="H85">
        <v>3.3</v>
      </c>
      <c r="I85">
        <v>3</v>
      </c>
      <c r="J85">
        <v>2.2999999999999998</v>
      </c>
      <c r="K85">
        <v>1.6</v>
      </c>
      <c r="L85">
        <v>2.5</v>
      </c>
    </row>
    <row r="86" spans="1:12" ht="14.25" x14ac:dyDescent="0.45">
      <c r="A86" s="21" t="s">
        <v>215</v>
      </c>
      <c r="B86" s="21" t="s">
        <v>118</v>
      </c>
      <c r="C86" s="47">
        <v>14.1</v>
      </c>
      <c r="D86" s="47">
        <v>13.6</v>
      </c>
      <c r="E86">
        <v>14.3</v>
      </c>
      <c r="F86">
        <v>12.6</v>
      </c>
      <c r="G86">
        <v>13.6</v>
      </c>
      <c r="H86">
        <v>12.5</v>
      </c>
      <c r="I86">
        <v>13.8</v>
      </c>
      <c r="J86">
        <v>16</v>
      </c>
      <c r="K86">
        <v>16.100000000000001</v>
      </c>
      <c r="L86">
        <v>19</v>
      </c>
    </row>
    <row r="87" spans="1:12" ht="14.25" x14ac:dyDescent="0.45">
      <c r="A87" s="21" t="s">
        <v>216</v>
      </c>
      <c r="B87" s="21" t="s">
        <v>120</v>
      </c>
      <c r="C87" s="47">
        <v>28.5</v>
      </c>
      <c r="D87" s="47">
        <v>26.3</v>
      </c>
      <c r="E87">
        <v>25.2</v>
      </c>
      <c r="F87">
        <v>21.2</v>
      </c>
      <c r="G87">
        <v>28.7</v>
      </c>
      <c r="H87">
        <v>27.5</v>
      </c>
      <c r="I87">
        <v>31</v>
      </c>
      <c r="J87">
        <v>37.4</v>
      </c>
      <c r="K87">
        <v>29.8</v>
      </c>
      <c r="L87">
        <v>31.6</v>
      </c>
    </row>
    <row r="88" spans="1:12" ht="14.25" x14ac:dyDescent="0.45">
      <c r="A88" s="21" t="s">
        <v>217</v>
      </c>
      <c r="B88" s="23" t="s">
        <v>218</v>
      </c>
      <c r="C88" s="47">
        <v>100</v>
      </c>
      <c r="D88" s="47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</row>
    <row r="89" spans="1:12" ht="14.25" x14ac:dyDescent="0.45">
      <c r="A89" s="21" t="s">
        <v>219</v>
      </c>
      <c r="B89" s="21" t="s">
        <v>142</v>
      </c>
      <c r="C89" s="47">
        <v>46</v>
      </c>
      <c r="D89" s="47">
        <v>59.2</v>
      </c>
      <c r="E89">
        <v>56.4</v>
      </c>
      <c r="F89">
        <v>59.3</v>
      </c>
      <c r="G89">
        <v>60.6</v>
      </c>
      <c r="H89">
        <v>58.2</v>
      </c>
      <c r="I89">
        <v>55.4</v>
      </c>
      <c r="J89">
        <v>58.2</v>
      </c>
      <c r="K89">
        <v>63.4</v>
      </c>
      <c r="L89">
        <v>64.8</v>
      </c>
    </row>
    <row r="90" spans="1:12" ht="14.25" x14ac:dyDescent="0.45">
      <c r="A90" s="21" t="s">
        <v>220</v>
      </c>
      <c r="B90" s="21" t="s">
        <v>144</v>
      </c>
      <c r="C90" s="47">
        <v>12.6</v>
      </c>
      <c r="D90" s="47">
        <v>15.3</v>
      </c>
      <c r="E90">
        <v>13.7</v>
      </c>
      <c r="F90">
        <v>14.7</v>
      </c>
      <c r="G90">
        <v>15.1</v>
      </c>
      <c r="H90">
        <v>14.8</v>
      </c>
      <c r="I90">
        <v>14</v>
      </c>
      <c r="J90">
        <v>15.1</v>
      </c>
      <c r="K90">
        <v>17.100000000000001</v>
      </c>
      <c r="L90">
        <v>17</v>
      </c>
    </row>
    <row r="91" spans="1:12" ht="14.25" x14ac:dyDescent="0.45">
      <c r="A91" s="21" t="s">
        <v>221</v>
      </c>
      <c r="B91" s="21" t="s">
        <v>146</v>
      </c>
      <c r="C91" s="47">
        <v>10.199999999999999</v>
      </c>
      <c r="D91" s="47">
        <v>12.6</v>
      </c>
      <c r="E91">
        <v>11.5</v>
      </c>
      <c r="F91">
        <v>12</v>
      </c>
      <c r="G91">
        <v>12.8</v>
      </c>
      <c r="H91">
        <v>12.1</v>
      </c>
      <c r="I91">
        <v>11</v>
      </c>
      <c r="J91">
        <v>11.7</v>
      </c>
      <c r="K91">
        <v>12.9</v>
      </c>
      <c r="L91">
        <v>13.1</v>
      </c>
    </row>
    <row r="92" spans="1:12" ht="14.25" x14ac:dyDescent="0.45">
      <c r="A92" s="21" t="s">
        <v>222</v>
      </c>
      <c r="B92" s="21" t="s">
        <v>148</v>
      </c>
      <c r="C92" s="47">
        <v>23.2</v>
      </c>
      <c r="D92" s="47">
        <v>31.2</v>
      </c>
      <c r="E92">
        <v>31.2</v>
      </c>
      <c r="F92">
        <v>32.6</v>
      </c>
      <c r="G92">
        <v>32.700000000000003</v>
      </c>
      <c r="H92">
        <v>31.4</v>
      </c>
      <c r="I92">
        <v>30.4</v>
      </c>
      <c r="J92">
        <v>31.4</v>
      </c>
      <c r="K92">
        <v>33.4</v>
      </c>
      <c r="L92">
        <v>34.700000000000003</v>
      </c>
    </row>
    <row r="93" spans="1:12" ht="14.25" x14ac:dyDescent="0.45">
      <c r="A93" s="21" t="s">
        <v>223</v>
      </c>
      <c r="B93" s="21" t="s">
        <v>150</v>
      </c>
      <c r="C93" s="47">
        <v>54</v>
      </c>
      <c r="D93" s="47">
        <v>40.799999999999997</v>
      </c>
      <c r="E93">
        <v>43.6</v>
      </c>
      <c r="F93">
        <v>40.700000000000003</v>
      </c>
      <c r="G93">
        <v>39.4</v>
      </c>
      <c r="H93">
        <v>41.8</v>
      </c>
      <c r="I93">
        <v>44.6</v>
      </c>
      <c r="J93">
        <v>41.8</v>
      </c>
      <c r="K93">
        <v>36.6</v>
      </c>
      <c r="L93">
        <v>35.200000000000003</v>
      </c>
    </row>
    <row r="94" spans="1:12" ht="14.25" x14ac:dyDescent="0.45">
      <c r="A94" s="21" t="s">
        <v>224</v>
      </c>
      <c r="B94" s="21" t="s">
        <v>152</v>
      </c>
      <c r="C94" s="47">
        <v>37.1</v>
      </c>
      <c r="D94" s="47">
        <v>24.4</v>
      </c>
      <c r="E94">
        <v>25.7</v>
      </c>
      <c r="F94">
        <v>23.8</v>
      </c>
      <c r="G94">
        <v>20.2</v>
      </c>
      <c r="H94">
        <v>22.2</v>
      </c>
      <c r="I94">
        <v>23.6</v>
      </c>
      <c r="J94">
        <v>18.5</v>
      </c>
      <c r="K94">
        <v>14.8</v>
      </c>
      <c r="L94">
        <v>17.399999999999999</v>
      </c>
    </row>
    <row r="95" spans="1:12" ht="14.25" x14ac:dyDescent="0.45">
      <c r="A95" s="21" t="s">
        <v>225</v>
      </c>
      <c r="B95" s="21" t="s">
        <v>154</v>
      </c>
      <c r="C95" s="47">
        <v>1.2</v>
      </c>
      <c r="D95" s="47">
        <v>1.2</v>
      </c>
      <c r="E95">
        <v>1.1000000000000001</v>
      </c>
      <c r="F95">
        <v>1.3</v>
      </c>
      <c r="G95">
        <v>2.7</v>
      </c>
      <c r="H95">
        <v>2.1</v>
      </c>
      <c r="I95">
        <v>2.2000000000000002</v>
      </c>
      <c r="J95">
        <v>2.5</v>
      </c>
      <c r="K95">
        <v>2.2999999999999998</v>
      </c>
      <c r="L95">
        <v>2.4</v>
      </c>
    </row>
    <row r="96" spans="1:12" ht="14.25" x14ac:dyDescent="0.45">
      <c r="A96" s="21" t="s">
        <v>226</v>
      </c>
      <c r="B96" s="21" t="s">
        <v>156</v>
      </c>
      <c r="C96" s="47">
        <v>15.7</v>
      </c>
      <c r="D96" s="47">
        <v>15.3</v>
      </c>
      <c r="E96">
        <v>16.8</v>
      </c>
      <c r="F96">
        <v>15.7</v>
      </c>
      <c r="G96">
        <v>16.600000000000001</v>
      </c>
      <c r="H96">
        <v>17.399999999999999</v>
      </c>
      <c r="I96">
        <v>18.8</v>
      </c>
      <c r="J96">
        <v>20.9</v>
      </c>
      <c r="K96">
        <v>19.5</v>
      </c>
      <c r="L96">
        <v>15.4</v>
      </c>
    </row>
    <row r="97" spans="1:12" ht="14.25" x14ac:dyDescent="0.45">
      <c r="A97" s="21" t="s">
        <v>227</v>
      </c>
      <c r="B97" s="23" t="s">
        <v>228</v>
      </c>
      <c r="C97" s="47">
        <v>100</v>
      </c>
      <c r="D97" s="4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</row>
    <row r="98" spans="1:12" ht="14.25" x14ac:dyDescent="0.45">
      <c r="A98" s="21" t="s">
        <v>229</v>
      </c>
      <c r="B98" s="21" t="s">
        <v>142</v>
      </c>
      <c r="C98" s="47">
        <v>50.9</v>
      </c>
      <c r="D98" s="47">
        <v>51.5</v>
      </c>
      <c r="E98">
        <v>51.7</v>
      </c>
      <c r="F98">
        <v>51.4</v>
      </c>
      <c r="G98">
        <v>51.5</v>
      </c>
      <c r="H98">
        <v>50.8</v>
      </c>
      <c r="I98">
        <v>50.6</v>
      </c>
      <c r="J98">
        <v>50.7</v>
      </c>
      <c r="K98">
        <v>50.6</v>
      </c>
      <c r="L98">
        <v>51.1</v>
      </c>
    </row>
    <row r="99" spans="1:12" ht="14.25" x14ac:dyDescent="0.45">
      <c r="A99" s="21" t="s">
        <v>230</v>
      </c>
      <c r="B99" s="21" t="s">
        <v>144</v>
      </c>
      <c r="C99" s="47">
        <v>34</v>
      </c>
      <c r="D99" s="47">
        <v>33.5</v>
      </c>
      <c r="E99">
        <v>33.799999999999997</v>
      </c>
      <c r="F99">
        <v>34</v>
      </c>
      <c r="G99">
        <v>34.1</v>
      </c>
      <c r="H99">
        <v>33.6</v>
      </c>
      <c r="I99">
        <v>33.6</v>
      </c>
      <c r="J99">
        <v>33.4</v>
      </c>
      <c r="K99">
        <v>33</v>
      </c>
      <c r="L99">
        <v>33.4</v>
      </c>
    </row>
    <row r="100" spans="1:12" ht="14.25" x14ac:dyDescent="0.45">
      <c r="A100" s="21" t="s">
        <v>231</v>
      </c>
      <c r="B100" s="21" t="s">
        <v>146</v>
      </c>
      <c r="C100" s="47">
        <v>0.6</v>
      </c>
      <c r="D100" s="47">
        <v>0.7</v>
      </c>
      <c r="E100">
        <v>0.7</v>
      </c>
      <c r="F100">
        <v>0.7</v>
      </c>
      <c r="G100">
        <v>0.7</v>
      </c>
      <c r="H100">
        <v>0.7</v>
      </c>
      <c r="I100">
        <v>0.7</v>
      </c>
      <c r="J100">
        <v>0.7</v>
      </c>
      <c r="K100">
        <v>0.6</v>
      </c>
      <c r="L100">
        <v>0.7</v>
      </c>
    </row>
    <row r="101" spans="1:12" ht="14.25" x14ac:dyDescent="0.45">
      <c r="A101" s="21" t="s">
        <v>232</v>
      </c>
      <c r="B101" s="21" t="s">
        <v>148</v>
      </c>
      <c r="C101" s="47">
        <v>16.2</v>
      </c>
      <c r="D101" s="47">
        <v>17.3</v>
      </c>
      <c r="E101">
        <v>17.100000000000001</v>
      </c>
      <c r="F101">
        <v>16.600000000000001</v>
      </c>
      <c r="G101">
        <v>16.8</v>
      </c>
      <c r="H101">
        <v>16.600000000000001</v>
      </c>
      <c r="I101">
        <v>16.399999999999999</v>
      </c>
      <c r="J101">
        <v>16.600000000000001</v>
      </c>
      <c r="K101">
        <v>17</v>
      </c>
      <c r="L101">
        <v>17</v>
      </c>
    </row>
    <row r="102" spans="1:12" ht="14.25" x14ac:dyDescent="0.45">
      <c r="A102" s="21" t="s">
        <v>233</v>
      </c>
      <c r="B102" s="21" t="s">
        <v>150</v>
      </c>
      <c r="C102" s="47">
        <v>49.1</v>
      </c>
      <c r="D102" s="47">
        <v>48.5</v>
      </c>
      <c r="E102">
        <v>48.3</v>
      </c>
      <c r="F102">
        <v>48.6</v>
      </c>
      <c r="G102">
        <v>48.5</v>
      </c>
      <c r="H102">
        <v>49.2</v>
      </c>
      <c r="I102">
        <v>49.4</v>
      </c>
      <c r="J102">
        <v>49.3</v>
      </c>
      <c r="K102">
        <v>49.4</v>
      </c>
      <c r="L102">
        <v>48.9</v>
      </c>
    </row>
    <row r="103" spans="1:12" ht="14.25" x14ac:dyDescent="0.45">
      <c r="A103" s="21" t="s">
        <v>234</v>
      </c>
      <c r="B103" s="21" t="s">
        <v>152</v>
      </c>
      <c r="C103" s="47">
        <v>3.4</v>
      </c>
      <c r="D103" s="47">
        <v>3.5</v>
      </c>
      <c r="E103">
        <v>3.4</v>
      </c>
      <c r="F103">
        <v>3.8</v>
      </c>
      <c r="G103">
        <v>3.4</v>
      </c>
      <c r="H103">
        <v>3.4</v>
      </c>
      <c r="I103">
        <v>2.8</v>
      </c>
      <c r="J103">
        <v>2.2000000000000002</v>
      </c>
      <c r="K103">
        <v>2.2000000000000002</v>
      </c>
      <c r="L103">
        <v>2.2999999999999998</v>
      </c>
    </row>
    <row r="104" spans="1:12" ht="14.25" x14ac:dyDescent="0.45">
      <c r="A104" s="21" t="s">
        <v>235</v>
      </c>
      <c r="B104" s="21" t="s">
        <v>154</v>
      </c>
      <c r="C104" s="47">
        <v>35.700000000000003</v>
      </c>
      <c r="D104" s="47">
        <v>34</v>
      </c>
      <c r="E104">
        <v>35.6</v>
      </c>
      <c r="F104">
        <v>35.799999999999997</v>
      </c>
      <c r="G104">
        <v>35.5</v>
      </c>
      <c r="H104">
        <v>36.200000000000003</v>
      </c>
      <c r="I104">
        <v>36.4</v>
      </c>
      <c r="J104">
        <v>35.6</v>
      </c>
      <c r="K104">
        <v>35.200000000000003</v>
      </c>
      <c r="L104">
        <v>36.1</v>
      </c>
    </row>
    <row r="105" spans="1:12" ht="14.65" thickBot="1" x14ac:dyDescent="0.5">
      <c r="A105" s="21" t="s">
        <v>236</v>
      </c>
      <c r="B105" s="21" t="s">
        <v>156</v>
      </c>
      <c r="C105" s="47">
        <v>10</v>
      </c>
      <c r="D105" s="47">
        <v>11.1</v>
      </c>
      <c r="E105">
        <v>9.3000000000000007</v>
      </c>
      <c r="F105">
        <v>9</v>
      </c>
      <c r="G105">
        <v>9.6</v>
      </c>
      <c r="H105">
        <v>9.6</v>
      </c>
      <c r="I105">
        <v>10.199999999999999</v>
      </c>
      <c r="J105">
        <v>11.4</v>
      </c>
      <c r="K105">
        <v>12.1</v>
      </c>
      <c r="L105">
        <v>10.5</v>
      </c>
    </row>
    <row r="106" spans="1:12" ht="14.25" x14ac:dyDescent="0.45">
      <c r="A106" s="24" t="s">
        <v>237</v>
      </c>
      <c r="B106" s="25" t="s">
        <v>238</v>
      </c>
      <c r="C106" s="48">
        <v>100</v>
      </c>
      <c r="D106" s="48">
        <v>100</v>
      </c>
      <c r="E106" s="51">
        <v>100</v>
      </c>
      <c r="F106" s="51">
        <v>100</v>
      </c>
      <c r="G106" s="51">
        <v>100</v>
      </c>
      <c r="H106" s="51">
        <v>100</v>
      </c>
      <c r="I106" s="51">
        <v>100</v>
      </c>
      <c r="J106" s="51">
        <v>100</v>
      </c>
      <c r="K106" s="51">
        <v>100</v>
      </c>
      <c r="L106" s="52">
        <v>100</v>
      </c>
    </row>
    <row r="107" spans="1:12" ht="14.25" x14ac:dyDescent="0.45">
      <c r="A107" s="26" t="s">
        <v>239</v>
      </c>
      <c r="B107" s="27" t="s">
        <v>142</v>
      </c>
      <c r="C107" s="49">
        <v>32.799999999999997</v>
      </c>
      <c r="D107" s="49">
        <v>37.700000000000003</v>
      </c>
      <c r="E107" s="53">
        <v>35.799999999999997</v>
      </c>
      <c r="F107" s="53">
        <v>33.4</v>
      </c>
      <c r="G107" s="53">
        <v>33.4</v>
      </c>
      <c r="H107" s="53">
        <v>33.5</v>
      </c>
      <c r="I107" s="53">
        <v>34</v>
      </c>
      <c r="J107" s="53">
        <v>37.299999999999997</v>
      </c>
      <c r="K107" s="53">
        <v>37.9</v>
      </c>
      <c r="L107" s="54">
        <v>37.6</v>
      </c>
    </row>
    <row r="108" spans="1:12" ht="14.25" x14ac:dyDescent="0.45">
      <c r="A108" s="26" t="s">
        <v>240</v>
      </c>
      <c r="B108" s="27" t="s">
        <v>144</v>
      </c>
      <c r="C108" s="49">
        <v>17</v>
      </c>
      <c r="D108" s="49">
        <v>18.5</v>
      </c>
      <c r="E108" s="53">
        <v>16.899999999999999</v>
      </c>
      <c r="F108" s="53">
        <v>15.8</v>
      </c>
      <c r="G108" s="53">
        <v>15.9</v>
      </c>
      <c r="H108" s="53">
        <v>15.7</v>
      </c>
      <c r="I108" s="53">
        <v>16.100000000000001</v>
      </c>
      <c r="J108" s="53">
        <v>17.600000000000001</v>
      </c>
      <c r="K108" s="53">
        <v>18.2</v>
      </c>
      <c r="L108" s="54">
        <v>18.2</v>
      </c>
    </row>
    <row r="109" spans="1:12" ht="14.25" x14ac:dyDescent="0.45">
      <c r="A109" s="26" t="s">
        <v>241</v>
      </c>
      <c r="B109" s="27" t="s">
        <v>146</v>
      </c>
      <c r="C109" s="49">
        <v>1.2</v>
      </c>
      <c r="D109" s="49">
        <v>1.7</v>
      </c>
      <c r="E109" s="53">
        <v>1.5</v>
      </c>
      <c r="F109" s="53">
        <v>1.4</v>
      </c>
      <c r="G109" s="53">
        <v>1.4</v>
      </c>
      <c r="H109" s="53">
        <v>1.4</v>
      </c>
      <c r="I109" s="53">
        <v>1.4</v>
      </c>
      <c r="J109" s="53">
        <v>1.5</v>
      </c>
      <c r="K109" s="53">
        <v>1.5</v>
      </c>
      <c r="L109" s="54">
        <v>1.5</v>
      </c>
    </row>
    <row r="110" spans="1:12" ht="14.25" x14ac:dyDescent="0.45">
      <c r="A110" s="26" t="s">
        <v>242</v>
      </c>
      <c r="B110" s="27" t="s">
        <v>148</v>
      </c>
      <c r="C110" s="49">
        <v>14.6</v>
      </c>
      <c r="D110" s="49">
        <v>17.5</v>
      </c>
      <c r="E110" s="53">
        <v>17.399999999999999</v>
      </c>
      <c r="F110" s="53">
        <v>16.2</v>
      </c>
      <c r="G110" s="53">
        <v>16.100000000000001</v>
      </c>
      <c r="H110" s="53">
        <v>16.399999999999999</v>
      </c>
      <c r="I110" s="53">
        <v>16.5</v>
      </c>
      <c r="J110" s="53">
        <v>18.100000000000001</v>
      </c>
      <c r="K110" s="53">
        <v>18.100000000000001</v>
      </c>
      <c r="L110" s="54">
        <v>17.899999999999999</v>
      </c>
    </row>
    <row r="111" spans="1:12" ht="14.25" x14ac:dyDescent="0.45">
      <c r="A111" s="26" t="s">
        <v>243</v>
      </c>
      <c r="B111" s="27" t="s">
        <v>150</v>
      </c>
      <c r="C111" s="49">
        <v>67.2</v>
      </c>
      <c r="D111" s="49">
        <v>62.3</v>
      </c>
      <c r="E111" s="53">
        <v>64.2</v>
      </c>
      <c r="F111" s="53">
        <v>66.599999999999994</v>
      </c>
      <c r="G111" s="53">
        <v>66.599999999999994</v>
      </c>
      <c r="H111" s="53">
        <v>66.5</v>
      </c>
      <c r="I111" s="53">
        <v>66</v>
      </c>
      <c r="J111" s="53">
        <v>62.7</v>
      </c>
      <c r="K111" s="53">
        <v>62.1</v>
      </c>
      <c r="L111" s="54">
        <v>62.4</v>
      </c>
    </row>
    <row r="112" spans="1:12" ht="14.25" x14ac:dyDescent="0.45">
      <c r="A112" s="26" t="s">
        <v>244</v>
      </c>
      <c r="B112" s="27" t="s">
        <v>152</v>
      </c>
      <c r="C112" s="49">
        <v>2.7</v>
      </c>
      <c r="D112" s="49">
        <v>2.1</v>
      </c>
      <c r="E112" s="53">
        <v>1.9</v>
      </c>
      <c r="F112" s="53">
        <v>2</v>
      </c>
      <c r="G112" s="53">
        <v>1.9</v>
      </c>
      <c r="H112" s="53">
        <v>2</v>
      </c>
      <c r="I112" s="53">
        <v>1.9</v>
      </c>
      <c r="J112" s="53">
        <v>1.4</v>
      </c>
      <c r="K112" s="53">
        <v>1.3</v>
      </c>
      <c r="L112" s="54">
        <v>1.3</v>
      </c>
    </row>
    <row r="113" spans="1:12" ht="14.25" x14ac:dyDescent="0.45">
      <c r="A113" s="26" t="s">
        <v>245</v>
      </c>
      <c r="B113" s="27" t="s">
        <v>154</v>
      </c>
      <c r="C113" s="49">
        <v>56</v>
      </c>
      <c r="D113" s="49">
        <v>49.8</v>
      </c>
      <c r="E113" s="53">
        <v>52.6</v>
      </c>
      <c r="F113" s="53">
        <v>56.1</v>
      </c>
      <c r="G113" s="53">
        <v>56.1</v>
      </c>
      <c r="H113" s="53">
        <v>55.9</v>
      </c>
      <c r="I113" s="53">
        <v>55.5</v>
      </c>
      <c r="J113" s="53">
        <v>52.7</v>
      </c>
      <c r="K113" s="53">
        <v>51.6</v>
      </c>
      <c r="L113" s="54">
        <v>50.5</v>
      </c>
    </row>
    <row r="114" spans="1:12" ht="14.65" thickBot="1" x14ac:dyDescent="0.5">
      <c r="A114" s="28" t="s">
        <v>246</v>
      </c>
      <c r="B114" s="29" t="s">
        <v>156</v>
      </c>
      <c r="C114" s="50">
        <v>8.5</v>
      </c>
      <c r="D114" s="50">
        <v>10.3</v>
      </c>
      <c r="E114" s="55">
        <v>9.6999999999999993</v>
      </c>
      <c r="F114" s="55">
        <v>8.5</v>
      </c>
      <c r="G114" s="55">
        <v>8.6999999999999993</v>
      </c>
      <c r="H114" s="55">
        <v>8.6</v>
      </c>
      <c r="I114" s="55">
        <v>8.6</v>
      </c>
      <c r="J114" s="55">
        <v>8.6</v>
      </c>
      <c r="K114" s="55">
        <v>9.3000000000000007</v>
      </c>
      <c r="L114" s="56">
        <v>10.7</v>
      </c>
    </row>
    <row r="115" spans="1:12" ht="14.25" x14ac:dyDescent="0.45">
      <c r="A115" s="21" t="s">
        <v>247</v>
      </c>
      <c r="B115" s="23" t="s">
        <v>248</v>
      </c>
      <c r="C115" s="47">
        <v>100</v>
      </c>
      <c r="D115" s="47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</row>
    <row r="116" spans="1:12" ht="14.25" x14ac:dyDescent="0.45">
      <c r="A116" s="21" t="s">
        <v>249</v>
      </c>
      <c r="B116" s="21" t="s">
        <v>106</v>
      </c>
      <c r="C116" s="47">
        <v>37.200000000000003</v>
      </c>
      <c r="D116" s="47">
        <v>40.9</v>
      </c>
      <c r="E116">
        <v>40.5</v>
      </c>
      <c r="F116">
        <v>39.1</v>
      </c>
      <c r="G116">
        <v>39.299999999999997</v>
      </c>
      <c r="H116">
        <v>39.5</v>
      </c>
      <c r="I116">
        <v>39</v>
      </c>
      <c r="J116">
        <v>40.799999999999997</v>
      </c>
      <c r="K116">
        <v>41.8</v>
      </c>
      <c r="L116">
        <v>41.4</v>
      </c>
    </row>
    <row r="117" spans="1:12" ht="14.25" x14ac:dyDescent="0.45">
      <c r="A117" s="21" t="s">
        <v>250</v>
      </c>
      <c r="B117" s="21" t="s">
        <v>108</v>
      </c>
      <c r="C117" s="47">
        <v>22.9</v>
      </c>
      <c r="D117" s="47">
        <v>25.1</v>
      </c>
      <c r="E117">
        <v>22.9</v>
      </c>
      <c r="F117">
        <v>22.3</v>
      </c>
      <c r="G117">
        <v>22.4</v>
      </c>
      <c r="H117">
        <v>21.9</v>
      </c>
      <c r="I117">
        <v>22</v>
      </c>
      <c r="J117">
        <v>22.8</v>
      </c>
      <c r="K117">
        <v>23.4</v>
      </c>
      <c r="L117">
        <v>23.5</v>
      </c>
    </row>
    <row r="118" spans="1:12" ht="14.25" x14ac:dyDescent="0.45">
      <c r="A118" s="21" t="s">
        <v>251</v>
      </c>
      <c r="B118" s="21" t="s">
        <v>110</v>
      </c>
      <c r="C118" s="47">
        <v>1</v>
      </c>
      <c r="D118" s="47">
        <v>1.2</v>
      </c>
      <c r="E118">
        <v>1.1000000000000001</v>
      </c>
      <c r="F118">
        <v>1</v>
      </c>
      <c r="G118">
        <v>0.9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ht="14.25" x14ac:dyDescent="0.45">
      <c r="A119" s="21" t="s">
        <v>252</v>
      </c>
      <c r="B119" s="21" t="s">
        <v>112</v>
      </c>
      <c r="C119" s="47">
        <v>13.3</v>
      </c>
      <c r="D119" s="47">
        <v>14.7</v>
      </c>
      <c r="E119">
        <v>16.5</v>
      </c>
      <c r="F119">
        <v>15.8</v>
      </c>
      <c r="G119">
        <v>16</v>
      </c>
      <c r="H119">
        <v>16.5</v>
      </c>
      <c r="I119">
        <v>16</v>
      </c>
      <c r="J119">
        <v>16.899999999999999</v>
      </c>
      <c r="K119">
        <v>17.399999999999999</v>
      </c>
      <c r="L119">
        <v>17</v>
      </c>
    </row>
    <row r="120" spans="1:12" ht="14.25" x14ac:dyDescent="0.45">
      <c r="A120" s="21" t="s">
        <v>253</v>
      </c>
      <c r="B120" s="21" t="s">
        <v>114</v>
      </c>
      <c r="C120" s="47">
        <v>62.8</v>
      </c>
      <c r="D120" s="47">
        <v>59.1</v>
      </c>
      <c r="E120">
        <v>59.5</v>
      </c>
      <c r="F120">
        <v>60.9</v>
      </c>
      <c r="G120">
        <v>60.7</v>
      </c>
      <c r="H120">
        <v>60.5</v>
      </c>
      <c r="I120">
        <v>61</v>
      </c>
      <c r="J120">
        <v>59.2</v>
      </c>
      <c r="K120">
        <v>58.2</v>
      </c>
      <c r="L120">
        <v>58.6</v>
      </c>
    </row>
    <row r="121" spans="1:12" ht="14.25" x14ac:dyDescent="0.45">
      <c r="A121" s="21" t="s">
        <v>254</v>
      </c>
      <c r="B121" s="21" t="s">
        <v>116</v>
      </c>
      <c r="C121" s="47">
        <v>2.2000000000000002</v>
      </c>
      <c r="D121" s="47">
        <v>1.7</v>
      </c>
      <c r="E121">
        <v>1.6</v>
      </c>
      <c r="F121">
        <v>1.6</v>
      </c>
      <c r="G121">
        <v>1.4</v>
      </c>
      <c r="H121">
        <v>1.3</v>
      </c>
      <c r="I121">
        <v>1.3</v>
      </c>
      <c r="J121">
        <v>1.1000000000000001</v>
      </c>
      <c r="K121">
        <v>0.9</v>
      </c>
      <c r="L121">
        <v>0.8</v>
      </c>
    </row>
    <row r="122" spans="1:12" ht="14.25" x14ac:dyDescent="0.45">
      <c r="A122" s="21" t="s">
        <v>255</v>
      </c>
      <c r="B122" s="21" t="s">
        <v>118</v>
      </c>
      <c r="C122" s="47">
        <v>50.1</v>
      </c>
      <c r="D122" s="47">
        <v>44.3</v>
      </c>
      <c r="E122">
        <v>46.2</v>
      </c>
      <c r="F122">
        <v>48.9</v>
      </c>
      <c r="G122">
        <v>48.7</v>
      </c>
      <c r="H122">
        <v>48.8</v>
      </c>
      <c r="I122">
        <v>49.6</v>
      </c>
      <c r="J122">
        <v>48.9</v>
      </c>
      <c r="K122">
        <v>47.8</v>
      </c>
      <c r="L122">
        <v>47</v>
      </c>
    </row>
    <row r="123" spans="1:12" ht="14.25" x14ac:dyDescent="0.45">
      <c r="A123" s="21" t="s">
        <v>256</v>
      </c>
      <c r="B123" s="21" t="s">
        <v>120</v>
      </c>
      <c r="C123" s="47">
        <v>10.6</v>
      </c>
      <c r="D123" s="47">
        <v>13</v>
      </c>
      <c r="E123">
        <v>11.7</v>
      </c>
      <c r="F123">
        <v>10.4</v>
      </c>
      <c r="G123">
        <v>10.6</v>
      </c>
      <c r="H123">
        <v>10.4</v>
      </c>
      <c r="I123">
        <v>10</v>
      </c>
      <c r="J123">
        <v>9.1999999999999993</v>
      </c>
      <c r="K123">
        <v>9.5</v>
      </c>
      <c r="L123">
        <v>10.8</v>
      </c>
    </row>
    <row r="124" spans="1:12" ht="14.25" x14ac:dyDescent="0.45">
      <c r="A124" s="21" t="s">
        <v>257</v>
      </c>
      <c r="B124" s="23" t="s">
        <v>258</v>
      </c>
      <c r="C124" s="47">
        <v>100</v>
      </c>
      <c r="D124" s="47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</row>
    <row r="125" spans="1:12" ht="14.25" x14ac:dyDescent="0.45">
      <c r="A125" s="21" t="s">
        <v>259</v>
      </c>
      <c r="B125" s="21" t="s">
        <v>260</v>
      </c>
      <c r="C125" s="47">
        <v>28.8</v>
      </c>
      <c r="D125" s="47">
        <v>32.200000000000003</v>
      </c>
      <c r="E125">
        <v>32.4</v>
      </c>
      <c r="F125">
        <v>32.4</v>
      </c>
      <c r="G125">
        <v>31.9</v>
      </c>
      <c r="H125">
        <v>33.6</v>
      </c>
      <c r="I125">
        <v>31.7</v>
      </c>
      <c r="J125">
        <v>32.1</v>
      </c>
      <c r="K125">
        <v>33.4</v>
      </c>
      <c r="L125">
        <v>34.4</v>
      </c>
    </row>
    <row r="126" spans="1:12" ht="14.25" x14ac:dyDescent="0.45">
      <c r="A126" s="21" t="s">
        <v>261</v>
      </c>
      <c r="B126" s="21" t="s">
        <v>262</v>
      </c>
      <c r="C126" s="47">
        <v>23.8</v>
      </c>
      <c r="D126" s="47">
        <v>24.7</v>
      </c>
      <c r="E126">
        <v>22</v>
      </c>
      <c r="F126">
        <v>22.3</v>
      </c>
      <c r="G126">
        <v>20.6</v>
      </c>
      <c r="H126">
        <v>19.600000000000001</v>
      </c>
      <c r="I126">
        <v>19.899999999999999</v>
      </c>
      <c r="J126">
        <v>20.2</v>
      </c>
      <c r="K126">
        <v>20</v>
      </c>
      <c r="L126">
        <v>19.7</v>
      </c>
    </row>
    <row r="127" spans="1:12" ht="14.25" x14ac:dyDescent="0.45">
      <c r="A127" s="21" t="s">
        <v>263</v>
      </c>
      <c r="B127" s="21" t="s">
        <v>264</v>
      </c>
      <c r="C127" s="47">
        <v>0.8</v>
      </c>
      <c r="D127" s="47">
        <v>1.1000000000000001</v>
      </c>
      <c r="E127">
        <v>1</v>
      </c>
      <c r="F127">
        <v>0.9</v>
      </c>
      <c r="G127">
        <v>0.8</v>
      </c>
      <c r="H127">
        <v>0.8</v>
      </c>
      <c r="I127">
        <v>0.7</v>
      </c>
      <c r="J127">
        <v>0.7</v>
      </c>
      <c r="K127">
        <v>0.7</v>
      </c>
      <c r="L127">
        <v>0.7</v>
      </c>
    </row>
    <row r="128" spans="1:12" ht="14.25" x14ac:dyDescent="0.45">
      <c r="A128" s="21" t="s">
        <v>265</v>
      </c>
      <c r="B128" s="21" t="s">
        <v>266</v>
      </c>
      <c r="C128" s="47">
        <v>4.0999999999999996</v>
      </c>
      <c r="D128" s="47">
        <v>6.4</v>
      </c>
      <c r="E128">
        <v>9.4</v>
      </c>
      <c r="F128">
        <v>9.1999999999999993</v>
      </c>
      <c r="G128">
        <v>10.4</v>
      </c>
      <c r="H128">
        <v>13.3</v>
      </c>
      <c r="I128">
        <v>11.2</v>
      </c>
      <c r="J128">
        <v>11.2</v>
      </c>
      <c r="K128">
        <v>12.7</v>
      </c>
      <c r="L128">
        <v>14</v>
      </c>
    </row>
    <row r="129" spans="1:12" ht="14.25" x14ac:dyDescent="0.45">
      <c r="A129" s="21" t="s">
        <v>267</v>
      </c>
      <c r="B129" s="21" t="s">
        <v>268</v>
      </c>
      <c r="C129" s="47">
        <v>71.2</v>
      </c>
      <c r="D129" s="47">
        <v>67.8</v>
      </c>
      <c r="E129">
        <v>67.599999999999994</v>
      </c>
      <c r="F129">
        <v>67.599999999999994</v>
      </c>
      <c r="G129">
        <v>68.099999999999994</v>
      </c>
      <c r="H129">
        <v>66.400000000000006</v>
      </c>
      <c r="I129">
        <v>68.3</v>
      </c>
      <c r="J129">
        <v>67.900000000000006</v>
      </c>
      <c r="K129">
        <v>66.599999999999994</v>
      </c>
      <c r="L129">
        <v>65.599999999999994</v>
      </c>
    </row>
    <row r="130" spans="1:12" ht="14.25" x14ac:dyDescent="0.45">
      <c r="A130" s="21" t="s">
        <v>269</v>
      </c>
      <c r="B130" s="21" t="s">
        <v>270</v>
      </c>
      <c r="C130" s="47">
        <v>3.5</v>
      </c>
      <c r="D130" s="47">
        <v>2.9</v>
      </c>
      <c r="E130">
        <v>3.1</v>
      </c>
      <c r="F130">
        <v>2.9</v>
      </c>
      <c r="G130">
        <v>2.8</v>
      </c>
      <c r="H130">
        <v>2.6</v>
      </c>
      <c r="I130">
        <v>2.5</v>
      </c>
      <c r="J130">
        <v>2.1</v>
      </c>
      <c r="K130">
        <v>1.7</v>
      </c>
      <c r="L130">
        <v>1.4</v>
      </c>
    </row>
    <row r="131" spans="1:12" ht="14.25" x14ac:dyDescent="0.45">
      <c r="A131" s="21" t="s">
        <v>271</v>
      </c>
      <c r="B131" s="21" t="s">
        <v>272</v>
      </c>
      <c r="C131" s="47">
        <v>58.2</v>
      </c>
      <c r="D131" s="47">
        <v>54.1</v>
      </c>
      <c r="E131">
        <v>55.1</v>
      </c>
      <c r="F131">
        <v>56.9</v>
      </c>
      <c r="G131">
        <v>56.2</v>
      </c>
      <c r="H131">
        <v>55.2</v>
      </c>
      <c r="I131">
        <v>57</v>
      </c>
      <c r="J131">
        <v>57</v>
      </c>
      <c r="K131">
        <v>56.1</v>
      </c>
      <c r="L131">
        <v>50.9</v>
      </c>
    </row>
    <row r="132" spans="1:12" ht="14.65" thickBot="1" x14ac:dyDescent="0.5">
      <c r="A132" s="21" t="s">
        <v>273</v>
      </c>
      <c r="B132" s="21" t="s">
        <v>274</v>
      </c>
      <c r="C132" s="47">
        <v>9.5</v>
      </c>
      <c r="D132" s="47">
        <v>10.9</v>
      </c>
      <c r="E132">
        <v>9.5</v>
      </c>
      <c r="F132">
        <v>7.8</v>
      </c>
      <c r="G132">
        <v>9.1</v>
      </c>
      <c r="H132">
        <v>8.5</v>
      </c>
      <c r="I132">
        <v>8.8000000000000007</v>
      </c>
      <c r="J132">
        <v>8.8000000000000007</v>
      </c>
      <c r="K132">
        <v>8.8000000000000007</v>
      </c>
      <c r="L132">
        <v>13.3</v>
      </c>
    </row>
    <row r="133" spans="1:12" ht="14.25" x14ac:dyDescent="0.45">
      <c r="A133" s="24" t="s">
        <v>275</v>
      </c>
      <c r="B133" s="25" t="s">
        <v>276</v>
      </c>
      <c r="C133" s="48">
        <v>100</v>
      </c>
      <c r="D133" s="48">
        <v>100</v>
      </c>
      <c r="E133" s="51">
        <v>100</v>
      </c>
      <c r="F133" s="51">
        <v>100</v>
      </c>
      <c r="G133" s="51">
        <v>100</v>
      </c>
      <c r="H133" s="51">
        <v>100</v>
      </c>
      <c r="I133" s="51">
        <v>100</v>
      </c>
      <c r="J133" s="51">
        <v>100</v>
      </c>
      <c r="K133" s="51">
        <v>100</v>
      </c>
      <c r="L133" s="52">
        <v>100</v>
      </c>
    </row>
    <row r="134" spans="1:12" ht="14.25" x14ac:dyDescent="0.45">
      <c r="A134" s="26" t="s">
        <v>277</v>
      </c>
      <c r="B134" s="27" t="s">
        <v>260</v>
      </c>
      <c r="C134" s="49">
        <v>39.1</v>
      </c>
      <c r="D134" s="49">
        <v>43.2</v>
      </c>
      <c r="E134" s="53">
        <v>41.5</v>
      </c>
      <c r="F134" s="53">
        <v>41.3</v>
      </c>
      <c r="G134" s="53">
        <v>42.7</v>
      </c>
      <c r="H134" s="53">
        <v>44.3</v>
      </c>
      <c r="I134" s="53">
        <v>43.6</v>
      </c>
      <c r="J134" s="53">
        <v>45.8</v>
      </c>
      <c r="K134" s="53">
        <v>46</v>
      </c>
      <c r="L134" s="54">
        <v>46.1</v>
      </c>
    </row>
    <row r="135" spans="1:12" ht="14.25" x14ac:dyDescent="0.45">
      <c r="A135" s="26" t="s">
        <v>278</v>
      </c>
      <c r="B135" s="27" t="s">
        <v>262</v>
      </c>
      <c r="C135" s="49">
        <v>24.3</v>
      </c>
      <c r="D135" s="49">
        <v>25.2</v>
      </c>
      <c r="E135" s="53">
        <v>24.2</v>
      </c>
      <c r="F135" s="53">
        <v>24.1</v>
      </c>
      <c r="G135" s="53">
        <v>23.5</v>
      </c>
      <c r="H135" s="53">
        <v>22.7</v>
      </c>
      <c r="I135" s="53">
        <v>22.6</v>
      </c>
      <c r="J135" s="53">
        <v>22.8</v>
      </c>
      <c r="K135" s="53">
        <v>22.5</v>
      </c>
      <c r="L135" s="54">
        <v>22.9</v>
      </c>
    </row>
    <row r="136" spans="1:12" ht="14.25" x14ac:dyDescent="0.45">
      <c r="A136" s="26" t="s">
        <v>279</v>
      </c>
      <c r="B136" s="27" t="s">
        <v>264</v>
      </c>
      <c r="C136" s="49">
        <v>1.2</v>
      </c>
      <c r="D136" s="49">
        <v>1.5</v>
      </c>
      <c r="E136" s="53">
        <v>1.5</v>
      </c>
      <c r="F136" s="53">
        <v>1.4</v>
      </c>
      <c r="G136" s="53">
        <v>1.3</v>
      </c>
      <c r="H136" s="53">
        <v>1.2</v>
      </c>
      <c r="I136" s="53">
        <v>1.2</v>
      </c>
      <c r="J136" s="53">
        <v>1.2</v>
      </c>
      <c r="K136" s="53">
        <v>1.2</v>
      </c>
      <c r="L136" s="54">
        <v>1.2</v>
      </c>
    </row>
    <row r="137" spans="1:12" ht="14.25" x14ac:dyDescent="0.45">
      <c r="A137" s="26" t="s">
        <v>280</v>
      </c>
      <c r="B137" s="27" t="s">
        <v>266</v>
      </c>
      <c r="C137" s="49">
        <v>13.7</v>
      </c>
      <c r="D137" s="49">
        <v>16.399999999999999</v>
      </c>
      <c r="E137" s="53">
        <v>15.9</v>
      </c>
      <c r="F137" s="53">
        <v>15.8</v>
      </c>
      <c r="G137" s="53">
        <v>18</v>
      </c>
      <c r="H137" s="53">
        <v>20.399999999999999</v>
      </c>
      <c r="I137" s="53">
        <v>19.8</v>
      </c>
      <c r="J137" s="53">
        <v>21.8</v>
      </c>
      <c r="K137" s="53">
        <v>22.3</v>
      </c>
      <c r="L137" s="54">
        <v>21.9</v>
      </c>
    </row>
    <row r="138" spans="1:12" ht="14.25" x14ac:dyDescent="0.45">
      <c r="A138" s="26" t="s">
        <v>281</v>
      </c>
      <c r="B138" s="27" t="s">
        <v>268</v>
      </c>
      <c r="C138" s="49">
        <v>60.9</v>
      </c>
      <c r="D138" s="49">
        <v>56.8</v>
      </c>
      <c r="E138" s="53">
        <v>58.5</v>
      </c>
      <c r="F138" s="53">
        <v>58.7</v>
      </c>
      <c r="G138" s="53">
        <v>57.3</v>
      </c>
      <c r="H138" s="53">
        <v>55.7</v>
      </c>
      <c r="I138" s="53">
        <v>56.4</v>
      </c>
      <c r="J138" s="53">
        <v>54.2</v>
      </c>
      <c r="K138" s="53">
        <v>54</v>
      </c>
      <c r="L138" s="54">
        <v>53.9</v>
      </c>
    </row>
    <row r="139" spans="1:12" ht="14.25" x14ac:dyDescent="0.45">
      <c r="A139" s="26" t="s">
        <v>282</v>
      </c>
      <c r="B139" s="27" t="s">
        <v>270</v>
      </c>
      <c r="C139" s="49">
        <v>9.9</v>
      </c>
      <c r="D139" s="49">
        <v>7.4</v>
      </c>
      <c r="E139" s="53">
        <v>7.2</v>
      </c>
      <c r="F139" s="53">
        <v>7.1</v>
      </c>
      <c r="G139" s="53">
        <v>6.6</v>
      </c>
      <c r="H139" s="53">
        <v>6</v>
      </c>
      <c r="I139" s="53">
        <v>5.8</v>
      </c>
      <c r="J139" s="53">
        <v>4.5999999999999996</v>
      </c>
      <c r="K139" s="53">
        <v>3.8</v>
      </c>
      <c r="L139" s="54">
        <v>3.3</v>
      </c>
    </row>
    <row r="140" spans="1:12" ht="14.25" x14ac:dyDescent="0.45">
      <c r="A140" s="26" t="s">
        <v>283</v>
      </c>
      <c r="B140" s="27" t="s">
        <v>272</v>
      </c>
      <c r="C140" s="49">
        <v>40.200000000000003</v>
      </c>
      <c r="D140" s="49">
        <v>36.5</v>
      </c>
      <c r="E140" s="53">
        <v>37.799999999999997</v>
      </c>
      <c r="F140" s="53">
        <v>39.5</v>
      </c>
      <c r="G140" s="53">
        <v>37</v>
      </c>
      <c r="H140" s="53">
        <v>37.200000000000003</v>
      </c>
      <c r="I140" s="53">
        <v>37.799999999999997</v>
      </c>
      <c r="J140" s="53">
        <v>37.700000000000003</v>
      </c>
      <c r="K140" s="53">
        <v>37.700000000000003</v>
      </c>
      <c r="L140" s="54">
        <v>36.6</v>
      </c>
    </row>
    <row r="141" spans="1:12" ht="14.65" thickBot="1" x14ac:dyDescent="0.5">
      <c r="A141" s="28" t="s">
        <v>284</v>
      </c>
      <c r="B141" s="29" t="s">
        <v>274</v>
      </c>
      <c r="C141" s="50">
        <v>10.8</v>
      </c>
      <c r="D141" s="50">
        <v>12.9</v>
      </c>
      <c r="E141" s="55">
        <v>13.4</v>
      </c>
      <c r="F141" s="55">
        <v>12.1</v>
      </c>
      <c r="G141" s="55">
        <v>13.6</v>
      </c>
      <c r="H141" s="55">
        <v>12.5</v>
      </c>
      <c r="I141" s="55">
        <v>12.8</v>
      </c>
      <c r="J141" s="55">
        <v>12</v>
      </c>
      <c r="K141" s="55">
        <v>12.5</v>
      </c>
      <c r="L141" s="56">
        <v>14</v>
      </c>
    </row>
    <row r="142" spans="1:12" ht="14.25" x14ac:dyDescent="0.45">
      <c r="A142" s="24" t="s">
        <v>285</v>
      </c>
      <c r="B142" s="25" t="s">
        <v>286</v>
      </c>
      <c r="C142" s="48">
        <v>100</v>
      </c>
      <c r="D142" s="48">
        <v>100</v>
      </c>
      <c r="E142" s="51">
        <v>100</v>
      </c>
      <c r="F142" s="51">
        <v>100</v>
      </c>
      <c r="G142" s="51">
        <v>100</v>
      </c>
      <c r="H142" s="51">
        <v>100</v>
      </c>
      <c r="I142" s="51">
        <v>100</v>
      </c>
      <c r="J142" s="51">
        <v>100</v>
      </c>
      <c r="K142" s="51">
        <v>100</v>
      </c>
      <c r="L142" s="52">
        <v>100</v>
      </c>
    </row>
    <row r="143" spans="1:12" ht="14.25" x14ac:dyDescent="0.45">
      <c r="A143" s="26" t="s">
        <v>287</v>
      </c>
      <c r="B143" s="27" t="s">
        <v>260</v>
      </c>
      <c r="C143" s="49">
        <v>24.5</v>
      </c>
      <c r="D143" s="49">
        <v>24.6</v>
      </c>
      <c r="E143" s="53">
        <v>21.6</v>
      </c>
      <c r="F143" s="53">
        <v>22.2</v>
      </c>
      <c r="G143" s="53">
        <v>24.3</v>
      </c>
      <c r="H143" s="53">
        <v>23.7</v>
      </c>
      <c r="I143" s="53">
        <v>24.1</v>
      </c>
      <c r="J143" s="53">
        <v>26.4</v>
      </c>
      <c r="K143" s="53">
        <v>27.6</v>
      </c>
      <c r="L143" s="54">
        <v>26</v>
      </c>
    </row>
    <row r="144" spans="1:12" ht="14.25" x14ac:dyDescent="0.45">
      <c r="A144" s="26" t="s">
        <v>288</v>
      </c>
      <c r="B144" s="27" t="s">
        <v>262</v>
      </c>
      <c r="C144" s="49">
        <v>11.8</v>
      </c>
      <c r="D144" s="49">
        <v>15.3</v>
      </c>
      <c r="E144" s="53">
        <v>11.3</v>
      </c>
      <c r="F144" s="53">
        <v>10.5</v>
      </c>
      <c r="G144" s="53">
        <v>11.6</v>
      </c>
      <c r="H144" s="53">
        <v>11.7</v>
      </c>
      <c r="I144" s="53">
        <v>12</v>
      </c>
      <c r="J144" s="53">
        <v>13.9</v>
      </c>
      <c r="K144" s="53">
        <v>14.8</v>
      </c>
      <c r="L144" s="54">
        <v>14.2</v>
      </c>
    </row>
    <row r="145" spans="1:12" ht="14.25" x14ac:dyDescent="0.45">
      <c r="A145" s="26" t="s">
        <v>289</v>
      </c>
      <c r="B145" s="27" t="s">
        <v>264</v>
      </c>
      <c r="C145" s="49">
        <v>0.8</v>
      </c>
      <c r="D145" s="49">
        <v>1.5</v>
      </c>
      <c r="E145" s="53">
        <v>1</v>
      </c>
      <c r="F145" s="53">
        <v>0.9</v>
      </c>
      <c r="G145" s="53">
        <v>0.9</v>
      </c>
      <c r="H145" s="53">
        <v>0.9</v>
      </c>
      <c r="I145" s="53">
        <v>0.9</v>
      </c>
      <c r="J145" s="53">
        <v>1.1000000000000001</v>
      </c>
      <c r="K145" s="53">
        <v>1.2</v>
      </c>
      <c r="L145" s="54">
        <v>1.1000000000000001</v>
      </c>
    </row>
    <row r="146" spans="1:12" ht="14.25" x14ac:dyDescent="0.45">
      <c r="A146" s="26" t="s">
        <v>290</v>
      </c>
      <c r="B146" s="27" t="s">
        <v>266</v>
      </c>
      <c r="C146" s="49">
        <v>11.9</v>
      </c>
      <c r="D146" s="49">
        <v>7.8</v>
      </c>
      <c r="E146" s="53">
        <v>9.1999999999999993</v>
      </c>
      <c r="F146" s="53">
        <v>10.8</v>
      </c>
      <c r="G146" s="53">
        <v>11.9</v>
      </c>
      <c r="H146" s="53">
        <v>11</v>
      </c>
      <c r="I146" s="53">
        <v>11.2</v>
      </c>
      <c r="J146" s="53">
        <v>11.4</v>
      </c>
      <c r="K146" s="53">
        <v>11.6</v>
      </c>
      <c r="L146" s="54">
        <v>10.7</v>
      </c>
    </row>
    <row r="147" spans="1:12" ht="14.25" x14ac:dyDescent="0.45">
      <c r="A147" s="26" t="s">
        <v>291</v>
      </c>
      <c r="B147" s="27" t="s">
        <v>268</v>
      </c>
      <c r="C147" s="49">
        <v>75.5</v>
      </c>
      <c r="D147" s="49">
        <v>75.400000000000006</v>
      </c>
      <c r="E147" s="53">
        <v>78.400000000000006</v>
      </c>
      <c r="F147" s="53">
        <v>77.8</v>
      </c>
      <c r="G147" s="53">
        <v>75.7</v>
      </c>
      <c r="H147" s="53">
        <v>76.3</v>
      </c>
      <c r="I147" s="53">
        <v>75.900000000000006</v>
      </c>
      <c r="J147" s="53">
        <v>73.599999999999994</v>
      </c>
      <c r="K147" s="53">
        <v>72.400000000000006</v>
      </c>
      <c r="L147" s="54">
        <v>74</v>
      </c>
    </row>
    <row r="148" spans="1:12" ht="14.25" x14ac:dyDescent="0.45">
      <c r="A148" s="26" t="s">
        <v>292</v>
      </c>
      <c r="B148" s="27" t="s">
        <v>270</v>
      </c>
      <c r="C148" s="49">
        <v>6</v>
      </c>
      <c r="D148" s="49">
        <v>5.7</v>
      </c>
      <c r="E148" s="53">
        <v>4.8</v>
      </c>
      <c r="F148" s="53">
        <v>4.8</v>
      </c>
      <c r="G148" s="53">
        <v>4.5</v>
      </c>
      <c r="H148" s="53">
        <v>4.5999999999999996</v>
      </c>
      <c r="I148" s="53">
        <v>4.7</v>
      </c>
      <c r="J148" s="53">
        <v>4</v>
      </c>
      <c r="K148" s="53">
        <v>3.5</v>
      </c>
      <c r="L148" s="54">
        <v>3</v>
      </c>
    </row>
    <row r="149" spans="1:12" ht="14.25" x14ac:dyDescent="0.45">
      <c r="A149" s="26" t="s">
        <v>293</v>
      </c>
      <c r="B149" s="27" t="s">
        <v>272</v>
      </c>
      <c r="C149" s="49">
        <v>62.3</v>
      </c>
      <c r="D149" s="49">
        <v>60</v>
      </c>
      <c r="E149" s="53">
        <v>64.8</v>
      </c>
      <c r="F149" s="53">
        <v>66.099999999999994</v>
      </c>
      <c r="G149" s="53">
        <v>63.9</v>
      </c>
      <c r="H149" s="53">
        <v>64.7</v>
      </c>
      <c r="I149" s="53">
        <v>63.8</v>
      </c>
      <c r="J149" s="53">
        <v>62.6</v>
      </c>
      <c r="K149" s="53">
        <v>61</v>
      </c>
      <c r="L149" s="54">
        <v>61.9</v>
      </c>
    </row>
    <row r="150" spans="1:12" ht="14.65" thickBot="1" x14ac:dyDescent="0.5">
      <c r="A150" s="28" t="s">
        <v>294</v>
      </c>
      <c r="B150" s="29" t="s">
        <v>274</v>
      </c>
      <c r="C150" s="50">
        <v>7.2</v>
      </c>
      <c r="D150" s="50">
        <v>9.6</v>
      </c>
      <c r="E150" s="55">
        <v>8.8000000000000007</v>
      </c>
      <c r="F150" s="55">
        <v>6.9</v>
      </c>
      <c r="G150" s="55">
        <v>7.3</v>
      </c>
      <c r="H150" s="55">
        <v>7.1</v>
      </c>
      <c r="I150" s="55">
        <v>7.4</v>
      </c>
      <c r="J150" s="55">
        <v>7</v>
      </c>
      <c r="K150" s="55">
        <v>7.9</v>
      </c>
      <c r="L150" s="56">
        <v>9.1999999999999993</v>
      </c>
    </row>
    <row r="151" spans="1:12" ht="14.25" x14ac:dyDescent="0.45">
      <c r="A151" s="21" t="s">
        <v>295</v>
      </c>
      <c r="B151" s="23" t="s">
        <v>296</v>
      </c>
      <c r="C151" s="47">
        <v>100</v>
      </c>
      <c r="D151" s="47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</row>
    <row r="152" spans="1:12" ht="14.25" x14ac:dyDescent="0.45">
      <c r="A152" s="21" t="s">
        <v>297</v>
      </c>
      <c r="B152" s="21" t="s">
        <v>260</v>
      </c>
      <c r="C152" s="47">
        <v>37.200000000000003</v>
      </c>
      <c r="D152" s="47">
        <v>41.9</v>
      </c>
      <c r="E152">
        <v>40.6</v>
      </c>
      <c r="F152">
        <v>38.9</v>
      </c>
      <c r="G152">
        <v>40.1</v>
      </c>
      <c r="H152">
        <v>40.4</v>
      </c>
      <c r="I152">
        <v>39.9</v>
      </c>
      <c r="J152">
        <v>41.8</v>
      </c>
      <c r="K152">
        <v>43.2</v>
      </c>
      <c r="L152">
        <v>41</v>
      </c>
    </row>
    <row r="153" spans="1:12" ht="14.25" x14ac:dyDescent="0.45">
      <c r="A153" s="21" t="s">
        <v>298</v>
      </c>
      <c r="B153" s="21" t="s">
        <v>262</v>
      </c>
      <c r="C153" s="47">
        <v>25.3</v>
      </c>
      <c r="D153" s="47">
        <v>27.7</v>
      </c>
      <c r="E153">
        <v>26.4</v>
      </c>
      <c r="F153">
        <v>25.7</v>
      </c>
      <c r="G153">
        <v>26.3</v>
      </c>
      <c r="H153">
        <v>26</v>
      </c>
      <c r="I153">
        <v>26.4</v>
      </c>
      <c r="J153">
        <v>27.6</v>
      </c>
      <c r="K153">
        <v>28.4</v>
      </c>
      <c r="L153">
        <v>27.3</v>
      </c>
    </row>
    <row r="154" spans="1:12" ht="14.25" x14ac:dyDescent="0.45">
      <c r="A154" s="21" t="s">
        <v>299</v>
      </c>
      <c r="B154" s="21" t="s">
        <v>264</v>
      </c>
      <c r="C154" s="47">
        <v>0.8</v>
      </c>
      <c r="D154" s="47">
        <v>0.9</v>
      </c>
      <c r="E154">
        <v>0.9</v>
      </c>
      <c r="F154">
        <v>0.9</v>
      </c>
      <c r="G154">
        <v>0.8</v>
      </c>
      <c r="H154">
        <v>1</v>
      </c>
      <c r="I154">
        <v>0.9</v>
      </c>
      <c r="J154">
        <v>1</v>
      </c>
      <c r="K154">
        <v>1</v>
      </c>
      <c r="L154">
        <v>1</v>
      </c>
    </row>
    <row r="155" spans="1:12" ht="14.25" x14ac:dyDescent="0.45">
      <c r="A155" s="21" t="s">
        <v>300</v>
      </c>
      <c r="B155" s="21" t="s">
        <v>266</v>
      </c>
      <c r="C155" s="47">
        <v>11.1</v>
      </c>
      <c r="D155" s="47">
        <v>13.3</v>
      </c>
      <c r="E155">
        <v>13.3</v>
      </c>
      <c r="F155">
        <v>12.3</v>
      </c>
      <c r="G155">
        <v>12.9</v>
      </c>
      <c r="H155">
        <v>13.4</v>
      </c>
      <c r="I155">
        <v>12.5</v>
      </c>
      <c r="J155">
        <v>13.3</v>
      </c>
      <c r="K155">
        <v>13.9</v>
      </c>
      <c r="L155">
        <v>12.8</v>
      </c>
    </row>
    <row r="156" spans="1:12" ht="14.25" x14ac:dyDescent="0.45">
      <c r="A156" s="21" t="s">
        <v>301</v>
      </c>
      <c r="B156" s="21" t="s">
        <v>268</v>
      </c>
      <c r="C156" s="47">
        <v>62.8</v>
      </c>
      <c r="D156" s="47">
        <v>58.1</v>
      </c>
      <c r="E156">
        <v>59.4</v>
      </c>
      <c r="F156">
        <v>61.1</v>
      </c>
      <c r="G156">
        <v>59.9</v>
      </c>
      <c r="H156">
        <v>59.6</v>
      </c>
      <c r="I156">
        <v>60.1</v>
      </c>
      <c r="J156">
        <v>58.2</v>
      </c>
      <c r="K156">
        <v>56.8</v>
      </c>
      <c r="L156">
        <v>59</v>
      </c>
    </row>
    <row r="157" spans="1:12" ht="14.25" x14ac:dyDescent="0.45">
      <c r="A157" s="21" t="s">
        <v>302</v>
      </c>
      <c r="B157" s="21" t="s">
        <v>270</v>
      </c>
      <c r="C157" s="47">
        <v>2.1</v>
      </c>
      <c r="D157" s="47">
        <v>1.9</v>
      </c>
      <c r="E157">
        <v>1.8</v>
      </c>
      <c r="F157">
        <v>1.8</v>
      </c>
      <c r="G157">
        <v>1.4</v>
      </c>
      <c r="H157">
        <v>1.5</v>
      </c>
      <c r="I157">
        <v>1.5</v>
      </c>
      <c r="J157">
        <v>1.4</v>
      </c>
      <c r="K157">
        <v>1.2</v>
      </c>
      <c r="L157">
        <v>1.1000000000000001</v>
      </c>
    </row>
    <row r="158" spans="1:12" ht="14.25" x14ac:dyDescent="0.45">
      <c r="A158" s="21" t="s">
        <v>303</v>
      </c>
      <c r="B158" s="21" t="s">
        <v>272</v>
      </c>
      <c r="C158" s="47">
        <v>48.9</v>
      </c>
      <c r="D158" s="47">
        <v>40.5</v>
      </c>
      <c r="E158">
        <v>43.1</v>
      </c>
      <c r="F158">
        <v>46.7</v>
      </c>
      <c r="G158">
        <v>46</v>
      </c>
      <c r="H158">
        <v>45.4</v>
      </c>
      <c r="I158">
        <v>45.9</v>
      </c>
      <c r="J158">
        <v>44.7</v>
      </c>
      <c r="K158">
        <v>42.8</v>
      </c>
      <c r="L158">
        <v>42.3</v>
      </c>
    </row>
    <row r="159" spans="1:12" ht="14.25" x14ac:dyDescent="0.45">
      <c r="A159" s="21" t="s">
        <v>304</v>
      </c>
      <c r="B159" s="21" t="s">
        <v>274</v>
      </c>
      <c r="C159" s="47">
        <v>11.8</v>
      </c>
      <c r="D159" s="47">
        <v>15.7</v>
      </c>
      <c r="E159">
        <v>14.6</v>
      </c>
      <c r="F159">
        <v>12.6</v>
      </c>
      <c r="G159">
        <v>12.5</v>
      </c>
      <c r="H159">
        <v>12.7</v>
      </c>
      <c r="I159">
        <v>12.7</v>
      </c>
      <c r="J159">
        <v>12.1</v>
      </c>
      <c r="K159">
        <v>12.8</v>
      </c>
      <c r="L159">
        <v>15.6</v>
      </c>
    </row>
    <row r="160" spans="1:12" ht="14.25" x14ac:dyDescent="0.45">
      <c r="A160" s="21" t="s">
        <v>305</v>
      </c>
      <c r="B160" s="23" t="s">
        <v>306</v>
      </c>
      <c r="C160" s="47">
        <v>100</v>
      </c>
      <c r="D160" s="47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</row>
    <row r="161" spans="1:12" ht="14.25" x14ac:dyDescent="0.45">
      <c r="A161" s="21" t="s">
        <v>307</v>
      </c>
      <c r="B161" s="21" t="s">
        <v>260</v>
      </c>
      <c r="C161" s="47">
        <v>37.200000000000003</v>
      </c>
      <c r="D161" s="47">
        <v>41.6</v>
      </c>
      <c r="E161">
        <v>39.9</v>
      </c>
      <c r="F161">
        <v>39.200000000000003</v>
      </c>
      <c r="G161">
        <v>37.700000000000003</v>
      </c>
      <c r="H161">
        <v>39.9</v>
      </c>
      <c r="I161">
        <v>39.4</v>
      </c>
      <c r="J161">
        <v>40.1</v>
      </c>
      <c r="K161">
        <v>40.9</v>
      </c>
      <c r="L161">
        <v>38.9</v>
      </c>
    </row>
    <row r="162" spans="1:12" ht="14.25" x14ac:dyDescent="0.45">
      <c r="A162" s="21" t="s">
        <v>308</v>
      </c>
      <c r="B162" s="21" t="s">
        <v>262</v>
      </c>
      <c r="C162" s="47">
        <v>23.8</v>
      </c>
      <c r="D162" s="47">
        <v>25.9</v>
      </c>
      <c r="E162">
        <v>23.6</v>
      </c>
      <c r="F162">
        <v>22.6</v>
      </c>
      <c r="G162">
        <v>21.9</v>
      </c>
      <c r="H162">
        <v>22.3</v>
      </c>
      <c r="I162">
        <v>22.7</v>
      </c>
      <c r="J162">
        <v>25</v>
      </c>
      <c r="K162">
        <v>25.9</v>
      </c>
      <c r="L162">
        <v>24.9</v>
      </c>
    </row>
    <row r="163" spans="1:12" ht="14.25" x14ac:dyDescent="0.45">
      <c r="A163" s="21" t="s">
        <v>309</v>
      </c>
      <c r="B163" s="21" t="s">
        <v>264</v>
      </c>
      <c r="C163" s="47">
        <v>0.9</v>
      </c>
      <c r="D163" s="47">
        <v>1.2</v>
      </c>
      <c r="E163">
        <v>1</v>
      </c>
      <c r="F163">
        <v>0.9</v>
      </c>
      <c r="G163">
        <v>0.8</v>
      </c>
      <c r="H163">
        <v>0.9</v>
      </c>
      <c r="I163">
        <v>0.8</v>
      </c>
      <c r="J163">
        <v>0.9</v>
      </c>
      <c r="K163">
        <v>1</v>
      </c>
      <c r="L163">
        <v>1</v>
      </c>
    </row>
    <row r="164" spans="1:12" ht="14.25" x14ac:dyDescent="0.45">
      <c r="A164" s="21" t="s">
        <v>310</v>
      </c>
      <c r="B164" s="21" t="s">
        <v>266</v>
      </c>
      <c r="C164" s="47">
        <v>12.5</v>
      </c>
      <c r="D164" s="47">
        <v>14.5</v>
      </c>
      <c r="E164">
        <v>15.3</v>
      </c>
      <c r="F164">
        <v>15.7</v>
      </c>
      <c r="G164">
        <v>15</v>
      </c>
      <c r="H164">
        <v>16.600000000000001</v>
      </c>
      <c r="I164">
        <v>15.9</v>
      </c>
      <c r="J164">
        <v>14.2</v>
      </c>
      <c r="K164">
        <v>14</v>
      </c>
      <c r="L164">
        <v>13</v>
      </c>
    </row>
    <row r="165" spans="1:12" ht="14.25" x14ac:dyDescent="0.45">
      <c r="A165" s="21" t="s">
        <v>311</v>
      </c>
      <c r="B165" s="21" t="s">
        <v>268</v>
      </c>
      <c r="C165" s="47">
        <v>62.8</v>
      </c>
      <c r="D165" s="47">
        <v>58.4</v>
      </c>
      <c r="E165">
        <v>60.1</v>
      </c>
      <c r="F165">
        <v>60.8</v>
      </c>
      <c r="G165">
        <v>62.3</v>
      </c>
      <c r="H165">
        <v>60.1</v>
      </c>
      <c r="I165">
        <v>60.6</v>
      </c>
      <c r="J165">
        <v>59.9</v>
      </c>
      <c r="K165">
        <v>59.1</v>
      </c>
      <c r="L165">
        <v>61.1</v>
      </c>
    </row>
    <row r="166" spans="1:12" ht="14.25" x14ac:dyDescent="0.45">
      <c r="A166" s="21" t="s">
        <v>312</v>
      </c>
      <c r="B166" s="21" t="s">
        <v>270</v>
      </c>
      <c r="C166" s="47">
        <v>1.1000000000000001</v>
      </c>
      <c r="D166" s="47">
        <v>0.9</v>
      </c>
      <c r="E166">
        <v>0.8</v>
      </c>
      <c r="F166">
        <v>0.8</v>
      </c>
      <c r="G166">
        <v>0.6</v>
      </c>
      <c r="H166">
        <v>0.6</v>
      </c>
      <c r="I166">
        <v>0.6</v>
      </c>
      <c r="J166">
        <v>0.6</v>
      </c>
      <c r="K166">
        <v>0.5</v>
      </c>
      <c r="L166">
        <v>0.5</v>
      </c>
    </row>
    <row r="167" spans="1:12" ht="14.25" x14ac:dyDescent="0.45">
      <c r="A167" s="21" t="s">
        <v>313</v>
      </c>
      <c r="B167" s="21" t="s">
        <v>272</v>
      </c>
      <c r="C167" s="47">
        <v>51</v>
      </c>
      <c r="D167" s="47">
        <v>43.7</v>
      </c>
      <c r="E167">
        <v>45.7</v>
      </c>
      <c r="F167">
        <v>48.5</v>
      </c>
      <c r="G167">
        <v>50.9</v>
      </c>
      <c r="H167">
        <v>48.9</v>
      </c>
      <c r="I167">
        <v>48.8</v>
      </c>
      <c r="J167">
        <v>48</v>
      </c>
      <c r="K167">
        <v>46.5</v>
      </c>
      <c r="L167">
        <v>46.8</v>
      </c>
    </row>
    <row r="168" spans="1:12" ht="14.25" x14ac:dyDescent="0.45">
      <c r="A168" s="21" t="s">
        <v>314</v>
      </c>
      <c r="B168" s="21" t="s">
        <v>274</v>
      </c>
      <c r="C168" s="47">
        <v>10.7</v>
      </c>
      <c r="D168" s="47">
        <v>13.8</v>
      </c>
      <c r="E168">
        <v>13.5</v>
      </c>
      <c r="F168">
        <v>11.4</v>
      </c>
      <c r="G168">
        <v>10.8</v>
      </c>
      <c r="H168">
        <v>10.7</v>
      </c>
      <c r="I168">
        <v>11.2</v>
      </c>
      <c r="J168">
        <v>11.3</v>
      </c>
      <c r="K168">
        <v>12.1</v>
      </c>
      <c r="L168">
        <v>13.7</v>
      </c>
    </row>
    <row r="169" spans="1:12" ht="14.25" x14ac:dyDescent="0.45">
      <c r="A169" s="21" t="s">
        <v>315</v>
      </c>
      <c r="B169" s="23" t="s">
        <v>316</v>
      </c>
      <c r="C169" s="47">
        <v>100</v>
      </c>
      <c r="D169" s="47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</row>
    <row r="170" spans="1:12" ht="14.25" x14ac:dyDescent="0.45">
      <c r="A170" s="21" t="s">
        <v>317</v>
      </c>
      <c r="B170" s="21" t="s">
        <v>260</v>
      </c>
      <c r="C170" s="47">
        <v>54.8</v>
      </c>
      <c r="D170" s="47">
        <v>63.9</v>
      </c>
      <c r="E170">
        <v>66.8</v>
      </c>
      <c r="F170">
        <v>65.599999999999994</v>
      </c>
      <c r="G170">
        <v>67.900000000000006</v>
      </c>
      <c r="H170">
        <v>69.2</v>
      </c>
      <c r="I170">
        <v>72.2</v>
      </c>
      <c r="J170">
        <v>77.599999999999994</v>
      </c>
      <c r="K170">
        <v>80.5</v>
      </c>
      <c r="L170">
        <v>79.599999999999994</v>
      </c>
    </row>
    <row r="171" spans="1:12" ht="14.25" x14ac:dyDescent="0.45">
      <c r="A171" s="21" t="s">
        <v>318</v>
      </c>
      <c r="B171" s="21" t="s">
        <v>262</v>
      </c>
      <c r="C171" s="47">
        <v>30.3</v>
      </c>
      <c r="D171" s="47">
        <v>33.9</v>
      </c>
      <c r="E171">
        <v>34.4</v>
      </c>
      <c r="F171">
        <v>35.6</v>
      </c>
      <c r="G171">
        <v>36.9</v>
      </c>
      <c r="H171">
        <v>36.4</v>
      </c>
      <c r="I171">
        <v>38</v>
      </c>
      <c r="J171">
        <v>39.5</v>
      </c>
      <c r="K171">
        <v>41.9</v>
      </c>
      <c r="L171">
        <v>42.7</v>
      </c>
    </row>
    <row r="172" spans="1:12" ht="14.25" x14ac:dyDescent="0.45">
      <c r="A172" s="21" t="s">
        <v>319</v>
      </c>
      <c r="B172" s="21" t="s">
        <v>264</v>
      </c>
      <c r="C172" s="47">
        <v>1.7</v>
      </c>
      <c r="D172" s="47">
        <v>2.1</v>
      </c>
      <c r="E172">
        <v>2</v>
      </c>
      <c r="F172">
        <v>2</v>
      </c>
      <c r="G172">
        <v>2</v>
      </c>
      <c r="H172">
        <v>2.2000000000000002</v>
      </c>
      <c r="I172">
        <v>2.2999999999999998</v>
      </c>
      <c r="J172">
        <v>2.4</v>
      </c>
      <c r="K172">
        <v>2.4</v>
      </c>
      <c r="L172">
        <v>2.4</v>
      </c>
    </row>
    <row r="173" spans="1:12" ht="14.25" x14ac:dyDescent="0.45">
      <c r="A173" s="21" t="s">
        <v>320</v>
      </c>
      <c r="B173" s="21" t="s">
        <v>266</v>
      </c>
      <c r="C173" s="47">
        <v>22.9</v>
      </c>
      <c r="D173" s="47">
        <v>27.9</v>
      </c>
      <c r="E173">
        <v>30.4</v>
      </c>
      <c r="F173">
        <v>28</v>
      </c>
      <c r="G173">
        <v>29</v>
      </c>
      <c r="H173">
        <v>30.7</v>
      </c>
      <c r="I173">
        <v>31.8</v>
      </c>
      <c r="J173">
        <v>35.6</v>
      </c>
      <c r="K173">
        <v>36.200000000000003</v>
      </c>
      <c r="L173">
        <v>34.4</v>
      </c>
    </row>
    <row r="174" spans="1:12" ht="14.25" x14ac:dyDescent="0.45">
      <c r="A174" s="21" t="s">
        <v>321</v>
      </c>
      <c r="B174" s="21" t="s">
        <v>268</v>
      </c>
      <c r="C174" s="47">
        <v>45.2</v>
      </c>
      <c r="D174" s="47">
        <v>36.1</v>
      </c>
      <c r="E174">
        <v>33.200000000000003</v>
      </c>
      <c r="F174">
        <v>34.4</v>
      </c>
      <c r="G174">
        <v>32.1</v>
      </c>
      <c r="H174">
        <v>30.8</v>
      </c>
      <c r="I174">
        <v>27.8</v>
      </c>
      <c r="J174">
        <v>22.4</v>
      </c>
      <c r="K174">
        <v>19.5</v>
      </c>
      <c r="L174">
        <v>20.399999999999999</v>
      </c>
    </row>
    <row r="175" spans="1:12" ht="14.25" x14ac:dyDescent="0.45">
      <c r="A175" s="21" t="s">
        <v>322</v>
      </c>
      <c r="B175" s="21" t="s">
        <v>270</v>
      </c>
      <c r="C175" s="47">
        <v>1</v>
      </c>
      <c r="D175" s="47">
        <v>0.6</v>
      </c>
      <c r="E175">
        <v>0.5</v>
      </c>
      <c r="F175">
        <v>0.5</v>
      </c>
      <c r="G175">
        <v>0.4</v>
      </c>
      <c r="H175">
        <v>0.4</v>
      </c>
      <c r="I175">
        <v>0.4</v>
      </c>
      <c r="J175">
        <v>0.3</v>
      </c>
      <c r="K175">
        <v>0.2</v>
      </c>
      <c r="L175">
        <v>0.1</v>
      </c>
    </row>
    <row r="176" spans="1:12" ht="14.25" x14ac:dyDescent="0.45">
      <c r="A176" s="21" t="s">
        <v>323</v>
      </c>
      <c r="B176" s="21" t="s">
        <v>272</v>
      </c>
      <c r="C176" s="47">
        <v>32.5</v>
      </c>
      <c r="D176" s="47">
        <v>23.6</v>
      </c>
      <c r="E176">
        <v>21.6</v>
      </c>
      <c r="F176">
        <v>21</v>
      </c>
      <c r="G176">
        <v>17.8</v>
      </c>
      <c r="H176">
        <v>17.2</v>
      </c>
      <c r="I176">
        <v>15.6</v>
      </c>
      <c r="J176">
        <v>13.2</v>
      </c>
      <c r="K176">
        <v>10.5</v>
      </c>
      <c r="L176">
        <v>10.1</v>
      </c>
    </row>
    <row r="177" spans="1:12" ht="14.25" x14ac:dyDescent="0.45">
      <c r="A177" s="21" t="s">
        <v>324</v>
      </c>
      <c r="B177" s="21" t="s">
        <v>274</v>
      </c>
      <c r="C177" s="47">
        <v>11.7</v>
      </c>
      <c r="D177" s="47">
        <v>11.9</v>
      </c>
      <c r="E177">
        <v>11.1</v>
      </c>
      <c r="F177">
        <v>12.8</v>
      </c>
      <c r="G177">
        <v>13.9</v>
      </c>
      <c r="H177">
        <v>13.2</v>
      </c>
      <c r="I177">
        <v>11.9</v>
      </c>
      <c r="J177">
        <v>9</v>
      </c>
      <c r="K177">
        <v>8.8000000000000007</v>
      </c>
      <c r="L177">
        <v>10.199999999999999</v>
      </c>
    </row>
    <row r="178" spans="1:12" ht="14.25" x14ac:dyDescent="0.45">
      <c r="A178" s="21" t="s">
        <v>325</v>
      </c>
      <c r="B178" s="23" t="s">
        <v>326</v>
      </c>
      <c r="C178" s="47">
        <v>100</v>
      </c>
      <c r="D178" s="47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</row>
    <row r="179" spans="1:12" ht="14.25" x14ac:dyDescent="0.45">
      <c r="A179" s="21" t="s">
        <v>327</v>
      </c>
      <c r="B179" s="21" t="s">
        <v>260</v>
      </c>
      <c r="C179" s="47">
        <v>43.7</v>
      </c>
      <c r="D179" s="47">
        <v>49.3</v>
      </c>
      <c r="E179">
        <v>46.7</v>
      </c>
      <c r="F179">
        <v>40.9</v>
      </c>
      <c r="G179">
        <v>42.3</v>
      </c>
      <c r="H179">
        <v>46.9</v>
      </c>
      <c r="I179">
        <v>43</v>
      </c>
      <c r="J179">
        <v>50.4</v>
      </c>
      <c r="K179">
        <v>46.9</v>
      </c>
      <c r="L179">
        <v>49.3</v>
      </c>
    </row>
    <row r="180" spans="1:12" ht="14.25" x14ac:dyDescent="0.45">
      <c r="A180" s="21" t="s">
        <v>328</v>
      </c>
      <c r="B180" s="21" t="s">
        <v>262</v>
      </c>
      <c r="C180" s="47">
        <v>24.3</v>
      </c>
      <c r="D180" s="47">
        <v>27.8</v>
      </c>
      <c r="E180">
        <v>26.9</v>
      </c>
      <c r="F180">
        <v>26</v>
      </c>
      <c r="G180">
        <v>26</v>
      </c>
      <c r="H180">
        <v>26.7</v>
      </c>
      <c r="I180">
        <v>26.6</v>
      </c>
      <c r="J180">
        <v>27.5</v>
      </c>
      <c r="K180">
        <v>28.1</v>
      </c>
      <c r="L180">
        <v>28.6</v>
      </c>
    </row>
    <row r="181" spans="1:12" ht="14.25" x14ac:dyDescent="0.45">
      <c r="A181" s="21" t="s">
        <v>329</v>
      </c>
      <c r="B181" s="21" t="s">
        <v>264</v>
      </c>
      <c r="C181" s="47">
        <v>0.8</v>
      </c>
      <c r="D181" s="47">
        <v>0.8</v>
      </c>
      <c r="E181">
        <v>0.2</v>
      </c>
      <c r="F181">
        <v>0</v>
      </c>
      <c r="G181">
        <v>0.2</v>
      </c>
      <c r="H181">
        <v>0.6</v>
      </c>
      <c r="I181">
        <v>0.7</v>
      </c>
      <c r="J181">
        <v>0.7</v>
      </c>
      <c r="K181">
        <v>0.8</v>
      </c>
      <c r="L181">
        <v>0.8</v>
      </c>
    </row>
    <row r="182" spans="1:12" ht="14.25" x14ac:dyDescent="0.45">
      <c r="A182" s="21" t="s">
        <v>330</v>
      </c>
      <c r="B182" s="21" t="s">
        <v>266</v>
      </c>
      <c r="C182" s="47">
        <v>18.600000000000001</v>
      </c>
      <c r="D182" s="47">
        <v>20.7</v>
      </c>
      <c r="E182">
        <v>19.600000000000001</v>
      </c>
      <c r="F182">
        <v>14.9</v>
      </c>
      <c r="G182">
        <v>16.100000000000001</v>
      </c>
      <c r="H182">
        <v>19.600000000000001</v>
      </c>
      <c r="I182">
        <v>15.8</v>
      </c>
      <c r="J182">
        <v>22.2</v>
      </c>
      <c r="K182">
        <v>18</v>
      </c>
      <c r="L182">
        <v>20</v>
      </c>
    </row>
    <row r="183" spans="1:12" ht="14.25" x14ac:dyDescent="0.45">
      <c r="A183" s="21" t="s">
        <v>331</v>
      </c>
      <c r="B183" s="21" t="s">
        <v>268</v>
      </c>
      <c r="C183" s="47">
        <v>56.3</v>
      </c>
      <c r="D183" s="47">
        <v>50.7</v>
      </c>
      <c r="E183">
        <v>53.3</v>
      </c>
      <c r="F183">
        <v>59.1</v>
      </c>
      <c r="G183">
        <v>57.7</v>
      </c>
      <c r="H183">
        <v>53.1</v>
      </c>
      <c r="I183">
        <v>57</v>
      </c>
      <c r="J183">
        <v>49.6</v>
      </c>
      <c r="K183">
        <v>53.1</v>
      </c>
      <c r="L183">
        <v>50.7</v>
      </c>
    </row>
    <row r="184" spans="1:12" ht="14.25" x14ac:dyDescent="0.45">
      <c r="A184" s="21" t="s">
        <v>332</v>
      </c>
      <c r="B184" s="21" t="s">
        <v>270</v>
      </c>
      <c r="C184" s="47">
        <v>1.2</v>
      </c>
      <c r="D184" s="47">
        <v>1</v>
      </c>
      <c r="E184">
        <v>1</v>
      </c>
      <c r="F184">
        <v>1.2</v>
      </c>
      <c r="G184">
        <v>0.8</v>
      </c>
      <c r="H184">
        <v>0.7</v>
      </c>
      <c r="I184">
        <v>0.8</v>
      </c>
      <c r="J184">
        <v>0.6</v>
      </c>
      <c r="K184">
        <v>0.6</v>
      </c>
      <c r="L184">
        <v>0.5</v>
      </c>
    </row>
    <row r="185" spans="1:12" ht="14.25" x14ac:dyDescent="0.45">
      <c r="A185" s="21" t="s">
        <v>333</v>
      </c>
      <c r="B185" s="21" t="s">
        <v>272</v>
      </c>
      <c r="C185" s="47">
        <v>47.4</v>
      </c>
      <c r="D185" s="47">
        <v>40</v>
      </c>
      <c r="E185">
        <v>42.9</v>
      </c>
      <c r="F185">
        <v>49.6</v>
      </c>
      <c r="G185">
        <v>48.6</v>
      </c>
      <c r="H185">
        <v>44.5</v>
      </c>
      <c r="I185">
        <v>47.9</v>
      </c>
      <c r="J185">
        <v>42</v>
      </c>
      <c r="K185">
        <v>44.6</v>
      </c>
      <c r="L185">
        <v>42.3</v>
      </c>
    </row>
    <row r="186" spans="1:12" ht="14.25" x14ac:dyDescent="0.45">
      <c r="A186" s="21" t="s">
        <v>334</v>
      </c>
      <c r="B186" s="21" t="s">
        <v>274</v>
      </c>
      <c r="C186" s="47">
        <v>7.7</v>
      </c>
      <c r="D186" s="47">
        <v>9.6</v>
      </c>
      <c r="E186">
        <v>9.4</v>
      </c>
      <c r="F186">
        <v>8.3000000000000007</v>
      </c>
      <c r="G186">
        <v>8.1999999999999993</v>
      </c>
      <c r="H186">
        <v>7.9</v>
      </c>
      <c r="I186">
        <v>8.4</v>
      </c>
      <c r="J186">
        <v>7</v>
      </c>
      <c r="K186">
        <v>8</v>
      </c>
      <c r="L186">
        <v>7.9</v>
      </c>
    </row>
    <row r="187" spans="1:12" ht="14.25" x14ac:dyDescent="0.45">
      <c r="A187" s="21" t="s">
        <v>335</v>
      </c>
      <c r="B187" s="23" t="s">
        <v>336</v>
      </c>
      <c r="C187" s="47">
        <v>100</v>
      </c>
      <c r="D187" s="47">
        <v>100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</row>
    <row r="188" spans="1:12" ht="14.25" x14ac:dyDescent="0.45">
      <c r="A188" s="21" t="s">
        <v>337</v>
      </c>
      <c r="B188" s="21" t="s">
        <v>260</v>
      </c>
      <c r="C188" s="47">
        <v>21.2</v>
      </c>
      <c r="D188" s="47">
        <v>14</v>
      </c>
      <c r="E188">
        <v>20.399999999999999</v>
      </c>
      <c r="F188">
        <v>20.9</v>
      </c>
      <c r="G188">
        <v>22.5</v>
      </c>
      <c r="H188">
        <v>21.7</v>
      </c>
      <c r="I188">
        <v>21.1</v>
      </c>
      <c r="J188">
        <v>21.5</v>
      </c>
      <c r="K188">
        <v>22.1</v>
      </c>
      <c r="L188">
        <v>22.2</v>
      </c>
    </row>
    <row r="189" spans="1:12" ht="14.25" x14ac:dyDescent="0.45">
      <c r="A189" s="21" t="s">
        <v>338</v>
      </c>
      <c r="B189" s="21" t="s">
        <v>262</v>
      </c>
      <c r="C189" s="47">
        <v>15</v>
      </c>
      <c r="D189" s="47">
        <v>14</v>
      </c>
      <c r="E189">
        <v>11.2</v>
      </c>
      <c r="F189">
        <v>10.5</v>
      </c>
      <c r="G189">
        <v>11.1</v>
      </c>
      <c r="H189">
        <v>10.5</v>
      </c>
      <c r="I189">
        <v>10.3</v>
      </c>
      <c r="J189">
        <v>10.3</v>
      </c>
      <c r="K189">
        <v>10.3</v>
      </c>
      <c r="L189">
        <v>10.6</v>
      </c>
    </row>
    <row r="190" spans="1:12" ht="14.25" x14ac:dyDescent="0.45">
      <c r="A190" s="21" t="s">
        <v>339</v>
      </c>
      <c r="B190" s="21" t="s">
        <v>264</v>
      </c>
      <c r="C190" s="47">
        <v>0.7</v>
      </c>
      <c r="D190" s="47">
        <v>0.9</v>
      </c>
      <c r="E190">
        <v>0.7</v>
      </c>
      <c r="F190">
        <v>0.6</v>
      </c>
      <c r="G190">
        <v>0.6</v>
      </c>
      <c r="H190">
        <v>0.6</v>
      </c>
      <c r="I190">
        <v>0.5</v>
      </c>
      <c r="J190">
        <v>0.5</v>
      </c>
      <c r="K190">
        <v>0.5</v>
      </c>
      <c r="L190">
        <v>0.5</v>
      </c>
    </row>
    <row r="191" spans="1:12" ht="14.25" x14ac:dyDescent="0.45">
      <c r="A191" s="21" t="s">
        <v>340</v>
      </c>
      <c r="B191" s="21" t="s">
        <v>266</v>
      </c>
      <c r="C191" s="47">
        <v>5.6</v>
      </c>
      <c r="D191" s="47">
        <v>-0.9</v>
      </c>
      <c r="E191">
        <v>8.6</v>
      </c>
      <c r="F191">
        <v>9.8000000000000007</v>
      </c>
      <c r="G191">
        <v>10.8</v>
      </c>
      <c r="H191">
        <v>10.7</v>
      </c>
      <c r="I191">
        <v>10.3</v>
      </c>
      <c r="J191">
        <v>10.7</v>
      </c>
      <c r="K191">
        <v>11.3</v>
      </c>
      <c r="L191">
        <v>11.1</v>
      </c>
    </row>
    <row r="192" spans="1:12" ht="14.25" x14ac:dyDescent="0.45">
      <c r="A192" s="21" t="s">
        <v>341</v>
      </c>
      <c r="B192" s="21" t="s">
        <v>268</v>
      </c>
      <c r="C192" s="47">
        <v>78.8</v>
      </c>
      <c r="D192" s="47">
        <v>86</v>
      </c>
      <c r="E192">
        <v>79.599999999999994</v>
      </c>
      <c r="F192">
        <v>79.099999999999994</v>
      </c>
      <c r="G192">
        <v>77.5</v>
      </c>
      <c r="H192">
        <v>78.3</v>
      </c>
      <c r="I192">
        <v>78.900000000000006</v>
      </c>
      <c r="J192">
        <v>78.5</v>
      </c>
      <c r="K192">
        <v>77.900000000000006</v>
      </c>
      <c r="L192">
        <v>77.8</v>
      </c>
    </row>
    <row r="193" spans="1:12" ht="14.25" x14ac:dyDescent="0.45">
      <c r="A193" s="21" t="s">
        <v>342</v>
      </c>
      <c r="B193" s="21" t="s">
        <v>270</v>
      </c>
      <c r="C193" s="47">
        <v>1.1000000000000001</v>
      </c>
      <c r="D193" s="47">
        <v>1.3</v>
      </c>
      <c r="E193">
        <v>0.8</v>
      </c>
      <c r="F193">
        <v>0.8</v>
      </c>
      <c r="G193">
        <v>0.5</v>
      </c>
      <c r="H193">
        <v>0.5</v>
      </c>
      <c r="I193">
        <v>0.5</v>
      </c>
      <c r="J193">
        <v>0.4</v>
      </c>
      <c r="K193">
        <v>0.4</v>
      </c>
      <c r="L193">
        <v>0.4</v>
      </c>
    </row>
    <row r="194" spans="1:12" ht="14.25" x14ac:dyDescent="0.45">
      <c r="A194" s="21" t="s">
        <v>343</v>
      </c>
      <c r="B194" s="21" t="s">
        <v>272</v>
      </c>
      <c r="C194" s="47">
        <v>72.2</v>
      </c>
      <c r="D194" s="47">
        <v>75.5</v>
      </c>
      <c r="E194">
        <v>71.2</v>
      </c>
      <c r="F194">
        <v>72.2</v>
      </c>
      <c r="G194">
        <v>71.5</v>
      </c>
      <c r="H194">
        <v>71.900000000000006</v>
      </c>
      <c r="I194">
        <v>73.2</v>
      </c>
      <c r="J194">
        <v>73.099999999999994</v>
      </c>
      <c r="K194">
        <v>72.400000000000006</v>
      </c>
      <c r="L194">
        <v>71.5</v>
      </c>
    </row>
    <row r="195" spans="1:12" ht="14.25" x14ac:dyDescent="0.45">
      <c r="A195" s="21" t="s">
        <v>344</v>
      </c>
      <c r="B195" s="21" t="s">
        <v>274</v>
      </c>
      <c r="C195" s="47">
        <v>5.4</v>
      </c>
      <c r="D195" s="47">
        <v>9.3000000000000007</v>
      </c>
      <c r="E195">
        <v>7.6</v>
      </c>
      <c r="F195">
        <v>6.1</v>
      </c>
      <c r="G195">
        <v>5.5</v>
      </c>
      <c r="H195">
        <v>5.9</v>
      </c>
      <c r="I195">
        <v>5.2</v>
      </c>
      <c r="J195">
        <v>5</v>
      </c>
      <c r="K195">
        <v>5.0999999999999996</v>
      </c>
      <c r="L195">
        <v>5.9</v>
      </c>
    </row>
    <row r="196" spans="1:12" ht="14.25" x14ac:dyDescent="0.45">
      <c r="A196" s="21" t="s">
        <v>345</v>
      </c>
      <c r="B196" s="23" t="s">
        <v>346</v>
      </c>
      <c r="C196" s="47">
        <v>100</v>
      </c>
      <c r="D196" s="47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</row>
    <row r="197" spans="1:12" ht="14.25" x14ac:dyDescent="0.45">
      <c r="A197" s="21" t="s">
        <v>347</v>
      </c>
      <c r="B197" s="21" t="s">
        <v>260</v>
      </c>
      <c r="C197" s="47">
        <v>42.5</v>
      </c>
      <c r="D197" s="47">
        <v>47.3</v>
      </c>
      <c r="E197">
        <v>48.4</v>
      </c>
      <c r="F197">
        <v>49</v>
      </c>
      <c r="G197">
        <v>43.5</v>
      </c>
      <c r="H197">
        <v>43.5</v>
      </c>
      <c r="I197">
        <v>42.8</v>
      </c>
      <c r="J197">
        <v>44.6</v>
      </c>
      <c r="K197">
        <v>46.7</v>
      </c>
      <c r="L197">
        <v>47.6</v>
      </c>
    </row>
    <row r="198" spans="1:12" ht="14.25" x14ac:dyDescent="0.45">
      <c r="A198" s="21" t="s">
        <v>348</v>
      </c>
      <c r="B198" s="21" t="s">
        <v>262</v>
      </c>
      <c r="C198" s="47">
        <v>25.4</v>
      </c>
      <c r="D198" s="47">
        <v>26.9</v>
      </c>
      <c r="E198">
        <v>26.7</v>
      </c>
      <c r="F198">
        <v>26.8</v>
      </c>
      <c r="G198">
        <v>24.6</v>
      </c>
      <c r="H198">
        <v>24.1</v>
      </c>
      <c r="I198">
        <v>23.3</v>
      </c>
      <c r="J198">
        <v>23.3</v>
      </c>
      <c r="K198">
        <v>24.4</v>
      </c>
      <c r="L198">
        <v>24.8</v>
      </c>
    </row>
    <row r="199" spans="1:12" ht="14.25" x14ac:dyDescent="0.45">
      <c r="A199" s="21" t="s">
        <v>349</v>
      </c>
      <c r="B199" s="21" t="s">
        <v>264</v>
      </c>
      <c r="C199" s="47">
        <v>0.8</v>
      </c>
      <c r="D199" s="47">
        <v>1</v>
      </c>
      <c r="E199">
        <v>1</v>
      </c>
      <c r="F199">
        <v>0.9</v>
      </c>
      <c r="G199">
        <v>0.8</v>
      </c>
      <c r="H199">
        <v>0.8</v>
      </c>
      <c r="I199">
        <v>0.7</v>
      </c>
      <c r="J199">
        <v>0.7</v>
      </c>
      <c r="K199">
        <v>0.8</v>
      </c>
      <c r="L199">
        <v>0.9</v>
      </c>
    </row>
    <row r="200" spans="1:12" ht="14.25" x14ac:dyDescent="0.45">
      <c r="A200" s="21" t="s">
        <v>350</v>
      </c>
      <c r="B200" s="21" t="s">
        <v>266</v>
      </c>
      <c r="C200" s="47">
        <v>16.3</v>
      </c>
      <c r="D200" s="47">
        <v>19.399999999999999</v>
      </c>
      <c r="E200">
        <v>20.8</v>
      </c>
      <c r="F200">
        <v>21.4</v>
      </c>
      <c r="G200">
        <v>18.100000000000001</v>
      </c>
      <c r="H200">
        <v>18.600000000000001</v>
      </c>
      <c r="I200">
        <v>18.8</v>
      </c>
      <c r="J200">
        <v>20.5</v>
      </c>
      <c r="K200">
        <v>21.5</v>
      </c>
      <c r="L200">
        <v>21.9</v>
      </c>
    </row>
    <row r="201" spans="1:12" ht="14.25" x14ac:dyDescent="0.45">
      <c r="A201" s="21" t="s">
        <v>351</v>
      </c>
      <c r="B201" s="21" t="s">
        <v>268</v>
      </c>
      <c r="C201" s="47">
        <v>57.5</v>
      </c>
      <c r="D201" s="47">
        <v>52.7</v>
      </c>
      <c r="E201">
        <v>51.6</v>
      </c>
      <c r="F201">
        <v>51</v>
      </c>
      <c r="G201">
        <v>56.5</v>
      </c>
      <c r="H201">
        <v>56.5</v>
      </c>
      <c r="I201">
        <v>57.2</v>
      </c>
      <c r="J201">
        <v>55.4</v>
      </c>
      <c r="K201">
        <v>53.3</v>
      </c>
      <c r="L201">
        <v>52.4</v>
      </c>
    </row>
    <row r="202" spans="1:12" ht="14.25" x14ac:dyDescent="0.45">
      <c r="A202" s="21" t="s">
        <v>352</v>
      </c>
      <c r="B202" s="21" t="s">
        <v>270</v>
      </c>
      <c r="C202" s="47">
        <v>0.8</v>
      </c>
      <c r="D202" s="47">
        <v>0.6</v>
      </c>
      <c r="E202">
        <v>0.7</v>
      </c>
      <c r="F202">
        <v>0.7</v>
      </c>
      <c r="G202">
        <v>0.5</v>
      </c>
      <c r="H202">
        <v>0.5</v>
      </c>
      <c r="I202">
        <v>0.4</v>
      </c>
      <c r="J202">
        <v>0.4</v>
      </c>
      <c r="K202">
        <v>0.3</v>
      </c>
      <c r="L202">
        <v>0.2</v>
      </c>
    </row>
    <row r="203" spans="1:12" ht="14.25" x14ac:dyDescent="0.45">
      <c r="A203" s="21" t="s">
        <v>353</v>
      </c>
      <c r="B203" s="21" t="s">
        <v>272</v>
      </c>
      <c r="C203" s="47">
        <v>41.1</v>
      </c>
      <c r="D203" s="47">
        <v>35.799999999999997</v>
      </c>
      <c r="E203">
        <v>36</v>
      </c>
      <c r="F203">
        <v>37.1</v>
      </c>
      <c r="G203">
        <v>42.5</v>
      </c>
      <c r="H203">
        <v>43.3</v>
      </c>
      <c r="I203">
        <v>44.3</v>
      </c>
      <c r="J203">
        <v>43.6</v>
      </c>
      <c r="K203">
        <v>41.3</v>
      </c>
      <c r="L203">
        <v>41.1</v>
      </c>
    </row>
    <row r="204" spans="1:12" ht="14.25" x14ac:dyDescent="0.45">
      <c r="A204" s="21" t="s">
        <v>354</v>
      </c>
      <c r="B204" s="21" t="s">
        <v>274</v>
      </c>
      <c r="C204" s="47">
        <v>15.6</v>
      </c>
      <c r="D204" s="47">
        <v>16.2</v>
      </c>
      <c r="E204">
        <v>14.9</v>
      </c>
      <c r="F204">
        <v>13.2</v>
      </c>
      <c r="G204">
        <v>13.5</v>
      </c>
      <c r="H204">
        <v>12.8</v>
      </c>
      <c r="I204">
        <v>12.4</v>
      </c>
      <c r="J204">
        <v>11.5</v>
      </c>
      <c r="K204">
        <v>11.7</v>
      </c>
      <c r="L204">
        <v>11.1</v>
      </c>
    </row>
    <row r="205" spans="1:12" ht="14.25" x14ac:dyDescent="0.45">
      <c r="A205" s="21" t="s">
        <v>355</v>
      </c>
      <c r="B205" s="23" t="s">
        <v>356</v>
      </c>
      <c r="C205" s="47">
        <v>100</v>
      </c>
      <c r="D205" s="47">
        <v>100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</row>
    <row r="206" spans="1:12" ht="14.25" x14ac:dyDescent="0.45">
      <c r="A206" s="21" t="s">
        <v>357</v>
      </c>
      <c r="B206" s="21" t="s">
        <v>260</v>
      </c>
      <c r="C206" s="47">
        <v>36.200000000000003</v>
      </c>
      <c r="D206" s="47">
        <v>38.299999999999997</v>
      </c>
      <c r="E206">
        <v>38.1</v>
      </c>
      <c r="F206">
        <v>38.4</v>
      </c>
      <c r="G206">
        <v>34.1</v>
      </c>
      <c r="H206">
        <v>35.700000000000003</v>
      </c>
      <c r="I206">
        <v>37.299999999999997</v>
      </c>
      <c r="J206">
        <v>39.5</v>
      </c>
      <c r="K206">
        <v>40.700000000000003</v>
      </c>
      <c r="L206">
        <v>38.799999999999997</v>
      </c>
    </row>
    <row r="207" spans="1:12" ht="14.25" x14ac:dyDescent="0.45">
      <c r="A207" s="21" t="s">
        <v>358</v>
      </c>
      <c r="B207" s="21" t="s">
        <v>262</v>
      </c>
      <c r="C207" s="47">
        <v>28.8</v>
      </c>
      <c r="D207" s="47">
        <v>29.8</v>
      </c>
      <c r="E207">
        <v>29.1</v>
      </c>
      <c r="F207">
        <v>29.4</v>
      </c>
      <c r="G207">
        <v>26.3</v>
      </c>
      <c r="H207">
        <v>26.6</v>
      </c>
      <c r="I207">
        <v>27.2</v>
      </c>
      <c r="J207">
        <v>27.5</v>
      </c>
      <c r="K207">
        <v>28.3</v>
      </c>
      <c r="L207">
        <v>29</v>
      </c>
    </row>
    <row r="208" spans="1:12" ht="14.25" x14ac:dyDescent="0.45">
      <c r="A208" s="21" t="s">
        <v>359</v>
      </c>
      <c r="B208" s="21" t="s">
        <v>264</v>
      </c>
      <c r="C208" s="47">
        <v>0.5</v>
      </c>
      <c r="D208" s="47">
        <v>0.7</v>
      </c>
      <c r="E208">
        <v>0.7</v>
      </c>
      <c r="F208">
        <v>0.7</v>
      </c>
      <c r="G208">
        <v>0.6</v>
      </c>
      <c r="H208">
        <v>0.6</v>
      </c>
      <c r="I208">
        <v>0.5</v>
      </c>
      <c r="J208">
        <v>0.5</v>
      </c>
      <c r="K208">
        <v>0.5</v>
      </c>
      <c r="L208">
        <v>0.6</v>
      </c>
    </row>
    <row r="209" spans="1:12" ht="14.25" x14ac:dyDescent="0.45">
      <c r="A209" s="21" t="s">
        <v>360</v>
      </c>
      <c r="B209" s="21" t="s">
        <v>266</v>
      </c>
      <c r="C209" s="47">
        <v>6.8</v>
      </c>
      <c r="D209" s="47">
        <v>7.9</v>
      </c>
      <c r="E209">
        <v>8.3000000000000007</v>
      </c>
      <c r="F209">
        <v>8.3000000000000007</v>
      </c>
      <c r="G209">
        <v>7.1</v>
      </c>
      <c r="H209">
        <v>8.5</v>
      </c>
      <c r="I209">
        <v>9.6</v>
      </c>
      <c r="J209">
        <v>11.4</v>
      </c>
      <c r="K209">
        <v>11.9</v>
      </c>
      <c r="L209">
        <v>9.1999999999999993</v>
      </c>
    </row>
    <row r="210" spans="1:12" ht="14.25" x14ac:dyDescent="0.45">
      <c r="A210" s="21" t="s">
        <v>361</v>
      </c>
      <c r="B210" s="21" t="s">
        <v>268</v>
      </c>
      <c r="C210" s="47">
        <v>63.8</v>
      </c>
      <c r="D210" s="47">
        <v>61.7</v>
      </c>
      <c r="E210">
        <v>61.9</v>
      </c>
      <c r="F210">
        <v>61.6</v>
      </c>
      <c r="G210">
        <v>65.900000000000006</v>
      </c>
      <c r="H210">
        <v>64.3</v>
      </c>
      <c r="I210">
        <v>62.7</v>
      </c>
      <c r="J210">
        <v>60.5</v>
      </c>
      <c r="K210">
        <v>59.3</v>
      </c>
      <c r="L210">
        <v>61.2</v>
      </c>
    </row>
    <row r="211" spans="1:12" ht="14.25" x14ac:dyDescent="0.45">
      <c r="A211" s="21" t="s">
        <v>362</v>
      </c>
      <c r="B211" s="21" t="s">
        <v>270</v>
      </c>
      <c r="C211" s="47">
        <v>1.6</v>
      </c>
      <c r="D211" s="47">
        <v>1.3</v>
      </c>
      <c r="E211">
        <v>1.2</v>
      </c>
      <c r="F211">
        <v>1.2</v>
      </c>
      <c r="G211">
        <v>1.1000000000000001</v>
      </c>
      <c r="H211">
        <v>1</v>
      </c>
      <c r="I211">
        <v>1</v>
      </c>
      <c r="J211">
        <v>0.9</v>
      </c>
      <c r="K211">
        <v>0.8</v>
      </c>
      <c r="L211">
        <v>0.7</v>
      </c>
    </row>
    <row r="212" spans="1:12" ht="14.25" x14ac:dyDescent="0.45">
      <c r="A212" s="21" t="s">
        <v>363</v>
      </c>
      <c r="B212" s="21" t="s">
        <v>272</v>
      </c>
      <c r="C212" s="47">
        <v>48.2</v>
      </c>
      <c r="D212" s="47">
        <v>43.1</v>
      </c>
      <c r="E212">
        <v>47.1</v>
      </c>
      <c r="F212">
        <v>48.4</v>
      </c>
      <c r="G212">
        <v>51.3</v>
      </c>
      <c r="H212">
        <v>51</v>
      </c>
      <c r="I212">
        <v>49.7</v>
      </c>
      <c r="J212">
        <v>49.4</v>
      </c>
      <c r="K212">
        <v>48</v>
      </c>
      <c r="L212">
        <v>47.8</v>
      </c>
    </row>
    <row r="213" spans="1:12" ht="14.25" x14ac:dyDescent="0.45">
      <c r="A213" s="21" t="s">
        <v>364</v>
      </c>
      <c r="B213" s="21" t="s">
        <v>274</v>
      </c>
      <c r="C213" s="47">
        <v>14.1</v>
      </c>
      <c r="D213" s="47">
        <v>17.2</v>
      </c>
      <c r="E213">
        <v>13.5</v>
      </c>
      <c r="F213">
        <v>11.9</v>
      </c>
      <c r="G213">
        <v>13.5</v>
      </c>
      <c r="H213">
        <v>12.3</v>
      </c>
      <c r="I213">
        <v>12</v>
      </c>
      <c r="J213">
        <v>10.199999999999999</v>
      </c>
      <c r="K213">
        <v>10.5</v>
      </c>
      <c r="L213">
        <v>12.7</v>
      </c>
    </row>
    <row r="214" spans="1:12" ht="14.25" x14ac:dyDescent="0.45">
      <c r="A214" s="21" t="s">
        <v>365</v>
      </c>
      <c r="B214" s="23" t="s">
        <v>366</v>
      </c>
      <c r="C214" s="47">
        <v>100</v>
      </c>
      <c r="D214" s="47">
        <v>100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</row>
    <row r="215" spans="1:12" ht="14.25" x14ac:dyDescent="0.45">
      <c r="A215" s="21" t="s">
        <v>367</v>
      </c>
      <c r="B215" s="21" t="s">
        <v>260</v>
      </c>
      <c r="C215" s="47">
        <v>44.5</v>
      </c>
      <c r="D215" s="47">
        <v>50.7</v>
      </c>
      <c r="E215">
        <v>52</v>
      </c>
      <c r="F215">
        <v>49.6</v>
      </c>
      <c r="G215">
        <v>52.2</v>
      </c>
      <c r="H215">
        <v>48</v>
      </c>
      <c r="I215">
        <v>50.2</v>
      </c>
      <c r="J215">
        <v>48.7</v>
      </c>
      <c r="K215">
        <v>52.1</v>
      </c>
      <c r="L215">
        <v>54.3</v>
      </c>
    </row>
    <row r="216" spans="1:12" ht="14.25" x14ac:dyDescent="0.45">
      <c r="A216" s="21" t="s">
        <v>368</v>
      </c>
      <c r="B216" s="21" t="s">
        <v>262</v>
      </c>
      <c r="C216" s="47">
        <v>26.9</v>
      </c>
      <c r="D216" s="47">
        <v>27.1</v>
      </c>
      <c r="E216">
        <v>27.4</v>
      </c>
      <c r="F216">
        <v>27.7</v>
      </c>
      <c r="G216">
        <v>29.7</v>
      </c>
      <c r="H216">
        <v>28.2</v>
      </c>
      <c r="I216">
        <v>30</v>
      </c>
      <c r="J216">
        <v>31</v>
      </c>
      <c r="K216">
        <v>30.9</v>
      </c>
      <c r="L216">
        <v>31.7</v>
      </c>
    </row>
    <row r="217" spans="1:12" ht="14.25" x14ac:dyDescent="0.45">
      <c r="A217" s="21" t="s">
        <v>369</v>
      </c>
      <c r="B217" s="21" t="s">
        <v>264</v>
      </c>
      <c r="C217" s="47">
        <v>1</v>
      </c>
      <c r="D217" s="47">
        <v>1</v>
      </c>
      <c r="E217">
        <v>1</v>
      </c>
      <c r="F217">
        <v>1.1000000000000001</v>
      </c>
      <c r="G217">
        <v>1.1000000000000001</v>
      </c>
      <c r="H217">
        <v>1.8</v>
      </c>
      <c r="I217">
        <v>1.8</v>
      </c>
      <c r="J217">
        <v>1.8</v>
      </c>
      <c r="K217">
        <v>1</v>
      </c>
      <c r="L217">
        <v>1</v>
      </c>
    </row>
    <row r="218" spans="1:12" ht="14.25" x14ac:dyDescent="0.45">
      <c r="A218" s="21" t="s">
        <v>370</v>
      </c>
      <c r="B218" s="21" t="s">
        <v>266</v>
      </c>
      <c r="C218" s="47">
        <v>16.7</v>
      </c>
      <c r="D218" s="47">
        <v>22.6</v>
      </c>
      <c r="E218">
        <v>23.6</v>
      </c>
      <c r="F218">
        <v>20.8</v>
      </c>
      <c r="G218">
        <v>21.4</v>
      </c>
      <c r="H218">
        <v>18</v>
      </c>
      <c r="I218">
        <v>18.399999999999999</v>
      </c>
      <c r="J218">
        <v>16</v>
      </c>
      <c r="K218">
        <v>20.2</v>
      </c>
      <c r="L218">
        <v>21.6</v>
      </c>
    </row>
    <row r="219" spans="1:12" ht="14.25" x14ac:dyDescent="0.45">
      <c r="A219" s="21" t="s">
        <v>371</v>
      </c>
      <c r="B219" s="21" t="s">
        <v>268</v>
      </c>
      <c r="C219" s="47">
        <v>55.5</v>
      </c>
      <c r="D219" s="47">
        <v>49.3</v>
      </c>
      <c r="E219">
        <v>48</v>
      </c>
      <c r="F219">
        <v>50.4</v>
      </c>
      <c r="G219">
        <v>47.8</v>
      </c>
      <c r="H219">
        <v>52</v>
      </c>
      <c r="I219">
        <v>49.8</v>
      </c>
      <c r="J219">
        <v>51.3</v>
      </c>
      <c r="K219">
        <v>47.9</v>
      </c>
      <c r="L219">
        <v>45.7</v>
      </c>
    </row>
    <row r="220" spans="1:12" ht="14.25" x14ac:dyDescent="0.45">
      <c r="A220" s="21" t="s">
        <v>372</v>
      </c>
      <c r="B220" s="21" t="s">
        <v>270</v>
      </c>
      <c r="C220" s="47">
        <v>1.2</v>
      </c>
      <c r="D220" s="47">
        <v>0.9</v>
      </c>
      <c r="E220">
        <v>0.8</v>
      </c>
      <c r="F220">
        <v>1</v>
      </c>
      <c r="G220">
        <v>0.7</v>
      </c>
      <c r="H220">
        <v>0.8</v>
      </c>
      <c r="I220">
        <v>0.7</v>
      </c>
      <c r="J220">
        <v>0.7</v>
      </c>
      <c r="K220">
        <v>0.6</v>
      </c>
      <c r="L220">
        <v>0.5</v>
      </c>
    </row>
    <row r="221" spans="1:12" ht="14.25" x14ac:dyDescent="0.45">
      <c r="A221" s="21" t="s">
        <v>373</v>
      </c>
      <c r="B221" s="21" t="s">
        <v>272</v>
      </c>
      <c r="C221" s="47">
        <v>38.200000000000003</v>
      </c>
      <c r="D221" s="47">
        <v>31.1</v>
      </c>
      <c r="E221">
        <v>30.9</v>
      </c>
      <c r="F221">
        <v>34.799999999999997</v>
      </c>
      <c r="G221">
        <v>32.5</v>
      </c>
      <c r="H221">
        <v>35.4</v>
      </c>
      <c r="I221">
        <v>34.5</v>
      </c>
      <c r="J221">
        <v>36</v>
      </c>
      <c r="K221">
        <v>33.700000000000003</v>
      </c>
      <c r="L221">
        <v>31</v>
      </c>
    </row>
    <row r="222" spans="1:12" ht="14.25" x14ac:dyDescent="0.45">
      <c r="A222" s="21" t="s">
        <v>374</v>
      </c>
      <c r="B222" s="21" t="s">
        <v>274</v>
      </c>
      <c r="C222" s="47">
        <v>16</v>
      </c>
      <c r="D222" s="47">
        <v>17.2</v>
      </c>
      <c r="E222">
        <v>16.3</v>
      </c>
      <c r="F222">
        <v>14.7</v>
      </c>
      <c r="G222">
        <v>14.7</v>
      </c>
      <c r="H222">
        <v>15.8</v>
      </c>
      <c r="I222">
        <v>14.6</v>
      </c>
      <c r="J222">
        <v>14.5</v>
      </c>
      <c r="K222">
        <v>13.6</v>
      </c>
      <c r="L222">
        <v>14.3</v>
      </c>
    </row>
    <row r="223" spans="1:12" ht="14.25" x14ac:dyDescent="0.45">
      <c r="A223" s="21" t="s">
        <v>375</v>
      </c>
      <c r="B223" s="23" t="s">
        <v>376</v>
      </c>
      <c r="C223" s="47">
        <v>100</v>
      </c>
      <c r="D223" s="47">
        <v>100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</row>
    <row r="224" spans="1:12" ht="14.25" x14ac:dyDescent="0.45">
      <c r="A224" s="21" t="s">
        <v>377</v>
      </c>
      <c r="B224" s="21" t="s">
        <v>106</v>
      </c>
      <c r="C224" s="47">
        <v>28.5</v>
      </c>
      <c r="D224" s="47">
        <v>34.799999999999997</v>
      </c>
      <c r="E224">
        <v>31.6</v>
      </c>
      <c r="F224">
        <v>28.5</v>
      </c>
      <c r="G224">
        <v>28.2</v>
      </c>
      <c r="H224">
        <v>28.3</v>
      </c>
      <c r="I224">
        <v>29.4</v>
      </c>
      <c r="J224">
        <v>33.6</v>
      </c>
      <c r="K224">
        <v>33.700000000000003</v>
      </c>
      <c r="L224">
        <v>33.5</v>
      </c>
    </row>
    <row r="225" spans="1:12" ht="14.25" x14ac:dyDescent="0.45">
      <c r="A225" s="21" t="s">
        <v>378</v>
      </c>
      <c r="B225" s="21" t="s">
        <v>108</v>
      </c>
      <c r="C225" s="47">
        <v>11.3</v>
      </c>
      <c r="D225" s="47">
        <v>12.5</v>
      </c>
      <c r="E225">
        <v>11.4</v>
      </c>
      <c r="F225">
        <v>10.1</v>
      </c>
      <c r="G225">
        <v>10.199999999999999</v>
      </c>
      <c r="H225">
        <v>10.199999999999999</v>
      </c>
      <c r="I225">
        <v>10.7</v>
      </c>
      <c r="J225">
        <v>12.3</v>
      </c>
      <c r="K225">
        <v>12.8</v>
      </c>
      <c r="L225">
        <v>12.7</v>
      </c>
    </row>
    <row r="226" spans="1:12" ht="14.25" x14ac:dyDescent="0.45">
      <c r="A226" s="21" t="s">
        <v>379</v>
      </c>
      <c r="B226" s="21" t="s">
        <v>110</v>
      </c>
      <c r="C226" s="47">
        <v>1.4</v>
      </c>
      <c r="D226" s="47">
        <v>2.1</v>
      </c>
      <c r="E226">
        <v>1.9</v>
      </c>
      <c r="F226">
        <v>1.8</v>
      </c>
      <c r="G226">
        <v>1.7</v>
      </c>
      <c r="H226">
        <v>1.8</v>
      </c>
      <c r="I226">
        <v>1.8</v>
      </c>
      <c r="J226">
        <v>2</v>
      </c>
      <c r="K226">
        <v>2.1</v>
      </c>
      <c r="L226">
        <v>2</v>
      </c>
    </row>
    <row r="227" spans="1:12" ht="14.25" x14ac:dyDescent="0.45">
      <c r="A227" s="21" t="s">
        <v>380</v>
      </c>
      <c r="B227" s="21" t="s">
        <v>112</v>
      </c>
      <c r="C227" s="47">
        <v>15.9</v>
      </c>
      <c r="D227" s="47">
        <v>20.2</v>
      </c>
      <c r="E227">
        <v>18.2</v>
      </c>
      <c r="F227">
        <v>16.5</v>
      </c>
      <c r="G227">
        <v>16.2</v>
      </c>
      <c r="H227">
        <v>16.3</v>
      </c>
      <c r="I227">
        <v>16.899999999999999</v>
      </c>
      <c r="J227">
        <v>19.399999999999999</v>
      </c>
      <c r="K227">
        <v>18.8</v>
      </c>
      <c r="L227">
        <v>18.8</v>
      </c>
    </row>
    <row r="228" spans="1:12" ht="14.25" x14ac:dyDescent="0.45">
      <c r="A228" s="21" t="s">
        <v>381</v>
      </c>
      <c r="B228" s="21" t="s">
        <v>114</v>
      </c>
      <c r="C228" s="47">
        <v>71.5</v>
      </c>
      <c r="D228" s="47">
        <v>65.2</v>
      </c>
      <c r="E228">
        <v>68.400000000000006</v>
      </c>
      <c r="F228">
        <v>71.5</v>
      </c>
      <c r="G228">
        <v>71.8</v>
      </c>
      <c r="H228">
        <v>71.7</v>
      </c>
      <c r="I228">
        <v>70.599999999999994</v>
      </c>
      <c r="J228">
        <v>66.400000000000006</v>
      </c>
      <c r="K228">
        <v>66.3</v>
      </c>
      <c r="L228">
        <v>66.5</v>
      </c>
    </row>
    <row r="229" spans="1:12" ht="14.25" x14ac:dyDescent="0.45">
      <c r="A229" s="21" t="s">
        <v>382</v>
      </c>
      <c r="B229" s="21" t="s">
        <v>116</v>
      </c>
      <c r="C229" s="47">
        <v>3.1</v>
      </c>
      <c r="D229" s="47">
        <v>2.4</v>
      </c>
      <c r="E229">
        <v>2.2000000000000002</v>
      </c>
      <c r="F229">
        <v>2.4</v>
      </c>
      <c r="G229">
        <v>2.4</v>
      </c>
      <c r="H229">
        <v>2.6</v>
      </c>
      <c r="I229">
        <v>2.4</v>
      </c>
      <c r="J229">
        <v>1.8</v>
      </c>
      <c r="K229">
        <v>1.6</v>
      </c>
      <c r="L229">
        <v>1.7</v>
      </c>
    </row>
    <row r="230" spans="1:12" ht="14.25" x14ac:dyDescent="0.45">
      <c r="A230" s="21" t="s">
        <v>383</v>
      </c>
      <c r="B230" s="21" t="s">
        <v>118</v>
      </c>
      <c r="C230" s="47">
        <v>61.7</v>
      </c>
      <c r="D230" s="47">
        <v>54.9</v>
      </c>
      <c r="E230">
        <v>58.4</v>
      </c>
      <c r="F230">
        <v>62.3</v>
      </c>
      <c r="G230">
        <v>62.5</v>
      </c>
      <c r="H230">
        <v>62.1</v>
      </c>
      <c r="I230">
        <v>60.9</v>
      </c>
      <c r="J230">
        <v>56.7</v>
      </c>
      <c r="K230">
        <v>55.6</v>
      </c>
      <c r="L230">
        <v>54.2</v>
      </c>
    </row>
    <row r="231" spans="1:12" ht="14.25" x14ac:dyDescent="0.45">
      <c r="A231" s="21" t="s">
        <v>384</v>
      </c>
      <c r="B231" s="21" t="s">
        <v>120</v>
      </c>
      <c r="C231" s="47">
        <v>6.6</v>
      </c>
      <c r="D231" s="47">
        <v>7.9</v>
      </c>
      <c r="E231">
        <v>7.8</v>
      </c>
      <c r="F231">
        <v>6.8</v>
      </c>
      <c r="G231">
        <v>7</v>
      </c>
      <c r="H231">
        <v>7.1</v>
      </c>
      <c r="I231">
        <v>7.3</v>
      </c>
      <c r="J231">
        <v>7.9</v>
      </c>
      <c r="K231">
        <v>9.1</v>
      </c>
      <c r="L231">
        <v>10.6</v>
      </c>
    </row>
    <row r="232" spans="1:12" ht="14.25" x14ac:dyDescent="0.45">
      <c r="A232" s="21" t="s">
        <v>385</v>
      </c>
      <c r="B232" s="23" t="s">
        <v>386</v>
      </c>
      <c r="C232" s="47">
        <v>100</v>
      </c>
      <c r="D232" s="47">
        <v>100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</row>
    <row r="233" spans="1:12" ht="14.25" x14ac:dyDescent="0.45">
      <c r="A233" s="21" t="s">
        <v>387</v>
      </c>
      <c r="B233" s="21" t="s">
        <v>260</v>
      </c>
      <c r="C233" s="47">
        <v>25.6</v>
      </c>
      <c r="D233" s="47">
        <v>30.8</v>
      </c>
      <c r="E233">
        <v>27.9</v>
      </c>
      <c r="F233">
        <v>24.4</v>
      </c>
      <c r="G233">
        <v>24.5</v>
      </c>
      <c r="H233">
        <v>24.8</v>
      </c>
      <c r="I233">
        <v>25.1</v>
      </c>
      <c r="J233">
        <v>27.6</v>
      </c>
      <c r="K233">
        <v>28.1</v>
      </c>
      <c r="L233">
        <v>27.5</v>
      </c>
    </row>
    <row r="234" spans="1:12" ht="14.25" x14ac:dyDescent="0.45">
      <c r="A234" s="21" t="s">
        <v>388</v>
      </c>
      <c r="B234" s="21" t="s">
        <v>262</v>
      </c>
      <c r="C234" s="47">
        <v>11.1</v>
      </c>
      <c r="D234" s="47">
        <v>11.1</v>
      </c>
      <c r="E234">
        <v>11</v>
      </c>
      <c r="F234">
        <v>10.3</v>
      </c>
      <c r="G234">
        <v>10.3</v>
      </c>
      <c r="H234">
        <v>10.3</v>
      </c>
      <c r="I234">
        <v>10.5</v>
      </c>
      <c r="J234">
        <v>10.9</v>
      </c>
      <c r="K234">
        <v>11.5</v>
      </c>
      <c r="L234">
        <v>11.8</v>
      </c>
    </row>
    <row r="235" spans="1:12" ht="14.25" x14ac:dyDescent="0.45">
      <c r="A235" s="21" t="s">
        <v>389</v>
      </c>
      <c r="B235" s="21" t="s">
        <v>264</v>
      </c>
      <c r="C235" s="47">
        <v>2.7</v>
      </c>
      <c r="D235" s="47">
        <v>3.9</v>
      </c>
      <c r="E235">
        <v>3.9</v>
      </c>
      <c r="F235">
        <v>3.6</v>
      </c>
      <c r="G235">
        <v>3.5</v>
      </c>
      <c r="H235">
        <v>3.4</v>
      </c>
      <c r="I235">
        <v>3.2</v>
      </c>
      <c r="J235">
        <v>3.2</v>
      </c>
      <c r="K235">
        <v>3.2</v>
      </c>
      <c r="L235">
        <v>3.1</v>
      </c>
    </row>
    <row r="236" spans="1:12" ht="14.25" x14ac:dyDescent="0.45">
      <c r="A236" s="21" t="s">
        <v>390</v>
      </c>
      <c r="B236" s="21" t="s">
        <v>266</v>
      </c>
      <c r="C236" s="47">
        <v>11.8</v>
      </c>
      <c r="D236" s="47">
        <v>15.8</v>
      </c>
      <c r="E236">
        <v>12.9</v>
      </c>
      <c r="F236">
        <v>10.6</v>
      </c>
      <c r="G236">
        <v>10.7</v>
      </c>
      <c r="H236">
        <v>11.1</v>
      </c>
      <c r="I236">
        <v>11.4</v>
      </c>
      <c r="J236">
        <v>13.5</v>
      </c>
      <c r="K236">
        <v>13.4</v>
      </c>
      <c r="L236">
        <v>12.5</v>
      </c>
    </row>
    <row r="237" spans="1:12" ht="14.25" x14ac:dyDescent="0.45">
      <c r="A237" s="21" t="s">
        <v>391</v>
      </c>
      <c r="B237" s="21" t="s">
        <v>268</v>
      </c>
      <c r="C237" s="47">
        <v>74.400000000000006</v>
      </c>
      <c r="D237" s="47">
        <v>69.2</v>
      </c>
      <c r="E237">
        <v>72.099999999999994</v>
      </c>
      <c r="F237">
        <v>75.599999999999994</v>
      </c>
      <c r="G237">
        <v>75.5</v>
      </c>
      <c r="H237">
        <v>75.2</v>
      </c>
      <c r="I237">
        <v>74.900000000000006</v>
      </c>
      <c r="J237">
        <v>72.400000000000006</v>
      </c>
      <c r="K237">
        <v>71.900000000000006</v>
      </c>
      <c r="L237">
        <v>72.5</v>
      </c>
    </row>
    <row r="238" spans="1:12" ht="14.25" x14ac:dyDescent="0.45">
      <c r="A238" s="21" t="s">
        <v>392</v>
      </c>
      <c r="B238" s="21" t="s">
        <v>270</v>
      </c>
      <c r="C238" s="47">
        <v>3</v>
      </c>
      <c r="D238" s="47">
        <v>2.1</v>
      </c>
      <c r="E238">
        <v>1.9</v>
      </c>
      <c r="F238">
        <v>2</v>
      </c>
      <c r="G238">
        <v>1.4</v>
      </c>
      <c r="H238">
        <v>1.4</v>
      </c>
      <c r="I238">
        <v>1.3</v>
      </c>
      <c r="J238">
        <v>1</v>
      </c>
      <c r="K238">
        <v>0.9</v>
      </c>
      <c r="L238">
        <v>1</v>
      </c>
    </row>
    <row r="239" spans="1:12" ht="14.25" x14ac:dyDescent="0.45">
      <c r="A239" s="21" t="s">
        <v>393</v>
      </c>
      <c r="B239" s="21" t="s">
        <v>272</v>
      </c>
      <c r="C239" s="47">
        <v>64.400000000000006</v>
      </c>
      <c r="D239" s="47">
        <v>59.2</v>
      </c>
      <c r="E239">
        <v>61.6</v>
      </c>
      <c r="F239">
        <v>66.400000000000006</v>
      </c>
      <c r="G239">
        <v>67.5</v>
      </c>
      <c r="H239">
        <v>67.3</v>
      </c>
      <c r="I239">
        <v>66.7</v>
      </c>
      <c r="J239">
        <v>64.8</v>
      </c>
      <c r="K239">
        <v>63.6</v>
      </c>
      <c r="L239">
        <v>62.3</v>
      </c>
    </row>
    <row r="240" spans="1:12" ht="14.25" x14ac:dyDescent="0.45">
      <c r="A240" s="21" t="s">
        <v>394</v>
      </c>
      <c r="B240" s="21" t="s">
        <v>274</v>
      </c>
      <c r="C240" s="47">
        <v>7</v>
      </c>
      <c r="D240" s="47">
        <v>7.9</v>
      </c>
      <c r="E240">
        <v>8.6</v>
      </c>
      <c r="F240">
        <v>7.1</v>
      </c>
      <c r="G240">
        <v>6.7</v>
      </c>
      <c r="H240">
        <v>6.6</v>
      </c>
      <c r="I240">
        <v>6.9</v>
      </c>
      <c r="J240">
        <v>6.6</v>
      </c>
      <c r="K240">
        <v>7.3</v>
      </c>
      <c r="L240">
        <v>9.1999999999999993</v>
      </c>
    </row>
    <row r="241" spans="1:12" ht="14.25" x14ac:dyDescent="0.45">
      <c r="A241" s="21" t="s">
        <v>395</v>
      </c>
      <c r="B241" s="23" t="s">
        <v>396</v>
      </c>
      <c r="C241" s="47">
        <v>100</v>
      </c>
      <c r="D241" s="47">
        <v>100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</row>
    <row r="242" spans="1:12" ht="14.25" x14ac:dyDescent="0.45">
      <c r="A242" s="21" t="s">
        <v>397</v>
      </c>
      <c r="B242" s="21" t="s">
        <v>260</v>
      </c>
      <c r="C242" s="47">
        <v>31.6</v>
      </c>
      <c r="D242" s="47">
        <v>32.700000000000003</v>
      </c>
      <c r="E242">
        <v>31.2</v>
      </c>
      <c r="F242">
        <v>28.5</v>
      </c>
      <c r="G242">
        <v>30.8</v>
      </c>
      <c r="H242">
        <v>31</v>
      </c>
      <c r="I242">
        <v>31.9</v>
      </c>
      <c r="J242">
        <v>33.5</v>
      </c>
      <c r="K242">
        <v>35.1</v>
      </c>
      <c r="L242">
        <v>34</v>
      </c>
    </row>
    <row r="243" spans="1:12" ht="14.25" x14ac:dyDescent="0.45">
      <c r="A243" s="21" t="s">
        <v>398</v>
      </c>
      <c r="B243" s="21" t="s">
        <v>262</v>
      </c>
      <c r="C243" s="47">
        <v>23.8</v>
      </c>
      <c r="D243" s="47">
        <v>23.5</v>
      </c>
      <c r="E243">
        <v>21.9</v>
      </c>
      <c r="F243">
        <v>20.8</v>
      </c>
      <c r="G243">
        <v>21.6</v>
      </c>
      <c r="H243">
        <v>21.3</v>
      </c>
      <c r="I243">
        <v>21.6</v>
      </c>
      <c r="J243">
        <v>22.4</v>
      </c>
      <c r="K243">
        <v>23</v>
      </c>
      <c r="L243">
        <v>22.8</v>
      </c>
    </row>
    <row r="244" spans="1:12" ht="14.25" x14ac:dyDescent="0.45">
      <c r="A244" s="21" t="s">
        <v>399</v>
      </c>
      <c r="B244" s="21" t="s">
        <v>264</v>
      </c>
      <c r="C244" s="47">
        <v>1.2</v>
      </c>
      <c r="D244" s="47">
        <v>1.5</v>
      </c>
      <c r="E244">
        <v>1.3</v>
      </c>
      <c r="F244">
        <v>1.2</v>
      </c>
      <c r="G244">
        <v>1.2</v>
      </c>
      <c r="H244">
        <v>1.1000000000000001</v>
      </c>
      <c r="I244">
        <v>1.1000000000000001</v>
      </c>
      <c r="J244">
        <v>1.1000000000000001</v>
      </c>
      <c r="K244">
        <v>1.2</v>
      </c>
      <c r="L244">
        <v>1.2</v>
      </c>
    </row>
    <row r="245" spans="1:12" ht="14.25" x14ac:dyDescent="0.45">
      <c r="A245" s="21" t="s">
        <v>400</v>
      </c>
      <c r="B245" s="21" t="s">
        <v>266</v>
      </c>
      <c r="C245" s="47">
        <v>6.5</v>
      </c>
      <c r="D245" s="47">
        <v>7.7</v>
      </c>
      <c r="E245">
        <v>7.9</v>
      </c>
      <c r="F245">
        <v>6.5</v>
      </c>
      <c r="G245">
        <v>8.1</v>
      </c>
      <c r="H245">
        <v>8.6</v>
      </c>
      <c r="I245">
        <v>9.1999999999999993</v>
      </c>
      <c r="J245">
        <v>9.9</v>
      </c>
      <c r="K245">
        <v>10.9</v>
      </c>
      <c r="L245">
        <v>10</v>
      </c>
    </row>
    <row r="246" spans="1:12" ht="14.25" x14ac:dyDescent="0.45">
      <c r="A246" s="21" t="s">
        <v>401</v>
      </c>
      <c r="B246" s="21" t="s">
        <v>268</v>
      </c>
      <c r="C246" s="47">
        <v>68.400000000000006</v>
      </c>
      <c r="D246" s="47">
        <v>67.3</v>
      </c>
      <c r="E246">
        <v>68.8</v>
      </c>
      <c r="F246">
        <v>71.5</v>
      </c>
      <c r="G246">
        <v>69.2</v>
      </c>
      <c r="H246">
        <v>69</v>
      </c>
      <c r="I246">
        <v>68.099999999999994</v>
      </c>
      <c r="J246">
        <v>66.5</v>
      </c>
      <c r="K246">
        <v>64.900000000000006</v>
      </c>
      <c r="L246">
        <v>66</v>
      </c>
    </row>
    <row r="247" spans="1:12" ht="14.25" x14ac:dyDescent="0.45">
      <c r="A247" s="21" t="s">
        <v>402</v>
      </c>
      <c r="B247" s="21" t="s">
        <v>270</v>
      </c>
      <c r="C247" s="47">
        <v>4.7</v>
      </c>
      <c r="D247" s="47">
        <v>3.6</v>
      </c>
      <c r="E247">
        <v>2.8</v>
      </c>
      <c r="F247">
        <v>3.7</v>
      </c>
      <c r="G247">
        <v>3.1</v>
      </c>
      <c r="H247">
        <v>3.3</v>
      </c>
      <c r="I247">
        <v>3.1</v>
      </c>
      <c r="J247">
        <v>2</v>
      </c>
      <c r="K247">
        <v>1.8</v>
      </c>
      <c r="L247">
        <v>1.7</v>
      </c>
    </row>
    <row r="248" spans="1:12" ht="14.25" x14ac:dyDescent="0.45">
      <c r="A248" s="21" t="s">
        <v>403</v>
      </c>
      <c r="B248" s="21" t="s">
        <v>272</v>
      </c>
      <c r="C248" s="47">
        <v>55.3</v>
      </c>
      <c r="D248" s="47">
        <v>53.6</v>
      </c>
      <c r="E248">
        <v>56.5</v>
      </c>
      <c r="F248">
        <v>57.5</v>
      </c>
      <c r="G248">
        <v>56.9</v>
      </c>
      <c r="H248">
        <v>56.2</v>
      </c>
      <c r="I248">
        <v>55.6</v>
      </c>
      <c r="J248">
        <v>55.6</v>
      </c>
      <c r="K248">
        <v>53.7</v>
      </c>
      <c r="L248">
        <v>50.8</v>
      </c>
    </row>
    <row r="249" spans="1:12" ht="14.25" x14ac:dyDescent="0.45">
      <c r="A249" s="21" t="s">
        <v>404</v>
      </c>
      <c r="B249" s="21" t="s">
        <v>274</v>
      </c>
      <c r="C249" s="47">
        <v>8.4</v>
      </c>
      <c r="D249" s="47">
        <v>10.1</v>
      </c>
      <c r="E249">
        <v>9.5</v>
      </c>
      <c r="F249">
        <v>10.3</v>
      </c>
      <c r="G249">
        <v>9.1</v>
      </c>
      <c r="H249">
        <v>9.5</v>
      </c>
      <c r="I249">
        <v>9.4</v>
      </c>
      <c r="J249">
        <v>8.9</v>
      </c>
      <c r="K249">
        <v>9.4</v>
      </c>
      <c r="L249">
        <v>13.5</v>
      </c>
    </row>
    <row r="250" spans="1:12" ht="14.25" x14ac:dyDescent="0.45">
      <c r="A250" s="21" t="s">
        <v>405</v>
      </c>
      <c r="B250" s="23" t="s">
        <v>406</v>
      </c>
      <c r="C250" s="47">
        <v>100</v>
      </c>
      <c r="D250" s="47">
        <v>100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</row>
    <row r="251" spans="1:12" ht="14.25" x14ac:dyDescent="0.45">
      <c r="A251" s="21" t="s">
        <v>407</v>
      </c>
      <c r="B251" s="21" t="s">
        <v>260</v>
      </c>
      <c r="C251" s="47">
        <v>43.4</v>
      </c>
      <c r="D251" s="47">
        <v>40.4</v>
      </c>
      <c r="E251">
        <v>44.6</v>
      </c>
      <c r="F251">
        <v>40.799999999999997</v>
      </c>
      <c r="G251">
        <v>52.2</v>
      </c>
      <c r="H251">
        <v>52.3</v>
      </c>
      <c r="I251">
        <v>52</v>
      </c>
      <c r="J251">
        <v>51.9</v>
      </c>
      <c r="K251">
        <v>52.3</v>
      </c>
      <c r="L251">
        <v>48.8</v>
      </c>
    </row>
    <row r="252" spans="1:12" ht="14.25" x14ac:dyDescent="0.45">
      <c r="A252" s="21" t="s">
        <v>408</v>
      </c>
      <c r="B252" s="21" t="s">
        <v>262</v>
      </c>
      <c r="C252" s="47">
        <v>39.1</v>
      </c>
      <c r="D252" s="47">
        <v>35.200000000000003</v>
      </c>
      <c r="E252">
        <v>36</v>
      </c>
      <c r="F252">
        <v>32.799999999999997</v>
      </c>
      <c r="G252">
        <v>42.6</v>
      </c>
      <c r="H252">
        <v>42</v>
      </c>
      <c r="I252">
        <v>43.9</v>
      </c>
      <c r="J252">
        <v>43.8</v>
      </c>
      <c r="K252">
        <v>43.9</v>
      </c>
      <c r="L252">
        <v>41.4</v>
      </c>
    </row>
    <row r="253" spans="1:12" ht="14.25" x14ac:dyDescent="0.45">
      <c r="A253" s="21" t="s">
        <v>409</v>
      </c>
      <c r="B253" s="21" t="s">
        <v>264</v>
      </c>
      <c r="C253" s="47">
        <v>1.2</v>
      </c>
      <c r="D253" s="47">
        <v>1.3</v>
      </c>
      <c r="E253">
        <v>1.3</v>
      </c>
      <c r="F253">
        <v>1.2</v>
      </c>
      <c r="G253">
        <v>1.5</v>
      </c>
      <c r="H253">
        <v>1.4</v>
      </c>
      <c r="I253">
        <v>1.5</v>
      </c>
      <c r="J253">
        <v>1.5</v>
      </c>
      <c r="K253">
        <v>1.5</v>
      </c>
      <c r="L253">
        <v>1.5</v>
      </c>
    </row>
    <row r="254" spans="1:12" ht="14.25" x14ac:dyDescent="0.45">
      <c r="A254" s="21" t="s">
        <v>410</v>
      </c>
      <c r="B254" s="21" t="s">
        <v>266</v>
      </c>
      <c r="C254" s="47">
        <v>3</v>
      </c>
      <c r="D254" s="47">
        <v>4</v>
      </c>
      <c r="E254">
        <v>7.3</v>
      </c>
      <c r="F254">
        <v>6.8</v>
      </c>
      <c r="G254">
        <v>8</v>
      </c>
      <c r="H254">
        <v>8.9</v>
      </c>
      <c r="I254">
        <v>6.6</v>
      </c>
      <c r="J254">
        <v>6.5</v>
      </c>
      <c r="K254">
        <v>6.8</v>
      </c>
      <c r="L254">
        <v>5.9</v>
      </c>
    </row>
    <row r="255" spans="1:12" ht="14.25" x14ac:dyDescent="0.45">
      <c r="A255" s="21" t="s">
        <v>411</v>
      </c>
      <c r="B255" s="21" t="s">
        <v>268</v>
      </c>
      <c r="C255" s="47">
        <v>56.6</v>
      </c>
      <c r="D255" s="47">
        <v>59.6</v>
      </c>
      <c r="E255">
        <v>55.4</v>
      </c>
      <c r="F255">
        <v>59.2</v>
      </c>
      <c r="G255">
        <v>47.8</v>
      </c>
      <c r="H255">
        <v>47.7</v>
      </c>
      <c r="I255">
        <v>48</v>
      </c>
      <c r="J255">
        <v>48.1</v>
      </c>
      <c r="K255">
        <v>47.7</v>
      </c>
      <c r="L255">
        <v>51.2</v>
      </c>
    </row>
    <row r="256" spans="1:12" ht="14.25" x14ac:dyDescent="0.45">
      <c r="A256" s="21" t="s">
        <v>412</v>
      </c>
      <c r="B256" s="21" t="s">
        <v>270</v>
      </c>
      <c r="C256" s="47">
        <v>1.3</v>
      </c>
      <c r="D256" s="47">
        <v>1.2</v>
      </c>
      <c r="E256">
        <v>1</v>
      </c>
      <c r="F256">
        <v>1.6</v>
      </c>
      <c r="G256">
        <v>0.5</v>
      </c>
      <c r="H256">
        <v>0.4</v>
      </c>
      <c r="I256">
        <v>0.4</v>
      </c>
      <c r="J256">
        <v>0.4</v>
      </c>
      <c r="K256">
        <v>0.3</v>
      </c>
      <c r="L256">
        <v>0.3</v>
      </c>
    </row>
    <row r="257" spans="1:12" ht="14.25" x14ac:dyDescent="0.45">
      <c r="A257" s="21" t="s">
        <v>413</v>
      </c>
      <c r="B257" s="21" t="s">
        <v>272</v>
      </c>
      <c r="C257" s="47">
        <v>40.5</v>
      </c>
      <c r="D257" s="47">
        <v>37.200000000000003</v>
      </c>
      <c r="E257">
        <v>37.5</v>
      </c>
      <c r="F257">
        <v>39</v>
      </c>
      <c r="G257">
        <v>34.799999999999997</v>
      </c>
      <c r="H257">
        <v>35.5</v>
      </c>
      <c r="I257">
        <v>36.9</v>
      </c>
      <c r="J257">
        <v>38.200000000000003</v>
      </c>
      <c r="K257">
        <v>36.4</v>
      </c>
      <c r="L257">
        <v>37.799999999999997</v>
      </c>
    </row>
    <row r="258" spans="1:12" ht="14.25" x14ac:dyDescent="0.45">
      <c r="A258" s="21" t="s">
        <v>414</v>
      </c>
      <c r="B258" s="21" t="s">
        <v>274</v>
      </c>
      <c r="C258" s="47">
        <v>14.8</v>
      </c>
      <c r="D258" s="47">
        <v>21.1</v>
      </c>
      <c r="E258">
        <v>16.899999999999999</v>
      </c>
      <c r="F258">
        <v>18.7</v>
      </c>
      <c r="G258">
        <v>12.6</v>
      </c>
      <c r="H258">
        <v>11.8</v>
      </c>
      <c r="I258">
        <v>10.7</v>
      </c>
      <c r="J258">
        <v>9.6</v>
      </c>
      <c r="K258">
        <v>11</v>
      </c>
      <c r="L258">
        <v>13.1</v>
      </c>
    </row>
    <row r="259" spans="1:12" ht="14.25" x14ac:dyDescent="0.45">
      <c r="A259" s="21" t="s">
        <v>415</v>
      </c>
      <c r="B259" s="23" t="s">
        <v>416</v>
      </c>
      <c r="C259" s="47">
        <v>100</v>
      </c>
      <c r="D259" s="47">
        <v>100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</row>
    <row r="260" spans="1:12" ht="14.25" x14ac:dyDescent="0.45">
      <c r="A260" s="21" t="s">
        <v>417</v>
      </c>
      <c r="B260" s="21" t="s">
        <v>260</v>
      </c>
      <c r="C260" s="47">
        <v>29</v>
      </c>
      <c r="D260" s="47">
        <v>36.9</v>
      </c>
      <c r="E260">
        <v>33.200000000000003</v>
      </c>
      <c r="F260">
        <v>30.6</v>
      </c>
      <c r="G260">
        <v>29.6</v>
      </c>
      <c r="H260">
        <v>30.6</v>
      </c>
      <c r="I260">
        <v>30.7</v>
      </c>
      <c r="J260">
        <v>32.5</v>
      </c>
      <c r="K260">
        <v>32.5</v>
      </c>
      <c r="L260">
        <v>30.5</v>
      </c>
    </row>
    <row r="261" spans="1:12" ht="14.25" x14ac:dyDescent="0.45">
      <c r="A261" s="21" t="s">
        <v>418</v>
      </c>
      <c r="B261" s="21" t="s">
        <v>262</v>
      </c>
      <c r="C261" s="47">
        <v>17.600000000000001</v>
      </c>
      <c r="D261" s="47">
        <v>17.7</v>
      </c>
      <c r="E261">
        <v>17.100000000000001</v>
      </c>
      <c r="F261">
        <v>16.600000000000001</v>
      </c>
      <c r="G261">
        <v>16.3</v>
      </c>
      <c r="H261">
        <v>16</v>
      </c>
      <c r="I261">
        <v>16.100000000000001</v>
      </c>
      <c r="J261">
        <v>16.5</v>
      </c>
      <c r="K261">
        <v>16.7</v>
      </c>
      <c r="L261">
        <v>16.8</v>
      </c>
    </row>
    <row r="262" spans="1:12" ht="14.25" x14ac:dyDescent="0.45">
      <c r="A262" s="21" t="s">
        <v>419</v>
      </c>
      <c r="B262" s="21" t="s">
        <v>264</v>
      </c>
      <c r="C262" s="47">
        <v>1</v>
      </c>
      <c r="D262" s="47">
        <v>1.2</v>
      </c>
      <c r="E262">
        <v>1.1000000000000001</v>
      </c>
      <c r="F262">
        <v>1</v>
      </c>
      <c r="G262">
        <v>1</v>
      </c>
      <c r="H262">
        <v>1</v>
      </c>
      <c r="I262">
        <v>0.9</v>
      </c>
      <c r="J262">
        <v>0.9</v>
      </c>
      <c r="K262">
        <v>1</v>
      </c>
      <c r="L262">
        <v>1</v>
      </c>
    </row>
    <row r="263" spans="1:12" ht="14.25" x14ac:dyDescent="0.45">
      <c r="A263" s="21" t="s">
        <v>420</v>
      </c>
      <c r="B263" s="21" t="s">
        <v>266</v>
      </c>
      <c r="C263" s="47">
        <v>10.3</v>
      </c>
      <c r="D263" s="47">
        <v>18</v>
      </c>
      <c r="E263">
        <v>15.1</v>
      </c>
      <c r="F263">
        <v>12.9</v>
      </c>
      <c r="G263">
        <v>12.4</v>
      </c>
      <c r="H263">
        <v>13.7</v>
      </c>
      <c r="I263">
        <v>13.7</v>
      </c>
      <c r="J263">
        <v>15.1</v>
      </c>
      <c r="K263">
        <v>14.8</v>
      </c>
      <c r="L263">
        <v>12.7</v>
      </c>
    </row>
    <row r="264" spans="1:12" ht="14.25" x14ac:dyDescent="0.45">
      <c r="A264" s="21" t="s">
        <v>421</v>
      </c>
      <c r="B264" s="21" t="s">
        <v>268</v>
      </c>
      <c r="C264" s="47">
        <v>71</v>
      </c>
      <c r="D264" s="47">
        <v>63.1</v>
      </c>
      <c r="E264">
        <v>66.8</v>
      </c>
      <c r="F264">
        <v>69.400000000000006</v>
      </c>
      <c r="G264">
        <v>70.400000000000006</v>
      </c>
      <c r="H264">
        <v>69.400000000000006</v>
      </c>
      <c r="I264">
        <v>69.3</v>
      </c>
      <c r="J264">
        <v>67.5</v>
      </c>
      <c r="K264">
        <v>67.5</v>
      </c>
      <c r="L264">
        <v>69.5</v>
      </c>
    </row>
    <row r="265" spans="1:12" ht="14.25" x14ac:dyDescent="0.45">
      <c r="A265" s="21" t="s">
        <v>422</v>
      </c>
      <c r="B265" s="21" t="s">
        <v>270</v>
      </c>
      <c r="C265" s="47">
        <v>8.6999999999999993</v>
      </c>
      <c r="D265" s="47">
        <v>5.5</v>
      </c>
      <c r="E265">
        <v>5.5</v>
      </c>
      <c r="F265">
        <v>5.7</v>
      </c>
      <c r="G265">
        <v>5.4</v>
      </c>
      <c r="H265">
        <v>5</v>
      </c>
      <c r="I265">
        <v>5.2</v>
      </c>
      <c r="J265">
        <v>4.2</v>
      </c>
      <c r="K265">
        <v>3.4</v>
      </c>
      <c r="L265">
        <v>3.4</v>
      </c>
    </row>
    <row r="266" spans="1:12" ht="14.25" x14ac:dyDescent="0.45">
      <c r="A266" s="21" t="s">
        <v>423</v>
      </c>
      <c r="B266" s="21" t="s">
        <v>272</v>
      </c>
      <c r="C266" s="47">
        <v>54.9</v>
      </c>
      <c r="D266" s="47">
        <v>49.8</v>
      </c>
      <c r="E266">
        <v>52.9</v>
      </c>
      <c r="F266">
        <v>56</v>
      </c>
      <c r="G266">
        <v>56.4</v>
      </c>
      <c r="H266">
        <v>56</v>
      </c>
      <c r="I266">
        <v>55.5</v>
      </c>
      <c r="J266">
        <v>55</v>
      </c>
      <c r="K266">
        <v>55.1</v>
      </c>
      <c r="L266">
        <v>53.9</v>
      </c>
    </row>
    <row r="267" spans="1:12" ht="14.25" x14ac:dyDescent="0.45">
      <c r="A267" s="21" t="s">
        <v>424</v>
      </c>
      <c r="B267" s="21" t="s">
        <v>274</v>
      </c>
      <c r="C267" s="47">
        <v>7.5</v>
      </c>
      <c r="D267" s="47">
        <v>7.8</v>
      </c>
      <c r="E267">
        <v>8.4</v>
      </c>
      <c r="F267">
        <v>7.7</v>
      </c>
      <c r="G267">
        <v>8.6</v>
      </c>
      <c r="H267">
        <v>8.4</v>
      </c>
      <c r="I267">
        <v>8.5</v>
      </c>
      <c r="J267">
        <v>8.3000000000000007</v>
      </c>
      <c r="K267">
        <v>8.9</v>
      </c>
      <c r="L267">
        <v>12.3</v>
      </c>
    </row>
    <row r="268" spans="1:12" ht="14.25" x14ac:dyDescent="0.45">
      <c r="A268" s="21" t="s">
        <v>425</v>
      </c>
      <c r="B268" s="23" t="s">
        <v>426</v>
      </c>
      <c r="C268" s="47">
        <v>100</v>
      </c>
      <c r="D268" s="47">
        <v>100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</row>
    <row r="269" spans="1:12" ht="14.25" x14ac:dyDescent="0.45">
      <c r="A269" s="21" t="s">
        <v>427</v>
      </c>
      <c r="B269" s="21" t="s">
        <v>260</v>
      </c>
      <c r="C269" s="47">
        <v>45.6</v>
      </c>
      <c r="D269" s="47">
        <v>47.2</v>
      </c>
      <c r="E269">
        <v>47</v>
      </c>
      <c r="F269">
        <v>45.9</v>
      </c>
      <c r="G269">
        <v>46.1</v>
      </c>
      <c r="H269">
        <v>46.7</v>
      </c>
      <c r="I269">
        <v>47.4</v>
      </c>
      <c r="J269">
        <v>48.8</v>
      </c>
      <c r="K269">
        <v>48.4</v>
      </c>
      <c r="L269">
        <v>48.7</v>
      </c>
    </row>
    <row r="270" spans="1:12" ht="14.25" x14ac:dyDescent="0.45">
      <c r="A270" s="21" t="s">
        <v>428</v>
      </c>
      <c r="B270" s="21" t="s">
        <v>262</v>
      </c>
      <c r="C270" s="47">
        <v>32.5</v>
      </c>
      <c r="D270" s="47">
        <v>32.4</v>
      </c>
      <c r="E270">
        <v>31.1</v>
      </c>
      <c r="F270">
        <v>30.8</v>
      </c>
      <c r="G270">
        <v>30.8</v>
      </c>
      <c r="H270">
        <v>30.5</v>
      </c>
      <c r="I270">
        <v>31.3</v>
      </c>
      <c r="J270">
        <v>31.7</v>
      </c>
      <c r="K270">
        <v>31</v>
      </c>
      <c r="L270">
        <v>32.1</v>
      </c>
    </row>
    <row r="271" spans="1:12" ht="14.25" x14ac:dyDescent="0.45">
      <c r="A271" s="21" t="s">
        <v>429</v>
      </c>
      <c r="B271" s="21" t="s">
        <v>264</v>
      </c>
      <c r="C271" s="47">
        <v>0.9</v>
      </c>
      <c r="D271" s="47">
        <v>1.1000000000000001</v>
      </c>
      <c r="E271">
        <v>1</v>
      </c>
      <c r="F271">
        <v>1</v>
      </c>
      <c r="G271">
        <v>1</v>
      </c>
      <c r="H271">
        <v>0.9</v>
      </c>
      <c r="I271">
        <v>0.9</v>
      </c>
      <c r="J271">
        <v>0.9</v>
      </c>
      <c r="K271">
        <v>0.9</v>
      </c>
      <c r="L271">
        <v>0.9</v>
      </c>
    </row>
    <row r="272" spans="1:12" ht="14.25" x14ac:dyDescent="0.45">
      <c r="A272" s="21" t="s">
        <v>430</v>
      </c>
      <c r="B272" s="21" t="s">
        <v>266</v>
      </c>
      <c r="C272" s="47">
        <v>12.2</v>
      </c>
      <c r="D272" s="47">
        <v>13.7</v>
      </c>
      <c r="E272">
        <v>14.9</v>
      </c>
      <c r="F272">
        <v>14.2</v>
      </c>
      <c r="G272">
        <v>14.4</v>
      </c>
      <c r="H272">
        <v>15.3</v>
      </c>
      <c r="I272">
        <v>15.2</v>
      </c>
      <c r="J272">
        <v>16.2</v>
      </c>
      <c r="K272">
        <v>16.600000000000001</v>
      </c>
      <c r="L272">
        <v>15.7</v>
      </c>
    </row>
    <row r="273" spans="1:12" ht="14.25" x14ac:dyDescent="0.45">
      <c r="A273" s="21" t="s">
        <v>431</v>
      </c>
      <c r="B273" s="21" t="s">
        <v>268</v>
      </c>
      <c r="C273" s="47">
        <v>54.4</v>
      </c>
      <c r="D273" s="47">
        <v>52.8</v>
      </c>
      <c r="E273">
        <v>53</v>
      </c>
      <c r="F273">
        <v>54.1</v>
      </c>
      <c r="G273">
        <v>53.9</v>
      </c>
      <c r="H273">
        <v>53.3</v>
      </c>
      <c r="I273">
        <v>52.6</v>
      </c>
      <c r="J273">
        <v>51.2</v>
      </c>
      <c r="K273">
        <v>51.6</v>
      </c>
      <c r="L273">
        <v>51.3</v>
      </c>
    </row>
    <row r="274" spans="1:12" ht="14.25" x14ac:dyDescent="0.45">
      <c r="A274" s="21" t="s">
        <v>432</v>
      </c>
      <c r="B274" s="21" t="s">
        <v>270</v>
      </c>
      <c r="C274" s="47">
        <v>2.1</v>
      </c>
      <c r="D274" s="47">
        <v>1.9</v>
      </c>
      <c r="E274">
        <v>1.9</v>
      </c>
      <c r="F274">
        <v>2</v>
      </c>
      <c r="G274">
        <v>2.1</v>
      </c>
      <c r="H274">
        <v>2</v>
      </c>
      <c r="I274">
        <v>1.9</v>
      </c>
      <c r="J274">
        <v>1.8</v>
      </c>
      <c r="K274">
        <v>1.6</v>
      </c>
      <c r="L274">
        <v>1.4</v>
      </c>
    </row>
    <row r="275" spans="1:12" ht="14.25" x14ac:dyDescent="0.45">
      <c r="A275" s="21" t="s">
        <v>433</v>
      </c>
      <c r="B275" s="21" t="s">
        <v>272</v>
      </c>
      <c r="C275" s="47">
        <v>38.1</v>
      </c>
      <c r="D275" s="47">
        <v>35.200000000000003</v>
      </c>
      <c r="E275">
        <v>36.5</v>
      </c>
      <c r="F275">
        <v>38</v>
      </c>
      <c r="G275">
        <v>36.200000000000003</v>
      </c>
      <c r="H275">
        <v>35.799999999999997</v>
      </c>
      <c r="I275">
        <v>36.1</v>
      </c>
      <c r="J275">
        <v>36.1</v>
      </c>
      <c r="K275">
        <v>35.700000000000003</v>
      </c>
      <c r="L275">
        <v>32.4</v>
      </c>
    </row>
    <row r="276" spans="1:12" ht="14.25" x14ac:dyDescent="0.45">
      <c r="A276" s="21" t="s">
        <v>434</v>
      </c>
      <c r="B276" s="21" t="s">
        <v>274</v>
      </c>
      <c r="C276" s="47">
        <v>14.3</v>
      </c>
      <c r="D276" s="47">
        <v>15.7</v>
      </c>
      <c r="E276">
        <v>14.5</v>
      </c>
      <c r="F276">
        <v>14.1</v>
      </c>
      <c r="G276">
        <v>15.6</v>
      </c>
      <c r="H276">
        <v>15.5</v>
      </c>
      <c r="I276">
        <v>14.6</v>
      </c>
      <c r="J276">
        <v>13.4</v>
      </c>
      <c r="K276">
        <v>14.2</v>
      </c>
      <c r="L276">
        <v>17.5</v>
      </c>
    </row>
    <row r="277" spans="1:12" ht="14.25" x14ac:dyDescent="0.45">
      <c r="A277" s="21" t="s">
        <v>435</v>
      </c>
      <c r="B277" s="30" t="s">
        <v>436</v>
      </c>
      <c r="C277" s="47">
        <v>100</v>
      </c>
      <c r="D277" s="47">
        <v>100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</row>
    <row r="278" spans="1:12" ht="14.25" x14ac:dyDescent="0.45">
      <c r="A278" s="21" t="s">
        <v>437</v>
      </c>
      <c r="B278" s="31" t="s">
        <v>260</v>
      </c>
      <c r="C278" s="47">
        <v>21.1</v>
      </c>
      <c r="D278" s="47">
        <v>23</v>
      </c>
      <c r="E278">
        <v>20.3</v>
      </c>
      <c r="F278">
        <v>19.399999999999999</v>
      </c>
      <c r="G278">
        <v>19</v>
      </c>
      <c r="H278">
        <v>18.100000000000001</v>
      </c>
      <c r="I278">
        <v>20.6</v>
      </c>
      <c r="J278">
        <v>28.9</v>
      </c>
      <c r="K278">
        <v>20</v>
      </c>
      <c r="L278">
        <v>24.5</v>
      </c>
    </row>
    <row r="279" spans="1:12" ht="14.25" x14ac:dyDescent="0.45">
      <c r="A279" s="21" t="s">
        <v>438</v>
      </c>
      <c r="B279" s="31" t="s">
        <v>262</v>
      </c>
      <c r="C279" s="47">
        <v>2.2000000000000002</v>
      </c>
      <c r="D279" s="47">
        <v>3.4</v>
      </c>
      <c r="E279">
        <v>2.7</v>
      </c>
      <c r="F279">
        <v>2.1</v>
      </c>
      <c r="G279">
        <v>2.2000000000000002</v>
      </c>
      <c r="H279">
        <v>2.2000000000000002</v>
      </c>
      <c r="I279">
        <v>2.5</v>
      </c>
      <c r="J279">
        <v>4</v>
      </c>
      <c r="K279">
        <v>4.5999999999999996</v>
      </c>
      <c r="L279">
        <v>3.9</v>
      </c>
    </row>
    <row r="280" spans="1:12" ht="14.25" x14ac:dyDescent="0.45">
      <c r="A280" s="21" t="s">
        <v>439</v>
      </c>
      <c r="B280" s="31" t="s">
        <v>264</v>
      </c>
      <c r="C280" s="47">
        <v>0.4</v>
      </c>
      <c r="D280" s="47">
        <v>0.6</v>
      </c>
      <c r="E280">
        <v>0.5</v>
      </c>
      <c r="F280">
        <v>0.4</v>
      </c>
      <c r="G280">
        <v>0.3</v>
      </c>
      <c r="H280">
        <v>0.4</v>
      </c>
      <c r="I280">
        <v>0.5</v>
      </c>
      <c r="J280">
        <v>0.7</v>
      </c>
      <c r="K280">
        <v>0.9</v>
      </c>
      <c r="L280">
        <v>0.5</v>
      </c>
    </row>
    <row r="281" spans="1:12" ht="14.25" x14ac:dyDescent="0.45">
      <c r="A281" s="21" t="s">
        <v>440</v>
      </c>
      <c r="B281" s="31" t="s">
        <v>266</v>
      </c>
      <c r="C281" s="47">
        <v>18.5</v>
      </c>
      <c r="D281" s="47">
        <v>18.899999999999999</v>
      </c>
      <c r="E281">
        <v>17.100000000000001</v>
      </c>
      <c r="F281">
        <v>16.899999999999999</v>
      </c>
      <c r="G281">
        <v>16.5</v>
      </c>
      <c r="H281">
        <v>15.4</v>
      </c>
      <c r="I281">
        <v>17.600000000000001</v>
      </c>
      <c r="J281">
        <v>24.2</v>
      </c>
      <c r="K281">
        <v>14.5</v>
      </c>
      <c r="L281">
        <v>20.2</v>
      </c>
    </row>
    <row r="282" spans="1:12" ht="14.25" x14ac:dyDescent="0.45">
      <c r="A282" s="21" t="s">
        <v>441</v>
      </c>
      <c r="B282" s="31" t="s">
        <v>268</v>
      </c>
      <c r="C282" s="47">
        <v>78.900000000000006</v>
      </c>
      <c r="D282" s="47">
        <v>77</v>
      </c>
      <c r="E282">
        <v>79.7</v>
      </c>
      <c r="F282">
        <v>80.599999999999994</v>
      </c>
      <c r="G282">
        <v>81</v>
      </c>
      <c r="H282">
        <v>81.900000000000006</v>
      </c>
      <c r="I282">
        <v>79.400000000000006</v>
      </c>
      <c r="J282">
        <v>71.099999999999994</v>
      </c>
      <c r="K282">
        <v>80</v>
      </c>
      <c r="L282">
        <v>75.5</v>
      </c>
    </row>
    <row r="283" spans="1:12" ht="14.25" x14ac:dyDescent="0.45">
      <c r="A283" s="21" t="s">
        <v>442</v>
      </c>
      <c r="B283" s="31" t="s">
        <v>270</v>
      </c>
      <c r="C283" s="47">
        <v>0.4</v>
      </c>
      <c r="D283" s="47">
        <v>0.9</v>
      </c>
      <c r="E283">
        <v>0.8</v>
      </c>
      <c r="F283">
        <v>1.3</v>
      </c>
      <c r="G283">
        <v>2.1</v>
      </c>
      <c r="H283">
        <v>2.6</v>
      </c>
      <c r="I283">
        <v>2</v>
      </c>
      <c r="J283">
        <v>0.7</v>
      </c>
      <c r="K283">
        <v>0.8</v>
      </c>
      <c r="L283">
        <v>1.5</v>
      </c>
    </row>
    <row r="284" spans="1:12" ht="14.25" x14ac:dyDescent="0.45">
      <c r="A284" s="21" t="s">
        <v>443</v>
      </c>
      <c r="B284" s="31" t="s">
        <v>272</v>
      </c>
      <c r="C284" s="47">
        <v>77.2</v>
      </c>
      <c r="D284" s="47">
        <v>72.8</v>
      </c>
      <c r="E284">
        <v>76.5</v>
      </c>
      <c r="F284">
        <v>76.5</v>
      </c>
      <c r="G284">
        <v>75.599999999999994</v>
      </c>
      <c r="H284">
        <v>75.7</v>
      </c>
      <c r="I284">
        <v>74.8</v>
      </c>
      <c r="J284">
        <v>67.400000000000006</v>
      </c>
      <c r="K284">
        <v>72.8</v>
      </c>
      <c r="L284">
        <v>66.7</v>
      </c>
    </row>
    <row r="285" spans="1:12" ht="14.65" thickBot="1" x14ac:dyDescent="0.5">
      <c r="A285" s="21" t="s">
        <v>444</v>
      </c>
      <c r="B285" s="31" t="s">
        <v>274</v>
      </c>
      <c r="C285" s="47">
        <v>1.3</v>
      </c>
      <c r="D285" s="47">
        <v>3.4</v>
      </c>
      <c r="E285">
        <v>2.4</v>
      </c>
      <c r="F285">
        <v>2.8</v>
      </c>
      <c r="G285">
        <v>3.3</v>
      </c>
      <c r="H285">
        <v>3.6</v>
      </c>
      <c r="I285">
        <v>2.7</v>
      </c>
      <c r="J285">
        <v>3.1</v>
      </c>
      <c r="K285">
        <v>6.4</v>
      </c>
      <c r="L285">
        <v>7.2</v>
      </c>
    </row>
    <row r="286" spans="1:12" ht="14.25" x14ac:dyDescent="0.45">
      <c r="A286" s="24" t="s">
        <v>445</v>
      </c>
      <c r="B286" s="25" t="s">
        <v>446</v>
      </c>
      <c r="C286" s="48">
        <v>100</v>
      </c>
      <c r="D286" s="48">
        <v>100</v>
      </c>
      <c r="E286" s="51">
        <v>100</v>
      </c>
      <c r="F286" s="51">
        <v>100</v>
      </c>
      <c r="G286" s="51">
        <v>100</v>
      </c>
      <c r="H286" s="51">
        <v>100</v>
      </c>
      <c r="I286" s="51">
        <v>100</v>
      </c>
      <c r="J286" s="51">
        <v>100</v>
      </c>
      <c r="K286" s="51">
        <v>100</v>
      </c>
      <c r="L286" s="52">
        <v>100</v>
      </c>
    </row>
    <row r="287" spans="1:12" ht="14.25" x14ac:dyDescent="0.45">
      <c r="A287" s="26" t="s">
        <v>447</v>
      </c>
      <c r="B287" s="27" t="s">
        <v>260</v>
      </c>
      <c r="C287" s="49">
        <v>36.1</v>
      </c>
      <c r="D287" s="49">
        <v>46.4</v>
      </c>
      <c r="E287" s="53">
        <v>42.3</v>
      </c>
      <c r="F287" s="53">
        <v>38.9</v>
      </c>
      <c r="G287" s="53">
        <v>38.299999999999997</v>
      </c>
      <c r="H287" s="53">
        <v>38.6</v>
      </c>
      <c r="I287" s="53">
        <v>39.700000000000003</v>
      </c>
      <c r="J287" s="53">
        <v>42.2</v>
      </c>
      <c r="K287" s="53">
        <v>45.8</v>
      </c>
      <c r="L287" s="54">
        <v>45.3</v>
      </c>
    </row>
    <row r="288" spans="1:12" ht="14.25" x14ac:dyDescent="0.45">
      <c r="A288" s="26" t="s">
        <v>448</v>
      </c>
      <c r="B288" s="27" t="s">
        <v>262</v>
      </c>
      <c r="C288" s="49">
        <v>11.8</v>
      </c>
      <c r="D288" s="49">
        <v>13.6</v>
      </c>
      <c r="E288" s="53">
        <v>12</v>
      </c>
      <c r="F288" s="53">
        <v>11.1</v>
      </c>
      <c r="G288" s="53">
        <v>11.3</v>
      </c>
      <c r="H288" s="53">
        <v>11.1</v>
      </c>
      <c r="I288" s="53">
        <v>11.7</v>
      </c>
      <c r="J288" s="53">
        <v>12.8</v>
      </c>
      <c r="K288" s="53">
        <v>12.7</v>
      </c>
      <c r="L288" s="54">
        <v>12.8</v>
      </c>
    </row>
    <row r="289" spans="1:12" ht="14.25" x14ac:dyDescent="0.45">
      <c r="A289" s="26" t="s">
        <v>449</v>
      </c>
      <c r="B289" s="27" t="s">
        <v>264</v>
      </c>
      <c r="C289" s="49">
        <v>1.4</v>
      </c>
      <c r="D289" s="49">
        <v>1.8</v>
      </c>
      <c r="E289" s="53">
        <v>1.6</v>
      </c>
      <c r="F289" s="53">
        <v>1.8</v>
      </c>
      <c r="G289" s="53">
        <v>1.9</v>
      </c>
      <c r="H289" s="53">
        <v>1.9</v>
      </c>
      <c r="I289" s="53">
        <v>1.9</v>
      </c>
      <c r="J289" s="53">
        <v>2.1</v>
      </c>
      <c r="K289" s="53">
        <v>2.2000000000000002</v>
      </c>
      <c r="L289" s="54">
        <v>2.4</v>
      </c>
    </row>
    <row r="290" spans="1:12" ht="14.25" x14ac:dyDescent="0.45">
      <c r="A290" s="26" t="s">
        <v>450</v>
      </c>
      <c r="B290" s="27" t="s">
        <v>266</v>
      </c>
      <c r="C290" s="49">
        <v>22.9</v>
      </c>
      <c r="D290" s="49">
        <v>31</v>
      </c>
      <c r="E290" s="53">
        <v>28.7</v>
      </c>
      <c r="F290" s="53">
        <v>26</v>
      </c>
      <c r="G290" s="53">
        <v>25.1</v>
      </c>
      <c r="H290" s="53">
        <v>25.6</v>
      </c>
      <c r="I290" s="53">
        <v>26</v>
      </c>
      <c r="J290" s="53">
        <v>27.4</v>
      </c>
      <c r="K290" s="53">
        <v>30.9</v>
      </c>
      <c r="L290" s="54">
        <v>30.1</v>
      </c>
    </row>
    <row r="291" spans="1:12" ht="14.25" x14ac:dyDescent="0.45">
      <c r="A291" s="26" t="s">
        <v>451</v>
      </c>
      <c r="B291" s="27" t="s">
        <v>268</v>
      </c>
      <c r="C291" s="49">
        <v>63.9</v>
      </c>
      <c r="D291" s="49">
        <v>53.6</v>
      </c>
      <c r="E291" s="53">
        <v>57.7</v>
      </c>
      <c r="F291" s="53">
        <v>61.1</v>
      </c>
      <c r="G291" s="53">
        <v>61.7</v>
      </c>
      <c r="H291" s="53">
        <v>61.4</v>
      </c>
      <c r="I291" s="53">
        <v>60.3</v>
      </c>
      <c r="J291" s="53">
        <v>57.8</v>
      </c>
      <c r="K291" s="53">
        <v>54.2</v>
      </c>
      <c r="L291" s="54">
        <v>54.7</v>
      </c>
    </row>
    <row r="292" spans="1:12" ht="14.25" x14ac:dyDescent="0.45">
      <c r="A292" s="26" t="s">
        <v>452</v>
      </c>
      <c r="B292" s="27" t="s">
        <v>270</v>
      </c>
      <c r="C292" s="49">
        <v>4.7</v>
      </c>
      <c r="D292" s="49">
        <v>3.1</v>
      </c>
      <c r="E292" s="53">
        <v>3</v>
      </c>
      <c r="F292" s="53">
        <v>3.2</v>
      </c>
      <c r="G292" s="53">
        <v>3</v>
      </c>
      <c r="H292" s="53">
        <v>3.3</v>
      </c>
      <c r="I292" s="53">
        <v>3.4</v>
      </c>
      <c r="J292" s="53">
        <v>2.7</v>
      </c>
      <c r="K292" s="53">
        <v>2.4</v>
      </c>
      <c r="L292" s="54">
        <v>2.4</v>
      </c>
    </row>
    <row r="293" spans="1:12" ht="14.25" x14ac:dyDescent="0.45">
      <c r="A293" s="26" t="s">
        <v>453</v>
      </c>
      <c r="B293" s="27" t="s">
        <v>272</v>
      </c>
      <c r="C293" s="49">
        <v>50.3</v>
      </c>
      <c r="D293" s="49">
        <v>41.6</v>
      </c>
      <c r="E293" s="53">
        <v>45.2</v>
      </c>
      <c r="F293" s="53">
        <v>49.3</v>
      </c>
      <c r="G293" s="53">
        <v>49.8</v>
      </c>
      <c r="H293" s="53">
        <v>49.1</v>
      </c>
      <c r="I293" s="53">
        <v>46.8</v>
      </c>
      <c r="J293" s="53">
        <v>43.8</v>
      </c>
      <c r="K293" s="53">
        <v>40.1</v>
      </c>
      <c r="L293" s="54">
        <v>40.1</v>
      </c>
    </row>
    <row r="294" spans="1:12" ht="14.65" thickBot="1" x14ac:dyDescent="0.5">
      <c r="A294" s="28" t="s">
        <v>454</v>
      </c>
      <c r="B294" s="29" t="s">
        <v>274</v>
      </c>
      <c r="C294" s="50">
        <v>8.9</v>
      </c>
      <c r="D294" s="50">
        <v>8.9</v>
      </c>
      <c r="E294" s="55">
        <v>9.5</v>
      </c>
      <c r="F294" s="55">
        <v>8.5</v>
      </c>
      <c r="G294" s="55">
        <v>8.9</v>
      </c>
      <c r="H294" s="55">
        <v>9</v>
      </c>
      <c r="I294" s="55">
        <v>10.199999999999999</v>
      </c>
      <c r="J294" s="55">
        <v>11.3</v>
      </c>
      <c r="K294" s="55">
        <v>11.7</v>
      </c>
      <c r="L294" s="56">
        <v>12.1</v>
      </c>
    </row>
    <row r="295" spans="1:12" ht="14.25" x14ac:dyDescent="0.45">
      <c r="A295" s="21" t="s">
        <v>455</v>
      </c>
      <c r="B295" s="23" t="s">
        <v>456</v>
      </c>
      <c r="C295" s="47">
        <v>100</v>
      </c>
      <c r="D295" s="47">
        <v>100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</row>
    <row r="296" spans="1:12" ht="14.25" x14ac:dyDescent="0.45">
      <c r="A296" s="21" t="s">
        <v>457</v>
      </c>
      <c r="B296" s="21" t="s">
        <v>260</v>
      </c>
      <c r="C296" s="47">
        <v>28.2</v>
      </c>
      <c r="D296" s="47">
        <v>36</v>
      </c>
      <c r="E296">
        <v>33.1</v>
      </c>
      <c r="F296">
        <v>31.3</v>
      </c>
      <c r="G296">
        <v>31.2</v>
      </c>
      <c r="H296">
        <v>30.7</v>
      </c>
      <c r="I296">
        <v>29</v>
      </c>
      <c r="J296">
        <v>33.4</v>
      </c>
      <c r="K296">
        <v>34.200000000000003</v>
      </c>
      <c r="L296">
        <v>33.6</v>
      </c>
    </row>
    <row r="297" spans="1:12" ht="14.25" x14ac:dyDescent="0.45">
      <c r="A297" s="21" t="s">
        <v>458</v>
      </c>
      <c r="B297" s="21" t="s">
        <v>262</v>
      </c>
      <c r="C297" s="47">
        <v>20.100000000000001</v>
      </c>
      <c r="D297" s="47">
        <v>20.6</v>
      </c>
      <c r="E297">
        <v>19.3</v>
      </c>
      <c r="F297">
        <v>18.8</v>
      </c>
      <c r="G297">
        <v>18</v>
      </c>
      <c r="H297">
        <v>17.8</v>
      </c>
      <c r="I297">
        <v>18.2</v>
      </c>
      <c r="J297">
        <v>18.600000000000001</v>
      </c>
      <c r="K297">
        <v>19.3</v>
      </c>
      <c r="L297">
        <v>20.5</v>
      </c>
    </row>
    <row r="298" spans="1:12" ht="14.25" x14ac:dyDescent="0.45">
      <c r="A298" s="21" t="s">
        <v>459</v>
      </c>
      <c r="B298" s="21" t="s">
        <v>264</v>
      </c>
      <c r="C298" s="47">
        <v>0.9</v>
      </c>
      <c r="D298" s="47">
        <v>0.9</v>
      </c>
      <c r="E298">
        <v>0.8</v>
      </c>
      <c r="F298">
        <v>0.9</v>
      </c>
      <c r="G298">
        <v>0.7</v>
      </c>
      <c r="H298">
        <v>0.8</v>
      </c>
      <c r="I298">
        <v>0.8</v>
      </c>
      <c r="J298">
        <v>0.8</v>
      </c>
      <c r="K298">
        <v>0.8</v>
      </c>
      <c r="L298">
        <v>0.8</v>
      </c>
    </row>
    <row r="299" spans="1:12" ht="14.25" x14ac:dyDescent="0.45">
      <c r="A299" s="21" t="s">
        <v>460</v>
      </c>
      <c r="B299" s="21" t="s">
        <v>266</v>
      </c>
      <c r="C299" s="47">
        <v>7.2</v>
      </c>
      <c r="D299" s="47">
        <v>14.6</v>
      </c>
      <c r="E299">
        <v>13</v>
      </c>
      <c r="F299">
        <v>11.6</v>
      </c>
      <c r="G299">
        <v>12.4</v>
      </c>
      <c r="H299">
        <v>12.1</v>
      </c>
      <c r="I299">
        <v>10</v>
      </c>
      <c r="J299">
        <v>14</v>
      </c>
      <c r="K299">
        <v>14.2</v>
      </c>
      <c r="L299">
        <v>12.3</v>
      </c>
    </row>
    <row r="300" spans="1:12" ht="14.25" x14ac:dyDescent="0.45">
      <c r="A300" s="21" t="s">
        <v>461</v>
      </c>
      <c r="B300" s="21" t="s">
        <v>268</v>
      </c>
      <c r="C300" s="47">
        <v>71.8</v>
      </c>
      <c r="D300" s="47">
        <v>64</v>
      </c>
      <c r="E300">
        <v>66.900000000000006</v>
      </c>
      <c r="F300">
        <v>68.7</v>
      </c>
      <c r="G300">
        <v>68.8</v>
      </c>
      <c r="H300">
        <v>69.3</v>
      </c>
      <c r="I300">
        <v>71</v>
      </c>
      <c r="J300">
        <v>66.599999999999994</v>
      </c>
      <c r="K300">
        <v>65.8</v>
      </c>
      <c r="L300">
        <v>66.400000000000006</v>
      </c>
    </row>
    <row r="301" spans="1:12" ht="14.25" x14ac:dyDescent="0.45">
      <c r="A301" s="21" t="s">
        <v>462</v>
      </c>
      <c r="B301" s="21" t="s">
        <v>270</v>
      </c>
      <c r="C301" s="47">
        <v>3.3</v>
      </c>
      <c r="D301" s="47">
        <v>2.9</v>
      </c>
      <c r="E301">
        <v>2.6</v>
      </c>
      <c r="F301">
        <v>2.6</v>
      </c>
      <c r="G301">
        <v>2.5</v>
      </c>
      <c r="H301">
        <v>2.5</v>
      </c>
      <c r="I301">
        <v>2.6</v>
      </c>
      <c r="J301">
        <v>2.2999999999999998</v>
      </c>
      <c r="K301">
        <v>2.2000000000000002</v>
      </c>
      <c r="L301">
        <v>1.8</v>
      </c>
    </row>
    <row r="302" spans="1:12" ht="14.25" x14ac:dyDescent="0.45">
      <c r="A302" s="21" t="s">
        <v>463</v>
      </c>
      <c r="B302" s="21" t="s">
        <v>272</v>
      </c>
      <c r="C302" s="47">
        <v>59.3</v>
      </c>
      <c r="D302" s="47">
        <v>50.2</v>
      </c>
      <c r="E302">
        <v>54.6</v>
      </c>
      <c r="F302">
        <v>57.9</v>
      </c>
      <c r="G302">
        <v>57</v>
      </c>
      <c r="H302">
        <v>57.3</v>
      </c>
      <c r="I302">
        <v>58.6</v>
      </c>
      <c r="J302">
        <v>55</v>
      </c>
      <c r="K302">
        <v>53.4</v>
      </c>
      <c r="L302">
        <v>50.9</v>
      </c>
    </row>
    <row r="303" spans="1:12" ht="14.25" x14ac:dyDescent="0.45">
      <c r="A303" s="21" t="s">
        <v>464</v>
      </c>
      <c r="B303" s="21" t="s">
        <v>274</v>
      </c>
      <c r="C303" s="47">
        <v>9.1999999999999993</v>
      </c>
      <c r="D303" s="47">
        <v>10.9</v>
      </c>
      <c r="E303">
        <v>9.6999999999999993</v>
      </c>
      <c r="F303">
        <v>8.3000000000000007</v>
      </c>
      <c r="G303">
        <v>9.3000000000000007</v>
      </c>
      <c r="H303">
        <v>9.5</v>
      </c>
      <c r="I303">
        <v>9.9</v>
      </c>
      <c r="J303">
        <v>9.1999999999999993</v>
      </c>
      <c r="K303">
        <v>10.1</v>
      </c>
      <c r="L303">
        <v>13.7</v>
      </c>
    </row>
    <row r="304" spans="1:12" ht="14.25" x14ac:dyDescent="0.45">
      <c r="A304" s="21" t="s">
        <v>465</v>
      </c>
      <c r="B304" s="23" t="s">
        <v>466</v>
      </c>
      <c r="C304" s="47">
        <v>100</v>
      </c>
      <c r="D304" s="47">
        <v>100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</row>
    <row r="305" spans="1:12" ht="14.25" x14ac:dyDescent="0.45">
      <c r="A305" s="21" t="s">
        <v>467</v>
      </c>
      <c r="B305" s="21" t="s">
        <v>142</v>
      </c>
      <c r="C305" s="47">
        <v>66.599999999999994</v>
      </c>
      <c r="D305" s="47">
        <v>72.2</v>
      </c>
      <c r="E305">
        <v>65.400000000000006</v>
      </c>
      <c r="F305">
        <v>61.1</v>
      </c>
      <c r="G305">
        <v>60.3</v>
      </c>
      <c r="H305">
        <v>60</v>
      </c>
      <c r="I305">
        <v>59.8</v>
      </c>
      <c r="J305">
        <v>61.9</v>
      </c>
      <c r="K305">
        <v>61.9</v>
      </c>
      <c r="L305">
        <v>60.4</v>
      </c>
    </row>
    <row r="306" spans="1:12" ht="14.25" x14ac:dyDescent="0.45">
      <c r="A306" s="21" t="s">
        <v>468</v>
      </c>
      <c r="B306" s="21" t="s">
        <v>144</v>
      </c>
      <c r="C306" s="47">
        <v>32.799999999999997</v>
      </c>
      <c r="D306" s="47">
        <v>35.1</v>
      </c>
      <c r="E306">
        <v>30.3</v>
      </c>
      <c r="F306">
        <v>28.5</v>
      </c>
      <c r="G306">
        <v>27.7</v>
      </c>
      <c r="H306">
        <v>27</v>
      </c>
      <c r="I306">
        <v>26.9</v>
      </c>
      <c r="J306">
        <v>27.6</v>
      </c>
      <c r="K306">
        <v>27.9</v>
      </c>
      <c r="L306">
        <v>27.6</v>
      </c>
    </row>
    <row r="307" spans="1:12" ht="14.25" x14ac:dyDescent="0.45">
      <c r="A307" s="21" t="s">
        <v>469</v>
      </c>
      <c r="B307" s="21" t="s">
        <v>146</v>
      </c>
      <c r="C307" s="47">
        <v>13</v>
      </c>
      <c r="D307" s="47">
        <v>13.7</v>
      </c>
      <c r="E307">
        <v>12.5</v>
      </c>
      <c r="F307">
        <v>12.1</v>
      </c>
      <c r="G307">
        <v>11.6</v>
      </c>
      <c r="H307">
        <v>11.7</v>
      </c>
      <c r="I307">
        <v>11.4</v>
      </c>
      <c r="J307">
        <v>11.5</v>
      </c>
      <c r="K307">
        <v>11.7</v>
      </c>
      <c r="L307">
        <v>11.5</v>
      </c>
    </row>
    <row r="308" spans="1:12" ht="14.25" x14ac:dyDescent="0.45">
      <c r="A308" s="21" t="s">
        <v>470</v>
      </c>
      <c r="B308" s="21" t="s">
        <v>148</v>
      </c>
      <c r="C308" s="47">
        <v>20.9</v>
      </c>
      <c r="D308" s="47">
        <v>23.5</v>
      </c>
      <c r="E308">
        <v>22.5</v>
      </c>
      <c r="F308">
        <v>20.5</v>
      </c>
      <c r="G308">
        <v>21</v>
      </c>
      <c r="H308">
        <v>21.3</v>
      </c>
      <c r="I308">
        <v>21.5</v>
      </c>
      <c r="J308">
        <v>22.8</v>
      </c>
      <c r="K308">
        <v>22.3</v>
      </c>
      <c r="L308">
        <v>21.2</v>
      </c>
    </row>
    <row r="309" spans="1:12" ht="14.25" x14ac:dyDescent="0.45">
      <c r="A309" s="21" t="s">
        <v>471</v>
      </c>
      <c r="B309" s="21" t="s">
        <v>150</v>
      </c>
      <c r="C309" s="47">
        <v>33.4</v>
      </c>
      <c r="D309" s="47">
        <v>27.8</v>
      </c>
      <c r="E309">
        <v>34.6</v>
      </c>
      <c r="F309">
        <v>38.9</v>
      </c>
      <c r="G309">
        <v>39.700000000000003</v>
      </c>
      <c r="H309">
        <v>40</v>
      </c>
      <c r="I309">
        <v>40.200000000000003</v>
      </c>
      <c r="J309">
        <v>38.1</v>
      </c>
      <c r="K309">
        <v>38.1</v>
      </c>
      <c r="L309">
        <v>39.6</v>
      </c>
    </row>
    <row r="310" spans="1:12" ht="14.25" x14ac:dyDescent="0.45">
      <c r="A310" s="21" t="s">
        <v>472</v>
      </c>
      <c r="B310" s="21" t="s">
        <v>152</v>
      </c>
      <c r="C310" s="47">
        <v>1.3</v>
      </c>
      <c r="D310" s="47">
        <v>0.8</v>
      </c>
      <c r="E310">
        <v>1.4</v>
      </c>
      <c r="F310">
        <v>1.6</v>
      </c>
      <c r="G310">
        <v>1.4</v>
      </c>
      <c r="H310">
        <v>1.4</v>
      </c>
      <c r="I310">
        <v>1.4</v>
      </c>
      <c r="J310">
        <v>1.1000000000000001</v>
      </c>
      <c r="K310">
        <v>0.9</v>
      </c>
      <c r="L310">
        <v>1.1000000000000001</v>
      </c>
    </row>
    <row r="311" spans="1:12" ht="14.25" x14ac:dyDescent="0.45">
      <c r="A311" s="21" t="s">
        <v>473</v>
      </c>
      <c r="B311" s="21" t="s">
        <v>154</v>
      </c>
      <c r="C311" s="47">
        <v>3.7</v>
      </c>
      <c r="D311" s="47">
        <v>2.9</v>
      </c>
      <c r="E311">
        <v>4.0999999999999996</v>
      </c>
      <c r="F311">
        <v>4.7</v>
      </c>
      <c r="G311">
        <v>4.3</v>
      </c>
      <c r="H311">
        <v>4.3</v>
      </c>
      <c r="I311">
        <v>4.2</v>
      </c>
      <c r="J311">
        <v>3.7</v>
      </c>
      <c r="K311">
        <v>3.7</v>
      </c>
      <c r="L311">
        <v>4.3</v>
      </c>
    </row>
    <row r="312" spans="1:12" ht="14.25" x14ac:dyDescent="0.45">
      <c r="A312" s="21" t="s">
        <v>474</v>
      </c>
      <c r="B312" s="21" t="s">
        <v>156</v>
      </c>
      <c r="C312" s="47">
        <v>28.4</v>
      </c>
      <c r="D312" s="47">
        <v>24</v>
      </c>
      <c r="E312">
        <v>29.1</v>
      </c>
      <c r="F312">
        <v>32.6</v>
      </c>
      <c r="G312">
        <v>34</v>
      </c>
      <c r="H312">
        <v>34.4</v>
      </c>
      <c r="I312">
        <v>34.6</v>
      </c>
      <c r="J312">
        <v>33.299999999999997</v>
      </c>
      <c r="K312">
        <v>33.5</v>
      </c>
      <c r="L312">
        <v>34.299999999999997</v>
      </c>
    </row>
    <row r="313" spans="1:12" ht="14.25" x14ac:dyDescent="0.45">
      <c r="A313" s="21" t="s">
        <v>475</v>
      </c>
      <c r="B313" s="23" t="s">
        <v>476</v>
      </c>
      <c r="C313" s="47">
        <v>100</v>
      </c>
      <c r="D313" s="47">
        <v>100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100</v>
      </c>
    </row>
    <row r="314" spans="1:12" ht="14.25" x14ac:dyDescent="0.45">
      <c r="A314" s="21" t="s">
        <v>477</v>
      </c>
      <c r="B314" s="21" t="s">
        <v>142</v>
      </c>
      <c r="C314" s="47">
        <v>66.400000000000006</v>
      </c>
      <c r="D314" s="47">
        <v>68.5</v>
      </c>
      <c r="E314">
        <v>65.5</v>
      </c>
      <c r="F314">
        <v>65.3</v>
      </c>
      <c r="G314">
        <v>64.7</v>
      </c>
      <c r="H314">
        <v>64.2</v>
      </c>
      <c r="I314">
        <v>62.8</v>
      </c>
      <c r="J314">
        <v>62</v>
      </c>
      <c r="K314">
        <v>61.6</v>
      </c>
      <c r="L314">
        <v>60.8</v>
      </c>
    </row>
    <row r="315" spans="1:12" ht="14.25" x14ac:dyDescent="0.45">
      <c r="A315" s="21" t="s">
        <v>478</v>
      </c>
      <c r="B315" s="21" t="s">
        <v>144</v>
      </c>
      <c r="C315" s="47">
        <v>39.200000000000003</v>
      </c>
      <c r="D315" s="47">
        <v>39.299999999999997</v>
      </c>
      <c r="E315">
        <v>36.799999999999997</v>
      </c>
      <c r="F315">
        <v>37.1</v>
      </c>
      <c r="G315">
        <v>36.299999999999997</v>
      </c>
      <c r="H315">
        <v>35.6</v>
      </c>
      <c r="I315">
        <v>35.200000000000003</v>
      </c>
      <c r="J315">
        <v>34.700000000000003</v>
      </c>
      <c r="K315">
        <v>34.299999999999997</v>
      </c>
      <c r="L315">
        <v>34</v>
      </c>
    </row>
    <row r="316" spans="1:12" ht="14.25" x14ac:dyDescent="0.45">
      <c r="A316" s="21" t="s">
        <v>479</v>
      </c>
      <c r="B316" s="21" t="s">
        <v>146</v>
      </c>
      <c r="C316" s="47">
        <v>14</v>
      </c>
      <c r="D316" s="47">
        <v>13.7</v>
      </c>
      <c r="E316">
        <v>13.7</v>
      </c>
      <c r="F316">
        <v>14</v>
      </c>
      <c r="G316">
        <v>13.9</v>
      </c>
      <c r="H316">
        <v>13.9</v>
      </c>
      <c r="I316">
        <v>13.8</v>
      </c>
      <c r="J316">
        <v>13.5</v>
      </c>
      <c r="K316">
        <v>13.3</v>
      </c>
      <c r="L316">
        <v>13.2</v>
      </c>
    </row>
    <row r="317" spans="1:12" ht="14.25" x14ac:dyDescent="0.45">
      <c r="A317" s="21" t="s">
        <v>480</v>
      </c>
      <c r="B317" s="21" t="s">
        <v>148</v>
      </c>
      <c r="C317" s="47">
        <v>13.2</v>
      </c>
      <c r="D317" s="47">
        <v>15.5</v>
      </c>
      <c r="E317">
        <v>14.9</v>
      </c>
      <c r="F317">
        <v>14.2</v>
      </c>
      <c r="G317">
        <v>14.5</v>
      </c>
      <c r="H317">
        <v>14.7</v>
      </c>
      <c r="I317">
        <v>13.9</v>
      </c>
      <c r="J317">
        <v>13.8</v>
      </c>
      <c r="K317">
        <v>14</v>
      </c>
      <c r="L317">
        <v>13.6</v>
      </c>
    </row>
    <row r="318" spans="1:12" ht="14.25" x14ac:dyDescent="0.45">
      <c r="A318" s="21" t="s">
        <v>481</v>
      </c>
      <c r="B318" s="21" t="s">
        <v>150</v>
      </c>
      <c r="C318" s="47">
        <v>33.6</v>
      </c>
      <c r="D318" s="47">
        <v>31.5</v>
      </c>
      <c r="E318">
        <v>34.5</v>
      </c>
      <c r="F318">
        <v>34.700000000000003</v>
      </c>
      <c r="G318">
        <v>35.299999999999997</v>
      </c>
      <c r="H318">
        <v>35.799999999999997</v>
      </c>
      <c r="I318">
        <v>37.200000000000003</v>
      </c>
      <c r="J318">
        <v>38</v>
      </c>
      <c r="K318">
        <v>38.4</v>
      </c>
      <c r="L318">
        <v>39.200000000000003</v>
      </c>
    </row>
    <row r="319" spans="1:12" ht="14.25" x14ac:dyDescent="0.45">
      <c r="A319" s="21" t="s">
        <v>482</v>
      </c>
      <c r="B319" s="21" t="s">
        <v>152</v>
      </c>
      <c r="C319" s="47">
        <v>2.2999999999999998</v>
      </c>
      <c r="D319" s="47">
        <v>1.9</v>
      </c>
      <c r="E319">
        <v>2.6</v>
      </c>
      <c r="F319">
        <v>2.5</v>
      </c>
      <c r="G319">
        <v>2.2999999999999998</v>
      </c>
      <c r="H319">
        <v>2.2000000000000002</v>
      </c>
      <c r="I319">
        <v>2.2999999999999998</v>
      </c>
      <c r="J319">
        <v>2.2000000000000002</v>
      </c>
      <c r="K319">
        <v>1.9</v>
      </c>
      <c r="L319">
        <v>2</v>
      </c>
    </row>
    <row r="320" spans="1:12" ht="14.25" x14ac:dyDescent="0.45">
      <c r="A320" s="21" t="s">
        <v>483</v>
      </c>
      <c r="B320" s="21" t="s">
        <v>154</v>
      </c>
      <c r="C320" s="47">
        <v>4.3</v>
      </c>
      <c r="D320" s="47">
        <v>3.7</v>
      </c>
      <c r="E320">
        <v>4.4000000000000004</v>
      </c>
      <c r="F320">
        <v>4.5999999999999996</v>
      </c>
      <c r="G320">
        <v>4.5999999999999996</v>
      </c>
      <c r="H320">
        <v>4.5999999999999996</v>
      </c>
      <c r="I320">
        <v>4.8</v>
      </c>
      <c r="J320">
        <v>4.4000000000000004</v>
      </c>
      <c r="K320">
        <v>4.4000000000000004</v>
      </c>
      <c r="L320">
        <v>5.0999999999999996</v>
      </c>
    </row>
    <row r="321" spans="1:12" ht="14.25" x14ac:dyDescent="0.45">
      <c r="A321" s="21" t="s">
        <v>484</v>
      </c>
      <c r="B321" s="21" t="s">
        <v>156</v>
      </c>
      <c r="C321" s="47">
        <v>26.9</v>
      </c>
      <c r="D321" s="47">
        <v>25.8</v>
      </c>
      <c r="E321">
        <v>27.5</v>
      </c>
      <c r="F321">
        <v>27.6</v>
      </c>
      <c r="G321">
        <v>28.5</v>
      </c>
      <c r="H321">
        <v>29</v>
      </c>
      <c r="I321">
        <v>30.1</v>
      </c>
      <c r="J321">
        <v>31.3</v>
      </c>
      <c r="K321">
        <v>32.1</v>
      </c>
      <c r="L321">
        <v>32.1</v>
      </c>
    </row>
    <row r="322" spans="1:12" ht="14.25" x14ac:dyDescent="0.45">
      <c r="A322" s="21" t="s">
        <v>485</v>
      </c>
      <c r="B322" s="23" t="s">
        <v>486</v>
      </c>
      <c r="C322" s="47">
        <v>100</v>
      </c>
      <c r="D322" s="47">
        <v>100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</row>
    <row r="323" spans="1:12" ht="14.25" x14ac:dyDescent="0.45">
      <c r="A323" s="21" t="s">
        <v>487</v>
      </c>
      <c r="B323" s="21" t="s">
        <v>106</v>
      </c>
      <c r="C323" s="47">
        <v>78.3</v>
      </c>
      <c r="D323" s="47">
        <v>84.8</v>
      </c>
      <c r="E323">
        <v>71.7</v>
      </c>
      <c r="F323">
        <v>74.8</v>
      </c>
      <c r="G323">
        <v>72.5</v>
      </c>
      <c r="H323">
        <v>73</v>
      </c>
      <c r="I323">
        <v>71.3</v>
      </c>
      <c r="J323">
        <v>68.900000000000006</v>
      </c>
      <c r="K323">
        <v>67.5</v>
      </c>
      <c r="L323">
        <v>66.2</v>
      </c>
    </row>
    <row r="324" spans="1:12" ht="14.25" x14ac:dyDescent="0.45">
      <c r="A324" s="21" t="s">
        <v>488</v>
      </c>
      <c r="B324" s="21" t="s">
        <v>108</v>
      </c>
      <c r="C324" s="47">
        <v>48.8</v>
      </c>
      <c r="D324" s="47">
        <v>52.8</v>
      </c>
      <c r="E324">
        <v>41.4</v>
      </c>
      <c r="F324">
        <v>43.8</v>
      </c>
      <c r="G324">
        <v>41.6</v>
      </c>
      <c r="H324">
        <v>41.6</v>
      </c>
      <c r="I324">
        <v>40.700000000000003</v>
      </c>
      <c r="J324">
        <v>39.200000000000003</v>
      </c>
      <c r="K324">
        <v>38.200000000000003</v>
      </c>
      <c r="L324">
        <v>38</v>
      </c>
    </row>
    <row r="325" spans="1:12" ht="14.25" x14ac:dyDescent="0.45">
      <c r="A325" s="21" t="s">
        <v>489</v>
      </c>
      <c r="B325" s="21" t="s">
        <v>110</v>
      </c>
      <c r="C325" s="47">
        <v>17.399999999999999</v>
      </c>
      <c r="D325" s="47">
        <v>17.5</v>
      </c>
      <c r="E325">
        <v>16.100000000000001</v>
      </c>
      <c r="F325">
        <v>17.399999999999999</v>
      </c>
      <c r="G325">
        <v>16.8</v>
      </c>
      <c r="H325">
        <v>17.2</v>
      </c>
      <c r="I325">
        <v>17.100000000000001</v>
      </c>
      <c r="J325">
        <v>16.600000000000001</v>
      </c>
      <c r="K325">
        <v>16.2</v>
      </c>
      <c r="L325">
        <v>16</v>
      </c>
    </row>
    <row r="326" spans="1:12" ht="14.25" x14ac:dyDescent="0.45">
      <c r="A326" s="21" t="s">
        <v>490</v>
      </c>
      <c r="B326" s="21" t="s">
        <v>112</v>
      </c>
      <c r="C326" s="47">
        <v>12.1</v>
      </c>
      <c r="D326" s="47">
        <v>14.5</v>
      </c>
      <c r="E326">
        <v>14.2</v>
      </c>
      <c r="F326">
        <v>13.6</v>
      </c>
      <c r="G326">
        <v>14.1</v>
      </c>
      <c r="H326">
        <v>14.2</v>
      </c>
      <c r="I326">
        <v>13.5</v>
      </c>
      <c r="J326">
        <v>13</v>
      </c>
      <c r="K326">
        <v>13.1</v>
      </c>
      <c r="L326">
        <v>12.2</v>
      </c>
    </row>
    <row r="327" spans="1:12" ht="14.25" x14ac:dyDescent="0.45">
      <c r="A327" s="21" t="s">
        <v>491</v>
      </c>
      <c r="B327" s="21" t="s">
        <v>114</v>
      </c>
      <c r="C327" s="47">
        <v>21.7</v>
      </c>
      <c r="D327" s="47">
        <v>15.2</v>
      </c>
      <c r="E327">
        <v>28.3</v>
      </c>
      <c r="F327">
        <v>25.2</v>
      </c>
      <c r="G327">
        <v>27.5</v>
      </c>
      <c r="H327">
        <v>27</v>
      </c>
      <c r="I327">
        <v>28.7</v>
      </c>
      <c r="J327">
        <v>31.1</v>
      </c>
      <c r="K327">
        <v>32.5</v>
      </c>
      <c r="L327">
        <v>33.799999999999997</v>
      </c>
    </row>
    <row r="328" spans="1:12" ht="14.25" x14ac:dyDescent="0.45">
      <c r="A328" s="21" t="s">
        <v>492</v>
      </c>
      <c r="B328" s="21" t="s">
        <v>116</v>
      </c>
      <c r="C328" s="47">
        <v>1</v>
      </c>
      <c r="D328" s="47">
        <v>0.5</v>
      </c>
      <c r="E328">
        <v>1.7</v>
      </c>
      <c r="F328">
        <v>1.4</v>
      </c>
      <c r="G328">
        <v>1.5</v>
      </c>
      <c r="H328">
        <v>1.4</v>
      </c>
      <c r="I328">
        <v>1.5</v>
      </c>
      <c r="J328">
        <v>1.6</v>
      </c>
      <c r="K328">
        <v>1.4</v>
      </c>
      <c r="L328">
        <v>1.6</v>
      </c>
    </row>
    <row r="329" spans="1:12" ht="14.25" x14ac:dyDescent="0.45">
      <c r="A329" s="21" t="s">
        <v>493</v>
      </c>
      <c r="B329" s="21" t="s">
        <v>118</v>
      </c>
      <c r="C329" s="47">
        <v>5.4</v>
      </c>
      <c r="D329" s="47">
        <v>4.4000000000000004</v>
      </c>
      <c r="E329">
        <v>5.7</v>
      </c>
      <c r="F329">
        <v>5.6</v>
      </c>
      <c r="G329">
        <v>5.7</v>
      </c>
      <c r="H329">
        <v>5.6</v>
      </c>
      <c r="I329">
        <v>5.6</v>
      </c>
      <c r="J329">
        <v>5.0999999999999996</v>
      </c>
      <c r="K329">
        <v>5</v>
      </c>
      <c r="L329">
        <v>5.8</v>
      </c>
    </row>
    <row r="330" spans="1:12" ht="14.25" x14ac:dyDescent="0.45">
      <c r="A330" s="21" t="s">
        <v>494</v>
      </c>
      <c r="B330" s="21" t="s">
        <v>120</v>
      </c>
      <c r="C330" s="47">
        <v>15.3</v>
      </c>
      <c r="D330" s="47">
        <v>10.3</v>
      </c>
      <c r="E330">
        <v>20.8</v>
      </c>
      <c r="F330">
        <v>18.100000000000001</v>
      </c>
      <c r="G330">
        <v>20.399999999999999</v>
      </c>
      <c r="H330">
        <v>20</v>
      </c>
      <c r="I330">
        <v>21.6</v>
      </c>
      <c r="J330">
        <v>24.5</v>
      </c>
      <c r="K330">
        <v>26.2</v>
      </c>
      <c r="L330">
        <v>26.4</v>
      </c>
    </row>
    <row r="331" spans="1:12" ht="14.25" x14ac:dyDescent="0.45">
      <c r="A331" s="21" t="s">
        <v>495</v>
      </c>
      <c r="B331" s="23" t="s">
        <v>496</v>
      </c>
      <c r="C331" s="47">
        <v>100</v>
      </c>
      <c r="D331" s="47">
        <v>100</v>
      </c>
      <c r="E331">
        <v>100</v>
      </c>
      <c r="F331">
        <v>100</v>
      </c>
      <c r="G331">
        <v>100</v>
      </c>
      <c r="H331">
        <v>100</v>
      </c>
      <c r="I331">
        <v>100</v>
      </c>
      <c r="J331">
        <v>100</v>
      </c>
      <c r="K331">
        <v>100</v>
      </c>
      <c r="L331">
        <v>100</v>
      </c>
    </row>
    <row r="332" spans="1:12" ht="14.25" x14ac:dyDescent="0.45">
      <c r="A332" s="21" t="s">
        <v>497</v>
      </c>
      <c r="B332" s="21" t="s">
        <v>106</v>
      </c>
      <c r="C332" s="47">
        <v>66</v>
      </c>
      <c r="D332" s="47">
        <v>68.5</v>
      </c>
      <c r="E332">
        <v>66.5</v>
      </c>
      <c r="F332">
        <v>63.8</v>
      </c>
      <c r="G332">
        <v>63.5</v>
      </c>
      <c r="H332">
        <v>64.5</v>
      </c>
      <c r="I332">
        <v>63.5</v>
      </c>
      <c r="J332">
        <v>63.8</v>
      </c>
      <c r="K332">
        <v>63.8</v>
      </c>
      <c r="L332">
        <v>62.6</v>
      </c>
    </row>
    <row r="333" spans="1:12" ht="14.25" x14ac:dyDescent="0.45">
      <c r="A333" s="21" t="s">
        <v>498</v>
      </c>
      <c r="B333" s="21" t="s">
        <v>108</v>
      </c>
      <c r="C333" s="47">
        <v>41.5</v>
      </c>
      <c r="D333" s="47">
        <v>41.6</v>
      </c>
      <c r="E333">
        <v>40.6</v>
      </c>
      <c r="F333">
        <v>39.700000000000003</v>
      </c>
      <c r="G333">
        <v>39.9</v>
      </c>
      <c r="H333">
        <v>40.5</v>
      </c>
      <c r="I333">
        <v>40.1</v>
      </c>
      <c r="J333">
        <v>40.5</v>
      </c>
      <c r="K333">
        <v>40.1</v>
      </c>
      <c r="L333">
        <v>39.700000000000003</v>
      </c>
    </row>
    <row r="334" spans="1:12" ht="14.25" x14ac:dyDescent="0.45">
      <c r="A334" s="21" t="s">
        <v>499</v>
      </c>
      <c r="B334" s="21" t="s">
        <v>110</v>
      </c>
      <c r="C334" s="47">
        <v>10</v>
      </c>
      <c r="D334" s="47">
        <v>10.3</v>
      </c>
      <c r="E334">
        <v>10.3</v>
      </c>
      <c r="F334">
        <v>10.199999999999999</v>
      </c>
      <c r="G334">
        <v>10.3</v>
      </c>
      <c r="H334">
        <v>10.5</v>
      </c>
      <c r="I334">
        <v>10.6</v>
      </c>
      <c r="J334">
        <v>10.6</v>
      </c>
      <c r="K334">
        <v>10.7</v>
      </c>
      <c r="L334">
        <v>10.6</v>
      </c>
    </row>
    <row r="335" spans="1:12" ht="14.25" x14ac:dyDescent="0.45">
      <c r="A335" s="21" t="s">
        <v>500</v>
      </c>
      <c r="B335" s="21" t="s">
        <v>112</v>
      </c>
      <c r="C335" s="47">
        <v>14.4</v>
      </c>
      <c r="D335" s="47">
        <v>16.7</v>
      </c>
      <c r="E335">
        <v>15.6</v>
      </c>
      <c r="F335">
        <v>14</v>
      </c>
      <c r="G335">
        <v>13.3</v>
      </c>
      <c r="H335">
        <v>13.4</v>
      </c>
      <c r="I335">
        <v>12.8</v>
      </c>
      <c r="J335">
        <v>12.7</v>
      </c>
      <c r="K335">
        <v>13</v>
      </c>
      <c r="L335">
        <v>12.3</v>
      </c>
    </row>
    <row r="336" spans="1:12" ht="14.25" x14ac:dyDescent="0.45">
      <c r="A336" s="21" t="s">
        <v>501</v>
      </c>
      <c r="B336" s="21" t="s">
        <v>114</v>
      </c>
      <c r="C336" s="47">
        <v>34</v>
      </c>
      <c r="D336" s="47">
        <v>31.5</v>
      </c>
      <c r="E336">
        <v>33.5</v>
      </c>
      <c r="F336">
        <v>36.200000000000003</v>
      </c>
      <c r="G336">
        <v>36.5</v>
      </c>
      <c r="H336">
        <v>35.5</v>
      </c>
      <c r="I336">
        <v>36.5</v>
      </c>
      <c r="J336">
        <v>36.200000000000003</v>
      </c>
      <c r="K336">
        <v>36.200000000000003</v>
      </c>
      <c r="L336">
        <v>37.4</v>
      </c>
    </row>
    <row r="337" spans="1:12" ht="14.25" x14ac:dyDescent="0.45">
      <c r="A337" s="21" t="s">
        <v>502</v>
      </c>
      <c r="B337" s="21" t="s">
        <v>116</v>
      </c>
      <c r="C337" s="47">
        <v>4.3</v>
      </c>
      <c r="D337" s="47">
        <v>3.6</v>
      </c>
      <c r="E337">
        <v>4.7</v>
      </c>
      <c r="F337">
        <v>4.8</v>
      </c>
      <c r="G337">
        <v>4.3</v>
      </c>
      <c r="H337">
        <v>4.0999999999999996</v>
      </c>
      <c r="I337">
        <v>4.3</v>
      </c>
      <c r="J337">
        <v>4.0999999999999996</v>
      </c>
      <c r="K337">
        <v>3.5</v>
      </c>
      <c r="L337">
        <v>3.6</v>
      </c>
    </row>
    <row r="338" spans="1:12" ht="14.25" x14ac:dyDescent="0.45">
      <c r="A338" s="21" t="s">
        <v>503</v>
      </c>
      <c r="B338" s="21" t="s">
        <v>118</v>
      </c>
      <c r="C338" s="47">
        <v>6.1</v>
      </c>
      <c r="D338" s="47">
        <v>5.2</v>
      </c>
      <c r="E338">
        <v>5.7</v>
      </c>
      <c r="F338">
        <v>6.2</v>
      </c>
      <c r="G338">
        <v>6.2</v>
      </c>
      <c r="H338">
        <v>6.1</v>
      </c>
      <c r="I338">
        <v>6.2</v>
      </c>
      <c r="J338">
        <v>5.6</v>
      </c>
      <c r="K338">
        <v>5.4</v>
      </c>
      <c r="L338">
        <v>6.7</v>
      </c>
    </row>
    <row r="339" spans="1:12" ht="14.25" x14ac:dyDescent="0.45">
      <c r="A339" s="21" t="s">
        <v>504</v>
      </c>
      <c r="B339" s="21" t="s">
        <v>120</v>
      </c>
      <c r="C339" s="47">
        <v>23.6</v>
      </c>
      <c r="D339" s="47">
        <v>22.8</v>
      </c>
      <c r="E339">
        <v>23.2</v>
      </c>
      <c r="F339">
        <v>25.2</v>
      </c>
      <c r="G339">
        <v>26.1</v>
      </c>
      <c r="H339">
        <v>25.3</v>
      </c>
      <c r="I339">
        <v>26</v>
      </c>
      <c r="J339">
        <v>26.5</v>
      </c>
      <c r="K339">
        <v>27.3</v>
      </c>
      <c r="L339">
        <v>27.1</v>
      </c>
    </row>
    <row r="340" spans="1:12" ht="14.25" x14ac:dyDescent="0.45">
      <c r="A340" s="21" t="s">
        <v>505</v>
      </c>
      <c r="B340" s="23" t="s">
        <v>506</v>
      </c>
      <c r="C340" s="47">
        <v>100</v>
      </c>
      <c r="D340" s="47">
        <v>100</v>
      </c>
      <c r="E340">
        <v>100</v>
      </c>
      <c r="F340">
        <v>100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</row>
    <row r="341" spans="1:12" ht="14.25" x14ac:dyDescent="0.45">
      <c r="A341" s="21" t="s">
        <v>507</v>
      </c>
      <c r="B341" s="21" t="s">
        <v>106</v>
      </c>
      <c r="C341" s="47">
        <v>64</v>
      </c>
      <c r="D341" s="47">
        <v>64.2</v>
      </c>
      <c r="E341">
        <v>61.5</v>
      </c>
      <c r="F341">
        <v>63.1</v>
      </c>
      <c r="G341">
        <v>63.3</v>
      </c>
      <c r="H341">
        <v>62.4</v>
      </c>
      <c r="I341">
        <v>62.2</v>
      </c>
      <c r="J341">
        <v>62.5</v>
      </c>
      <c r="K341">
        <v>63.1</v>
      </c>
      <c r="L341">
        <v>63.2</v>
      </c>
    </row>
    <row r="342" spans="1:12" ht="14.25" x14ac:dyDescent="0.45">
      <c r="A342" s="21" t="s">
        <v>508</v>
      </c>
      <c r="B342" s="21" t="s">
        <v>108</v>
      </c>
      <c r="C342" s="47">
        <v>39.799999999999997</v>
      </c>
      <c r="D342" s="47">
        <v>39.700000000000003</v>
      </c>
      <c r="E342">
        <v>37.6</v>
      </c>
      <c r="F342">
        <v>39.799999999999997</v>
      </c>
      <c r="G342">
        <v>40</v>
      </c>
      <c r="H342">
        <v>39.1</v>
      </c>
      <c r="I342">
        <v>39.1</v>
      </c>
      <c r="J342">
        <v>39.299999999999997</v>
      </c>
      <c r="K342">
        <v>40</v>
      </c>
      <c r="L342">
        <v>40.200000000000003</v>
      </c>
    </row>
    <row r="343" spans="1:12" ht="14.25" x14ac:dyDescent="0.45">
      <c r="A343" s="21" t="s">
        <v>509</v>
      </c>
      <c r="B343" s="21" t="s">
        <v>110</v>
      </c>
      <c r="C343" s="47">
        <v>18.600000000000001</v>
      </c>
      <c r="D343" s="47">
        <v>17.8</v>
      </c>
      <c r="E343">
        <v>17.5</v>
      </c>
      <c r="F343">
        <v>17.600000000000001</v>
      </c>
      <c r="G343">
        <v>17.8</v>
      </c>
      <c r="H343">
        <v>17.899999999999999</v>
      </c>
      <c r="I343">
        <v>17.899999999999999</v>
      </c>
      <c r="J343">
        <v>17.8</v>
      </c>
      <c r="K343">
        <v>17.899999999999999</v>
      </c>
      <c r="L343">
        <v>17.899999999999999</v>
      </c>
    </row>
    <row r="344" spans="1:12" ht="14.25" x14ac:dyDescent="0.45">
      <c r="A344" s="21" t="s">
        <v>510</v>
      </c>
      <c r="B344" s="21" t="s">
        <v>112</v>
      </c>
      <c r="C344" s="47">
        <v>5.5</v>
      </c>
      <c r="D344" s="47">
        <v>6.7</v>
      </c>
      <c r="E344">
        <v>6.4</v>
      </c>
      <c r="F344">
        <v>5.7</v>
      </c>
      <c r="G344">
        <v>5.4</v>
      </c>
      <c r="H344">
        <v>5.5</v>
      </c>
      <c r="I344">
        <v>5.2</v>
      </c>
      <c r="J344">
        <v>5.4</v>
      </c>
      <c r="K344">
        <v>5.2</v>
      </c>
      <c r="L344">
        <v>5.0999999999999996</v>
      </c>
    </row>
    <row r="345" spans="1:12" ht="14.25" x14ac:dyDescent="0.45">
      <c r="A345" s="21" t="s">
        <v>511</v>
      </c>
      <c r="B345" s="21" t="s">
        <v>114</v>
      </c>
      <c r="C345" s="47">
        <v>36</v>
      </c>
      <c r="D345" s="47">
        <v>35.799999999999997</v>
      </c>
      <c r="E345">
        <v>38.5</v>
      </c>
      <c r="F345">
        <v>36.9</v>
      </c>
      <c r="G345">
        <v>36.700000000000003</v>
      </c>
      <c r="H345">
        <v>37.6</v>
      </c>
      <c r="I345">
        <v>37.799999999999997</v>
      </c>
      <c r="J345">
        <v>37.5</v>
      </c>
      <c r="K345">
        <v>36.9</v>
      </c>
      <c r="L345">
        <v>36.799999999999997</v>
      </c>
    </row>
    <row r="346" spans="1:12" ht="14.25" x14ac:dyDescent="0.45">
      <c r="A346" s="21" t="s">
        <v>512</v>
      </c>
      <c r="B346" s="21" t="s">
        <v>116</v>
      </c>
      <c r="C346" s="47">
        <v>2.5</v>
      </c>
      <c r="D346" s="47">
        <v>2.2999999999999998</v>
      </c>
      <c r="E346">
        <v>3.1</v>
      </c>
      <c r="F346">
        <v>2.7</v>
      </c>
      <c r="G346">
        <v>2.4</v>
      </c>
      <c r="H346">
        <v>2.4</v>
      </c>
      <c r="I346">
        <v>2.5</v>
      </c>
      <c r="J346">
        <v>2.4</v>
      </c>
      <c r="K346">
        <v>1.9</v>
      </c>
      <c r="L346">
        <v>2.1</v>
      </c>
    </row>
    <row r="347" spans="1:12" ht="14.25" x14ac:dyDescent="0.45">
      <c r="A347" s="21" t="s">
        <v>513</v>
      </c>
      <c r="B347" s="21" t="s">
        <v>118</v>
      </c>
      <c r="C347" s="47">
        <v>3.1</v>
      </c>
      <c r="D347" s="47">
        <v>2.8</v>
      </c>
      <c r="E347">
        <v>3.2</v>
      </c>
      <c r="F347">
        <v>3.3</v>
      </c>
      <c r="G347">
        <v>3.3</v>
      </c>
      <c r="H347">
        <v>3.4</v>
      </c>
      <c r="I347">
        <v>3.6</v>
      </c>
      <c r="J347">
        <v>3.7</v>
      </c>
      <c r="K347">
        <v>3.6</v>
      </c>
      <c r="L347">
        <v>4.0999999999999996</v>
      </c>
    </row>
    <row r="348" spans="1:12" ht="14.25" x14ac:dyDescent="0.45">
      <c r="A348" s="21" t="s">
        <v>514</v>
      </c>
      <c r="B348" s="21" t="s">
        <v>120</v>
      </c>
      <c r="C348" s="47">
        <v>30.4</v>
      </c>
      <c r="D348" s="47">
        <v>30.8</v>
      </c>
      <c r="E348">
        <v>32.200000000000003</v>
      </c>
      <c r="F348">
        <v>30.8</v>
      </c>
      <c r="G348">
        <v>31</v>
      </c>
      <c r="H348">
        <v>31.8</v>
      </c>
      <c r="I348">
        <v>31.7</v>
      </c>
      <c r="J348">
        <v>31.5</v>
      </c>
      <c r="K348">
        <v>31.3</v>
      </c>
      <c r="L348">
        <v>30.6</v>
      </c>
    </row>
    <row r="349" spans="1:12" ht="14.25" x14ac:dyDescent="0.45">
      <c r="A349" s="21" t="s">
        <v>515</v>
      </c>
      <c r="B349" s="23" t="s">
        <v>516</v>
      </c>
      <c r="C349" s="47">
        <v>100</v>
      </c>
      <c r="D349" s="47">
        <v>100</v>
      </c>
      <c r="E349">
        <v>100</v>
      </c>
      <c r="F349">
        <v>100</v>
      </c>
      <c r="G349">
        <v>100</v>
      </c>
      <c r="H349">
        <v>100</v>
      </c>
      <c r="I349">
        <v>100</v>
      </c>
      <c r="J349">
        <v>100</v>
      </c>
      <c r="K349">
        <v>100</v>
      </c>
      <c r="L349">
        <v>100</v>
      </c>
    </row>
    <row r="350" spans="1:12" ht="14.25" x14ac:dyDescent="0.45">
      <c r="A350" s="21" t="s">
        <v>517</v>
      </c>
      <c r="B350" s="21" t="s">
        <v>106</v>
      </c>
      <c r="C350" s="47">
        <v>64.2</v>
      </c>
      <c r="D350" s="47">
        <v>66.3</v>
      </c>
      <c r="E350">
        <v>64.7</v>
      </c>
      <c r="F350">
        <v>63.7</v>
      </c>
      <c r="G350">
        <v>63.2</v>
      </c>
      <c r="H350">
        <v>62</v>
      </c>
      <c r="I350">
        <v>60.3</v>
      </c>
      <c r="J350">
        <v>59.4</v>
      </c>
      <c r="K350">
        <v>58.9</v>
      </c>
      <c r="L350">
        <v>58.2</v>
      </c>
    </row>
    <row r="351" spans="1:12" ht="14.25" x14ac:dyDescent="0.45">
      <c r="A351" s="21" t="s">
        <v>518</v>
      </c>
      <c r="B351" s="21" t="s">
        <v>108</v>
      </c>
      <c r="C351" s="47">
        <v>35.9</v>
      </c>
      <c r="D351" s="47">
        <v>35.5</v>
      </c>
      <c r="E351">
        <v>34.200000000000003</v>
      </c>
      <c r="F351">
        <v>33.700000000000003</v>
      </c>
      <c r="G351">
        <v>32.799999999999997</v>
      </c>
      <c r="H351">
        <v>31.7</v>
      </c>
      <c r="I351">
        <v>31.3</v>
      </c>
      <c r="J351">
        <v>30.8</v>
      </c>
      <c r="K351">
        <v>30.2</v>
      </c>
      <c r="L351">
        <v>30</v>
      </c>
    </row>
    <row r="352" spans="1:12" ht="14.25" x14ac:dyDescent="0.45">
      <c r="A352" s="21" t="s">
        <v>519</v>
      </c>
      <c r="B352" s="21" t="s">
        <v>110</v>
      </c>
      <c r="C352" s="47">
        <v>12.9</v>
      </c>
      <c r="D352" s="47">
        <v>12.6</v>
      </c>
      <c r="E352">
        <v>12.9</v>
      </c>
      <c r="F352">
        <v>13.1</v>
      </c>
      <c r="G352">
        <v>12.9</v>
      </c>
      <c r="H352">
        <v>12.7</v>
      </c>
      <c r="I352">
        <v>12.6</v>
      </c>
      <c r="J352">
        <v>12.2</v>
      </c>
      <c r="K352">
        <v>12</v>
      </c>
      <c r="L352">
        <v>11.8</v>
      </c>
    </row>
    <row r="353" spans="1:12" ht="14.25" x14ac:dyDescent="0.45">
      <c r="A353" s="21" t="s">
        <v>520</v>
      </c>
      <c r="B353" s="21" t="s">
        <v>112</v>
      </c>
      <c r="C353" s="47">
        <v>15.4</v>
      </c>
      <c r="D353" s="47">
        <v>18.2</v>
      </c>
      <c r="E353">
        <v>17.600000000000001</v>
      </c>
      <c r="F353">
        <v>16.899999999999999</v>
      </c>
      <c r="G353">
        <v>17.5</v>
      </c>
      <c r="H353">
        <v>17.600000000000001</v>
      </c>
      <c r="I353">
        <v>16.5</v>
      </c>
      <c r="J353">
        <v>16.5</v>
      </c>
      <c r="K353">
        <v>16.7</v>
      </c>
      <c r="L353">
        <v>16.399999999999999</v>
      </c>
    </row>
    <row r="354" spans="1:12" ht="14.25" x14ac:dyDescent="0.45">
      <c r="A354" s="21" t="s">
        <v>521</v>
      </c>
      <c r="B354" s="21" t="s">
        <v>114</v>
      </c>
      <c r="C354" s="47">
        <v>35.799999999999997</v>
      </c>
      <c r="D354" s="47">
        <v>33.700000000000003</v>
      </c>
      <c r="E354">
        <v>35.299999999999997</v>
      </c>
      <c r="F354">
        <v>36.299999999999997</v>
      </c>
      <c r="G354">
        <v>36.799999999999997</v>
      </c>
      <c r="H354">
        <v>38</v>
      </c>
      <c r="I354">
        <v>39.700000000000003</v>
      </c>
      <c r="J354">
        <v>40.6</v>
      </c>
      <c r="K354">
        <v>41.1</v>
      </c>
      <c r="L354">
        <v>41.8</v>
      </c>
    </row>
    <row r="355" spans="1:12" ht="14.25" x14ac:dyDescent="0.45">
      <c r="A355" s="21" t="s">
        <v>522</v>
      </c>
      <c r="B355" s="21" t="s">
        <v>116</v>
      </c>
      <c r="C355" s="47">
        <v>2</v>
      </c>
      <c r="D355" s="47">
        <v>1.6</v>
      </c>
      <c r="E355">
        <v>2.2000000000000002</v>
      </c>
      <c r="F355">
        <v>2.1</v>
      </c>
      <c r="G355">
        <v>1.9</v>
      </c>
      <c r="H355">
        <v>1.9</v>
      </c>
      <c r="I355">
        <v>2</v>
      </c>
      <c r="J355">
        <v>1.9</v>
      </c>
      <c r="K355">
        <v>1.6</v>
      </c>
      <c r="L355">
        <v>1.7</v>
      </c>
    </row>
    <row r="356" spans="1:12" ht="14.25" x14ac:dyDescent="0.45">
      <c r="A356" s="21" t="s">
        <v>523</v>
      </c>
      <c r="B356" s="21" t="s">
        <v>118</v>
      </c>
      <c r="C356" s="47">
        <v>3.9</v>
      </c>
      <c r="D356" s="47">
        <v>3.5</v>
      </c>
      <c r="E356">
        <v>4</v>
      </c>
      <c r="F356">
        <v>4.2</v>
      </c>
      <c r="G356">
        <v>4.0999999999999996</v>
      </c>
      <c r="H356">
        <v>4.3</v>
      </c>
      <c r="I356">
        <v>4.5</v>
      </c>
      <c r="J356">
        <v>4.2</v>
      </c>
      <c r="K356">
        <v>4.0999999999999996</v>
      </c>
      <c r="L356">
        <v>4.7</v>
      </c>
    </row>
    <row r="357" spans="1:12" ht="14.25" x14ac:dyDescent="0.45">
      <c r="A357" s="21" t="s">
        <v>524</v>
      </c>
      <c r="B357" s="21" t="s">
        <v>120</v>
      </c>
      <c r="C357" s="47">
        <v>29.9</v>
      </c>
      <c r="D357" s="47">
        <v>28.6</v>
      </c>
      <c r="E357">
        <v>29.1</v>
      </c>
      <c r="F357">
        <v>30</v>
      </c>
      <c r="G357">
        <v>30.8</v>
      </c>
      <c r="H357">
        <v>31.8</v>
      </c>
      <c r="I357">
        <v>33.200000000000003</v>
      </c>
      <c r="J357">
        <v>34.5</v>
      </c>
      <c r="K357">
        <v>35.4</v>
      </c>
      <c r="L357">
        <v>35.4</v>
      </c>
    </row>
    <row r="358" spans="1:12" ht="14.25" x14ac:dyDescent="0.45">
      <c r="A358" s="21" t="s">
        <v>525</v>
      </c>
      <c r="B358" s="23" t="s">
        <v>526</v>
      </c>
      <c r="C358" s="47">
        <v>100</v>
      </c>
      <c r="D358" s="47">
        <v>100</v>
      </c>
      <c r="E358">
        <v>100</v>
      </c>
      <c r="F358">
        <v>100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</row>
    <row r="359" spans="1:12" ht="14.25" x14ac:dyDescent="0.45">
      <c r="A359" s="21" t="s">
        <v>527</v>
      </c>
      <c r="B359" s="21" t="s">
        <v>142</v>
      </c>
      <c r="C359" s="47">
        <v>47.1</v>
      </c>
      <c r="D359" s="47">
        <v>51.7</v>
      </c>
      <c r="E359">
        <v>50.6</v>
      </c>
      <c r="F359">
        <v>47.3</v>
      </c>
      <c r="G359">
        <v>47.1</v>
      </c>
      <c r="H359">
        <v>47.4</v>
      </c>
      <c r="I359">
        <v>47</v>
      </c>
      <c r="J359">
        <v>50.3</v>
      </c>
      <c r="K359">
        <v>51.6</v>
      </c>
      <c r="L359">
        <v>51.9</v>
      </c>
    </row>
    <row r="360" spans="1:12" ht="14.25" x14ac:dyDescent="0.45">
      <c r="A360" s="21" t="s">
        <v>528</v>
      </c>
      <c r="B360" s="21" t="s">
        <v>144</v>
      </c>
      <c r="C360" s="47">
        <v>28.2</v>
      </c>
      <c r="D360" s="47">
        <v>30.8</v>
      </c>
      <c r="E360">
        <v>28.7</v>
      </c>
      <c r="F360">
        <v>27.2</v>
      </c>
      <c r="G360">
        <v>27.4</v>
      </c>
      <c r="H360">
        <v>27.3</v>
      </c>
      <c r="I360">
        <v>26.7</v>
      </c>
      <c r="J360">
        <v>28.5</v>
      </c>
      <c r="K360">
        <v>29.6</v>
      </c>
      <c r="L360">
        <v>29.8</v>
      </c>
    </row>
    <row r="361" spans="1:12" ht="14.25" x14ac:dyDescent="0.45">
      <c r="A361" s="21" t="s">
        <v>529</v>
      </c>
      <c r="B361" s="21" t="s">
        <v>146</v>
      </c>
      <c r="C361" s="47">
        <v>2.9</v>
      </c>
      <c r="D361" s="47">
        <v>3.4</v>
      </c>
      <c r="E361">
        <v>3</v>
      </c>
      <c r="F361">
        <v>2.9</v>
      </c>
      <c r="G361">
        <v>2.8</v>
      </c>
      <c r="H361">
        <v>3</v>
      </c>
      <c r="I361">
        <v>3</v>
      </c>
      <c r="J361">
        <v>3.1</v>
      </c>
      <c r="K361">
        <v>3.3</v>
      </c>
      <c r="L361">
        <v>3.3</v>
      </c>
    </row>
    <row r="362" spans="1:12" ht="14.25" x14ac:dyDescent="0.45">
      <c r="A362" s="21" t="s">
        <v>530</v>
      </c>
      <c r="B362" s="21" t="s">
        <v>148</v>
      </c>
      <c r="C362" s="47">
        <v>16</v>
      </c>
      <c r="D362" s="47">
        <v>17.5</v>
      </c>
      <c r="E362">
        <v>18.899999999999999</v>
      </c>
      <c r="F362">
        <v>17.2</v>
      </c>
      <c r="G362">
        <v>16.899999999999999</v>
      </c>
      <c r="H362">
        <v>17</v>
      </c>
      <c r="I362">
        <v>17.3</v>
      </c>
      <c r="J362">
        <v>18.7</v>
      </c>
      <c r="K362">
        <v>18.8</v>
      </c>
      <c r="L362">
        <v>18.7</v>
      </c>
    </row>
    <row r="363" spans="1:12" ht="14.25" x14ac:dyDescent="0.45">
      <c r="A363" s="21" t="s">
        <v>531</v>
      </c>
      <c r="B363" s="21" t="s">
        <v>150</v>
      </c>
      <c r="C363" s="47">
        <v>52.9</v>
      </c>
      <c r="D363" s="47">
        <v>48.3</v>
      </c>
      <c r="E363">
        <v>49.4</v>
      </c>
      <c r="F363">
        <v>52.7</v>
      </c>
      <c r="G363">
        <v>52.9</v>
      </c>
      <c r="H363">
        <v>52.6</v>
      </c>
      <c r="I363">
        <v>53</v>
      </c>
      <c r="J363">
        <v>49.7</v>
      </c>
      <c r="K363">
        <v>48.4</v>
      </c>
      <c r="L363">
        <v>48.1</v>
      </c>
    </row>
    <row r="364" spans="1:12" ht="14.25" x14ac:dyDescent="0.45">
      <c r="A364" s="21" t="s">
        <v>532</v>
      </c>
      <c r="B364" s="21" t="s">
        <v>152</v>
      </c>
      <c r="C364" s="47">
        <v>15.2</v>
      </c>
      <c r="D364" s="47">
        <v>9.5</v>
      </c>
      <c r="E364">
        <v>11.6</v>
      </c>
      <c r="F364">
        <v>16</v>
      </c>
      <c r="G364">
        <v>16.600000000000001</v>
      </c>
      <c r="H364">
        <v>16.899999999999999</v>
      </c>
      <c r="I364">
        <v>15.8</v>
      </c>
      <c r="J364">
        <v>10.199999999999999</v>
      </c>
      <c r="K364">
        <v>8</v>
      </c>
      <c r="L364">
        <v>7.5</v>
      </c>
    </row>
    <row r="365" spans="1:12" ht="14.25" x14ac:dyDescent="0.45">
      <c r="A365" s="21" t="s">
        <v>533</v>
      </c>
      <c r="B365" s="21" t="s">
        <v>154</v>
      </c>
      <c r="C365" s="47">
        <v>4.8</v>
      </c>
      <c r="D365" s="47">
        <v>4.7</v>
      </c>
      <c r="E365">
        <v>4.5999999999999996</v>
      </c>
      <c r="F365">
        <v>5</v>
      </c>
      <c r="G365">
        <v>5.2</v>
      </c>
      <c r="H365">
        <v>5.4</v>
      </c>
      <c r="I365">
        <v>5.7</v>
      </c>
      <c r="J365">
        <v>5.4</v>
      </c>
      <c r="K365">
        <v>5.5</v>
      </c>
      <c r="L365">
        <v>5.6</v>
      </c>
    </row>
    <row r="366" spans="1:12" ht="14.25" x14ac:dyDescent="0.45">
      <c r="A366" s="21" t="s">
        <v>534</v>
      </c>
      <c r="B366" s="21" t="s">
        <v>156</v>
      </c>
      <c r="C366" s="47">
        <v>32.9</v>
      </c>
      <c r="D366" s="47">
        <v>34.1</v>
      </c>
      <c r="E366">
        <v>33.200000000000003</v>
      </c>
      <c r="F366">
        <v>31.7</v>
      </c>
      <c r="G366">
        <v>31.1</v>
      </c>
      <c r="H366">
        <v>30.3</v>
      </c>
      <c r="I366">
        <v>31.4</v>
      </c>
      <c r="J366">
        <v>34.1</v>
      </c>
      <c r="K366">
        <v>34.9</v>
      </c>
      <c r="L366">
        <v>35</v>
      </c>
    </row>
    <row r="367" spans="1:12" ht="14.25" x14ac:dyDescent="0.45">
      <c r="A367" s="21" t="s">
        <v>535</v>
      </c>
      <c r="B367" s="23" t="s">
        <v>536</v>
      </c>
      <c r="C367" s="47">
        <v>100</v>
      </c>
      <c r="D367" s="47">
        <v>100</v>
      </c>
      <c r="E367">
        <v>100</v>
      </c>
      <c r="F367">
        <v>100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v>100</v>
      </c>
    </row>
    <row r="368" spans="1:12" ht="14.25" x14ac:dyDescent="0.45">
      <c r="A368" s="21" t="s">
        <v>537</v>
      </c>
      <c r="B368" s="21" t="s">
        <v>106</v>
      </c>
      <c r="C368" s="47">
        <v>40.1</v>
      </c>
      <c r="D368" s="47">
        <v>48.7</v>
      </c>
      <c r="E368">
        <v>51.4</v>
      </c>
      <c r="F368">
        <v>43.5</v>
      </c>
      <c r="G368">
        <v>44.8</v>
      </c>
      <c r="H368">
        <v>46.7</v>
      </c>
      <c r="I368">
        <v>48.7</v>
      </c>
      <c r="J368">
        <v>55.6</v>
      </c>
      <c r="K368">
        <v>61.4</v>
      </c>
      <c r="L368">
        <v>60.8</v>
      </c>
    </row>
    <row r="369" spans="1:12" ht="14.25" x14ac:dyDescent="0.45">
      <c r="A369" s="21" t="s">
        <v>538</v>
      </c>
      <c r="B369" s="21" t="s">
        <v>108</v>
      </c>
      <c r="C369" s="47">
        <v>22.4</v>
      </c>
      <c r="D369" s="47">
        <v>24</v>
      </c>
      <c r="E369">
        <v>22.5</v>
      </c>
      <c r="F369">
        <v>20.100000000000001</v>
      </c>
      <c r="G369">
        <v>20.7</v>
      </c>
      <c r="H369">
        <v>21.4</v>
      </c>
      <c r="I369">
        <v>21</v>
      </c>
      <c r="J369">
        <v>22.9</v>
      </c>
      <c r="K369">
        <v>25.5</v>
      </c>
      <c r="L369">
        <v>25.4</v>
      </c>
    </row>
    <row r="370" spans="1:12" ht="14.25" x14ac:dyDescent="0.45">
      <c r="A370" s="21" t="s">
        <v>539</v>
      </c>
      <c r="B370" s="21" t="s">
        <v>110</v>
      </c>
      <c r="C370" s="47">
        <v>9.6999999999999993</v>
      </c>
      <c r="D370" s="47">
        <v>11.5</v>
      </c>
      <c r="E370">
        <v>9.5</v>
      </c>
      <c r="F370">
        <v>8.5</v>
      </c>
      <c r="G370">
        <v>8.6999999999999993</v>
      </c>
      <c r="H370">
        <v>9.6</v>
      </c>
      <c r="I370">
        <v>9.8000000000000007</v>
      </c>
      <c r="J370">
        <v>10.4</v>
      </c>
      <c r="K370">
        <v>11.1</v>
      </c>
      <c r="L370">
        <v>11.3</v>
      </c>
    </row>
    <row r="371" spans="1:12" ht="14.25" x14ac:dyDescent="0.45">
      <c r="A371" s="21" t="s">
        <v>540</v>
      </c>
      <c r="B371" s="21" t="s">
        <v>112</v>
      </c>
      <c r="C371" s="47">
        <v>8</v>
      </c>
      <c r="D371" s="47">
        <v>13.3</v>
      </c>
      <c r="E371">
        <v>19.399999999999999</v>
      </c>
      <c r="F371">
        <v>14.8</v>
      </c>
      <c r="G371">
        <v>15.4</v>
      </c>
      <c r="H371">
        <v>15.7</v>
      </c>
      <c r="I371">
        <v>17.8</v>
      </c>
      <c r="J371">
        <v>22.2</v>
      </c>
      <c r="K371">
        <v>24.9</v>
      </c>
      <c r="L371">
        <v>24.1</v>
      </c>
    </row>
    <row r="372" spans="1:12" ht="14.25" x14ac:dyDescent="0.45">
      <c r="A372" s="21" t="s">
        <v>541</v>
      </c>
      <c r="B372" s="21" t="s">
        <v>114</v>
      </c>
      <c r="C372" s="47">
        <v>59.9</v>
      </c>
      <c r="D372" s="47">
        <v>51.3</v>
      </c>
      <c r="E372">
        <v>48.6</v>
      </c>
      <c r="F372">
        <v>56.5</v>
      </c>
      <c r="G372">
        <v>55.2</v>
      </c>
      <c r="H372">
        <v>53.3</v>
      </c>
      <c r="I372">
        <v>51.3</v>
      </c>
      <c r="J372">
        <v>44.4</v>
      </c>
      <c r="K372">
        <v>38.6</v>
      </c>
      <c r="L372">
        <v>39.200000000000003</v>
      </c>
    </row>
    <row r="373" spans="1:12" ht="14.25" x14ac:dyDescent="0.45">
      <c r="A373" s="21" t="s">
        <v>542</v>
      </c>
      <c r="B373" s="21" t="s">
        <v>116</v>
      </c>
      <c r="C373" s="47">
        <v>26.1</v>
      </c>
      <c r="D373" s="47">
        <v>13.9</v>
      </c>
      <c r="E373">
        <v>17</v>
      </c>
      <c r="F373">
        <v>22.8</v>
      </c>
      <c r="G373">
        <v>21.8</v>
      </c>
      <c r="H373">
        <v>21.4</v>
      </c>
      <c r="I373">
        <v>21.7</v>
      </c>
      <c r="J373">
        <v>14</v>
      </c>
      <c r="K373">
        <v>9.1999999999999993</v>
      </c>
      <c r="L373">
        <v>7</v>
      </c>
    </row>
    <row r="374" spans="1:12" ht="14.25" x14ac:dyDescent="0.45">
      <c r="A374" s="21" t="s">
        <v>543</v>
      </c>
      <c r="B374" s="21" t="s">
        <v>118</v>
      </c>
      <c r="C374" s="47">
        <v>0.6</v>
      </c>
      <c r="D374" s="47">
        <v>1</v>
      </c>
      <c r="E374">
        <v>0.8</v>
      </c>
      <c r="F374">
        <v>1.2</v>
      </c>
      <c r="G374">
        <v>1.1000000000000001</v>
      </c>
      <c r="H374">
        <v>0.9</v>
      </c>
      <c r="I374">
        <v>0.9</v>
      </c>
      <c r="J374">
        <v>0.5</v>
      </c>
      <c r="K374">
        <v>0.8</v>
      </c>
      <c r="L374">
        <v>0.8</v>
      </c>
    </row>
    <row r="375" spans="1:12" ht="14.25" x14ac:dyDescent="0.45">
      <c r="A375" s="21" t="s">
        <v>544</v>
      </c>
      <c r="B375" s="21" t="s">
        <v>120</v>
      </c>
      <c r="C375" s="47">
        <v>33.200000000000003</v>
      </c>
      <c r="D375" s="47">
        <v>36.4</v>
      </c>
      <c r="E375">
        <v>30.7</v>
      </c>
      <c r="F375">
        <v>32.5</v>
      </c>
      <c r="G375">
        <v>32.299999999999997</v>
      </c>
      <c r="H375">
        <v>31</v>
      </c>
      <c r="I375">
        <v>28.7</v>
      </c>
      <c r="J375">
        <v>29.9</v>
      </c>
      <c r="K375">
        <v>28.7</v>
      </c>
      <c r="L375">
        <v>31.3</v>
      </c>
    </row>
    <row r="376" spans="1:12" ht="14.25" x14ac:dyDescent="0.45">
      <c r="A376" s="21" t="s">
        <v>545</v>
      </c>
      <c r="B376" s="23" t="s">
        <v>546</v>
      </c>
      <c r="C376" s="47">
        <v>100</v>
      </c>
      <c r="D376" s="47">
        <v>100</v>
      </c>
      <c r="E376">
        <v>100</v>
      </c>
      <c r="F376">
        <v>100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v>100</v>
      </c>
    </row>
    <row r="377" spans="1:12" ht="14.25" x14ac:dyDescent="0.45">
      <c r="A377" s="21" t="s">
        <v>547</v>
      </c>
      <c r="B377" s="21" t="s">
        <v>106</v>
      </c>
      <c r="C377" s="47">
        <v>54.4</v>
      </c>
      <c r="D377" s="47">
        <v>60.2</v>
      </c>
      <c r="E377">
        <v>50.7</v>
      </c>
      <c r="F377">
        <v>48.1</v>
      </c>
      <c r="G377">
        <v>50</v>
      </c>
      <c r="H377">
        <v>49.5</v>
      </c>
      <c r="I377">
        <v>49.4</v>
      </c>
      <c r="J377">
        <v>53.9</v>
      </c>
      <c r="K377">
        <v>53.2</v>
      </c>
      <c r="L377">
        <v>52.8</v>
      </c>
    </row>
    <row r="378" spans="1:12" ht="14.25" x14ac:dyDescent="0.45">
      <c r="A378" s="21" t="s">
        <v>548</v>
      </c>
      <c r="B378" s="21" t="s">
        <v>108</v>
      </c>
      <c r="C378" s="47">
        <v>29.9</v>
      </c>
      <c r="D378" s="47">
        <v>34.4</v>
      </c>
      <c r="E378">
        <v>27.8</v>
      </c>
      <c r="F378">
        <v>27.2</v>
      </c>
      <c r="G378">
        <v>28.2</v>
      </c>
      <c r="H378">
        <v>26.2</v>
      </c>
      <c r="I378">
        <v>26.1</v>
      </c>
      <c r="J378">
        <v>29.6</v>
      </c>
      <c r="K378">
        <v>29.3</v>
      </c>
      <c r="L378">
        <v>27.9</v>
      </c>
    </row>
    <row r="379" spans="1:12" ht="14.25" x14ac:dyDescent="0.45">
      <c r="A379" s="21" t="s">
        <v>549</v>
      </c>
      <c r="B379" s="21" t="s">
        <v>110</v>
      </c>
      <c r="C379" s="47">
        <v>-0.5</v>
      </c>
      <c r="D379" s="47">
        <v>-1.4</v>
      </c>
      <c r="E379">
        <v>-1.8</v>
      </c>
      <c r="F379">
        <v>-0.7</v>
      </c>
      <c r="G379">
        <v>0</v>
      </c>
      <c r="H379">
        <v>0</v>
      </c>
      <c r="I379">
        <v>0.2</v>
      </c>
      <c r="J379">
        <v>0.1</v>
      </c>
      <c r="K379">
        <v>0.1</v>
      </c>
      <c r="L379">
        <v>-0.2</v>
      </c>
    </row>
    <row r="380" spans="1:12" ht="14.25" x14ac:dyDescent="0.45">
      <c r="A380" s="21" t="s">
        <v>550</v>
      </c>
      <c r="B380" s="21" t="s">
        <v>112</v>
      </c>
      <c r="C380" s="47">
        <v>25.1</v>
      </c>
      <c r="D380" s="47">
        <v>27.1</v>
      </c>
      <c r="E380">
        <v>24.7</v>
      </c>
      <c r="F380">
        <v>21.6</v>
      </c>
      <c r="G380">
        <v>21.8</v>
      </c>
      <c r="H380">
        <v>23.3</v>
      </c>
      <c r="I380">
        <v>23.1</v>
      </c>
      <c r="J380">
        <v>24.2</v>
      </c>
      <c r="K380">
        <v>23.7</v>
      </c>
      <c r="L380">
        <v>25.1</v>
      </c>
    </row>
    <row r="381" spans="1:12" ht="14.25" x14ac:dyDescent="0.45">
      <c r="A381" s="21" t="s">
        <v>551</v>
      </c>
      <c r="B381" s="21" t="s">
        <v>114</v>
      </c>
      <c r="C381" s="47">
        <v>45.6</v>
      </c>
      <c r="D381" s="47">
        <v>39.799999999999997</v>
      </c>
      <c r="E381">
        <v>49.3</v>
      </c>
      <c r="F381">
        <v>51.9</v>
      </c>
      <c r="G381">
        <v>50</v>
      </c>
      <c r="H381">
        <v>50.5</v>
      </c>
      <c r="I381">
        <v>50.6</v>
      </c>
      <c r="J381">
        <v>46.1</v>
      </c>
      <c r="K381">
        <v>46.8</v>
      </c>
      <c r="L381">
        <v>47.2</v>
      </c>
    </row>
    <row r="382" spans="1:12" ht="14.25" x14ac:dyDescent="0.45">
      <c r="A382" s="21" t="s">
        <v>552</v>
      </c>
      <c r="B382" s="21" t="s">
        <v>116</v>
      </c>
      <c r="C382" s="47">
        <v>13.3</v>
      </c>
      <c r="D382" s="47">
        <v>7.3</v>
      </c>
      <c r="E382">
        <v>12.1</v>
      </c>
      <c r="F382">
        <v>16.2</v>
      </c>
      <c r="G382">
        <v>13.1</v>
      </c>
      <c r="H382">
        <v>13.7</v>
      </c>
      <c r="I382">
        <v>11.8</v>
      </c>
      <c r="J382">
        <v>7.3</v>
      </c>
      <c r="K382">
        <v>7.1</v>
      </c>
      <c r="L382">
        <v>9.9</v>
      </c>
    </row>
    <row r="383" spans="1:12" ht="14.25" x14ac:dyDescent="0.45">
      <c r="A383" s="21" t="s">
        <v>553</v>
      </c>
      <c r="B383" s="21" t="s">
        <v>118</v>
      </c>
      <c r="C383" s="47">
        <v>9.1</v>
      </c>
      <c r="D383" s="47">
        <v>7.7</v>
      </c>
      <c r="E383">
        <v>8.6999999999999993</v>
      </c>
      <c r="F383">
        <v>8.4</v>
      </c>
      <c r="G383">
        <v>7.9</v>
      </c>
      <c r="H383">
        <v>8.6</v>
      </c>
      <c r="I383">
        <v>9.4</v>
      </c>
      <c r="J383">
        <v>8.9</v>
      </c>
      <c r="K383">
        <v>9</v>
      </c>
      <c r="L383">
        <v>10.199999999999999</v>
      </c>
    </row>
    <row r="384" spans="1:12" ht="14.25" x14ac:dyDescent="0.45">
      <c r="A384" s="21" t="s">
        <v>554</v>
      </c>
      <c r="B384" s="21" t="s">
        <v>120</v>
      </c>
      <c r="C384" s="47">
        <v>23.1</v>
      </c>
      <c r="D384" s="47">
        <v>24.8</v>
      </c>
      <c r="E384">
        <v>28.4</v>
      </c>
      <c r="F384">
        <v>27.3</v>
      </c>
      <c r="G384">
        <v>29</v>
      </c>
      <c r="H384">
        <v>28.2</v>
      </c>
      <c r="I384">
        <v>29.4</v>
      </c>
      <c r="J384">
        <v>29.9</v>
      </c>
      <c r="K384">
        <v>30.8</v>
      </c>
      <c r="L384">
        <v>27.1</v>
      </c>
    </row>
    <row r="385" spans="1:12" ht="14.25" x14ac:dyDescent="0.45">
      <c r="A385" s="21" t="s">
        <v>555</v>
      </c>
      <c r="B385" s="23" t="s">
        <v>556</v>
      </c>
      <c r="C385" s="47">
        <v>100</v>
      </c>
      <c r="D385" s="47">
        <v>100</v>
      </c>
      <c r="E385">
        <v>100</v>
      </c>
      <c r="F385">
        <v>100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100</v>
      </c>
    </row>
    <row r="386" spans="1:12" ht="14.25" x14ac:dyDescent="0.45">
      <c r="A386" s="21" t="s">
        <v>557</v>
      </c>
      <c r="B386" s="21" t="s">
        <v>106</v>
      </c>
      <c r="C386" s="47">
        <v>31.1</v>
      </c>
      <c r="D386" s="47">
        <v>35.799999999999997</v>
      </c>
      <c r="E386">
        <v>32.4</v>
      </c>
      <c r="F386">
        <v>31.1</v>
      </c>
      <c r="G386">
        <v>28.1</v>
      </c>
      <c r="H386">
        <v>37.4</v>
      </c>
      <c r="I386">
        <v>33.299999999999997</v>
      </c>
      <c r="J386">
        <v>32.9</v>
      </c>
      <c r="K386">
        <v>28.7</v>
      </c>
      <c r="L386">
        <v>29.1</v>
      </c>
    </row>
    <row r="387" spans="1:12" ht="14.25" x14ac:dyDescent="0.45">
      <c r="A387" s="21" t="s">
        <v>558</v>
      </c>
      <c r="B387" s="21" t="s">
        <v>108</v>
      </c>
      <c r="C387" s="47">
        <v>11.5</v>
      </c>
      <c r="D387" s="47">
        <v>13.5</v>
      </c>
      <c r="E387">
        <v>13.3</v>
      </c>
      <c r="F387">
        <v>14</v>
      </c>
      <c r="G387">
        <v>14.1</v>
      </c>
      <c r="H387">
        <v>15.6</v>
      </c>
      <c r="I387">
        <v>14.7</v>
      </c>
      <c r="J387">
        <v>15.3</v>
      </c>
      <c r="K387">
        <v>15.1</v>
      </c>
      <c r="L387">
        <v>15</v>
      </c>
    </row>
    <row r="388" spans="1:12" ht="14.25" x14ac:dyDescent="0.45">
      <c r="A388" s="21" t="s">
        <v>559</v>
      </c>
      <c r="B388" s="21" t="s">
        <v>110</v>
      </c>
      <c r="C388" s="47">
        <v>0.9</v>
      </c>
      <c r="D388" s="47">
        <v>0.6</v>
      </c>
      <c r="E388">
        <v>1.1000000000000001</v>
      </c>
      <c r="F388">
        <v>1.2</v>
      </c>
      <c r="G388">
        <v>0.5</v>
      </c>
      <c r="H388">
        <v>1.6</v>
      </c>
      <c r="I388">
        <v>1.7</v>
      </c>
      <c r="J388">
        <v>1.9</v>
      </c>
      <c r="K388">
        <v>1.7</v>
      </c>
      <c r="L388">
        <v>2</v>
      </c>
    </row>
    <row r="389" spans="1:12" ht="14.25" x14ac:dyDescent="0.45">
      <c r="A389" s="21" t="s">
        <v>560</v>
      </c>
      <c r="B389" s="21" t="s">
        <v>112</v>
      </c>
      <c r="C389" s="47">
        <v>18.600000000000001</v>
      </c>
      <c r="D389" s="47">
        <v>21.7</v>
      </c>
      <c r="E389">
        <v>18</v>
      </c>
      <c r="F389">
        <v>15.8</v>
      </c>
      <c r="G389">
        <v>13.6</v>
      </c>
      <c r="H389">
        <v>20.100000000000001</v>
      </c>
      <c r="I389">
        <v>16.899999999999999</v>
      </c>
      <c r="J389">
        <v>15.7</v>
      </c>
      <c r="K389">
        <v>11.9</v>
      </c>
      <c r="L389">
        <v>12.1</v>
      </c>
    </row>
    <row r="390" spans="1:12" ht="14.25" x14ac:dyDescent="0.45">
      <c r="A390" s="21" t="s">
        <v>561</v>
      </c>
      <c r="B390" s="21" t="s">
        <v>114</v>
      </c>
      <c r="C390" s="47">
        <v>68.900000000000006</v>
      </c>
      <c r="D390" s="47">
        <v>64.2</v>
      </c>
      <c r="E390">
        <v>67.599999999999994</v>
      </c>
      <c r="F390">
        <v>68.900000000000006</v>
      </c>
      <c r="G390">
        <v>71.900000000000006</v>
      </c>
      <c r="H390">
        <v>62.6</v>
      </c>
      <c r="I390">
        <v>66.7</v>
      </c>
      <c r="J390">
        <v>67.099999999999994</v>
      </c>
      <c r="K390">
        <v>71.3</v>
      </c>
      <c r="L390">
        <v>70.900000000000006</v>
      </c>
    </row>
    <row r="391" spans="1:12" ht="14.25" x14ac:dyDescent="0.45">
      <c r="A391" s="21" t="s">
        <v>562</v>
      </c>
      <c r="B391" s="21" t="s">
        <v>116</v>
      </c>
      <c r="C391" s="47">
        <v>18.600000000000001</v>
      </c>
      <c r="D391" s="47">
        <v>5.6</v>
      </c>
      <c r="E391">
        <v>8.3000000000000007</v>
      </c>
      <c r="F391">
        <v>17.8</v>
      </c>
      <c r="G391">
        <v>17.600000000000001</v>
      </c>
      <c r="H391">
        <v>15</v>
      </c>
      <c r="I391">
        <v>13.8</v>
      </c>
      <c r="J391">
        <v>7.9</v>
      </c>
      <c r="K391">
        <v>5</v>
      </c>
      <c r="L391">
        <v>5.3</v>
      </c>
    </row>
    <row r="392" spans="1:12" ht="14.25" x14ac:dyDescent="0.45">
      <c r="A392" s="21" t="s">
        <v>563</v>
      </c>
      <c r="B392" s="21" t="s">
        <v>118</v>
      </c>
      <c r="C392" s="47">
        <v>6.8</v>
      </c>
      <c r="D392" s="47">
        <v>4.3</v>
      </c>
      <c r="E392">
        <v>4.4000000000000004</v>
      </c>
      <c r="F392">
        <v>5.2</v>
      </c>
      <c r="G392">
        <v>5</v>
      </c>
      <c r="H392">
        <v>4.5999999999999996</v>
      </c>
      <c r="I392">
        <v>5</v>
      </c>
      <c r="J392">
        <v>4.9000000000000004</v>
      </c>
      <c r="K392">
        <v>6</v>
      </c>
      <c r="L392">
        <v>5.7</v>
      </c>
    </row>
    <row r="393" spans="1:12" ht="14.25" x14ac:dyDescent="0.45">
      <c r="A393" s="21" t="s">
        <v>564</v>
      </c>
      <c r="B393" s="21" t="s">
        <v>120</v>
      </c>
      <c r="C393" s="47">
        <v>43.5</v>
      </c>
      <c r="D393" s="47">
        <v>54.3</v>
      </c>
      <c r="E393">
        <v>54.9</v>
      </c>
      <c r="F393">
        <v>46</v>
      </c>
      <c r="G393">
        <v>49.2</v>
      </c>
      <c r="H393">
        <v>43</v>
      </c>
      <c r="I393">
        <v>47.9</v>
      </c>
      <c r="J393">
        <v>54.3</v>
      </c>
      <c r="K393">
        <v>60.3</v>
      </c>
      <c r="L393">
        <v>59.9</v>
      </c>
    </row>
    <row r="394" spans="1:12" ht="14.25" x14ac:dyDescent="0.45">
      <c r="A394" s="21" t="s">
        <v>565</v>
      </c>
      <c r="B394" s="23" t="s">
        <v>566</v>
      </c>
      <c r="C394" s="47">
        <v>100</v>
      </c>
      <c r="D394" s="47">
        <v>100</v>
      </c>
      <c r="E394">
        <v>100</v>
      </c>
      <c r="F394">
        <v>100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</row>
    <row r="395" spans="1:12" ht="14.25" x14ac:dyDescent="0.45">
      <c r="A395" s="21" t="s">
        <v>567</v>
      </c>
      <c r="B395" s="21" t="s">
        <v>106</v>
      </c>
      <c r="C395" s="47">
        <v>42.5</v>
      </c>
      <c r="D395" s="47">
        <v>47.3</v>
      </c>
      <c r="E395">
        <v>45.1</v>
      </c>
      <c r="F395">
        <v>43.7</v>
      </c>
      <c r="G395">
        <v>43</v>
      </c>
      <c r="H395">
        <v>42.6</v>
      </c>
      <c r="I395">
        <v>42.2</v>
      </c>
      <c r="J395">
        <v>44.7</v>
      </c>
      <c r="K395">
        <v>45.3</v>
      </c>
      <c r="L395">
        <v>45.9</v>
      </c>
    </row>
    <row r="396" spans="1:12" ht="14.25" x14ac:dyDescent="0.45">
      <c r="A396" s="21" t="s">
        <v>568</v>
      </c>
      <c r="B396" s="21" t="s">
        <v>108</v>
      </c>
      <c r="C396" s="47">
        <v>26.4</v>
      </c>
      <c r="D396" s="47">
        <v>29.3</v>
      </c>
      <c r="E396">
        <v>27.4</v>
      </c>
      <c r="F396">
        <v>26.7</v>
      </c>
      <c r="G396">
        <v>26.4</v>
      </c>
      <c r="H396">
        <v>26.8</v>
      </c>
      <c r="I396">
        <v>26</v>
      </c>
      <c r="J396">
        <v>27.6</v>
      </c>
      <c r="K396">
        <v>28.3</v>
      </c>
      <c r="L396">
        <v>28.2</v>
      </c>
    </row>
    <row r="397" spans="1:12" ht="14.25" x14ac:dyDescent="0.45">
      <c r="A397" s="21" t="s">
        <v>569</v>
      </c>
      <c r="B397" s="21" t="s">
        <v>110</v>
      </c>
      <c r="C397" s="47">
        <v>1.2</v>
      </c>
      <c r="D397" s="47">
        <v>1.6</v>
      </c>
      <c r="E397">
        <v>1.5</v>
      </c>
      <c r="F397">
        <v>1.4</v>
      </c>
      <c r="G397">
        <v>1.4</v>
      </c>
      <c r="H397">
        <v>1.3</v>
      </c>
      <c r="I397">
        <v>1.2</v>
      </c>
      <c r="J397">
        <v>1.3</v>
      </c>
      <c r="K397">
        <v>1.3</v>
      </c>
      <c r="L397">
        <v>1.3</v>
      </c>
    </row>
    <row r="398" spans="1:12" ht="14.25" x14ac:dyDescent="0.45">
      <c r="A398" s="21" t="s">
        <v>570</v>
      </c>
      <c r="B398" s="21" t="s">
        <v>112</v>
      </c>
      <c r="C398" s="47">
        <v>14.8</v>
      </c>
      <c r="D398" s="47">
        <v>16.399999999999999</v>
      </c>
      <c r="E398">
        <v>16.2</v>
      </c>
      <c r="F398">
        <v>15.6</v>
      </c>
      <c r="G398">
        <v>15.2</v>
      </c>
      <c r="H398">
        <v>14.4</v>
      </c>
      <c r="I398">
        <v>14.9</v>
      </c>
      <c r="J398">
        <v>15.8</v>
      </c>
      <c r="K398">
        <v>15.7</v>
      </c>
      <c r="L398">
        <v>16.3</v>
      </c>
    </row>
    <row r="399" spans="1:12" ht="14.25" x14ac:dyDescent="0.45">
      <c r="A399" s="21" t="s">
        <v>571</v>
      </c>
      <c r="B399" s="21" t="s">
        <v>114</v>
      </c>
      <c r="C399" s="47">
        <v>57.5</v>
      </c>
      <c r="D399" s="47">
        <v>52.7</v>
      </c>
      <c r="E399">
        <v>54.9</v>
      </c>
      <c r="F399">
        <v>56.3</v>
      </c>
      <c r="G399">
        <v>57</v>
      </c>
      <c r="H399">
        <v>57.4</v>
      </c>
      <c r="I399">
        <v>57.8</v>
      </c>
      <c r="J399">
        <v>55.3</v>
      </c>
      <c r="K399">
        <v>54.7</v>
      </c>
      <c r="L399">
        <v>54.1</v>
      </c>
    </row>
    <row r="400" spans="1:12" ht="14.25" x14ac:dyDescent="0.45">
      <c r="A400" s="21" t="s">
        <v>572</v>
      </c>
      <c r="B400" s="21" t="s">
        <v>116</v>
      </c>
      <c r="C400" s="47">
        <v>16.100000000000001</v>
      </c>
      <c r="D400" s="47">
        <v>11.1</v>
      </c>
      <c r="E400">
        <v>13.7</v>
      </c>
      <c r="F400">
        <v>20.5</v>
      </c>
      <c r="G400">
        <v>24.9</v>
      </c>
      <c r="H400">
        <v>26.1</v>
      </c>
      <c r="I400">
        <v>23.4</v>
      </c>
      <c r="J400">
        <v>14.5</v>
      </c>
      <c r="K400">
        <v>11.7</v>
      </c>
      <c r="L400">
        <v>9.4</v>
      </c>
    </row>
    <row r="401" spans="1:12" ht="14.25" x14ac:dyDescent="0.45">
      <c r="A401" s="21" t="s">
        <v>573</v>
      </c>
      <c r="B401" s="21" t="s">
        <v>118</v>
      </c>
      <c r="C401" s="47">
        <v>3.7</v>
      </c>
      <c r="D401" s="47">
        <v>4.3</v>
      </c>
      <c r="E401">
        <v>3.7</v>
      </c>
      <c r="F401">
        <v>3.1</v>
      </c>
      <c r="G401">
        <v>2.9</v>
      </c>
      <c r="H401">
        <v>2.8</v>
      </c>
      <c r="I401">
        <v>3.4</v>
      </c>
      <c r="J401">
        <v>3.9</v>
      </c>
      <c r="K401">
        <v>3.7</v>
      </c>
      <c r="L401">
        <v>3.7</v>
      </c>
    </row>
    <row r="402" spans="1:12" ht="14.25" x14ac:dyDescent="0.45">
      <c r="A402" s="21" t="s">
        <v>574</v>
      </c>
      <c r="B402" s="21" t="s">
        <v>120</v>
      </c>
      <c r="C402" s="47">
        <v>37.799999999999997</v>
      </c>
      <c r="D402" s="47">
        <v>37.200000000000003</v>
      </c>
      <c r="E402">
        <v>37.5</v>
      </c>
      <c r="F402">
        <v>32.6</v>
      </c>
      <c r="G402">
        <v>29.2</v>
      </c>
      <c r="H402">
        <v>28.5</v>
      </c>
      <c r="I402">
        <v>31</v>
      </c>
      <c r="J402">
        <v>37</v>
      </c>
      <c r="K402">
        <v>39.299999999999997</v>
      </c>
      <c r="L402">
        <v>41</v>
      </c>
    </row>
    <row r="403" spans="1:12" ht="14.25" x14ac:dyDescent="0.45">
      <c r="A403" s="21" t="s">
        <v>575</v>
      </c>
      <c r="B403" s="23" t="s">
        <v>576</v>
      </c>
      <c r="C403" s="47">
        <v>100</v>
      </c>
      <c r="D403" s="47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>
        <v>100</v>
      </c>
      <c r="K403">
        <v>100</v>
      </c>
      <c r="L403">
        <v>100</v>
      </c>
    </row>
    <row r="404" spans="1:12" ht="14.25" x14ac:dyDescent="0.45">
      <c r="A404" s="21" t="s">
        <v>577</v>
      </c>
      <c r="B404" s="21" t="s">
        <v>106</v>
      </c>
      <c r="C404" s="47">
        <v>62.4</v>
      </c>
      <c r="D404" s="47">
        <v>65.5</v>
      </c>
      <c r="E404">
        <v>69.5</v>
      </c>
      <c r="F404">
        <v>69.2</v>
      </c>
      <c r="G404">
        <v>71.2</v>
      </c>
      <c r="H404">
        <v>68.099999999999994</v>
      </c>
      <c r="I404">
        <v>65.5</v>
      </c>
      <c r="J404">
        <v>63.7</v>
      </c>
      <c r="K404">
        <v>58.8</v>
      </c>
      <c r="L404">
        <v>58.3</v>
      </c>
    </row>
    <row r="405" spans="1:12" ht="14.25" x14ac:dyDescent="0.45">
      <c r="A405" s="21" t="s">
        <v>578</v>
      </c>
      <c r="B405" s="21" t="s">
        <v>108</v>
      </c>
      <c r="C405" s="47">
        <v>32.9</v>
      </c>
      <c r="D405" s="47">
        <v>33.299999999999997</v>
      </c>
      <c r="E405">
        <v>34.1</v>
      </c>
      <c r="F405">
        <v>33.200000000000003</v>
      </c>
      <c r="G405">
        <v>33.6</v>
      </c>
      <c r="H405">
        <v>31.8</v>
      </c>
      <c r="I405">
        <v>30.1</v>
      </c>
      <c r="J405">
        <v>29.8</v>
      </c>
      <c r="K405">
        <v>28.7</v>
      </c>
      <c r="L405">
        <v>28.7</v>
      </c>
    </row>
    <row r="406" spans="1:12" ht="14.25" x14ac:dyDescent="0.45">
      <c r="A406" s="21" t="s">
        <v>579</v>
      </c>
      <c r="B406" s="21" t="s">
        <v>110</v>
      </c>
      <c r="C406" s="47">
        <v>2.2999999999999998</v>
      </c>
      <c r="D406" s="47">
        <v>3.3</v>
      </c>
      <c r="E406">
        <v>3.6</v>
      </c>
      <c r="F406">
        <v>3.1</v>
      </c>
      <c r="G406">
        <v>3.2</v>
      </c>
      <c r="H406">
        <v>3.1</v>
      </c>
      <c r="I406">
        <v>2.7</v>
      </c>
      <c r="J406">
        <v>2.6</v>
      </c>
      <c r="K406">
        <v>2.5</v>
      </c>
      <c r="L406">
        <v>2.4</v>
      </c>
    </row>
    <row r="407" spans="1:12" ht="14.25" x14ac:dyDescent="0.45">
      <c r="A407" s="21" t="s">
        <v>580</v>
      </c>
      <c r="B407" s="21" t="s">
        <v>112</v>
      </c>
      <c r="C407" s="47">
        <v>27.1</v>
      </c>
      <c r="D407" s="47">
        <v>28.9</v>
      </c>
      <c r="E407">
        <v>31.8</v>
      </c>
      <c r="F407">
        <v>32.9</v>
      </c>
      <c r="G407">
        <v>34.5</v>
      </c>
      <c r="H407">
        <v>33.299999999999997</v>
      </c>
      <c r="I407">
        <v>32.700000000000003</v>
      </c>
      <c r="J407">
        <v>31.2</v>
      </c>
      <c r="K407">
        <v>27.6</v>
      </c>
      <c r="L407">
        <v>27.1</v>
      </c>
    </row>
    <row r="408" spans="1:12" ht="14.25" x14ac:dyDescent="0.45">
      <c r="A408" s="21" t="s">
        <v>581</v>
      </c>
      <c r="B408" s="21" t="s">
        <v>114</v>
      </c>
      <c r="C408" s="47">
        <v>37.6</v>
      </c>
      <c r="D408" s="47">
        <v>34.5</v>
      </c>
      <c r="E408">
        <v>30.5</v>
      </c>
      <c r="F408">
        <v>30.8</v>
      </c>
      <c r="G408">
        <v>28.8</v>
      </c>
      <c r="H408">
        <v>31.9</v>
      </c>
      <c r="I408">
        <v>34.5</v>
      </c>
      <c r="J408">
        <v>36.299999999999997</v>
      </c>
      <c r="K408">
        <v>41.2</v>
      </c>
      <c r="L408">
        <v>41.7</v>
      </c>
    </row>
    <row r="409" spans="1:12" ht="14.25" x14ac:dyDescent="0.45">
      <c r="A409" s="21" t="s">
        <v>582</v>
      </c>
      <c r="B409" s="21" t="s">
        <v>116</v>
      </c>
      <c r="C409" s="47">
        <v>8</v>
      </c>
      <c r="D409" s="47">
        <v>5.7</v>
      </c>
      <c r="E409">
        <v>6.4</v>
      </c>
      <c r="F409">
        <v>8.4</v>
      </c>
      <c r="G409">
        <v>6.7</v>
      </c>
      <c r="H409">
        <v>8.4</v>
      </c>
      <c r="I409">
        <v>7.7</v>
      </c>
      <c r="J409">
        <v>4.8</v>
      </c>
      <c r="K409">
        <v>4.3</v>
      </c>
      <c r="L409">
        <v>4.0999999999999996</v>
      </c>
    </row>
    <row r="410" spans="1:12" ht="14.25" x14ac:dyDescent="0.45">
      <c r="A410" s="21" t="s">
        <v>583</v>
      </c>
      <c r="B410" s="21" t="s">
        <v>118</v>
      </c>
      <c r="C410" s="47">
        <v>3.4</v>
      </c>
      <c r="D410" s="47">
        <v>2.2000000000000002</v>
      </c>
      <c r="E410">
        <v>2.2000000000000002</v>
      </c>
      <c r="F410">
        <v>2.5</v>
      </c>
      <c r="G410">
        <v>2.9</v>
      </c>
      <c r="H410">
        <v>2.9</v>
      </c>
      <c r="I410">
        <v>3.7</v>
      </c>
      <c r="J410">
        <v>3.3</v>
      </c>
      <c r="K410">
        <v>4.3</v>
      </c>
      <c r="L410">
        <v>3.8</v>
      </c>
    </row>
    <row r="411" spans="1:12" ht="14.25" x14ac:dyDescent="0.45">
      <c r="A411" s="21" t="s">
        <v>584</v>
      </c>
      <c r="B411" s="21" t="s">
        <v>120</v>
      </c>
      <c r="C411" s="47">
        <v>26.2</v>
      </c>
      <c r="D411" s="47">
        <v>26.6</v>
      </c>
      <c r="E411">
        <v>21.9</v>
      </c>
      <c r="F411">
        <v>19.8</v>
      </c>
      <c r="G411">
        <v>19.2</v>
      </c>
      <c r="H411">
        <v>20.5</v>
      </c>
      <c r="I411">
        <v>23.1</v>
      </c>
      <c r="J411">
        <v>28.2</v>
      </c>
      <c r="K411">
        <v>32.5</v>
      </c>
      <c r="L411">
        <v>33.799999999999997</v>
      </c>
    </row>
    <row r="412" spans="1:12" ht="14.25" x14ac:dyDescent="0.45">
      <c r="A412" s="21" t="s">
        <v>585</v>
      </c>
      <c r="B412" s="23" t="s">
        <v>586</v>
      </c>
      <c r="C412" s="47">
        <v>100</v>
      </c>
      <c r="D412" s="47">
        <v>100</v>
      </c>
      <c r="E412">
        <v>100</v>
      </c>
      <c r="F412">
        <v>100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</row>
    <row r="413" spans="1:12" ht="14.25" x14ac:dyDescent="0.45">
      <c r="A413" s="21" t="s">
        <v>587</v>
      </c>
      <c r="B413" s="21" t="s">
        <v>106</v>
      </c>
      <c r="C413" s="47">
        <v>52.1</v>
      </c>
      <c r="D413" s="47">
        <v>53.6</v>
      </c>
      <c r="E413">
        <v>64.8</v>
      </c>
      <c r="F413">
        <v>61.5</v>
      </c>
      <c r="G413">
        <v>69.2</v>
      </c>
      <c r="H413">
        <v>69.400000000000006</v>
      </c>
      <c r="I413">
        <v>72.2</v>
      </c>
      <c r="J413">
        <v>83.9</v>
      </c>
      <c r="K413">
        <v>88.2</v>
      </c>
      <c r="L413">
        <v>88</v>
      </c>
    </row>
    <row r="414" spans="1:12" ht="14.25" x14ac:dyDescent="0.45">
      <c r="A414" s="21" t="s">
        <v>588</v>
      </c>
      <c r="B414" s="21" t="s">
        <v>108</v>
      </c>
      <c r="C414" s="47">
        <v>15.3</v>
      </c>
      <c r="D414" s="47">
        <v>18</v>
      </c>
      <c r="E414">
        <v>17</v>
      </c>
      <c r="F414">
        <v>16.399999999999999</v>
      </c>
      <c r="G414">
        <v>18.5</v>
      </c>
      <c r="H414">
        <v>15.9</v>
      </c>
      <c r="I414">
        <v>15.7</v>
      </c>
      <c r="J414">
        <v>16.399999999999999</v>
      </c>
      <c r="K414">
        <v>16.3</v>
      </c>
      <c r="L414">
        <v>16.399999999999999</v>
      </c>
    </row>
    <row r="415" spans="1:12" ht="14.25" x14ac:dyDescent="0.45">
      <c r="A415" s="21" t="s">
        <v>589</v>
      </c>
      <c r="B415" s="21" t="s">
        <v>110</v>
      </c>
      <c r="C415" s="47">
        <v>6.5</v>
      </c>
      <c r="D415" s="47">
        <v>8</v>
      </c>
      <c r="E415">
        <v>7.4</v>
      </c>
      <c r="F415">
        <v>7.1</v>
      </c>
      <c r="G415">
        <v>7</v>
      </c>
      <c r="H415">
        <v>7</v>
      </c>
      <c r="I415">
        <v>6.8</v>
      </c>
      <c r="J415">
        <v>6.7</v>
      </c>
      <c r="K415">
        <v>7.3</v>
      </c>
      <c r="L415">
        <v>7.8</v>
      </c>
    </row>
    <row r="416" spans="1:12" ht="14.25" x14ac:dyDescent="0.45">
      <c r="A416" s="21" t="s">
        <v>590</v>
      </c>
      <c r="B416" s="21" t="s">
        <v>112</v>
      </c>
      <c r="C416" s="47">
        <v>30.3</v>
      </c>
      <c r="D416" s="47">
        <v>27.7</v>
      </c>
      <c r="E416">
        <v>40.299999999999997</v>
      </c>
      <c r="F416">
        <v>38</v>
      </c>
      <c r="G416">
        <v>43.7</v>
      </c>
      <c r="H416">
        <v>46.5</v>
      </c>
      <c r="I416">
        <v>49.6</v>
      </c>
      <c r="J416">
        <v>60.8</v>
      </c>
      <c r="K416">
        <v>64.599999999999994</v>
      </c>
      <c r="L416">
        <v>63.7</v>
      </c>
    </row>
    <row r="417" spans="1:12" ht="14.25" x14ac:dyDescent="0.45">
      <c r="A417" s="21" t="s">
        <v>591</v>
      </c>
      <c r="B417" s="21" t="s">
        <v>114</v>
      </c>
      <c r="C417" s="47">
        <v>47.8</v>
      </c>
      <c r="D417" s="47">
        <v>46.4</v>
      </c>
      <c r="E417">
        <v>35.200000000000003</v>
      </c>
      <c r="F417">
        <v>38.5</v>
      </c>
      <c r="G417">
        <v>30.8</v>
      </c>
      <c r="H417">
        <v>30.6</v>
      </c>
      <c r="I417">
        <v>27.8</v>
      </c>
      <c r="J417">
        <v>16.100000000000001</v>
      </c>
      <c r="K417">
        <v>11.8</v>
      </c>
      <c r="L417">
        <v>12</v>
      </c>
    </row>
    <row r="418" spans="1:12" ht="14.25" x14ac:dyDescent="0.45">
      <c r="A418" s="21" t="s">
        <v>592</v>
      </c>
      <c r="B418" s="21" t="s">
        <v>116</v>
      </c>
      <c r="C418" s="47">
        <v>7.3</v>
      </c>
      <c r="D418" s="47">
        <v>7</v>
      </c>
      <c r="E418">
        <v>6.5</v>
      </c>
      <c r="F418">
        <v>6.2</v>
      </c>
      <c r="G418">
        <v>3.6</v>
      </c>
      <c r="H418">
        <v>3.5</v>
      </c>
      <c r="I418">
        <v>3.5</v>
      </c>
      <c r="J418">
        <v>1.7</v>
      </c>
      <c r="K418">
        <v>1</v>
      </c>
      <c r="L418">
        <v>0.7</v>
      </c>
    </row>
    <row r="419" spans="1:12" ht="14.25" x14ac:dyDescent="0.45">
      <c r="A419" s="21" t="s">
        <v>593</v>
      </c>
      <c r="B419" s="21" t="s">
        <v>118</v>
      </c>
      <c r="C419" s="47">
        <v>7.2</v>
      </c>
      <c r="D419" s="47">
        <v>8.1</v>
      </c>
      <c r="E419">
        <v>5</v>
      </c>
      <c r="F419">
        <v>7.2</v>
      </c>
      <c r="G419">
        <v>5.2</v>
      </c>
      <c r="H419">
        <v>5.5</v>
      </c>
      <c r="I419">
        <v>5.6</v>
      </c>
      <c r="J419">
        <v>2.7</v>
      </c>
      <c r="K419">
        <v>2.5</v>
      </c>
      <c r="L419">
        <v>2.2000000000000002</v>
      </c>
    </row>
    <row r="420" spans="1:12" ht="14.25" x14ac:dyDescent="0.45">
      <c r="A420" s="21" t="s">
        <v>594</v>
      </c>
      <c r="B420" s="21" t="s">
        <v>120</v>
      </c>
      <c r="C420" s="47">
        <v>33.299999999999997</v>
      </c>
      <c r="D420" s="47">
        <v>31.4</v>
      </c>
      <c r="E420">
        <v>23.8</v>
      </c>
      <c r="F420">
        <v>25.1</v>
      </c>
      <c r="G420">
        <v>22</v>
      </c>
      <c r="H420">
        <v>21.5</v>
      </c>
      <c r="I420">
        <v>18.7</v>
      </c>
      <c r="J420">
        <v>11.7</v>
      </c>
      <c r="K420">
        <v>8.3000000000000007</v>
      </c>
      <c r="L420">
        <v>9.1999999999999993</v>
      </c>
    </row>
    <row r="421" spans="1:12" ht="14.25" x14ac:dyDescent="0.45">
      <c r="A421" s="21" t="s">
        <v>595</v>
      </c>
      <c r="B421" s="23" t="s">
        <v>596</v>
      </c>
      <c r="C421" s="47">
        <v>100</v>
      </c>
      <c r="D421" s="47">
        <v>100</v>
      </c>
      <c r="E421">
        <v>100</v>
      </c>
      <c r="F421">
        <v>100</v>
      </c>
      <c r="G421">
        <v>100</v>
      </c>
      <c r="H421">
        <v>100</v>
      </c>
      <c r="I421">
        <v>100</v>
      </c>
      <c r="J421">
        <v>100</v>
      </c>
      <c r="K421">
        <v>100</v>
      </c>
      <c r="L421">
        <v>100</v>
      </c>
    </row>
    <row r="422" spans="1:12" ht="14.25" x14ac:dyDescent="0.45">
      <c r="A422" s="21" t="s">
        <v>597</v>
      </c>
      <c r="B422" s="21" t="s">
        <v>106</v>
      </c>
      <c r="C422" s="47">
        <v>53.3</v>
      </c>
      <c r="D422" s="47">
        <v>55.5</v>
      </c>
      <c r="E422">
        <v>55</v>
      </c>
      <c r="F422">
        <v>52.7</v>
      </c>
      <c r="G422">
        <v>50.9</v>
      </c>
      <c r="H422">
        <v>49.9</v>
      </c>
      <c r="I422">
        <v>48</v>
      </c>
      <c r="J422">
        <v>49.6</v>
      </c>
      <c r="K422">
        <v>49.7</v>
      </c>
      <c r="L422">
        <v>49.9</v>
      </c>
    </row>
    <row r="423" spans="1:12" ht="14.25" x14ac:dyDescent="0.45">
      <c r="A423" s="21" t="s">
        <v>598</v>
      </c>
      <c r="B423" s="21" t="s">
        <v>108</v>
      </c>
      <c r="C423" s="47">
        <v>36.200000000000003</v>
      </c>
      <c r="D423" s="47">
        <v>39.5</v>
      </c>
      <c r="E423">
        <v>37.6</v>
      </c>
      <c r="F423">
        <v>36</v>
      </c>
      <c r="G423">
        <v>36.1</v>
      </c>
      <c r="H423">
        <v>35.5</v>
      </c>
      <c r="I423">
        <v>34.6</v>
      </c>
      <c r="J423">
        <v>35.700000000000003</v>
      </c>
      <c r="K423">
        <v>36.4</v>
      </c>
      <c r="L423">
        <v>37</v>
      </c>
    </row>
    <row r="424" spans="1:12" ht="14.25" x14ac:dyDescent="0.45">
      <c r="A424" s="21" t="s">
        <v>599</v>
      </c>
      <c r="B424" s="21" t="s">
        <v>110</v>
      </c>
      <c r="C424" s="47">
        <v>1.2</v>
      </c>
      <c r="D424" s="47">
        <v>1.4</v>
      </c>
      <c r="E424">
        <v>1.3</v>
      </c>
      <c r="F424">
        <v>1.2</v>
      </c>
      <c r="G424">
        <v>1.2</v>
      </c>
      <c r="H424">
        <v>1.1000000000000001</v>
      </c>
      <c r="I424">
        <v>1</v>
      </c>
      <c r="J424">
        <v>1.1000000000000001</v>
      </c>
      <c r="K424">
        <v>1.1000000000000001</v>
      </c>
      <c r="L424">
        <v>1.1000000000000001</v>
      </c>
    </row>
    <row r="425" spans="1:12" ht="14.25" x14ac:dyDescent="0.45">
      <c r="A425" s="21" t="s">
        <v>600</v>
      </c>
      <c r="B425" s="21" t="s">
        <v>112</v>
      </c>
      <c r="C425" s="47">
        <v>15.9</v>
      </c>
      <c r="D425" s="47">
        <v>14.5</v>
      </c>
      <c r="E425">
        <v>16</v>
      </c>
      <c r="F425">
        <v>15.5</v>
      </c>
      <c r="G425">
        <v>13.6</v>
      </c>
      <c r="H425">
        <v>13.3</v>
      </c>
      <c r="I425">
        <v>12.3</v>
      </c>
      <c r="J425">
        <v>12.8</v>
      </c>
      <c r="K425">
        <v>12.3</v>
      </c>
      <c r="L425">
        <v>11.9</v>
      </c>
    </row>
    <row r="426" spans="1:12" ht="14.25" x14ac:dyDescent="0.45">
      <c r="A426" s="21" t="s">
        <v>601</v>
      </c>
      <c r="B426" s="21" t="s">
        <v>114</v>
      </c>
      <c r="C426" s="47">
        <v>46.7</v>
      </c>
      <c r="D426" s="47">
        <v>44.5</v>
      </c>
      <c r="E426">
        <v>45</v>
      </c>
      <c r="F426">
        <v>47.3</v>
      </c>
      <c r="G426">
        <v>49.1</v>
      </c>
      <c r="H426">
        <v>50.1</v>
      </c>
      <c r="I426">
        <v>52</v>
      </c>
      <c r="J426">
        <v>50.4</v>
      </c>
      <c r="K426">
        <v>50.3</v>
      </c>
      <c r="L426">
        <v>50.1</v>
      </c>
    </row>
    <row r="427" spans="1:12" ht="14.25" x14ac:dyDescent="0.45">
      <c r="A427" s="21" t="s">
        <v>602</v>
      </c>
      <c r="B427" s="21" t="s">
        <v>116</v>
      </c>
      <c r="C427" s="47">
        <v>9.3000000000000007</v>
      </c>
      <c r="D427" s="47">
        <v>6.8</v>
      </c>
      <c r="E427">
        <v>6.4</v>
      </c>
      <c r="F427">
        <v>7.3</v>
      </c>
      <c r="G427">
        <v>7.6</v>
      </c>
      <c r="H427">
        <v>7.7</v>
      </c>
      <c r="I427">
        <v>7.1</v>
      </c>
      <c r="J427">
        <v>4.7</v>
      </c>
      <c r="K427">
        <v>4.5</v>
      </c>
      <c r="L427">
        <v>7.2</v>
      </c>
    </row>
    <row r="428" spans="1:12" ht="14.25" x14ac:dyDescent="0.45">
      <c r="A428" s="21" t="s">
        <v>603</v>
      </c>
      <c r="B428" s="21" t="s">
        <v>118</v>
      </c>
      <c r="C428" s="47">
        <v>8.1</v>
      </c>
      <c r="D428" s="47">
        <v>7.6</v>
      </c>
      <c r="E428">
        <v>7.5</v>
      </c>
      <c r="F428">
        <v>9.1</v>
      </c>
      <c r="G428">
        <v>10.9</v>
      </c>
      <c r="H428">
        <v>11.7</v>
      </c>
      <c r="I428">
        <v>12</v>
      </c>
      <c r="J428">
        <v>11.1</v>
      </c>
      <c r="K428">
        <v>11.4</v>
      </c>
      <c r="L428">
        <v>11.5</v>
      </c>
    </row>
    <row r="429" spans="1:12" ht="14.25" x14ac:dyDescent="0.45">
      <c r="A429" s="21" t="s">
        <v>604</v>
      </c>
      <c r="B429" s="21" t="s">
        <v>120</v>
      </c>
      <c r="C429" s="47">
        <v>29.3</v>
      </c>
      <c r="D429" s="47">
        <v>30.1</v>
      </c>
      <c r="E429">
        <v>31.1</v>
      </c>
      <c r="F429">
        <v>30.9</v>
      </c>
      <c r="G429">
        <v>30.6</v>
      </c>
      <c r="H429">
        <v>30.7</v>
      </c>
      <c r="I429">
        <v>33</v>
      </c>
      <c r="J429">
        <v>34.5</v>
      </c>
      <c r="K429">
        <v>34.299999999999997</v>
      </c>
      <c r="L429">
        <v>31.3</v>
      </c>
    </row>
    <row r="430" spans="1:12" ht="14.25" x14ac:dyDescent="0.45">
      <c r="A430" s="21" t="s">
        <v>605</v>
      </c>
      <c r="B430" s="23" t="s">
        <v>606</v>
      </c>
      <c r="C430" s="47">
        <v>100</v>
      </c>
      <c r="D430" s="47">
        <v>100</v>
      </c>
      <c r="E430">
        <v>100</v>
      </c>
      <c r="F430">
        <v>100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100</v>
      </c>
    </row>
    <row r="431" spans="1:12" ht="14.25" x14ac:dyDescent="0.45">
      <c r="A431" s="21" t="s">
        <v>607</v>
      </c>
      <c r="B431" s="21" t="s">
        <v>106</v>
      </c>
      <c r="C431" s="47">
        <v>58.8</v>
      </c>
      <c r="D431" s="47">
        <v>57.5</v>
      </c>
      <c r="E431">
        <v>51</v>
      </c>
      <c r="F431">
        <v>46.2</v>
      </c>
      <c r="G431">
        <v>43.3</v>
      </c>
      <c r="H431">
        <v>41.9</v>
      </c>
      <c r="I431">
        <v>41.1</v>
      </c>
      <c r="J431">
        <v>43.2</v>
      </c>
      <c r="K431">
        <v>45.8</v>
      </c>
      <c r="L431">
        <v>47.3</v>
      </c>
    </row>
    <row r="432" spans="1:12" ht="14.25" x14ac:dyDescent="0.45">
      <c r="A432" s="21" t="s">
        <v>608</v>
      </c>
      <c r="B432" s="21" t="s">
        <v>108</v>
      </c>
      <c r="C432" s="47">
        <v>41.6</v>
      </c>
      <c r="D432" s="47">
        <v>41.2</v>
      </c>
      <c r="E432">
        <v>37</v>
      </c>
      <c r="F432">
        <v>34</v>
      </c>
      <c r="G432">
        <v>32.700000000000003</v>
      </c>
      <c r="H432">
        <v>32.299999999999997</v>
      </c>
      <c r="I432">
        <v>32.700000000000003</v>
      </c>
      <c r="J432">
        <v>36</v>
      </c>
      <c r="K432">
        <v>38.4</v>
      </c>
      <c r="L432">
        <v>40.6</v>
      </c>
    </row>
    <row r="433" spans="1:12" ht="14.25" x14ac:dyDescent="0.45">
      <c r="A433" s="21" t="s">
        <v>609</v>
      </c>
      <c r="B433" s="21" t="s">
        <v>110</v>
      </c>
      <c r="C433" s="47">
        <v>0.8</v>
      </c>
      <c r="D433" s="47">
        <v>0.8</v>
      </c>
      <c r="E433">
        <v>0.8</v>
      </c>
      <c r="F433">
        <v>0.7</v>
      </c>
      <c r="G433">
        <v>0.6</v>
      </c>
      <c r="H433">
        <v>0.6</v>
      </c>
      <c r="I433">
        <v>0.6</v>
      </c>
      <c r="J433">
        <v>0.7</v>
      </c>
      <c r="K433">
        <v>0.7</v>
      </c>
      <c r="L433">
        <v>0.7</v>
      </c>
    </row>
    <row r="434" spans="1:12" ht="14.25" x14ac:dyDescent="0.45">
      <c r="A434" s="21" t="s">
        <v>610</v>
      </c>
      <c r="B434" s="21" t="s">
        <v>112</v>
      </c>
      <c r="C434" s="47">
        <v>16.399999999999999</v>
      </c>
      <c r="D434" s="47">
        <v>15.4</v>
      </c>
      <c r="E434">
        <v>13.3</v>
      </c>
      <c r="F434">
        <v>11.6</v>
      </c>
      <c r="G434">
        <v>10</v>
      </c>
      <c r="H434">
        <v>8.9</v>
      </c>
      <c r="I434">
        <v>7.7</v>
      </c>
      <c r="J434">
        <v>6.5</v>
      </c>
      <c r="K434">
        <v>6.7</v>
      </c>
      <c r="L434">
        <v>6</v>
      </c>
    </row>
    <row r="435" spans="1:12" ht="14.25" x14ac:dyDescent="0.45">
      <c r="A435" s="21" t="s">
        <v>611</v>
      </c>
      <c r="B435" s="21" t="s">
        <v>114</v>
      </c>
      <c r="C435" s="47">
        <v>41.2</v>
      </c>
      <c r="D435" s="47">
        <v>42.5</v>
      </c>
      <c r="E435">
        <v>49</v>
      </c>
      <c r="F435">
        <v>53.8</v>
      </c>
      <c r="G435">
        <v>56.7</v>
      </c>
      <c r="H435">
        <v>58.1</v>
      </c>
      <c r="I435">
        <v>58.9</v>
      </c>
      <c r="J435">
        <v>56.8</v>
      </c>
      <c r="K435">
        <v>54.2</v>
      </c>
      <c r="L435">
        <v>52.7</v>
      </c>
    </row>
    <row r="436" spans="1:12" ht="14.25" x14ac:dyDescent="0.45">
      <c r="A436" s="21" t="s">
        <v>612</v>
      </c>
      <c r="B436" s="21" t="s">
        <v>116</v>
      </c>
      <c r="C436" s="47">
        <v>8.3000000000000007</v>
      </c>
      <c r="D436" s="47">
        <v>8.1999999999999993</v>
      </c>
      <c r="E436">
        <v>11</v>
      </c>
      <c r="F436">
        <v>11.7</v>
      </c>
      <c r="G436">
        <v>11.4</v>
      </c>
      <c r="H436">
        <v>11.6</v>
      </c>
      <c r="I436">
        <v>11.8</v>
      </c>
      <c r="J436">
        <v>10.8</v>
      </c>
      <c r="K436">
        <v>8.6999999999999993</v>
      </c>
      <c r="L436">
        <v>8</v>
      </c>
    </row>
    <row r="437" spans="1:12" ht="14.25" x14ac:dyDescent="0.45">
      <c r="A437" s="21" t="s">
        <v>613</v>
      </c>
      <c r="B437" s="21" t="s">
        <v>118</v>
      </c>
      <c r="C437" s="47">
        <v>5.6</v>
      </c>
      <c r="D437" s="47">
        <v>5.0999999999999996</v>
      </c>
      <c r="E437">
        <v>6.9</v>
      </c>
      <c r="F437">
        <v>7.8</v>
      </c>
      <c r="G437">
        <v>8.4</v>
      </c>
      <c r="H437">
        <v>8.6</v>
      </c>
      <c r="I437">
        <v>8.8000000000000007</v>
      </c>
      <c r="J437">
        <v>7.5</v>
      </c>
      <c r="K437">
        <v>7.2</v>
      </c>
      <c r="L437">
        <v>7.8</v>
      </c>
    </row>
    <row r="438" spans="1:12" ht="14.25" x14ac:dyDescent="0.45">
      <c r="A438" s="21" t="s">
        <v>614</v>
      </c>
      <c r="B438" s="21" t="s">
        <v>120</v>
      </c>
      <c r="C438" s="47">
        <v>27.3</v>
      </c>
      <c r="D438" s="47">
        <v>29.3</v>
      </c>
      <c r="E438">
        <v>31.1</v>
      </c>
      <c r="F438">
        <v>34.299999999999997</v>
      </c>
      <c r="G438">
        <v>37</v>
      </c>
      <c r="H438">
        <v>37.9</v>
      </c>
      <c r="I438">
        <v>38.299999999999997</v>
      </c>
      <c r="J438">
        <v>38.5</v>
      </c>
      <c r="K438">
        <v>38.200000000000003</v>
      </c>
      <c r="L438">
        <v>36.9</v>
      </c>
    </row>
    <row r="439" spans="1:12" ht="14.25" x14ac:dyDescent="0.45">
      <c r="A439" s="21" t="s">
        <v>615</v>
      </c>
      <c r="B439" s="23" t="s">
        <v>616</v>
      </c>
      <c r="C439" s="47">
        <v>100</v>
      </c>
      <c r="D439" s="47">
        <v>100</v>
      </c>
      <c r="E439">
        <v>100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100</v>
      </c>
    </row>
    <row r="440" spans="1:12" ht="14.25" x14ac:dyDescent="0.45">
      <c r="A440" s="21" t="s">
        <v>617</v>
      </c>
      <c r="B440" s="21" t="s">
        <v>142</v>
      </c>
      <c r="C440" s="47">
        <v>59.2</v>
      </c>
      <c r="D440" s="47">
        <v>59.2</v>
      </c>
      <c r="E440">
        <v>59.4</v>
      </c>
      <c r="F440">
        <v>57.4</v>
      </c>
      <c r="G440">
        <v>54.9</v>
      </c>
      <c r="H440">
        <v>57.7</v>
      </c>
      <c r="I440">
        <v>55.7</v>
      </c>
      <c r="J440">
        <v>57.2</v>
      </c>
      <c r="K440">
        <v>57.7</v>
      </c>
      <c r="L440">
        <v>58.3</v>
      </c>
    </row>
    <row r="441" spans="1:12" ht="14.25" x14ac:dyDescent="0.45">
      <c r="A441" s="21" t="s">
        <v>618</v>
      </c>
      <c r="B441" s="21" t="s">
        <v>144</v>
      </c>
      <c r="C441" s="47">
        <v>20.5</v>
      </c>
      <c r="D441" s="47">
        <v>20.6</v>
      </c>
      <c r="E441">
        <v>19.600000000000001</v>
      </c>
      <c r="F441">
        <v>19.600000000000001</v>
      </c>
      <c r="G441">
        <v>19.600000000000001</v>
      </c>
      <c r="H441">
        <v>19.899999999999999</v>
      </c>
      <c r="I441">
        <v>20.100000000000001</v>
      </c>
      <c r="J441">
        <v>20.3</v>
      </c>
      <c r="K441">
        <v>19.8</v>
      </c>
      <c r="L441">
        <v>20.399999999999999</v>
      </c>
    </row>
    <row r="442" spans="1:12" ht="14.25" x14ac:dyDescent="0.45">
      <c r="A442" s="21" t="s">
        <v>619</v>
      </c>
      <c r="B442" s="21" t="s">
        <v>146</v>
      </c>
      <c r="C442" s="47">
        <v>3.6</v>
      </c>
      <c r="D442" s="47">
        <v>3.6</v>
      </c>
      <c r="E442">
        <v>3.5</v>
      </c>
      <c r="F442">
        <v>3.4</v>
      </c>
      <c r="G442">
        <v>3.3</v>
      </c>
      <c r="H442">
        <v>3.3</v>
      </c>
      <c r="I442">
        <v>3.2</v>
      </c>
      <c r="J442">
        <v>3.2</v>
      </c>
      <c r="K442">
        <v>3</v>
      </c>
      <c r="L442">
        <v>3.1</v>
      </c>
    </row>
    <row r="443" spans="1:12" ht="14.25" x14ac:dyDescent="0.45">
      <c r="A443" s="21" t="s">
        <v>620</v>
      </c>
      <c r="B443" s="21" t="s">
        <v>148</v>
      </c>
      <c r="C443" s="47">
        <v>35.1</v>
      </c>
      <c r="D443" s="47">
        <v>35</v>
      </c>
      <c r="E443">
        <v>36.299999999999997</v>
      </c>
      <c r="F443">
        <v>34.299999999999997</v>
      </c>
      <c r="G443">
        <v>32</v>
      </c>
      <c r="H443">
        <v>34.4</v>
      </c>
      <c r="I443">
        <v>32.4</v>
      </c>
      <c r="J443">
        <v>33.700000000000003</v>
      </c>
      <c r="K443">
        <v>34.9</v>
      </c>
      <c r="L443">
        <v>34.799999999999997</v>
      </c>
    </row>
    <row r="444" spans="1:12" ht="14.25" x14ac:dyDescent="0.45">
      <c r="A444" s="21" t="s">
        <v>621</v>
      </c>
      <c r="B444" s="21" t="s">
        <v>150</v>
      </c>
      <c r="C444" s="47">
        <v>40.799999999999997</v>
      </c>
      <c r="D444" s="47">
        <v>40.799999999999997</v>
      </c>
      <c r="E444">
        <v>40.6</v>
      </c>
      <c r="F444">
        <v>42.6</v>
      </c>
      <c r="G444">
        <v>45.1</v>
      </c>
      <c r="H444">
        <v>42.3</v>
      </c>
      <c r="I444">
        <v>44.3</v>
      </c>
      <c r="J444">
        <v>42.8</v>
      </c>
      <c r="K444">
        <v>42.3</v>
      </c>
      <c r="L444">
        <v>41.7</v>
      </c>
    </row>
    <row r="445" spans="1:12" ht="14.25" x14ac:dyDescent="0.45">
      <c r="A445" s="21" t="s">
        <v>622</v>
      </c>
      <c r="B445" s="21" t="s">
        <v>152</v>
      </c>
      <c r="C445" s="47">
        <v>0.4</v>
      </c>
      <c r="D445" s="47">
        <v>0.4</v>
      </c>
      <c r="E445">
        <v>0.4</v>
      </c>
      <c r="F445">
        <v>0.5</v>
      </c>
      <c r="G445">
        <v>0.6</v>
      </c>
      <c r="H445">
        <v>0.5</v>
      </c>
      <c r="I445">
        <v>0.5</v>
      </c>
      <c r="J445">
        <v>0.5</v>
      </c>
      <c r="K445">
        <v>0.4</v>
      </c>
      <c r="L445">
        <v>0.3</v>
      </c>
    </row>
    <row r="446" spans="1:12" ht="14.25" x14ac:dyDescent="0.45">
      <c r="A446" s="21" t="s">
        <v>623</v>
      </c>
      <c r="B446" s="21" t="s">
        <v>154</v>
      </c>
      <c r="C446" s="47">
        <v>6.4</v>
      </c>
      <c r="D446" s="47">
        <v>6</v>
      </c>
      <c r="E446">
        <v>6.5</v>
      </c>
      <c r="F446">
        <v>7</v>
      </c>
      <c r="G446">
        <v>6.8</v>
      </c>
      <c r="H446">
        <v>6.2</v>
      </c>
      <c r="I446">
        <v>6.7</v>
      </c>
      <c r="J446">
        <v>6.3</v>
      </c>
      <c r="K446">
        <v>6.2</v>
      </c>
      <c r="L446">
        <v>6.6</v>
      </c>
    </row>
    <row r="447" spans="1:12" ht="14.25" x14ac:dyDescent="0.45">
      <c r="A447" s="21" t="s">
        <v>624</v>
      </c>
      <c r="B447" s="21" t="s">
        <v>156</v>
      </c>
      <c r="C447" s="47">
        <v>33.9</v>
      </c>
      <c r="D447" s="47">
        <v>34.4</v>
      </c>
      <c r="E447">
        <v>33.700000000000003</v>
      </c>
      <c r="F447">
        <v>35.200000000000003</v>
      </c>
      <c r="G447">
        <v>37.700000000000003</v>
      </c>
      <c r="H447">
        <v>35.6</v>
      </c>
      <c r="I447">
        <v>37.1</v>
      </c>
      <c r="J447">
        <v>36.1</v>
      </c>
      <c r="K447">
        <v>35.700000000000003</v>
      </c>
      <c r="L447">
        <v>34.700000000000003</v>
      </c>
    </row>
    <row r="448" spans="1:12" ht="14.25" x14ac:dyDescent="0.45">
      <c r="A448" s="21" t="s">
        <v>625</v>
      </c>
      <c r="B448" s="23" t="s">
        <v>626</v>
      </c>
      <c r="C448" s="47">
        <v>100</v>
      </c>
      <c r="D448" s="47">
        <v>100</v>
      </c>
      <c r="E448">
        <v>100</v>
      </c>
      <c r="F448">
        <v>100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100</v>
      </c>
    </row>
    <row r="449" spans="1:12" ht="14.25" x14ac:dyDescent="0.45">
      <c r="A449" s="21" t="s">
        <v>627</v>
      </c>
      <c r="B449" s="21" t="s">
        <v>106</v>
      </c>
      <c r="C449" s="47">
        <v>60.4</v>
      </c>
      <c r="D449" s="47">
        <v>61.9</v>
      </c>
      <c r="E449">
        <v>64.599999999999994</v>
      </c>
      <c r="F449">
        <v>65.3</v>
      </c>
      <c r="G449">
        <v>68</v>
      </c>
      <c r="H449">
        <v>68.099999999999994</v>
      </c>
      <c r="I449">
        <v>67.7</v>
      </c>
      <c r="J449">
        <v>69.400000000000006</v>
      </c>
      <c r="K449">
        <v>70.099999999999994</v>
      </c>
      <c r="L449">
        <v>73.099999999999994</v>
      </c>
    </row>
    <row r="450" spans="1:12" ht="14.25" x14ac:dyDescent="0.45">
      <c r="A450" s="21" t="s">
        <v>628</v>
      </c>
      <c r="B450" s="21" t="s">
        <v>108</v>
      </c>
      <c r="C450" s="47">
        <v>27.5</v>
      </c>
      <c r="D450" s="47">
        <v>28.6</v>
      </c>
      <c r="E450">
        <v>28.3</v>
      </c>
      <c r="F450">
        <v>29.3</v>
      </c>
      <c r="G450">
        <v>31.1</v>
      </c>
      <c r="H450">
        <v>32.200000000000003</v>
      </c>
      <c r="I450">
        <v>33.299999999999997</v>
      </c>
      <c r="J450">
        <v>35.700000000000003</v>
      </c>
      <c r="K450">
        <v>35.700000000000003</v>
      </c>
      <c r="L450">
        <v>38.200000000000003</v>
      </c>
    </row>
    <row r="451" spans="1:12" ht="14.25" x14ac:dyDescent="0.45">
      <c r="A451" s="21" t="s">
        <v>629</v>
      </c>
      <c r="B451" s="21" t="s">
        <v>110</v>
      </c>
      <c r="C451" s="47">
        <v>1.1000000000000001</v>
      </c>
      <c r="D451" s="47">
        <v>1.3</v>
      </c>
      <c r="E451">
        <v>1.3</v>
      </c>
      <c r="F451">
        <v>1.3</v>
      </c>
      <c r="G451">
        <v>1.3</v>
      </c>
      <c r="H451">
        <v>1.2</v>
      </c>
      <c r="I451">
        <v>1.7</v>
      </c>
      <c r="J451">
        <v>1.7</v>
      </c>
      <c r="K451">
        <v>1.7</v>
      </c>
      <c r="L451">
        <v>1.8</v>
      </c>
    </row>
    <row r="452" spans="1:12" ht="14.25" x14ac:dyDescent="0.45">
      <c r="A452" s="21" t="s">
        <v>630</v>
      </c>
      <c r="B452" s="21" t="s">
        <v>112</v>
      </c>
      <c r="C452" s="47">
        <v>31.7</v>
      </c>
      <c r="D452" s="47">
        <v>32</v>
      </c>
      <c r="E452">
        <v>35</v>
      </c>
      <c r="F452">
        <v>34.700000000000003</v>
      </c>
      <c r="G452">
        <v>35.6</v>
      </c>
      <c r="H452">
        <v>34.700000000000003</v>
      </c>
      <c r="I452">
        <v>32.799999999999997</v>
      </c>
      <c r="J452">
        <v>32</v>
      </c>
      <c r="K452">
        <v>32.700000000000003</v>
      </c>
      <c r="L452">
        <v>33.1</v>
      </c>
    </row>
    <row r="453" spans="1:12" ht="14.25" x14ac:dyDescent="0.45">
      <c r="A453" s="21" t="s">
        <v>631</v>
      </c>
      <c r="B453" s="21" t="s">
        <v>114</v>
      </c>
      <c r="C453" s="47">
        <v>39.6</v>
      </c>
      <c r="D453" s="47">
        <v>38.1</v>
      </c>
      <c r="E453">
        <v>35.4</v>
      </c>
      <c r="F453">
        <v>34.700000000000003</v>
      </c>
      <c r="G453">
        <v>32</v>
      </c>
      <c r="H453">
        <v>31.9</v>
      </c>
      <c r="I453">
        <v>32.299999999999997</v>
      </c>
      <c r="J453">
        <v>30.6</v>
      </c>
      <c r="K453">
        <v>29.9</v>
      </c>
      <c r="L453">
        <v>26.9</v>
      </c>
    </row>
    <row r="454" spans="1:12" ht="14.25" x14ac:dyDescent="0.45">
      <c r="A454" s="21" t="s">
        <v>632</v>
      </c>
      <c r="B454" s="21" t="s">
        <v>116</v>
      </c>
      <c r="C454" s="47">
        <v>0.4</v>
      </c>
      <c r="D454" s="47">
        <v>0.3</v>
      </c>
      <c r="E454">
        <v>0.3</v>
      </c>
      <c r="F454">
        <v>0.4</v>
      </c>
      <c r="G454">
        <v>0.4</v>
      </c>
      <c r="H454">
        <v>0.4</v>
      </c>
      <c r="I454">
        <v>0.4</v>
      </c>
      <c r="J454">
        <v>0.3</v>
      </c>
      <c r="K454">
        <v>0.3</v>
      </c>
      <c r="L454">
        <v>0.2</v>
      </c>
    </row>
    <row r="455" spans="1:12" ht="14.25" x14ac:dyDescent="0.45">
      <c r="A455" s="21" t="s">
        <v>633</v>
      </c>
      <c r="B455" s="21" t="s">
        <v>118</v>
      </c>
      <c r="C455" s="47">
        <v>8.4</v>
      </c>
      <c r="D455" s="47">
        <v>7</v>
      </c>
      <c r="E455">
        <v>5.8</v>
      </c>
      <c r="F455">
        <v>6.1</v>
      </c>
      <c r="G455">
        <v>5.9</v>
      </c>
      <c r="H455">
        <v>5.7</v>
      </c>
      <c r="I455">
        <v>5.8</v>
      </c>
      <c r="J455">
        <v>5.0999999999999996</v>
      </c>
      <c r="K455">
        <v>5.0999999999999996</v>
      </c>
      <c r="L455">
        <v>4.5999999999999996</v>
      </c>
    </row>
    <row r="456" spans="1:12" ht="14.25" x14ac:dyDescent="0.45">
      <c r="A456" s="21" t="s">
        <v>634</v>
      </c>
      <c r="B456" s="21" t="s">
        <v>120</v>
      </c>
      <c r="C456" s="47">
        <v>30.8</v>
      </c>
      <c r="D456" s="47">
        <v>30.8</v>
      </c>
      <c r="E456">
        <v>29.3</v>
      </c>
      <c r="F456">
        <v>28.2</v>
      </c>
      <c r="G456">
        <v>25.7</v>
      </c>
      <c r="H456">
        <v>25.8</v>
      </c>
      <c r="I456">
        <v>26.1</v>
      </c>
      <c r="J456">
        <v>25.1</v>
      </c>
      <c r="K456">
        <v>24.5</v>
      </c>
      <c r="L456">
        <v>22.1</v>
      </c>
    </row>
    <row r="457" spans="1:12" ht="14.25" x14ac:dyDescent="0.45">
      <c r="A457" s="21" t="s">
        <v>635</v>
      </c>
      <c r="B457" s="23" t="s">
        <v>636</v>
      </c>
      <c r="C457" s="47">
        <v>100</v>
      </c>
      <c r="D457" s="47">
        <v>100</v>
      </c>
      <c r="E457">
        <v>100</v>
      </c>
      <c r="F457">
        <v>100</v>
      </c>
      <c r="G457">
        <v>100</v>
      </c>
      <c r="H457">
        <v>100</v>
      </c>
      <c r="I457">
        <v>100</v>
      </c>
      <c r="J457">
        <v>100</v>
      </c>
      <c r="K457">
        <v>100</v>
      </c>
      <c r="L457">
        <v>100</v>
      </c>
    </row>
    <row r="458" spans="1:12" ht="14.25" x14ac:dyDescent="0.45">
      <c r="A458" s="21" t="s">
        <v>637</v>
      </c>
      <c r="B458" s="21" t="s">
        <v>106</v>
      </c>
      <c r="C458" s="47">
        <v>60.8</v>
      </c>
      <c r="D458" s="47">
        <v>66.8</v>
      </c>
      <c r="E458">
        <v>70.2</v>
      </c>
      <c r="F458">
        <v>66.099999999999994</v>
      </c>
      <c r="G458">
        <v>62.6</v>
      </c>
      <c r="H458">
        <v>61.2</v>
      </c>
      <c r="I458">
        <v>60.1</v>
      </c>
      <c r="J458">
        <v>61.1</v>
      </c>
      <c r="K458">
        <v>62.5</v>
      </c>
      <c r="L458">
        <v>60.9</v>
      </c>
    </row>
    <row r="459" spans="1:12" ht="14.25" x14ac:dyDescent="0.45">
      <c r="A459" s="21" t="s">
        <v>638</v>
      </c>
      <c r="B459" s="21" t="s">
        <v>108</v>
      </c>
      <c r="C459" s="47">
        <v>20.7</v>
      </c>
      <c r="D459" s="47">
        <v>21.8</v>
      </c>
      <c r="E459">
        <v>21.5</v>
      </c>
      <c r="F459">
        <v>22.7</v>
      </c>
      <c r="G459">
        <v>23</v>
      </c>
      <c r="H459">
        <v>22</v>
      </c>
      <c r="I459">
        <v>23.6</v>
      </c>
      <c r="J459">
        <v>23.9</v>
      </c>
      <c r="K459">
        <v>23.8</v>
      </c>
      <c r="L459">
        <v>23.4</v>
      </c>
    </row>
    <row r="460" spans="1:12" ht="14.25" x14ac:dyDescent="0.45">
      <c r="A460" s="21" t="s">
        <v>639</v>
      </c>
      <c r="B460" s="21" t="s">
        <v>110</v>
      </c>
      <c r="C460" s="47">
        <v>4.5999999999999996</v>
      </c>
      <c r="D460" s="47">
        <v>5.0999999999999996</v>
      </c>
      <c r="E460">
        <v>4.9000000000000004</v>
      </c>
      <c r="F460">
        <v>5</v>
      </c>
      <c r="G460">
        <v>5</v>
      </c>
      <c r="H460">
        <v>5</v>
      </c>
      <c r="I460">
        <v>4.5999999999999996</v>
      </c>
      <c r="J460">
        <v>4.5999999999999996</v>
      </c>
      <c r="K460">
        <v>4.5</v>
      </c>
      <c r="L460">
        <v>4.5999999999999996</v>
      </c>
    </row>
    <row r="461" spans="1:12" ht="14.25" x14ac:dyDescent="0.45">
      <c r="A461" s="21" t="s">
        <v>640</v>
      </c>
      <c r="B461" s="21" t="s">
        <v>112</v>
      </c>
      <c r="C461" s="47">
        <v>35.5</v>
      </c>
      <c r="D461" s="47">
        <v>40</v>
      </c>
      <c r="E461">
        <v>43.8</v>
      </c>
      <c r="F461">
        <v>38.5</v>
      </c>
      <c r="G461">
        <v>34.6</v>
      </c>
      <c r="H461">
        <v>34.299999999999997</v>
      </c>
      <c r="I461">
        <v>31.8</v>
      </c>
      <c r="J461">
        <v>32.6</v>
      </c>
      <c r="K461">
        <v>34.1</v>
      </c>
      <c r="L461">
        <v>32.9</v>
      </c>
    </row>
    <row r="462" spans="1:12" ht="14.25" x14ac:dyDescent="0.45">
      <c r="A462" s="21" t="s">
        <v>641</v>
      </c>
      <c r="B462" s="21" t="s">
        <v>114</v>
      </c>
      <c r="C462" s="47">
        <v>39.200000000000003</v>
      </c>
      <c r="D462" s="47">
        <v>33.200000000000003</v>
      </c>
      <c r="E462">
        <v>29.8</v>
      </c>
      <c r="F462">
        <v>33.9</v>
      </c>
      <c r="G462">
        <v>37.4</v>
      </c>
      <c r="H462">
        <v>38.799999999999997</v>
      </c>
      <c r="I462">
        <v>39.9</v>
      </c>
      <c r="J462">
        <v>38.9</v>
      </c>
      <c r="K462">
        <v>37.5</v>
      </c>
      <c r="L462">
        <v>39.1</v>
      </c>
    </row>
    <row r="463" spans="1:12" ht="14.25" x14ac:dyDescent="0.45">
      <c r="A463" s="21" t="s">
        <v>642</v>
      </c>
      <c r="B463" s="21" t="s">
        <v>116</v>
      </c>
      <c r="C463" s="47">
        <v>0.3</v>
      </c>
      <c r="D463" s="47">
        <v>0.2</v>
      </c>
      <c r="E463">
        <v>0.3</v>
      </c>
      <c r="F463">
        <v>0.4</v>
      </c>
      <c r="G463">
        <v>0.4</v>
      </c>
      <c r="H463">
        <v>0.4</v>
      </c>
      <c r="I463">
        <v>0.3</v>
      </c>
      <c r="J463">
        <v>0.3</v>
      </c>
      <c r="K463">
        <v>0.3</v>
      </c>
      <c r="L463">
        <v>0.3</v>
      </c>
    </row>
    <row r="464" spans="1:12" ht="14.25" x14ac:dyDescent="0.45">
      <c r="A464" s="21" t="s">
        <v>643</v>
      </c>
      <c r="B464" s="21" t="s">
        <v>118</v>
      </c>
      <c r="C464" s="47">
        <v>2.2000000000000002</v>
      </c>
      <c r="D464" s="47">
        <v>1.8</v>
      </c>
      <c r="E464">
        <v>1.7</v>
      </c>
      <c r="F464">
        <v>1.8</v>
      </c>
      <c r="G464">
        <v>2.2000000000000002</v>
      </c>
      <c r="H464">
        <v>2</v>
      </c>
      <c r="I464">
        <v>2</v>
      </c>
      <c r="J464">
        <v>1.8</v>
      </c>
      <c r="K464">
        <v>1.9</v>
      </c>
      <c r="L464">
        <v>2</v>
      </c>
    </row>
    <row r="465" spans="1:12" ht="14.25" x14ac:dyDescent="0.45">
      <c r="A465" s="21" t="s">
        <v>644</v>
      </c>
      <c r="B465" s="21" t="s">
        <v>120</v>
      </c>
      <c r="C465" s="47">
        <v>36.6</v>
      </c>
      <c r="D465" s="47">
        <v>31.1</v>
      </c>
      <c r="E465">
        <v>27.9</v>
      </c>
      <c r="F465">
        <v>31.7</v>
      </c>
      <c r="G465">
        <v>34.799999999999997</v>
      </c>
      <c r="H465">
        <v>36.4</v>
      </c>
      <c r="I465">
        <v>37.6</v>
      </c>
      <c r="J465">
        <v>36.799999999999997</v>
      </c>
      <c r="K465">
        <v>35.299999999999997</v>
      </c>
      <c r="L465">
        <v>36.799999999999997</v>
      </c>
    </row>
    <row r="466" spans="1:12" ht="14.25" x14ac:dyDescent="0.45">
      <c r="A466" s="21" t="s">
        <v>645</v>
      </c>
      <c r="B466" s="23" t="s">
        <v>646</v>
      </c>
      <c r="C466" s="47">
        <v>100</v>
      </c>
      <c r="D466" s="47">
        <v>100</v>
      </c>
      <c r="E466">
        <v>100</v>
      </c>
      <c r="F466">
        <v>100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</row>
    <row r="467" spans="1:12" ht="14.25" x14ac:dyDescent="0.45">
      <c r="A467" s="21" t="s">
        <v>647</v>
      </c>
      <c r="B467" s="21" t="s">
        <v>106</v>
      </c>
      <c r="C467" s="47">
        <v>58.2</v>
      </c>
      <c r="D467" s="47">
        <v>56.4</v>
      </c>
      <c r="E467">
        <v>54.5</v>
      </c>
      <c r="F467">
        <v>51.6</v>
      </c>
      <c r="G467">
        <v>50.5</v>
      </c>
      <c r="H467">
        <v>53.8</v>
      </c>
      <c r="I467">
        <v>49.6</v>
      </c>
      <c r="J467">
        <v>51.3</v>
      </c>
      <c r="K467">
        <v>51.3</v>
      </c>
      <c r="L467">
        <v>50.7</v>
      </c>
    </row>
    <row r="468" spans="1:12" ht="14.25" x14ac:dyDescent="0.45">
      <c r="A468" s="21" t="s">
        <v>648</v>
      </c>
      <c r="B468" s="21" t="s">
        <v>108</v>
      </c>
      <c r="C468" s="47">
        <v>16.899999999999999</v>
      </c>
      <c r="D468" s="47">
        <v>16.899999999999999</v>
      </c>
      <c r="E468">
        <v>15.7</v>
      </c>
      <c r="F468">
        <v>15.5</v>
      </c>
      <c r="G468">
        <v>15.2</v>
      </c>
      <c r="H468">
        <v>14.9</v>
      </c>
      <c r="I468">
        <v>14.5</v>
      </c>
      <c r="J468">
        <v>13.8</v>
      </c>
      <c r="K468">
        <v>13.2</v>
      </c>
      <c r="L468">
        <v>13.3</v>
      </c>
    </row>
    <row r="469" spans="1:12" ht="14.25" x14ac:dyDescent="0.45">
      <c r="A469" s="21" t="s">
        <v>649</v>
      </c>
      <c r="B469" s="21" t="s">
        <v>110</v>
      </c>
      <c r="C469" s="47">
        <v>4.9000000000000004</v>
      </c>
      <c r="D469" s="47">
        <v>4.8</v>
      </c>
      <c r="E469">
        <v>4.7</v>
      </c>
      <c r="F469">
        <v>4.5999999999999996</v>
      </c>
      <c r="G469">
        <v>4.4000000000000004</v>
      </c>
      <c r="H469">
        <v>4.5</v>
      </c>
      <c r="I469">
        <v>4.2</v>
      </c>
      <c r="J469">
        <v>4.0999999999999996</v>
      </c>
      <c r="K469">
        <v>3.9</v>
      </c>
      <c r="L469">
        <v>4</v>
      </c>
    </row>
    <row r="470" spans="1:12" ht="14.25" x14ac:dyDescent="0.45">
      <c r="A470" s="21" t="s">
        <v>650</v>
      </c>
      <c r="B470" s="21" t="s">
        <v>112</v>
      </c>
      <c r="C470" s="47">
        <v>36.299999999999997</v>
      </c>
      <c r="D470" s="47">
        <v>34.700000000000003</v>
      </c>
      <c r="E470">
        <v>34.1</v>
      </c>
      <c r="F470">
        <v>31.6</v>
      </c>
      <c r="G470">
        <v>30.9</v>
      </c>
      <c r="H470">
        <v>34.4</v>
      </c>
      <c r="I470">
        <v>30.9</v>
      </c>
      <c r="J470">
        <v>33.4</v>
      </c>
      <c r="K470">
        <v>34.200000000000003</v>
      </c>
      <c r="L470">
        <v>33.4</v>
      </c>
    </row>
    <row r="471" spans="1:12" ht="14.25" x14ac:dyDescent="0.45">
      <c r="A471" s="21" t="s">
        <v>651</v>
      </c>
      <c r="B471" s="21" t="s">
        <v>114</v>
      </c>
      <c r="C471" s="47">
        <v>41.8</v>
      </c>
      <c r="D471" s="47">
        <v>43.6</v>
      </c>
      <c r="E471">
        <v>45.5</v>
      </c>
      <c r="F471">
        <v>48.4</v>
      </c>
      <c r="G471">
        <v>49.5</v>
      </c>
      <c r="H471">
        <v>46.2</v>
      </c>
      <c r="I471">
        <v>50.4</v>
      </c>
      <c r="J471">
        <v>48.7</v>
      </c>
      <c r="K471">
        <v>48.7</v>
      </c>
      <c r="L471">
        <v>49.3</v>
      </c>
    </row>
    <row r="472" spans="1:12" ht="14.25" x14ac:dyDescent="0.45">
      <c r="A472" s="21" t="s">
        <v>652</v>
      </c>
      <c r="B472" s="21" t="s">
        <v>116</v>
      </c>
      <c r="C472" s="47">
        <v>0.4</v>
      </c>
      <c r="D472" s="47">
        <v>0.3</v>
      </c>
      <c r="E472">
        <v>0.4</v>
      </c>
      <c r="F472">
        <v>0.5</v>
      </c>
      <c r="G472">
        <v>0.5</v>
      </c>
      <c r="H472">
        <v>0.5</v>
      </c>
      <c r="I472">
        <v>0.5</v>
      </c>
      <c r="J472">
        <v>0.5</v>
      </c>
      <c r="K472">
        <v>0.4</v>
      </c>
      <c r="L472">
        <v>0.3</v>
      </c>
    </row>
    <row r="473" spans="1:12" ht="14.25" x14ac:dyDescent="0.45">
      <c r="A473" s="21" t="s">
        <v>653</v>
      </c>
      <c r="B473" s="21" t="s">
        <v>118</v>
      </c>
      <c r="C473" s="47">
        <v>6.2</v>
      </c>
      <c r="D473" s="47">
        <v>6.2</v>
      </c>
      <c r="E473">
        <v>7.5</v>
      </c>
      <c r="F473">
        <v>8.1999999999999993</v>
      </c>
      <c r="G473">
        <v>7.5</v>
      </c>
      <c r="H473">
        <v>6.8</v>
      </c>
      <c r="I473">
        <v>7.8</v>
      </c>
      <c r="J473">
        <v>7.7</v>
      </c>
      <c r="K473">
        <v>7.6</v>
      </c>
      <c r="L473">
        <v>8.6</v>
      </c>
    </row>
    <row r="474" spans="1:12" ht="14.25" x14ac:dyDescent="0.45">
      <c r="A474" s="21" t="s">
        <v>654</v>
      </c>
      <c r="B474" s="21" t="s">
        <v>120</v>
      </c>
      <c r="C474" s="47">
        <v>35.200000000000003</v>
      </c>
      <c r="D474" s="47">
        <v>37.1</v>
      </c>
      <c r="E474">
        <v>37.6</v>
      </c>
      <c r="F474">
        <v>39.799999999999997</v>
      </c>
      <c r="G474">
        <v>41.5</v>
      </c>
      <c r="H474">
        <v>38.9</v>
      </c>
      <c r="I474">
        <v>42.1</v>
      </c>
      <c r="J474">
        <v>40.5</v>
      </c>
      <c r="K474">
        <v>40.700000000000003</v>
      </c>
      <c r="L474">
        <v>40.4</v>
      </c>
    </row>
    <row r="475" spans="1:12" ht="14.25" x14ac:dyDescent="0.45">
      <c r="A475" s="21" t="s">
        <v>655</v>
      </c>
      <c r="B475" s="23" t="s">
        <v>656</v>
      </c>
      <c r="C475" s="47">
        <v>100</v>
      </c>
      <c r="D475" s="47">
        <v>100</v>
      </c>
      <c r="E475">
        <v>100</v>
      </c>
      <c r="F475">
        <v>100</v>
      </c>
      <c r="G475">
        <v>100</v>
      </c>
      <c r="H475">
        <v>100</v>
      </c>
      <c r="I475">
        <v>100</v>
      </c>
      <c r="J475">
        <v>100</v>
      </c>
      <c r="K475">
        <v>100</v>
      </c>
      <c r="L475">
        <v>100</v>
      </c>
    </row>
    <row r="476" spans="1:12" ht="14.25" x14ac:dyDescent="0.45">
      <c r="A476" s="21" t="s">
        <v>657</v>
      </c>
      <c r="B476" s="21" t="s">
        <v>106</v>
      </c>
      <c r="C476" s="47">
        <v>59.9</v>
      </c>
      <c r="D476" s="47">
        <v>60.2</v>
      </c>
      <c r="E476">
        <v>62</v>
      </c>
      <c r="F476">
        <v>60.6</v>
      </c>
      <c r="G476">
        <v>47.3</v>
      </c>
      <c r="H476">
        <v>54.4</v>
      </c>
      <c r="I476">
        <v>57.1</v>
      </c>
      <c r="J476">
        <v>58.1</v>
      </c>
      <c r="K476">
        <v>59.8</v>
      </c>
      <c r="L476">
        <v>61.1</v>
      </c>
    </row>
    <row r="477" spans="1:12" ht="14.25" x14ac:dyDescent="0.45">
      <c r="A477" s="21" t="s">
        <v>658</v>
      </c>
      <c r="B477" s="21" t="s">
        <v>108</v>
      </c>
      <c r="C477" s="47">
        <v>22.1</v>
      </c>
      <c r="D477" s="47">
        <v>20.9</v>
      </c>
      <c r="E477">
        <v>19.100000000000001</v>
      </c>
      <c r="F477">
        <v>18.100000000000001</v>
      </c>
      <c r="G477">
        <v>17</v>
      </c>
      <c r="H477">
        <v>18.7</v>
      </c>
      <c r="I477">
        <v>19.100000000000001</v>
      </c>
      <c r="J477">
        <v>19.600000000000001</v>
      </c>
      <c r="K477">
        <v>19</v>
      </c>
      <c r="L477">
        <v>19.100000000000001</v>
      </c>
    </row>
    <row r="478" spans="1:12" ht="14.25" x14ac:dyDescent="0.45">
      <c r="A478" s="21" t="s">
        <v>659</v>
      </c>
      <c r="B478" s="21" t="s">
        <v>110</v>
      </c>
      <c r="C478" s="47">
        <v>1.4</v>
      </c>
      <c r="D478" s="47">
        <v>1.4</v>
      </c>
      <c r="E478">
        <v>1.4</v>
      </c>
      <c r="F478">
        <v>1.3</v>
      </c>
      <c r="G478">
        <v>1.2</v>
      </c>
      <c r="H478">
        <v>1.2</v>
      </c>
      <c r="I478">
        <v>1.3</v>
      </c>
      <c r="J478">
        <v>1.4</v>
      </c>
      <c r="K478">
        <v>1.4</v>
      </c>
      <c r="L478">
        <v>1.5</v>
      </c>
    </row>
    <row r="479" spans="1:12" ht="14.25" x14ac:dyDescent="0.45">
      <c r="A479" s="21" t="s">
        <v>660</v>
      </c>
      <c r="B479" s="21" t="s">
        <v>112</v>
      </c>
      <c r="C479" s="47">
        <v>36.4</v>
      </c>
      <c r="D479" s="47">
        <v>37.9</v>
      </c>
      <c r="E479">
        <v>41.5</v>
      </c>
      <c r="F479">
        <v>41.1</v>
      </c>
      <c r="G479">
        <v>29.2</v>
      </c>
      <c r="H479">
        <v>34.4</v>
      </c>
      <c r="I479">
        <v>36.700000000000003</v>
      </c>
      <c r="J479">
        <v>37.200000000000003</v>
      </c>
      <c r="K479">
        <v>39.299999999999997</v>
      </c>
      <c r="L479">
        <v>40.6</v>
      </c>
    </row>
    <row r="480" spans="1:12" ht="14.25" x14ac:dyDescent="0.45">
      <c r="A480" s="21" t="s">
        <v>661</v>
      </c>
      <c r="B480" s="21" t="s">
        <v>114</v>
      </c>
      <c r="C480" s="47">
        <v>40.1</v>
      </c>
      <c r="D480" s="47">
        <v>39.799999999999997</v>
      </c>
      <c r="E480">
        <v>38</v>
      </c>
      <c r="F480">
        <v>39.4</v>
      </c>
      <c r="G480">
        <v>52.7</v>
      </c>
      <c r="H480">
        <v>45.6</v>
      </c>
      <c r="I480">
        <v>42.9</v>
      </c>
      <c r="J480">
        <v>41.9</v>
      </c>
      <c r="K480">
        <v>40.200000000000003</v>
      </c>
      <c r="L480">
        <v>38.9</v>
      </c>
    </row>
    <row r="481" spans="1:12" ht="14.25" x14ac:dyDescent="0.45">
      <c r="A481" s="21" t="s">
        <v>662</v>
      </c>
      <c r="B481" s="21" t="s">
        <v>116</v>
      </c>
      <c r="C481" s="47">
        <v>1</v>
      </c>
      <c r="D481" s="47">
        <v>0.9</v>
      </c>
      <c r="E481">
        <v>0.9</v>
      </c>
      <c r="F481">
        <v>0.9</v>
      </c>
      <c r="G481">
        <v>1</v>
      </c>
      <c r="H481">
        <v>0.9</v>
      </c>
      <c r="I481">
        <v>0.7</v>
      </c>
      <c r="J481">
        <v>0.6</v>
      </c>
      <c r="K481">
        <v>0.6</v>
      </c>
      <c r="L481">
        <v>0.5</v>
      </c>
    </row>
    <row r="482" spans="1:12" ht="14.25" x14ac:dyDescent="0.45">
      <c r="A482" s="21" t="s">
        <v>663</v>
      </c>
      <c r="B482" s="21" t="s">
        <v>118</v>
      </c>
      <c r="C482" s="47">
        <v>6.9</v>
      </c>
      <c r="D482" s="47">
        <v>7</v>
      </c>
      <c r="E482">
        <v>7.1</v>
      </c>
      <c r="F482">
        <v>7.3</v>
      </c>
      <c r="G482">
        <v>8.8000000000000007</v>
      </c>
      <c r="H482">
        <v>7.5</v>
      </c>
      <c r="I482">
        <v>7</v>
      </c>
      <c r="J482">
        <v>5.8</v>
      </c>
      <c r="K482">
        <v>5.6</v>
      </c>
      <c r="L482">
        <v>5.9</v>
      </c>
    </row>
    <row r="483" spans="1:12" ht="14.25" x14ac:dyDescent="0.45">
      <c r="A483" s="21" t="s">
        <v>664</v>
      </c>
      <c r="B483" s="21" t="s">
        <v>120</v>
      </c>
      <c r="C483" s="47">
        <v>32.1</v>
      </c>
      <c r="D483" s="47">
        <v>31.9</v>
      </c>
      <c r="E483">
        <v>30</v>
      </c>
      <c r="F483">
        <v>31.3</v>
      </c>
      <c r="G483">
        <v>42.9</v>
      </c>
      <c r="H483">
        <v>37.200000000000003</v>
      </c>
      <c r="I483">
        <v>35.200000000000003</v>
      </c>
      <c r="J483">
        <v>35.5</v>
      </c>
      <c r="K483">
        <v>34.1</v>
      </c>
      <c r="L483">
        <v>32.5</v>
      </c>
    </row>
    <row r="484" spans="1:12" ht="14.25" x14ac:dyDescent="0.45">
      <c r="A484" s="21" t="s">
        <v>665</v>
      </c>
      <c r="B484" s="23" t="s">
        <v>666</v>
      </c>
      <c r="C484" s="47">
        <v>100</v>
      </c>
      <c r="D484" s="47">
        <v>100</v>
      </c>
      <c r="E484">
        <v>100</v>
      </c>
      <c r="F484">
        <v>100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</row>
    <row r="485" spans="1:12" ht="14.25" x14ac:dyDescent="0.45">
      <c r="A485" s="21" t="s">
        <v>667</v>
      </c>
      <c r="B485" s="21" t="s">
        <v>142</v>
      </c>
      <c r="C485" s="47">
        <v>59.4</v>
      </c>
      <c r="D485" s="47">
        <v>64.099999999999994</v>
      </c>
      <c r="E485">
        <v>64.2</v>
      </c>
      <c r="F485">
        <v>64.3</v>
      </c>
      <c r="G485">
        <v>64.7</v>
      </c>
      <c r="H485">
        <v>62.6</v>
      </c>
      <c r="I485">
        <v>62.7</v>
      </c>
      <c r="J485">
        <v>63.1</v>
      </c>
      <c r="K485">
        <v>63</v>
      </c>
      <c r="L485">
        <v>62</v>
      </c>
    </row>
    <row r="486" spans="1:12" ht="14.25" x14ac:dyDescent="0.45">
      <c r="A486" s="21" t="s">
        <v>668</v>
      </c>
      <c r="B486" s="21" t="s">
        <v>144</v>
      </c>
      <c r="C486" s="47">
        <v>15.5</v>
      </c>
      <c r="D486" s="47">
        <v>14.6</v>
      </c>
      <c r="E486">
        <v>14.8</v>
      </c>
      <c r="F486">
        <v>15.1</v>
      </c>
      <c r="G486">
        <v>14.8</v>
      </c>
      <c r="H486">
        <v>14.3</v>
      </c>
      <c r="I486">
        <v>14.3</v>
      </c>
      <c r="J486">
        <v>14.3</v>
      </c>
      <c r="K486">
        <v>14</v>
      </c>
      <c r="L486">
        <v>14.2</v>
      </c>
    </row>
    <row r="487" spans="1:12" ht="14.25" x14ac:dyDescent="0.45">
      <c r="A487" s="21" t="s">
        <v>669</v>
      </c>
      <c r="B487" s="21" t="s">
        <v>146</v>
      </c>
      <c r="C487" s="47">
        <v>5.5</v>
      </c>
      <c r="D487" s="47">
        <v>6</v>
      </c>
      <c r="E487">
        <v>5.9</v>
      </c>
      <c r="F487">
        <v>5.8</v>
      </c>
      <c r="G487">
        <v>5.5</v>
      </c>
      <c r="H487">
        <v>5.4</v>
      </c>
      <c r="I487">
        <v>5.4</v>
      </c>
      <c r="J487">
        <v>5.4</v>
      </c>
      <c r="K487">
        <v>5.4</v>
      </c>
      <c r="L487">
        <v>5.2</v>
      </c>
    </row>
    <row r="488" spans="1:12" ht="14.25" x14ac:dyDescent="0.45">
      <c r="A488" s="21" t="s">
        <v>670</v>
      </c>
      <c r="B488" s="21" t="s">
        <v>148</v>
      </c>
      <c r="C488" s="47">
        <v>38.299999999999997</v>
      </c>
      <c r="D488" s="47">
        <v>43.6</v>
      </c>
      <c r="E488">
        <v>43.5</v>
      </c>
      <c r="F488">
        <v>43.5</v>
      </c>
      <c r="G488">
        <v>44.5</v>
      </c>
      <c r="H488">
        <v>43</v>
      </c>
      <c r="I488">
        <v>43</v>
      </c>
      <c r="J488">
        <v>43.4</v>
      </c>
      <c r="K488">
        <v>43.6</v>
      </c>
      <c r="L488">
        <v>42.6</v>
      </c>
    </row>
    <row r="489" spans="1:12" ht="14.25" x14ac:dyDescent="0.45">
      <c r="A489" s="21" t="s">
        <v>671</v>
      </c>
      <c r="B489" s="21" t="s">
        <v>150</v>
      </c>
      <c r="C489" s="47">
        <v>40.6</v>
      </c>
      <c r="D489" s="47">
        <v>35.9</v>
      </c>
      <c r="E489">
        <v>35.799999999999997</v>
      </c>
      <c r="F489">
        <v>35.700000000000003</v>
      </c>
      <c r="G489">
        <v>35.299999999999997</v>
      </c>
      <c r="H489">
        <v>37.4</v>
      </c>
      <c r="I489">
        <v>37.299999999999997</v>
      </c>
      <c r="J489">
        <v>36.9</v>
      </c>
      <c r="K489">
        <v>37</v>
      </c>
      <c r="L489">
        <v>38</v>
      </c>
    </row>
    <row r="490" spans="1:12" ht="14.25" x14ac:dyDescent="0.45">
      <c r="A490" s="21" t="s">
        <v>672</v>
      </c>
      <c r="B490" s="21" t="s">
        <v>152</v>
      </c>
      <c r="C490" s="47">
        <v>1.9</v>
      </c>
      <c r="D490" s="47">
        <v>1.7</v>
      </c>
      <c r="E490">
        <v>1.9</v>
      </c>
      <c r="F490">
        <v>1.8</v>
      </c>
      <c r="G490">
        <v>1.7</v>
      </c>
      <c r="H490">
        <v>1.9</v>
      </c>
      <c r="I490">
        <v>1.9</v>
      </c>
      <c r="J490">
        <v>1.8</v>
      </c>
      <c r="K490">
        <v>1.8</v>
      </c>
      <c r="L490">
        <v>1.9</v>
      </c>
    </row>
    <row r="491" spans="1:12" ht="14.25" x14ac:dyDescent="0.45">
      <c r="A491" s="21" t="s">
        <v>673</v>
      </c>
      <c r="B491" s="21" t="s">
        <v>154</v>
      </c>
      <c r="C491" s="47">
        <v>1</v>
      </c>
      <c r="D491" s="47">
        <v>0.6</v>
      </c>
      <c r="E491">
        <v>0.8</v>
      </c>
      <c r="F491">
        <v>0.9</v>
      </c>
      <c r="G491">
        <v>1.1000000000000001</v>
      </c>
      <c r="H491">
        <v>1.2</v>
      </c>
      <c r="I491">
        <v>1.2</v>
      </c>
      <c r="J491">
        <v>1.2</v>
      </c>
      <c r="K491">
        <v>1.2</v>
      </c>
      <c r="L491">
        <v>1.3</v>
      </c>
    </row>
    <row r="492" spans="1:12" ht="14.25" x14ac:dyDescent="0.45">
      <c r="A492" s="21" t="s">
        <v>674</v>
      </c>
      <c r="B492" s="21" t="s">
        <v>156</v>
      </c>
      <c r="C492" s="47">
        <v>37.700000000000003</v>
      </c>
      <c r="D492" s="47">
        <v>33.6</v>
      </c>
      <c r="E492">
        <v>33.200000000000003</v>
      </c>
      <c r="F492">
        <v>33</v>
      </c>
      <c r="G492">
        <v>32.5</v>
      </c>
      <c r="H492">
        <v>34.299999999999997</v>
      </c>
      <c r="I492">
        <v>34.200000000000003</v>
      </c>
      <c r="J492">
        <v>33.9</v>
      </c>
      <c r="K492">
        <v>34</v>
      </c>
      <c r="L492">
        <v>34.799999999999997</v>
      </c>
    </row>
    <row r="493" spans="1:12" ht="14.25" x14ac:dyDescent="0.45">
      <c r="A493" s="21" t="s">
        <v>675</v>
      </c>
      <c r="B493" s="23" t="s">
        <v>676</v>
      </c>
      <c r="C493" s="47">
        <v>100</v>
      </c>
      <c r="D493" s="47">
        <v>100</v>
      </c>
      <c r="E493">
        <v>100</v>
      </c>
      <c r="F493">
        <v>100</v>
      </c>
      <c r="G493">
        <v>100</v>
      </c>
      <c r="H493">
        <v>100</v>
      </c>
      <c r="I493">
        <v>100</v>
      </c>
      <c r="J493">
        <v>100</v>
      </c>
      <c r="K493">
        <v>100</v>
      </c>
      <c r="L493">
        <v>100</v>
      </c>
    </row>
    <row r="494" spans="1:12" ht="14.25" x14ac:dyDescent="0.45">
      <c r="A494" s="21" t="s">
        <v>677</v>
      </c>
      <c r="B494" s="21" t="s">
        <v>106</v>
      </c>
      <c r="C494" s="47">
        <v>43.8</v>
      </c>
      <c r="D494" s="47">
        <v>51.7</v>
      </c>
      <c r="E494">
        <v>52.6</v>
      </c>
      <c r="F494">
        <v>52.1</v>
      </c>
      <c r="G494">
        <v>54.3</v>
      </c>
      <c r="H494">
        <v>50.4</v>
      </c>
      <c r="I494">
        <v>52.3</v>
      </c>
      <c r="J494">
        <v>53.4</v>
      </c>
      <c r="K494">
        <v>54.2</v>
      </c>
      <c r="L494">
        <v>52.3</v>
      </c>
    </row>
    <row r="495" spans="1:12" ht="14.25" x14ac:dyDescent="0.45">
      <c r="A495" s="21" t="s">
        <v>678</v>
      </c>
      <c r="B495" s="21" t="s">
        <v>108</v>
      </c>
      <c r="C495" s="47">
        <v>30.7</v>
      </c>
      <c r="D495" s="47">
        <v>29.3</v>
      </c>
      <c r="E495">
        <v>30</v>
      </c>
      <c r="F495">
        <v>30.8</v>
      </c>
      <c r="G495">
        <v>29.4</v>
      </c>
      <c r="H495">
        <v>28.2</v>
      </c>
      <c r="I495">
        <v>27.8</v>
      </c>
      <c r="J495">
        <v>27.9</v>
      </c>
      <c r="K495">
        <v>27.5</v>
      </c>
      <c r="L495">
        <v>27.7</v>
      </c>
    </row>
    <row r="496" spans="1:12" ht="14.25" x14ac:dyDescent="0.45">
      <c r="A496" s="21" t="s">
        <v>679</v>
      </c>
      <c r="B496" s="21" t="s">
        <v>110</v>
      </c>
      <c r="C496" s="47">
        <v>2.2000000000000002</v>
      </c>
      <c r="D496" s="47">
        <v>2.2999999999999998</v>
      </c>
      <c r="E496">
        <v>2.2999999999999998</v>
      </c>
      <c r="F496">
        <v>2.2999999999999998</v>
      </c>
      <c r="G496">
        <v>2.1</v>
      </c>
      <c r="H496">
        <v>2.1</v>
      </c>
      <c r="I496">
        <v>2.2999999999999998</v>
      </c>
      <c r="J496">
        <v>2.5</v>
      </c>
      <c r="K496">
        <v>2.5</v>
      </c>
      <c r="L496">
        <v>2.1</v>
      </c>
    </row>
    <row r="497" spans="1:12" ht="14.25" x14ac:dyDescent="0.45">
      <c r="A497" s="21" t="s">
        <v>680</v>
      </c>
      <c r="B497" s="21" t="s">
        <v>112</v>
      </c>
      <c r="C497" s="47">
        <v>10.9</v>
      </c>
      <c r="D497" s="47">
        <v>20</v>
      </c>
      <c r="E497">
        <v>20.2</v>
      </c>
      <c r="F497">
        <v>19</v>
      </c>
      <c r="G497">
        <v>22.8</v>
      </c>
      <c r="H497">
        <v>20.100000000000001</v>
      </c>
      <c r="I497">
        <v>22.2</v>
      </c>
      <c r="J497">
        <v>23.1</v>
      </c>
      <c r="K497">
        <v>24.2</v>
      </c>
      <c r="L497">
        <v>22.6</v>
      </c>
    </row>
    <row r="498" spans="1:12" ht="14.25" x14ac:dyDescent="0.45">
      <c r="A498" s="21" t="s">
        <v>681</v>
      </c>
      <c r="B498" s="21" t="s">
        <v>114</v>
      </c>
      <c r="C498" s="47">
        <v>56.2</v>
      </c>
      <c r="D498" s="47">
        <v>48.3</v>
      </c>
      <c r="E498">
        <v>47.4</v>
      </c>
      <c r="F498">
        <v>47.9</v>
      </c>
      <c r="G498">
        <v>45.7</v>
      </c>
      <c r="H498">
        <v>49.6</v>
      </c>
      <c r="I498">
        <v>47.7</v>
      </c>
      <c r="J498">
        <v>46.6</v>
      </c>
      <c r="K498">
        <v>45.8</v>
      </c>
      <c r="L498">
        <v>47.7</v>
      </c>
    </row>
    <row r="499" spans="1:12" ht="14.25" x14ac:dyDescent="0.45">
      <c r="A499" s="21" t="s">
        <v>682</v>
      </c>
      <c r="B499" s="21" t="s">
        <v>116</v>
      </c>
      <c r="C499" s="47">
        <v>1.1000000000000001</v>
      </c>
      <c r="D499" s="47">
        <v>0.9</v>
      </c>
      <c r="E499">
        <v>1.1000000000000001</v>
      </c>
      <c r="F499">
        <v>1.1000000000000001</v>
      </c>
      <c r="G499">
        <v>0.9</v>
      </c>
      <c r="H499">
        <v>1.1000000000000001</v>
      </c>
      <c r="I499">
        <v>0.8</v>
      </c>
      <c r="J499">
        <v>0.7</v>
      </c>
      <c r="K499">
        <v>0.6</v>
      </c>
      <c r="L499">
        <v>0.7</v>
      </c>
    </row>
    <row r="500" spans="1:12" ht="14.25" x14ac:dyDescent="0.45">
      <c r="A500" s="21" t="s">
        <v>683</v>
      </c>
      <c r="B500" s="21" t="s">
        <v>118</v>
      </c>
      <c r="C500" s="47">
        <v>0.8</v>
      </c>
      <c r="D500" s="47">
        <v>0.5</v>
      </c>
      <c r="E500">
        <v>0.6</v>
      </c>
      <c r="F500">
        <v>0.6</v>
      </c>
      <c r="G500">
        <v>0.5</v>
      </c>
      <c r="H500">
        <v>0.6</v>
      </c>
      <c r="I500">
        <v>0.5</v>
      </c>
      <c r="J500">
        <v>0.5</v>
      </c>
      <c r="K500">
        <v>0.5</v>
      </c>
      <c r="L500">
        <v>0.5</v>
      </c>
    </row>
    <row r="501" spans="1:12" ht="14.25" x14ac:dyDescent="0.45">
      <c r="A501" s="21" t="s">
        <v>684</v>
      </c>
      <c r="B501" s="21" t="s">
        <v>120</v>
      </c>
      <c r="C501" s="47">
        <v>54.2</v>
      </c>
      <c r="D501" s="47">
        <v>46.8</v>
      </c>
      <c r="E501">
        <v>45.7</v>
      </c>
      <c r="F501">
        <v>46.2</v>
      </c>
      <c r="G501">
        <v>44.3</v>
      </c>
      <c r="H501">
        <v>47.9</v>
      </c>
      <c r="I501">
        <v>46.4</v>
      </c>
      <c r="J501">
        <v>45.4</v>
      </c>
      <c r="K501">
        <v>44.7</v>
      </c>
      <c r="L501">
        <v>46.4</v>
      </c>
    </row>
    <row r="502" spans="1:12" ht="14.25" x14ac:dyDescent="0.45">
      <c r="A502" s="21" t="s">
        <v>685</v>
      </c>
      <c r="B502" s="23" t="s">
        <v>686</v>
      </c>
      <c r="C502" s="47">
        <v>100</v>
      </c>
      <c r="D502" s="47">
        <v>100</v>
      </c>
      <c r="E502">
        <v>100</v>
      </c>
      <c r="F502">
        <v>100</v>
      </c>
      <c r="G502">
        <v>100</v>
      </c>
      <c r="H502">
        <v>100</v>
      </c>
      <c r="I502">
        <v>100</v>
      </c>
      <c r="J502">
        <v>100</v>
      </c>
      <c r="K502">
        <v>100</v>
      </c>
      <c r="L502">
        <v>100</v>
      </c>
    </row>
    <row r="503" spans="1:12" ht="14.25" x14ac:dyDescent="0.45">
      <c r="A503" s="21" t="s">
        <v>687</v>
      </c>
      <c r="B503" s="21" t="s">
        <v>106</v>
      </c>
      <c r="C503" s="47">
        <v>58.4</v>
      </c>
      <c r="D503" s="47">
        <v>57.9</v>
      </c>
      <c r="E503">
        <v>61</v>
      </c>
      <c r="F503">
        <v>67.2</v>
      </c>
      <c r="G503">
        <v>68.3</v>
      </c>
      <c r="H503">
        <v>65.400000000000006</v>
      </c>
      <c r="I503">
        <v>67.8</v>
      </c>
      <c r="J503">
        <v>69.900000000000006</v>
      </c>
      <c r="K503">
        <v>68.2</v>
      </c>
      <c r="L503">
        <v>65.400000000000006</v>
      </c>
    </row>
    <row r="504" spans="1:12" ht="14.25" x14ac:dyDescent="0.45">
      <c r="A504" s="21" t="s">
        <v>688</v>
      </c>
      <c r="B504" s="21" t="s">
        <v>108</v>
      </c>
      <c r="C504" s="47">
        <v>28.5</v>
      </c>
      <c r="D504" s="47">
        <v>26.8</v>
      </c>
      <c r="E504">
        <v>27.4</v>
      </c>
      <c r="F504">
        <v>29.3</v>
      </c>
      <c r="G504">
        <v>28.2</v>
      </c>
      <c r="H504">
        <v>28.7</v>
      </c>
      <c r="I504">
        <v>27.5</v>
      </c>
      <c r="J504">
        <v>28.9</v>
      </c>
      <c r="K504">
        <v>28.7</v>
      </c>
      <c r="L504">
        <v>28.6</v>
      </c>
    </row>
    <row r="505" spans="1:12" ht="14.25" x14ac:dyDescent="0.45">
      <c r="A505" s="21" t="s">
        <v>689</v>
      </c>
      <c r="B505" s="21" t="s">
        <v>110</v>
      </c>
      <c r="C505" s="47">
        <v>2.2000000000000002</v>
      </c>
      <c r="D505" s="47">
        <v>2.2999999999999998</v>
      </c>
      <c r="E505">
        <v>2.2999999999999998</v>
      </c>
      <c r="F505">
        <v>2.2999999999999998</v>
      </c>
      <c r="G505">
        <v>2.1</v>
      </c>
      <c r="H505">
        <v>2.2000000000000002</v>
      </c>
      <c r="I505">
        <v>2</v>
      </c>
      <c r="J505">
        <v>2.1</v>
      </c>
      <c r="K505">
        <v>2.1</v>
      </c>
      <c r="L505">
        <v>2.1</v>
      </c>
    </row>
    <row r="506" spans="1:12" ht="14.25" x14ac:dyDescent="0.45">
      <c r="A506" s="21" t="s">
        <v>690</v>
      </c>
      <c r="B506" s="21" t="s">
        <v>112</v>
      </c>
      <c r="C506" s="47">
        <v>27.7</v>
      </c>
      <c r="D506" s="47">
        <v>28.8</v>
      </c>
      <c r="E506">
        <v>31.3</v>
      </c>
      <c r="F506">
        <v>35.5</v>
      </c>
      <c r="G506">
        <v>38</v>
      </c>
      <c r="H506">
        <v>34.5</v>
      </c>
      <c r="I506">
        <v>38.200000000000003</v>
      </c>
      <c r="J506">
        <v>38.799999999999997</v>
      </c>
      <c r="K506">
        <v>37.4</v>
      </c>
      <c r="L506">
        <v>34.700000000000003</v>
      </c>
    </row>
    <row r="507" spans="1:12" ht="14.25" x14ac:dyDescent="0.45">
      <c r="A507" s="21" t="s">
        <v>691</v>
      </c>
      <c r="B507" s="21" t="s">
        <v>114</v>
      </c>
      <c r="C507" s="47">
        <v>41.6</v>
      </c>
      <c r="D507" s="47">
        <v>42.1</v>
      </c>
      <c r="E507">
        <v>39</v>
      </c>
      <c r="F507">
        <v>32.799999999999997</v>
      </c>
      <c r="G507">
        <v>31.7</v>
      </c>
      <c r="H507">
        <v>34.6</v>
      </c>
      <c r="I507">
        <v>32.200000000000003</v>
      </c>
      <c r="J507">
        <v>30.1</v>
      </c>
      <c r="K507">
        <v>31.8</v>
      </c>
      <c r="L507">
        <v>34.6</v>
      </c>
    </row>
    <row r="508" spans="1:12" ht="14.25" x14ac:dyDescent="0.45">
      <c r="A508" s="21" t="s">
        <v>692</v>
      </c>
      <c r="B508" s="21" t="s">
        <v>116</v>
      </c>
      <c r="C508" s="47">
        <v>1.8</v>
      </c>
      <c r="D508" s="47">
        <v>1.9</v>
      </c>
      <c r="E508">
        <v>2.1</v>
      </c>
      <c r="F508">
        <v>1.9</v>
      </c>
      <c r="G508">
        <v>1.5</v>
      </c>
      <c r="H508">
        <v>1.8</v>
      </c>
      <c r="I508">
        <v>1.2</v>
      </c>
      <c r="J508">
        <v>0.9</v>
      </c>
      <c r="K508">
        <v>1</v>
      </c>
      <c r="L508">
        <v>1.4</v>
      </c>
    </row>
    <row r="509" spans="1:12" ht="14.25" x14ac:dyDescent="0.45">
      <c r="A509" s="21" t="s">
        <v>693</v>
      </c>
      <c r="B509" s="21" t="s">
        <v>118</v>
      </c>
      <c r="C509" s="47">
        <v>0.8</v>
      </c>
      <c r="D509" s="47">
        <v>0.6</v>
      </c>
      <c r="E509">
        <v>0.7</v>
      </c>
      <c r="F509">
        <v>0.6</v>
      </c>
      <c r="G509">
        <v>0.6</v>
      </c>
      <c r="H509">
        <v>0.6</v>
      </c>
      <c r="I509">
        <v>0.6</v>
      </c>
      <c r="J509">
        <v>0.4</v>
      </c>
      <c r="K509">
        <v>0.4</v>
      </c>
      <c r="L509">
        <v>0.6</v>
      </c>
    </row>
    <row r="510" spans="1:12" ht="14.25" x14ac:dyDescent="0.45">
      <c r="A510" s="21" t="s">
        <v>694</v>
      </c>
      <c r="B510" s="21" t="s">
        <v>120</v>
      </c>
      <c r="C510" s="47">
        <v>39.1</v>
      </c>
      <c r="D510" s="47">
        <v>39.6</v>
      </c>
      <c r="E510">
        <v>36.1</v>
      </c>
      <c r="F510">
        <v>30.3</v>
      </c>
      <c r="G510">
        <v>29.7</v>
      </c>
      <c r="H510">
        <v>32.200000000000003</v>
      </c>
      <c r="I510">
        <v>30.4</v>
      </c>
      <c r="J510">
        <v>28.7</v>
      </c>
      <c r="K510">
        <v>30.4</v>
      </c>
      <c r="L510">
        <v>32.6</v>
      </c>
    </row>
    <row r="511" spans="1:12" ht="14.25" x14ac:dyDescent="0.45">
      <c r="A511" s="21" t="s">
        <v>695</v>
      </c>
      <c r="B511" s="23" t="s">
        <v>696</v>
      </c>
      <c r="C511" s="47">
        <v>100</v>
      </c>
      <c r="D511" s="47">
        <v>100</v>
      </c>
      <c r="E511">
        <v>100</v>
      </c>
      <c r="F511">
        <v>100</v>
      </c>
      <c r="G511">
        <v>100</v>
      </c>
      <c r="H511">
        <v>100</v>
      </c>
      <c r="I511">
        <v>100</v>
      </c>
      <c r="J511">
        <v>100</v>
      </c>
      <c r="K511">
        <v>100</v>
      </c>
      <c r="L511">
        <v>100</v>
      </c>
    </row>
    <row r="512" spans="1:12" ht="14.25" x14ac:dyDescent="0.45">
      <c r="A512" s="21" t="s">
        <v>697</v>
      </c>
      <c r="B512" s="21" t="s">
        <v>106</v>
      </c>
      <c r="C512" s="47">
        <v>20.2</v>
      </c>
      <c r="D512" s="47">
        <v>42.6</v>
      </c>
      <c r="E512">
        <v>43.2</v>
      </c>
      <c r="F512">
        <v>38.4</v>
      </c>
      <c r="G512">
        <v>48.7</v>
      </c>
      <c r="H512">
        <v>48.1</v>
      </c>
      <c r="I512">
        <v>40.799999999999997</v>
      </c>
      <c r="J512">
        <v>40.700000000000003</v>
      </c>
      <c r="K512">
        <v>46.4</v>
      </c>
      <c r="L512">
        <v>48.8</v>
      </c>
    </row>
    <row r="513" spans="1:12" ht="14.25" x14ac:dyDescent="0.45">
      <c r="A513" s="21" t="s">
        <v>698</v>
      </c>
      <c r="B513" s="21" t="s">
        <v>108</v>
      </c>
      <c r="C513" s="47">
        <v>47.4</v>
      </c>
      <c r="D513" s="47">
        <v>40</v>
      </c>
      <c r="E513">
        <v>42.2</v>
      </c>
      <c r="F513">
        <v>44.8</v>
      </c>
      <c r="G513">
        <v>42.5</v>
      </c>
      <c r="H513">
        <v>39.1</v>
      </c>
      <c r="I513">
        <v>40</v>
      </c>
      <c r="J513">
        <v>40</v>
      </c>
      <c r="K513">
        <v>39.700000000000003</v>
      </c>
      <c r="L513">
        <v>40.200000000000003</v>
      </c>
    </row>
    <row r="514" spans="1:12" ht="14.25" x14ac:dyDescent="0.45">
      <c r="A514" s="21" t="s">
        <v>699</v>
      </c>
      <c r="B514" s="21" t="s">
        <v>110</v>
      </c>
      <c r="C514" s="47">
        <v>1.2</v>
      </c>
      <c r="D514" s="47">
        <v>1.2</v>
      </c>
      <c r="E514">
        <v>1.2</v>
      </c>
      <c r="F514">
        <v>1.1000000000000001</v>
      </c>
      <c r="G514">
        <v>1</v>
      </c>
      <c r="H514">
        <v>0.9</v>
      </c>
      <c r="I514">
        <v>0.9</v>
      </c>
      <c r="J514">
        <v>0.9</v>
      </c>
      <c r="K514">
        <v>1</v>
      </c>
      <c r="L514">
        <v>0.9</v>
      </c>
    </row>
    <row r="515" spans="1:12" ht="14.25" x14ac:dyDescent="0.45">
      <c r="A515" s="21" t="s">
        <v>700</v>
      </c>
      <c r="B515" s="21" t="s">
        <v>112</v>
      </c>
      <c r="C515" s="47">
        <v>-28.5</v>
      </c>
      <c r="D515" s="47">
        <v>1.4</v>
      </c>
      <c r="E515">
        <v>-0.2</v>
      </c>
      <c r="F515">
        <v>-7.5</v>
      </c>
      <c r="G515">
        <v>5.2</v>
      </c>
      <c r="H515">
        <v>8.1</v>
      </c>
      <c r="I515">
        <v>-0.1</v>
      </c>
      <c r="J515">
        <v>-0.3</v>
      </c>
      <c r="K515">
        <v>5.8</v>
      </c>
      <c r="L515">
        <v>7.7</v>
      </c>
    </row>
    <row r="516" spans="1:12" ht="14.25" x14ac:dyDescent="0.45">
      <c r="A516" s="21" t="s">
        <v>701</v>
      </c>
      <c r="B516" s="21" t="s">
        <v>114</v>
      </c>
      <c r="C516" s="47">
        <v>79.8</v>
      </c>
      <c r="D516" s="47">
        <v>57.4</v>
      </c>
      <c r="E516">
        <v>56.8</v>
      </c>
      <c r="F516">
        <v>61.6</v>
      </c>
      <c r="G516">
        <v>51.3</v>
      </c>
      <c r="H516">
        <v>51.9</v>
      </c>
      <c r="I516">
        <v>59.2</v>
      </c>
      <c r="J516">
        <v>59.3</v>
      </c>
      <c r="K516">
        <v>53.6</v>
      </c>
      <c r="L516">
        <v>51.2</v>
      </c>
    </row>
    <row r="517" spans="1:12" ht="14.25" x14ac:dyDescent="0.45">
      <c r="A517" s="21" t="s">
        <v>702</v>
      </c>
      <c r="B517" s="21" t="s">
        <v>116</v>
      </c>
      <c r="C517" s="47">
        <v>1.3</v>
      </c>
      <c r="D517" s="47">
        <v>0.7</v>
      </c>
      <c r="E517">
        <v>0.7</v>
      </c>
      <c r="F517">
        <v>1.1000000000000001</v>
      </c>
      <c r="G517">
        <v>1.1000000000000001</v>
      </c>
      <c r="H517">
        <v>1.3</v>
      </c>
      <c r="I517">
        <v>1.1000000000000001</v>
      </c>
      <c r="J517">
        <v>1.4</v>
      </c>
      <c r="K517">
        <v>1.2</v>
      </c>
      <c r="L517">
        <v>0.9</v>
      </c>
    </row>
    <row r="518" spans="1:12" ht="14.25" x14ac:dyDescent="0.45">
      <c r="A518" s="21" t="s">
        <v>703</v>
      </c>
      <c r="B518" s="21" t="s">
        <v>118</v>
      </c>
      <c r="C518" s="47">
        <v>1.3</v>
      </c>
      <c r="D518" s="47">
        <v>0.8</v>
      </c>
      <c r="E518">
        <v>0.8</v>
      </c>
      <c r="F518">
        <v>0.8</v>
      </c>
      <c r="G518">
        <v>0.7</v>
      </c>
      <c r="H518">
        <v>0.8</v>
      </c>
      <c r="I518">
        <v>1</v>
      </c>
      <c r="J518">
        <v>1.2</v>
      </c>
      <c r="K518">
        <v>0.9</v>
      </c>
      <c r="L518">
        <v>0.8</v>
      </c>
    </row>
    <row r="519" spans="1:12" ht="14.25" x14ac:dyDescent="0.45">
      <c r="A519" s="21" t="s">
        <v>704</v>
      </c>
      <c r="B519" s="21" t="s">
        <v>120</v>
      </c>
      <c r="C519" s="47">
        <v>77.2</v>
      </c>
      <c r="D519" s="47">
        <v>55.9</v>
      </c>
      <c r="E519">
        <v>55.3</v>
      </c>
      <c r="F519">
        <v>59.7</v>
      </c>
      <c r="G519">
        <v>49.5</v>
      </c>
      <c r="H519">
        <v>49.9</v>
      </c>
      <c r="I519">
        <v>57.1</v>
      </c>
      <c r="J519">
        <v>56.8</v>
      </c>
      <c r="K519">
        <v>51.5</v>
      </c>
      <c r="L519">
        <v>49.5</v>
      </c>
    </row>
    <row r="520" spans="1:12" ht="14.25" x14ac:dyDescent="0.45">
      <c r="A520" s="21" t="s">
        <v>705</v>
      </c>
      <c r="B520" s="23" t="s">
        <v>706</v>
      </c>
      <c r="C520" s="47">
        <v>100</v>
      </c>
      <c r="D520" s="47">
        <v>100</v>
      </c>
      <c r="E520">
        <v>100</v>
      </c>
      <c r="F520">
        <v>100</v>
      </c>
      <c r="G520">
        <v>100</v>
      </c>
      <c r="H520">
        <v>100</v>
      </c>
      <c r="I520">
        <v>100</v>
      </c>
      <c r="J520">
        <v>100</v>
      </c>
      <c r="K520">
        <v>100</v>
      </c>
      <c r="L520">
        <v>100</v>
      </c>
    </row>
    <row r="521" spans="1:12" ht="14.25" x14ac:dyDescent="0.45">
      <c r="A521" s="21" t="s">
        <v>707</v>
      </c>
      <c r="B521" s="21" t="s">
        <v>106</v>
      </c>
      <c r="C521" s="47">
        <v>48.8</v>
      </c>
      <c r="D521" s="47">
        <v>56.7</v>
      </c>
      <c r="E521">
        <v>56.5</v>
      </c>
      <c r="F521">
        <v>53</v>
      </c>
      <c r="G521">
        <v>50.9</v>
      </c>
      <c r="H521">
        <v>45.2</v>
      </c>
      <c r="I521">
        <v>51.6</v>
      </c>
      <c r="J521">
        <v>54.2</v>
      </c>
      <c r="K521">
        <v>53.2</v>
      </c>
      <c r="L521">
        <v>48.9</v>
      </c>
    </row>
    <row r="522" spans="1:12" ht="14.25" x14ac:dyDescent="0.45">
      <c r="A522" s="21" t="s">
        <v>708</v>
      </c>
      <c r="B522" s="21" t="s">
        <v>108</v>
      </c>
      <c r="C522" s="47">
        <v>27.2</v>
      </c>
      <c r="D522" s="47">
        <v>29.1</v>
      </c>
      <c r="E522">
        <v>29.3</v>
      </c>
      <c r="F522">
        <v>28.2</v>
      </c>
      <c r="G522">
        <v>27</v>
      </c>
      <c r="H522">
        <v>25.8</v>
      </c>
      <c r="I522">
        <v>24.8</v>
      </c>
      <c r="J522">
        <v>24.6</v>
      </c>
      <c r="K522">
        <v>23.9</v>
      </c>
      <c r="L522">
        <v>23.8</v>
      </c>
    </row>
    <row r="523" spans="1:12" ht="14.25" x14ac:dyDescent="0.45">
      <c r="A523" s="21" t="s">
        <v>709</v>
      </c>
      <c r="B523" s="21" t="s">
        <v>110</v>
      </c>
      <c r="C523" s="47">
        <v>3.1</v>
      </c>
      <c r="D523" s="47">
        <v>3.4</v>
      </c>
      <c r="E523">
        <v>3.4</v>
      </c>
      <c r="F523">
        <v>3.2</v>
      </c>
      <c r="G523">
        <v>3</v>
      </c>
      <c r="H523">
        <v>2.9</v>
      </c>
      <c r="I523">
        <v>3.8</v>
      </c>
      <c r="J523">
        <v>3.9</v>
      </c>
      <c r="K523">
        <v>3.9</v>
      </c>
      <c r="L523">
        <v>2.8</v>
      </c>
    </row>
    <row r="524" spans="1:12" ht="14.25" x14ac:dyDescent="0.45">
      <c r="A524" s="21" t="s">
        <v>710</v>
      </c>
      <c r="B524" s="21" t="s">
        <v>112</v>
      </c>
      <c r="C524" s="47">
        <v>18.5</v>
      </c>
      <c r="D524" s="47">
        <v>24.2</v>
      </c>
      <c r="E524">
        <v>23.8</v>
      </c>
      <c r="F524">
        <v>21.5</v>
      </c>
      <c r="G524">
        <v>20.9</v>
      </c>
      <c r="H524">
        <v>16.5</v>
      </c>
      <c r="I524">
        <v>23</v>
      </c>
      <c r="J524">
        <v>25.6</v>
      </c>
      <c r="K524">
        <v>25.4</v>
      </c>
      <c r="L524">
        <v>22.3</v>
      </c>
    </row>
    <row r="525" spans="1:12" ht="14.25" x14ac:dyDescent="0.45">
      <c r="A525" s="21" t="s">
        <v>711</v>
      </c>
      <c r="B525" s="21" t="s">
        <v>114</v>
      </c>
      <c r="C525" s="47">
        <v>51.2</v>
      </c>
      <c r="D525" s="47">
        <v>43.3</v>
      </c>
      <c r="E525">
        <v>43.5</v>
      </c>
      <c r="F525">
        <v>47</v>
      </c>
      <c r="G525">
        <v>49.1</v>
      </c>
      <c r="H525">
        <v>54.8</v>
      </c>
      <c r="I525">
        <v>48.4</v>
      </c>
      <c r="J525">
        <v>45.8</v>
      </c>
      <c r="K525">
        <v>46.8</v>
      </c>
      <c r="L525">
        <v>51.1</v>
      </c>
    </row>
    <row r="526" spans="1:12" ht="14.25" x14ac:dyDescent="0.45">
      <c r="A526" s="21" t="s">
        <v>712</v>
      </c>
      <c r="B526" s="21" t="s">
        <v>116</v>
      </c>
      <c r="C526" s="47">
        <v>0.1</v>
      </c>
      <c r="D526" s="47">
        <v>0.1</v>
      </c>
      <c r="E526">
        <v>0.1</v>
      </c>
      <c r="F526">
        <v>0.1</v>
      </c>
      <c r="G526">
        <v>0</v>
      </c>
      <c r="H526">
        <v>0.1</v>
      </c>
      <c r="I526">
        <v>0</v>
      </c>
      <c r="J526">
        <v>0</v>
      </c>
      <c r="K526">
        <v>0</v>
      </c>
      <c r="L526">
        <v>0</v>
      </c>
    </row>
    <row r="527" spans="1:12" ht="14.25" x14ac:dyDescent="0.45">
      <c r="A527" s="21" t="s">
        <v>713</v>
      </c>
      <c r="B527" s="21" t="s">
        <v>118</v>
      </c>
      <c r="C527" s="47">
        <v>0.6</v>
      </c>
      <c r="D527" s="47">
        <v>0.3</v>
      </c>
      <c r="E527">
        <v>0.3</v>
      </c>
      <c r="F527">
        <v>0.4</v>
      </c>
      <c r="G527">
        <v>0.2</v>
      </c>
      <c r="H527">
        <v>0.3</v>
      </c>
      <c r="I527">
        <v>0.2</v>
      </c>
      <c r="J527">
        <v>0.2</v>
      </c>
      <c r="K527">
        <v>0.2</v>
      </c>
      <c r="L527">
        <v>0.3</v>
      </c>
    </row>
    <row r="528" spans="1:12" ht="14.25" x14ac:dyDescent="0.45">
      <c r="A528" s="21" t="s">
        <v>714</v>
      </c>
      <c r="B528" s="21" t="s">
        <v>120</v>
      </c>
      <c r="C528" s="47">
        <v>50.5</v>
      </c>
      <c r="D528" s="47">
        <v>42.9</v>
      </c>
      <c r="E528">
        <v>43.1</v>
      </c>
      <c r="F528">
        <v>46.5</v>
      </c>
      <c r="G528">
        <v>48.8</v>
      </c>
      <c r="H528">
        <v>54.4</v>
      </c>
      <c r="I528">
        <v>48.1</v>
      </c>
      <c r="J528">
        <v>45.6</v>
      </c>
      <c r="K528">
        <v>46.6</v>
      </c>
      <c r="L528">
        <v>50.8</v>
      </c>
    </row>
    <row r="529" spans="1:12" ht="14.25" x14ac:dyDescent="0.45">
      <c r="A529" s="21" t="s">
        <v>715</v>
      </c>
      <c r="B529" s="23" t="s">
        <v>716</v>
      </c>
      <c r="C529" s="47">
        <v>100</v>
      </c>
      <c r="D529" s="47">
        <v>100</v>
      </c>
      <c r="E529">
        <v>100</v>
      </c>
      <c r="F529">
        <v>100</v>
      </c>
      <c r="G529">
        <v>100</v>
      </c>
      <c r="H529">
        <v>100</v>
      </c>
      <c r="I529">
        <v>100</v>
      </c>
      <c r="J529">
        <v>100</v>
      </c>
      <c r="K529">
        <v>100</v>
      </c>
      <c r="L529">
        <v>100</v>
      </c>
    </row>
    <row r="530" spans="1:12" ht="14.25" x14ac:dyDescent="0.45">
      <c r="A530" s="21" t="s">
        <v>717</v>
      </c>
      <c r="B530" s="21" t="s">
        <v>106</v>
      </c>
      <c r="C530" s="47">
        <v>18.899999999999999</v>
      </c>
      <c r="D530" s="47">
        <v>15.9</v>
      </c>
      <c r="E530">
        <v>15.2</v>
      </c>
      <c r="F530">
        <v>11.5</v>
      </c>
      <c r="G530">
        <v>11</v>
      </c>
      <c r="H530">
        <v>9.1</v>
      </c>
      <c r="I530">
        <v>14.2</v>
      </c>
      <c r="J530">
        <v>10.6</v>
      </c>
      <c r="K530">
        <v>12</v>
      </c>
      <c r="L530">
        <v>13.6</v>
      </c>
    </row>
    <row r="531" spans="1:12" ht="14.25" x14ac:dyDescent="0.45">
      <c r="A531" s="21" t="s">
        <v>718</v>
      </c>
      <c r="B531" s="21" t="s">
        <v>108</v>
      </c>
      <c r="C531" s="47">
        <v>0.6</v>
      </c>
      <c r="D531" s="47">
        <v>0.6</v>
      </c>
      <c r="E531">
        <v>0.5</v>
      </c>
      <c r="F531">
        <v>0.5</v>
      </c>
      <c r="G531">
        <v>0.4</v>
      </c>
      <c r="H531">
        <v>0.4</v>
      </c>
      <c r="I531">
        <v>0.6</v>
      </c>
      <c r="J531">
        <v>0.7</v>
      </c>
      <c r="K531">
        <v>1</v>
      </c>
      <c r="L531">
        <v>1.3</v>
      </c>
    </row>
    <row r="532" spans="1:12" ht="14.25" x14ac:dyDescent="0.45">
      <c r="A532" s="21" t="s">
        <v>719</v>
      </c>
      <c r="B532" s="21" t="s">
        <v>110</v>
      </c>
      <c r="C532" s="47">
        <v>0.8</v>
      </c>
      <c r="D532" s="47">
        <v>0.9</v>
      </c>
      <c r="E532">
        <v>0.8</v>
      </c>
      <c r="F532">
        <v>0.7</v>
      </c>
      <c r="G532">
        <v>0.7</v>
      </c>
      <c r="H532">
        <v>0.6</v>
      </c>
      <c r="I532">
        <v>0.5</v>
      </c>
      <c r="J532">
        <v>0.5</v>
      </c>
      <c r="K532">
        <v>0.5</v>
      </c>
      <c r="L532">
        <v>0.6</v>
      </c>
    </row>
    <row r="533" spans="1:12" ht="14.25" x14ac:dyDescent="0.45">
      <c r="A533" s="21" t="s">
        <v>720</v>
      </c>
      <c r="B533" s="21" t="s">
        <v>112</v>
      </c>
      <c r="C533" s="47">
        <v>17.600000000000001</v>
      </c>
      <c r="D533" s="47">
        <v>14.4</v>
      </c>
      <c r="E533">
        <v>13.9</v>
      </c>
      <c r="F533">
        <v>10.199999999999999</v>
      </c>
      <c r="G533">
        <v>9.9</v>
      </c>
      <c r="H533">
        <v>8.1</v>
      </c>
      <c r="I533">
        <v>13.1</v>
      </c>
      <c r="J533">
        <v>9.4</v>
      </c>
      <c r="K533">
        <v>10.4</v>
      </c>
      <c r="L533">
        <v>11.7</v>
      </c>
    </row>
    <row r="534" spans="1:12" ht="14.25" x14ac:dyDescent="0.45">
      <c r="A534" s="21" t="s">
        <v>721</v>
      </c>
      <c r="B534" s="21" t="s">
        <v>114</v>
      </c>
      <c r="C534" s="47">
        <v>81.099999999999994</v>
      </c>
      <c r="D534" s="47">
        <v>84.1</v>
      </c>
      <c r="E534">
        <v>84.8</v>
      </c>
      <c r="F534">
        <v>88.5</v>
      </c>
      <c r="G534">
        <v>89</v>
      </c>
      <c r="H534">
        <v>90.9</v>
      </c>
      <c r="I534">
        <v>85.8</v>
      </c>
      <c r="J534">
        <v>89.4</v>
      </c>
      <c r="K534">
        <v>88</v>
      </c>
      <c r="L534">
        <v>86.4</v>
      </c>
    </row>
    <row r="535" spans="1:12" ht="14.25" x14ac:dyDescent="0.45">
      <c r="A535" s="21" t="s">
        <v>722</v>
      </c>
      <c r="B535" s="21" t="s">
        <v>116</v>
      </c>
      <c r="C535" s="47">
        <v>3</v>
      </c>
      <c r="D535" s="47">
        <v>1.4</v>
      </c>
      <c r="E535">
        <v>2.1</v>
      </c>
      <c r="F535">
        <v>2.6</v>
      </c>
      <c r="G535">
        <v>2</v>
      </c>
      <c r="H535">
        <v>2.5</v>
      </c>
      <c r="I535">
        <v>1.8</v>
      </c>
      <c r="J535">
        <v>1.4</v>
      </c>
      <c r="K535">
        <v>1</v>
      </c>
      <c r="L535">
        <v>1.2</v>
      </c>
    </row>
    <row r="536" spans="1:12" ht="14.25" x14ac:dyDescent="0.45">
      <c r="A536" s="21" t="s">
        <v>723</v>
      </c>
      <c r="B536" s="21" t="s">
        <v>118</v>
      </c>
      <c r="C536" s="47">
        <v>0.5</v>
      </c>
      <c r="D536" s="47">
        <v>0.4</v>
      </c>
      <c r="E536">
        <v>0.5</v>
      </c>
      <c r="F536">
        <v>0.5</v>
      </c>
      <c r="G536">
        <v>0.4</v>
      </c>
      <c r="H536">
        <v>0.7</v>
      </c>
      <c r="I536">
        <v>0.6</v>
      </c>
      <c r="J536">
        <v>0.6</v>
      </c>
      <c r="K536">
        <v>0.5</v>
      </c>
      <c r="L536">
        <v>0.6</v>
      </c>
    </row>
    <row r="537" spans="1:12" ht="14.25" x14ac:dyDescent="0.45">
      <c r="A537" s="21" t="s">
        <v>724</v>
      </c>
      <c r="B537" s="21" t="s">
        <v>120</v>
      </c>
      <c r="C537" s="47">
        <v>77.599999999999994</v>
      </c>
      <c r="D537" s="47">
        <v>82.3</v>
      </c>
      <c r="E537">
        <v>82.3</v>
      </c>
      <c r="F537">
        <v>85.4</v>
      </c>
      <c r="G537">
        <v>86.5</v>
      </c>
      <c r="H537">
        <v>87.8</v>
      </c>
      <c r="I537">
        <v>83.4</v>
      </c>
      <c r="J537">
        <v>87.4</v>
      </c>
      <c r="K537">
        <v>86.5</v>
      </c>
      <c r="L537">
        <v>84.6</v>
      </c>
    </row>
    <row r="538" spans="1:12" ht="14.25" x14ac:dyDescent="0.45">
      <c r="A538" s="21" t="s">
        <v>725</v>
      </c>
      <c r="B538" s="23" t="s">
        <v>726</v>
      </c>
      <c r="C538" s="47">
        <v>100</v>
      </c>
      <c r="D538" s="47">
        <v>100</v>
      </c>
      <c r="E538">
        <v>100</v>
      </c>
      <c r="F538">
        <v>100</v>
      </c>
      <c r="G538">
        <v>100</v>
      </c>
      <c r="H538">
        <v>100</v>
      </c>
      <c r="I538">
        <v>100</v>
      </c>
      <c r="J538">
        <v>100</v>
      </c>
      <c r="K538">
        <v>100</v>
      </c>
      <c r="L538">
        <v>100</v>
      </c>
    </row>
    <row r="539" spans="1:12" ht="14.25" x14ac:dyDescent="0.45">
      <c r="A539" s="21" t="s">
        <v>727</v>
      </c>
      <c r="B539" s="21" t="s">
        <v>106</v>
      </c>
      <c r="C539" s="47">
        <v>71</v>
      </c>
      <c r="D539" s="47">
        <v>73.099999999999994</v>
      </c>
      <c r="E539">
        <v>72.400000000000006</v>
      </c>
      <c r="F539">
        <v>73</v>
      </c>
      <c r="G539">
        <v>72.400000000000006</v>
      </c>
      <c r="H539">
        <v>71.8</v>
      </c>
      <c r="I539">
        <v>70.7</v>
      </c>
      <c r="J539">
        <v>70.5</v>
      </c>
      <c r="K539">
        <v>69.599999999999994</v>
      </c>
      <c r="L539">
        <v>69.400000000000006</v>
      </c>
    </row>
    <row r="540" spans="1:12" ht="14.25" x14ac:dyDescent="0.45">
      <c r="A540" s="21" t="s">
        <v>728</v>
      </c>
      <c r="B540" s="21" t="s">
        <v>108</v>
      </c>
      <c r="C540" s="47">
        <v>4.0999999999999996</v>
      </c>
      <c r="D540" s="47">
        <v>4</v>
      </c>
      <c r="E540">
        <v>3.9</v>
      </c>
      <c r="F540">
        <v>3.8</v>
      </c>
      <c r="G540">
        <v>3.9</v>
      </c>
      <c r="H540">
        <v>3.9</v>
      </c>
      <c r="I540">
        <v>3.9</v>
      </c>
      <c r="J540">
        <v>4</v>
      </c>
      <c r="K540">
        <v>3.9</v>
      </c>
      <c r="L540">
        <v>4</v>
      </c>
    </row>
    <row r="541" spans="1:12" ht="14.25" x14ac:dyDescent="0.45">
      <c r="A541" s="21" t="s">
        <v>729</v>
      </c>
      <c r="B541" s="21" t="s">
        <v>110</v>
      </c>
      <c r="C541" s="47">
        <v>8</v>
      </c>
      <c r="D541" s="47">
        <v>8.6</v>
      </c>
      <c r="E541">
        <v>8.4</v>
      </c>
      <c r="F541">
        <v>8.1999999999999993</v>
      </c>
      <c r="G541">
        <v>7.9</v>
      </c>
      <c r="H541">
        <v>7.8</v>
      </c>
      <c r="I541">
        <v>7.7</v>
      </c>
      <c r="J541">
        <v>7.6</v>
      </c>
      <c r="K541">
        <v>7.5</v>
      </c>
      <c r="L541">
        <v>7.6</v>
      </c>
    </row>
    <row r="542" spans="1:12" ht="14.25" x14ac:dyDescent="0.45">
      <c r="A542" s="21" t="s">
        <v>730</v>
      </c>
      <c r="B542" s="21" t="s">
        <v>112</v>
      </c>
      <c r="C542" s="47">
        <v>58.8</v>
      </c>
      <c r="D542" s="47">
        <v>60.5</v>
      </c>
      <c r="E542">
        <v>60.1</v>
      </c>
      <c r="F542">
        <v>60.9</v>
      </c>
      <c r="G542">
        <v>60.6</v>
      </c>
      <c r="H542">
        <v>60</v>
      </c>
      <c r="I542">
        <v>59</v>
      </c>
      <c r="J542">
        <v>58.9</v>
      </c>
      <c r="K542">
        <v>58.2</v>
      </c>
      <c r="L542">
        <v>57.8</v>
      </c>
    </row>
    <row r="543" spans="1:12" ht="14.25" x14ac:dyDescent="0.45">
      <c r="A543" s="21" t="s">
        <v>731</v>
      </c>
      <c r="B543" s="21" t="s">
        <v>114</v>
      </c>
      <c r="C543" s="47">
        <v>29</v>
      </c>
      <c r="D543" s="47">
        <v>26.9</v>
      </c>
      <c r="E543">
        <v>27.6</v>
      </c>
      <c r="F543">
        <v>27</v>
      </c>
      <c r="G543">
        <v>27.6</v>
      </c>
      <c r="H543">
        <v>28.2</v>
      </c>
      <c r="I543">
        <v>29.3</v>
      </c>
      <c r="J543">
        <v>29.5</v>
      </c>
      <c r="K543">
        <v>30.4</v>
      </c>
      <c r="L543">
        <v>30.6</v>
      </c>
    </row>
    <row r="544" spans="1:12" ht="14.25" x14ac:dyDescent="0.45">
      <c r="A544" s="21" t="s">
        <v>732</v>
      </c>
      <c r="B544" s="21" t="s">
        <v>116</v>
      </c>
      <c r="C544" s="47">
        <v>2.5</v>
      </c>
      <c r="D544" s="47">
        <v>2.2000000000000002</v>
      </c>
      <c r="E544">
        <v>2.5</v>
      </c>
      <c r="F544">
        <v>2.2999999999999998</v>
      </c>
      <c r="G544">
        <v>2.2999999999999998</v>
      </c>
      <c r="H544">
        <v>2.5</v>
      </c>
      <c r="I544">
        <v>2.8</v>
      </c>
      <c r="J544">
        <v>2.7</v>
      </c>
      <c r="K544">
        <v>2.6</v>
      </c>
      <c r="L544">
        <v>2.9</v>
      </c>
    </row>
    <row r="545" spans="1:12" ht="14.25" x14ac:dyDescent="0.45">
      <c r="A545" s="21" t="s">
        <v>733</v>
      </c>
      <c r="B545" s="21" t="s">
        <v>118</v>
      </c>
      <c r="C545" s="47">
        <v>1.1000000000000001</v>
      </c>
      <c r="D545" s="47">
        <v>0.6</v>
      </c>
      <c r="E545">
        <v>0.9</v>
      </c>
      <c r="F545">
        <v>1.2</v>
      </c>
      <c r="G545">
        <v>1.5</v>
      </c>
      <c r="H545">
        <v>1.6</v>
      </c>
      <c r="I545">
        <v>1.7</v>
      </c>
      <c r="J545">
        <v>1.7</v>
      </c>
      <c r="K545">
        <v>1.7</v>
      </c>
      <c r="L545">
        <v>1.8</v>
      </c>
    </row>
    <row r="546" spans="1:12" ht="14.25" x14ac:dyDescent="0.45">
      <c r="A546" s="21" t="s">
        <v>734</v>
      </c>
      <c r="B546" s="21" t="s">
        <v>120</v>
      </c>
      <c r="C546" s="47">
        <v>25.4</v>
      </c>
      <c r="D546" s="47">
        <v>24.1</v>
      </c>
      <c r="E546">
        <v>24.2</v>
      </c>
      <c r="F546">
        <v>23.6</v>
      </c>
      <c r="G546">
        <v>23.8</v>
      </c>
      <c r="H546">
        <v>24.1</v>
      </c>
      <c r="I546">
        <v>24.8</v>
      </c>
      <c r="J546">
        <v>25.1</v>
      </c>
      <c r="K546">
        <v>26</v>
      </c>
      <c r="L546">
        <v>25.9</v>
      </c>
    </row>
    <row r="547" spans="1:12" ht="14.25" x14ac:dyDescent="0.45">
      <c r="A547" s="21" t="s">
        <v>735</v>
      </c>
      <c r="B547" s="23" t="s">
        <v>736</v>
      </c>
      <c r="C547" s="47">
        <v>100</v>
      </c>
      <c r="D547" s="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</row>
    <row r="548" spans="1:12" ht="14.25" x14ac:dyDescent="0.45">
      <c r="A548" s="21" t="s">
        <v>737</v>
      </c>
      <c r="B548" s="21" t="s">
        <v>260</v>
      </c>
      <c r="C548" s="47">
        <v>72.2</v>
      </c>
      <c r="D548" s="47">
        <v>73.900000000000006</v>
      </c>
      <c r="E548">
        <v>73.8</v>
      </c>
      <c r="F548">
        <v>74.8</v>
      </c>
      <c r="G548">
        <v>74.099999999999994</v>
      </c>
      <c r="H548">
        <v>73.400000000000006</v>
      </c>
      <c r="I548">
        <v>72.400000000000006</v>
      </c>
      <c r="J548">
        <v>71.5</v>
      </c>
      <c r="K548">
        <v>69.900000000000006</v>
      </c>
      <c r="L548">
        <v>69.599999999999994</v>
      </c>
    </row>
    <row r="549" spans="1:12" ht="14.25" x14ac:dyDescent="0.45">
      <c r="A549" s="21" t="s">
        <v>738</v>
      </c>
      <c r="B549" s="21" t="s">
        <v>262</v>
      </c>
      <c r="C549" s="47">
        <v>3.4</v>
      </c>
      <c r="D549" s="47">
        <v>3.2</v>
      </c>
      <c r="E549">
        <v>3.2</v>
      </c>
      <c r="F549">
        <v>3.1</v>
      </c>
      <c r="G549">
        <v>3.2</v>
      </c>
      <c r="H549">
        <v>3.2</v>
      </c>
      <c r="I549">
        <v>3.3</v>
      </c>
      <c r="J549">
        <v>3.4</v>
      </c>
      <c r="K549">
        <v>3.3</v>
      </c>
      <c r="L549">
        <v>3.3</v>
      </c>
    </row>
    <row r="550" spans="1:12" ht="14.25" x14ac:dyDescent="0.45">
      <c r="A550" s="21" t="s">
        <v>739</v>
      </c>
      <c r="B550" s="21" t="s">
        <v>264</v>
      </c>
      <c r="C550" s="47">
        <v>8.4</v>
      </c>
      <c r="D550" s="47">
        <v>8.9</v>
      </c>
      <c r="E550">
        <v>8.6999999999999993</v>
      </c>
      <c r="F550">
        <v>8.5</v>
      </c>
      <c r="G550">
        <v>8.1999999999999993</v>
      </c>
      <c r="H550">
        <v>8.1</v>
      </c>
      <c r="I550">
        <v>8</v>
      </c>
      <c r="J550">
        <v>7.8</v>
      </c>
      <c r="K550">
        <v>7.7</v>
      </c>
      <c r="L550">
        <v>7.7</v>
      </c>
    </row>
    <row r="551" spans="1:12" ht="14.25" x14ac:dyDescent="0.45">
      <c r="A551" s="21" t="s">
        <v>740</v>
      </c>
      <c r="B551" s="21" t="s">
        <v>266</v>
      </c>
      <c r="C551" s="47">
        <v>60.4</v>
      </c>
      <c r="D551" s="47">
        <v>61.8</v>
      </c>
      <c r="E551">
        <v>61.9</v>
      </c>
      <c r="F551">
        <v>63.1</v>
      </c>
      <c r="G551">
        <v>62.7</v>
      </c>
      <c r="H551">
        <v>62.1</v>
      </c>
      <c r="I551">
        <v>61.2</v>
      </c>
      <c r="J551">
        <v>60.3</v>
      </c>
      <c r="K551">
        <v>59</v>
      </c>
      <c r="L551">
        <v>58.6</v>
      </c>
    </row>
    <row r="552" spans="1:12" ht="14.25" x14ac:dyDescent="0.45">
      <c r="A552" s="21" t="s">
        <v>741</v>
      </c>
      <c r="B552" s="21" t="s">
        <v>268</v>
      </c>
      <c r="C552" s="47">
        <v>27.8</v>
      </c>
      <c r="D552" s="47">
        <v>26.1</v>
      </c>
      <c r="E552">
        <v>26.2</v>
      </c>
      <c r="F552">
        <v>25.2</v>
      </c>
      <c r="G552">
        <v>25.9</v>
      </c>
      <c r="H552">
        <v>26.6</v>
      </c>
      <c r="I552">
        <v>27.6</v>
      </c>
      <c r="J552">
        <v>28.5</v>
      </c>
      <c r="K552">
        <v>30.1</v>
      </c>
      <c r="L552">
        <v>30.4</v>
      </c>
    </row>
    <row r="553" spans="1:12" ht="14.25" x14ac:dyDescent="0.45">
      <c r="A553" s="21" t="s">
        <v>742</v>
      </c>
      <c r="B553" s="21" t="s">
        <v>270</v>
      </c>
      <c r="C553" s="47">
        <v>2.6</v>
      </c>
      <c r="D553" s="47">
        <v>2.2999999999999998</v>
      </c>
      <c r="E553">
        <v>2.6</v>
      </c>
      <c r="F553">
        <v>2.4</v>
      </c>
      <c r="G553">
        <v>2.4</v>
      </c>
      <c r="H553">
        <v>2.6</v>
      </c>
      <c r="I553">
        <v>2.9</v>
      </c>
      <c r="J553">
        <v>2.8</v>
      </c>
      <c r="K553">
        <v>2.8</v>
      </c>
      <c r="L553">
        <v>3</v>
      </c>
    </row>
    <row r="554" spans="1:12" ht="14.25" x14ac:dyDescent="0.45">
      <c r="A554" s="21" t="s">
        <v>743</v>
      </c>
      <c r="B554" s="21" t="s">
        <v>272</v>
      </c>
      <c r="C554" s="47">
        <v>0.9</v>
      </c>
      <c r="D554" s="47">
        <v>0.5</v>
      </c>
      <c r="E554">
        <v>0.8</v>
      </c>
      <c r="F554">
        <v>1</v>
      </c>
      <c r="G554">
        <v>1.2</v>
      </c>
      <c r="H554">
        <v>1.3</v>
      </c>
      <c r="I554">
        <v>1.3</v>
      </c>
      <c r="J554">
        <v>1.5</v>
      </c>
      <c r="K554">
        <v>1.6</v>
      </c>
      <c r="L554">
        <v>1.7</v>
      </c>
    </row>
    <row r="555" spans="1:12" ht="14.25" x14ac:dyDescent="0.45">
      <c r="A555" s="21" t="s">
        <v>744</v>
      </c>
      <c r="B555" s="21" t="s">
        <v>274</v>
      </c>
      <c r="C555" s="47">
        <v>24.3</v>
      </c>
      <c r="D555" s="47">
        <v>23.2</v>
      </c>
      <c r="E555">
        <v>22.8</v>
      </c>
      <c r="F555">
        <v>21.9</v>
      </c>
      <c r="G555">
        <v>22.3</v>
      </c>
      <c r="H555">
        <v>22.7</v>
      </c>
      <c r="I555">
        <v>23.3</v>
      </c>
      <c r="J555">
        <v>24.2</v>
      </c>
      <c r="K555">
        <v>25.8</v>
      </c>
      <c r="L555">
        <v>25.7</v>
      </c>
    </row>
    <row r="556" spans="1:12" ht="14.25" x14ac:dyDescent="0.45">
      <c r="A556" s="21" t="s">
        <v>745</v>
      </c>
      <c r="B556" s="23" t="s">
        <v>746</v>
      </c>
      <c r="C556" s="47">
        <v>100</v>
      </c>
      <c r="D556" s="47">
        <v>100</v>
      </c>
      <c r="E556">
        <v>100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100</v>
      </c>
    </row>
    <row r="557" spans="1:12" ht="14.25" x14ac:dyDescent="0.45">
      <c r="A557" s="21" t="s">
        <v>747</v>
      </c>
      <c r="B557" s="21" t="s">
        <v>748</v>
      </c>
      <c r="C557" s="47">
        <v>90.7</v>
      </c>
      <c r="D557" s="47">
        <v>90.8</v>
      </c>
      <c r="E557">
        <v>90.4</v>
      </c>
      <c r="F557">
        <v>90.3</v>
      </c>
      <c r="G557">
        <v>89.6</v>
      </c>
      <c r="H557">
        <v>89.3</v>
      </c>
      <c r="I557">
        <v>89.4</v>
      </c>
      <c r="J557">
        <v>89.5</v>
      </c>
      <c r="K557">
        <v>89.2</v>
      </c>
      <c r="L557">
        <v>89.3</v>
      </c>
    </row>
    <row r="558" spans="1:12" ht="14.25" x14ac:dyDescent="0.45">
      <c r="A558" s="21" t="s">
        <v>749</v>
      </c>
      <c r="B558" s="21" t="s">
        <v>750</v>
      </c>
      <c r="C558" s="47">
        <v>0.9</v>
      </c>
      <c r="D558" s="47">
        <v>0.9</v>
      </c>
      <c r="E558">
        <v>0.9</v>
      </c>
      <c r="F558">
        <v>0.9</v>
      </c>
      <c r="G558">
        <v>0.9</v>
      </c>
      <c r="H558">
        <v>0.9</v>
      </c>
      <c r="I558">
        <v>0.9</v>
      </c>
      <c r="J558">
        <v>0.9</v>
      </c>
      <c r="K558">
        <v>0.9</v>
      </c>
      <c r="L558">
        <v>0.9</v>
      </c>
    </row>
    <row r="559" spans="1:12" ht="14.25" x14ac:dyDescent="0.45">
      <c r="A559" s="21" t="s">
        <v>751</v>
      </c>
      <c r="B559" s="21" t="s">
        <v>752</v>
      </c>
      <c r="C559" s="47">
        <v>11.5</v>
      </c>
      <c r="D559" s="47">
        <v>11.8</v>
      </c>
      <c r="E559">
        <v>11.8</v>
      </c>
      <c r="F559">
        <v>11.5</v>
      </c>
      <c r="G559">
        <v>11.3</v>
      </c>
      <c r="H559">
        <v>11.3</v>
      </c>
      <c r="I559">
        <v>11.3</v>
      </c>
      <c r="J559">
        <v>11</v>
      </c>
      <c r="K559">
        <v>10.9</v>
      </c>
      <c r="L559">
        <v>11.1</v>
      </c>
    </row>
    <row r="560" spans="1:12" ht="14.25" x14ac:dyDescent="0.45">
      <c r="A560" s="21" t="s">
        <v>753</v>
      </c>
      <c r="B560" s="21" t="s">
        <v>754</v>
      </c>
      <c r="C560" s="47">
        <v>78.3</v>
      </c>
      <c r="D560" s="47">
        <v>78</v>
      </c>
      <c r="E560">
        <v>77.7</v>
      </c>
      <c r="F560">
        <v>77.900000000000006</v>
      </c>
      <c r="G560">
        <v>77.5</v>
      </c>
      <c r="H560">
        <v>77.099999999999994</v>
      </c>
      <c r="I560">
        <v>77.2</v>
      </c>
      <c r="J560">
        <v>77.599999999999994</v>
      </c>
      <c r="K560">
        <v>77.400000000000006</v>
      </c>
      <c r="L560">
        <v>77.400000000000006</v>
      </c>
    </row>
    <row r="561" spans="1:12" ht="14.25" x14ac:dyDescent="0.45">
      <c r="A561" s="21" t="s">
        <v>755</v>
      </c>
      <c r="B561" s="21" t="s">
        <v>756</v>
      </c>
      <c r="C561" s="47">
        <v>9.3000000000000007</v>
      </c>
      <c r="D561" s="47">
        <v>9.1999999999999993</v>
      </c>
      <c r="E561">
        <v>9.6</v>
      </c>
      <c r="F561">
        <v>9.6999999999999993</v>
      </c>
      <c r="G561">
        <v>10.4</v>
      </c>
      <c r="H561">
        <v>10.7</v>
      </c>
      <c r="I561">
        <v>10.6</v>
      </c>
      <c r="J561">
        <v>10.5</v>
      </c>
      <c r="K561">
        <v>10.8</v>
      </c>
      <c r="L561">
        <v>10.7</v>
      </c>
    </row>
    <row r="562" spans="1:12" ht="14.25" x14ac:dyDescent="0.45">
      <c r="A562" s="21" t="s">
        <v>757</v>
      </c>
      <c r="B562" s="21" t="s">
        <v>758</v>
      </c>
      <c r="C562" s="47">
        <v>0</v>
      </c>
      <c r="D562" s="47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ht="14.25" x14ac:dyDescent="0.45">
      <c r="A563" s="21" t="s">
        <v>759</v>
      </c>
      <c r="B563" s="21" t="s">
        <v>760</v>
      </c>
      <c r="C563" s="47">
        <v>0.3</v>
      </c>
      <c r="D563" s="47">
        <v>0.2</v>
      </c>
      <c r="E563">
        <v>0.2</v>
      </c>
      <c r="F563">
        <v>0.4</v>
      </c>
      <c r="G563">
        <v>0.4</v>
      </c>
      <c r="H563">
        <v>0.5</v>
      </c>
      <c r="I563">
        <v>0.4</v>
      </c>
      <c r="J563">
        <v>0.5</v>
      </c>
      <c r="K563">
        <v>0.5</v>
      </c>
      <c r="L563">
        <v>0.6</v>
      </c>
    </row>
    <row r="564" spans="1:12" ht="14.25" x14ac:dyDescent="0.45">
      <c r="A564" s="21" t="s">
        <v>761</v>
      </c>
      <c r="B564" s="21" t="s">
        <v>762</v>
      </c>
      <c r="C564" s="47">
        <v>9</v>
      </c>
      <c r="D564" s="47">
        <v>9.1</v>
      </c>
      <c r="E564">
        <v>9.5</v>
      </c>
      <c r="F564">
        <v>9.3000000000000007</v>
      </c>
      <c r="G564">
        <v>9.9</v>
      </c>
      <c r="H564">
        <v>10.199999999999999</v>
      </c>
      <c r="I564">
        <v>10.199999999999999</v>
      </c>
      <c r="J564">
        <v>10</v>
      </c>
      <c r="K564">
        <v>10.3</v>
      </c>
      <c r="L564">
        <v>10.1</v>
      </c>
    </row>
    <row r="565" spans="1:12" ht="14.25" x14ac:dyDescent="0.45">
      <c r="A565" s="21" t="s">
        <v>763</v>
      </c>
      <c r="B565" s="23" t="s">
        <v>764</v>
      </c>
      <c r="C565" s="47">
        <v>100</v>
      </c>
      <c r="D565" s="47">
        <v>100</v>
      </c>
      <c r="E565">
        <v>100</v>
      </c>
      <c r="F565">
        <v>100</v>
      </c>
      <c r="G565">
        <v>100</v>
      </c>
      <c r="H565">
        <v>100</v>
      </c>
      <c r="I565">
        <v>100</v>
      </c>
      <c r="J565">
        <v>100</v>
      </c>
      <c r="K565">
        <v>100</v>
      </c>
      <c r="L565">
        <v>100</v>
      </c>
    </row>
    <row r="566" spans="1:12" ht="14.25" x14ac:dyDescent="0.45">
      <c r="A566" s="21" t="s">
        <v>765</v>
      </c>
      <c r="B566" s="21" t="s">
        <v>748</v>
      </c>
      <c r="C566" s="47">
        <v>36.799999999999997</v>
      </c>
      <c r="D566" s="47">
        <v>38.4</v>
      </c>
      <c r="E566">
        <v>40.700000000000003</v>
      </c>
      <c r="F566">
        <v>43.5</v>
      </c>
      <c r="G566">
        <v>44.3</v>
      </c>
      <c r="H566">
        <v>44.7</v>
      </c>
      <c r="I566">
        <v>42.3</v>
      </c>
      <c r="J566">
        <v>39.6</v>
      </c>
      <c r="K566">
        <v>36.799999999999997</v>
      </c>
      <c r="L566">
        <v>36.6</v>
      </c>
    </row>
    <row r="567" spans="1:12" ht="14.25" x14ac:dyDescent="0.45">
      <c r="A567" s="21" t="s">
        <v>766</v>
      </c>
      <c r="B567" s="21" t="s">
        <v>750</v>
      </c>
      <c r="C567" s="47">
        <v>8.1</v>
      </c>
      <c r="D567" s="47">
        <v>8.1</v>
      </c>
      <c r="E567">
        <v>7.7</v>
      </c>
      <c r="F567">
        <v>7.7</v>
      </c>
      <c r="G567">
        <v>7.7</v>
      </c>
      <c r="H567">
        <v>7.5</v>
      </c>
      <c r="I567">
        <v>7.4</v>
      </c>
      <c r="J567">
        <v>7.7</v>
      </c>
      <c r="K567">
        <v>7.4</v>
      </c>
      <c r="L567">
        <v>7.3</v>
      </c>
    </row>
    <row r="568" spans="1:12" ht="14.25" x14ac:dyDescent="0.45">
      <c r="A568" s="21" t="s">
        <v>767</v>
      </c>
      <c r="B568" s="21" t="s">
        <v>752</v>
      </c>
      <c r="C568" s="47">
        <v>2.5</v>
      </c>
      <c r="D568" s="47">
        <v>2.8</v>
      </c>
      <c r="E568">
        <v>2.6</v>
      </c>
      <c r="F568">
        <v>2.6</v>
      </c>
      <c r="G568">
        <v>2.4</v>
      </c>
      <c r="H568">
        <v>2.2000000000000002</v>
      </c>
      <c r="I568">
        <v>2.2000000000000002</v>
      </c>
      <c r="J568">
        <v>2.2000000000000002</v>
      </c>
      <c r="K568">
        <v>2.2000000000000002</v>
      </c>
      <c r="L568">
        <v>2.1</v>
      </c>
    </row>
    <row r="569" spans="1:12" ht="14.25" x14ac:dyDescent="0.45">
      <c r="A569" s="21" t="s">
        <v>768</v>
      </c>
      <c r="B569" s="21" t="s">
        <v>754</v>
      </c>
      <c r="C569" s="47">
        <v>26.2</v>
      </c>
      <c r="D569" s="47">
        <v>27.5</v>
      </c>
      <c r="E569">
        <v>30.4</v>
      </c>
      <c r="F569">
        <v>33.299999999999997</v>
      </c>
      <c r="G569">
        <v>34.299999999999997</v>
      </c>
      <c r="H569">
        <v>34.9</v>
      </c>
      <c r="I569">
        <v>32.6</v>
      </c>
      <c r="J569">
        <v>29.7</v>
      </c>
      <c r="K569">
        <v>27.3</v>
      </c>
      <c r="L569">
        <v>27.1</v>
      </c>
    </row>
    <row r="570" spans="1:12" ht="14.25" x14ac:dyDescent="0.45">
      <c r="A570" s="21" t="s">
        <v>769</v>
      </c>
      <c r="B570" s="21" t="s">
        <v>756</v>
      </c>
      <c r="C570" s="47">
        <v>63.2</v>
      </c>
      <c r="D570" s="47">
        <v>61.6</v>
      </c>
      <c r="E570">
        <v>59.3</v>
      </c>
      <c r="F570">
        <v>56.5</v>
      </c>
      <c r="G570">
        <v>55.7</v>
      </c>
      <c r="H570">
        <v>55.3</v>
      </c>
      <c r="I570">
        <v>57.7</v>
      </c>
      <c r="J570">
        <v>60.4</v>
      </c>
      <c r="K570">
        <v>63.2</v>
      </c>
      <c r="L570">
        <v>63.4</v>
      </c>
    </row>
    <row r="571" spans="1:12" ht="14.25" x14ac:dyDescent="0.45">
      <c r="A571" s="21" t="s">
        <v>770</v>
      </c>
      <c r="B571" s="21" t="s">
        <v>758</v>
      </c>
      <c r="C571" s="47">
        <v>7.6</v>
      </c>
      <c r="D571" s="47">
        <v>7.1</v>
      </c>
      <c r="E571">
        <v>7.8</v>
      </c>
      <c r="F571">
        <v>7.1</v>
      </c>
      <c r="G571">
        <v>6.9</v>
      </c>
      <c r="H571">
        <v>7.3</v>
      </c>
      <c r="I571">
        <v>8.1</v>
      </c>
      <c r="J571">
        <v>7.9</v>
      </c>
      <c r="K571">
        <v>7.5</v>
      </c>
      <c r="L571">
        <v>8.1</v>
      </c>
    </row>
    <row r="572" spans="1:12" ht="14.25" x14ac:dyDescent="0.45">
      <c r="A572" s="21" t="s">
        <v>771</v>
      </c>
      <c r="B572" s="21" t="s">
        <v>760</v>
      </c>
      <c r="C572" s="47">
        <v>2.2000000000000002</v>
      </c>
      <c r="D572" s="47">
        <v>1.3</v>
      </c>
      <c r="E572">
        <v>2</v>
      </c>
      <c r="F572">
        <v>2.2000000000000002</v>
      </c>
      <c r="G572">
        <v>2.8</v>
      </c>
      <c r="H572">
        <v>2.7</v>
      </c>
      <c r="I572">
        <v>3</v>
      </c>
      <c r="J572">
        <v>3.2</v>
      </c>
      <c r="K572">
        <v>3.3</v>
      </c>
      <c r="L572">
        <v>3.6</v>
      </c>
    </row>
    <row r="573" spans="1:12" ht="14.25" x14ac:dyDescent="0.45">
      <c r="A573" s="21" t="s">
        <v>772</v>
      </c>
      <c r="B573" s="21" t="s">
        <v>762</v>
      </c>
      <c r="C573" s="47">
        <v>53.5</v>
      </c>
      <c r="D573" s="47">
        <v>53.1</v>
      </c>
      <c r="E573">
        <v>49.6</v>
      </c>
      <c r="F573">
        <v>47.2</v>
      </c>
      <c r="G573">
        <v>46</v>
      </c>
      <c r="H573">
        <v>45.3</v>
      </c>
      <c r="I573">
        <v>46.7</v>
      </c>
      <c r="J573">
        <v>49.3</v>
      </c>
      <c r="K573">
        <v>52.3</v>
      </c>
      <c r="L573">
        <v>51.8</v>
      </c>
    </row>
    <row r="574" spans="1:12" ht="14.25" x14ac:dyDescent="0.45">
      <c r="A574" s="21" t="s">
        <v>773</v>
      </c>
      <c r="B574" s="23" t="s">
        <v>774</v>
      </c>
      <c r="C574" s="47">
        <v>100</v>
      </c>
      <c r="D574" s="47">
        <v>100</v>
      </c>
      <c r="E574">
        <v>100</v>
      </c>
      <c r="F574">
        <v>100</v>
      </c>
      <c r="G574">
        <v>100</v>
      </c>
      <c r="H574">
        <v>100</v>
      </c>
      <c r="I574">
        <v>100</v>
      </c>
      <c r="J574">
        <v>100</v>
      </c>
      <c r="K574">
        <v>100</v>
      </c>
      <c r="L574">
        <v>100</v>
      </c>
    </row>
    <row r="575" spans="1:12" ht="14.25" x14ac:dyDescent="0.45">
      <c r="A575" s="21" t="s">
        <v>775</v>
      </c>
      <c r="B575" s="21" t="s">
        <v>260</v>
      </c>
      <c r="C575" s="47">
        <v>61.6</v>
      </c>
      <c r="D575" s="47">
        <v>65</v>
      </c>
      <c r="E575">
        <v>59.6</v>
      </c>
      <c r="F575">
        <v>57.1</v>
      </c>
      <c r="G575">
        <v>57.8</v>
      </c>
      <c r="H575">
        <v>57.4</v>
      </c>
      <c r="I575">
        <v>56.3</v>
      </c>
      <c r="J575">
        <v>61.9</v>
      </c>
      <c r="K575">
        <v>67</v>
      </c>
      <c r="L575">
        <v>67.2</v>
      </c>
    </row>
    <row r="576" spans="1:12" ht="14.25" x14ac:dyDescent="0.45">
      <c r="A576" s="21" t="s">
        <v>776</v>
      </c>
      <c r="B576" s="21" t="s">
        <v>262</v>
      </c>
      <c r="C576" s="47">
        <v>10.4</v>
      </c>
      <c r="D576" s="47">
        <v>11.1</v>
      </c>
      <c r="E576">
        <v>10.199999999999999</v>
      </c>
      <c r="F576">
        <v>10</v>
      </c>
      <c r="G576">
        <v>10.199999999999999</v>
      </c>
      <c r="H576">
        <v>9.8000000000000007</v>
      </c>
      <c r="I576">
        <v>9.8000000000000007</v>
      </c>
      <c r="J576">
        <v>10.4</v>
      </c>
      <c r="K576">
        <v>10.6</v>
      </c>
      <c r="L576">
        <v>10.9</v>
      </c>
    </row>
    <row r="577" spans="1:12" ht="14.25" x14ac:dyDescent="0.45">
      <c r="A577" s="21" t="s">
        <v>777</v>
      </c>
      <c r="B577" s="21" t="s">
        <v>264</v>
      </c>
      <c r="C577" s="47">
        <v>5.0999999999999996</v>
      </c>
      <c r="D577" s="47">
        <v>5.5</v>
      </c>
      <c r="E577">
        <v>5.3</v>
      </c>
      <c r="F577">
        <v>5.3</v>
      </c>
      <c r="G577">
        <v>5.5</v>
      </c>
      <c r="H577">
        <v>5.4</v>
      </c>
      <c r="I577">
        <v>5.5</v>
      </c>
      <c r="J577">
        <v>5.8</v>
      </c>
      <c r="K577">
        <v>6.2</v>
      </c>
      <c r="L577">
        <v>6.5</v>
      </c>
    </row>
    <row r="578" spans="1:12" ht="14.25" x14ac:dyDescent="0.45">
      <c r="A578" s="21" t="s">
        <v>778</v>
      </c>
      <c r="B578" s="21" t="s">
        <v>266</v>
      </c>
      <c r="C578" s="47">
        <v>46.1</v>
      </c>
      <c r="D578" s="47">
        <v>48.3</v>
      </c>
      <c r="E578">
        <v>44</v>
      </c>
      <c r="F578">
        <v>41.7</v>
      </c>
      <c r="G578">
        <v>42.1</v>
      </c>
      <c r="H578">
        <v>42.2</v>
      </c>
      <c r="I578">
        <v>41.1</v>
      </c>
      <c r="J578">
        <v>45.6</v>
      </c>
      <c r="K578">
        <v>50.2</v>
      </c>
      <c r="L578">
        <v>49.8</v>
      </c>
    </row>
    <row r="579" spans="1:12" ht="14.25" x14ac:dyDescent="0.45">
      <c r="A579" s="21" t="s">
        <v>779</v>
      </c>
      <c r="B579" s="21" t="s">
        <v>268</v>
      </c>
      <c r="C579" s="47">
        <v>38.4</v>
      </c>
      <c r="D579" s="47">
        <v>35</v>
      </c>
      <c r="E579">
        <v>40.4</v>
      </c>
      <c r="F579">
        <v>42.9</v>
      </c>
      <c r="G579">
        <v>42.2</v>
      </c>
      <c r="H579">
        <v>42.6</v>
      </c>
      <c r="I579">
        <v>43.7</v>
      </c>
      <c r="J579">
        <v>38.1</v>
      </c>
      <c r="K579">
        <v>33</v>
      </c>
      <c r="L579">
        <v>32.799999999999997</v>
      </c>
    </row>
    <row r="580" spans="1:12" ht="14.25" x14ac:dyDescent="0.45">
      <c r="A580" s="21" t="s">
        <v>780</v>
      </c>
      <c r="B580" s="21" t="s">
        <v>270</v>
      </c>
      <c r="C580" s="47">
        <v>1.9</v>
      </c>
      <c r="D580" s="47">
        <v>1.3</v>
      </c>
      <c r="E580">
        <v>1.7</v>
      </c>
      <c r="F580">
        <v>2</v>
      </c>
      <c r="G580">
        <v>1.7</v>
      </c>
      <c r="H580">
        <v>1.8</v>
      </c>
      <c r="I580">
        <v>1.6</v>
      </c>
      <c r="J580">
        <v>1</v>
      </c>
      <c r="K580">
        <v>0.9</v>
      </c>
      <c r="L580">
        <v>1.1000000000000001</v>
      </c>
    </row>
    <row r="581" spans="1:12" ht="14.25" x14ac:dyDescent="0.45">
      <c r="A581" s="21" t="s">
        <v>781</v>
      </c>
      <c r="B581" s="21" t="s">
        <v>272</v>
      </c>
      <c r="C581" s="47">
        <v>2.1</v>
      </c>
      <c r="D581" s="47">
        <v>1.5</v>
      </c>
      <c r="E581">
        <v>2.2999999999999998</v>
      </c>
      <c r="F581">
        <v>2.8</v>
      </c>
      <c r="G581">
        <v>4</v>
      </c>
      <c r="H581">
        <v>4.2</v>
      </c>
      <c r="I581">
        <v>4.5</v>
      </c>
      <c r="J581">
        <v>3.8</v>
      </c>
      <c r="K581">
        <v>3.4</v>
      </c>
      <c r="L581">
        <v>3.4</v>
      </c>
    </row>
    <row r="582" spans="1:12" ht="14.25" x14ac:dyDescent="0.45">
      <c r="A582" s="21" t="s">
        <v>782</v>
      </c>
      <c r="B582" s="21" t="s">
        <v>274</v>
      </c>
      <c r="C582" s="47">
        <v>34.4</v>
      </c>
      <c r="D582" s="47">
        <v>32.200000000000003</v>
      </c>
      <c r="E582">
        <v>36.4</v>
      </c>
      <c r="F582">
        <v>38.1</v>
      </c>
      <c r="G582">
        <v>36.5</v>
      </c>
      <c r="H582">
        <v>36.700000000000003</v>
      </c>
      <c r="I582">
        <v>37.5</v>
      </c>
      <c r="J582">
        <v>33.299999999999997</v>
      </c>
      <c r="K582">
        <v>28.7</v>
      </c>
      <c r="L582">
        <v>28.3</v>
      </c>
    </row>
    <row r="583" spans="1:12" ht="14.25" x14ac:dyDescent="0.45">
      <c r="A583" s="21" t="s">
        <v>783</v>
      </c>
      <c r="B583" s="23" t="s">
        <v>784</v>
      </c>
      <c r="C583" s="47">
        <v>100</v>
      </c>
      <c r="D583" s="47">
        <v>100</v>
      </c>
      <c r="E583">
        <v>100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  <c r="L583">
        <v>100</v>
      </c>
    </row>
    <row r="584" spans="1:12" ht="14.25" x14ac:dyDescent="0.45">
      <c r="A584" s="21" t="s">
        <v>785</v>
      </c>
      <c r="B584" s="21" t="s">
        <v>142</v>
      </c>
      <c r="C584" s="47">
        <v>64.900000000000006</v>
      </c>
      <c r="D584" s="47">
        <v>65.099999999999994</v>
      </c>
      <c r="E584">
        <v>65.099999999999994</v>
      </c>
      <c r="F584">
        <v>64.7</v>
      </c>
      <c r="G584">
        <v>65.3</v>
      </c>
      <c r="H584">
        <v>65.2</v>
      </c>
      <c r="I584">
        <v>64.2</v>
      </c>
      <c r="J584">
        <v>64.599999999999994</v>
      </c>
      <c r="K584">
        <v>63.7</v>
      </c>
      <c r="L584">
        <v>63.2</v>
      </c>
    </row>
    <row r="585" spans="1:12" ht="14.25" x14ac:dyDescent="0.45">
      <c r="A585" s="21" t="s">
        <v>786</v>
      </c>
      <c r="B585" s="21" t="s">
        <v>144</v>
      </c>
      <c r="C585" s="47">
        <v>44.9</v>
      </c>
      <c r="D585" s="47">
        <v>45</v>
      </c>
      <c r="E585">
        <v>44.8</v>
      </c>
      <c r="F585">
        <v>44.9</v>
      </c>
      <c r="G585">
        <v>45.8</v>
      </c>
      <c r="H585">
        <v>46.2</v>
      </c>
      <c r="I585">
        <v>45.9</v>
      </c>
      <c r="J585">
        <v>46.5</v>
      </c>
      <c r="K585">
        <v>45.7</v>
      </c>
      <c r="L585">
        <v>45.6</v>
      </c>
    </row>
    <row r="586" spans="1:12" ht="14.25" x14ac:dyDescent="0.45">
      <c r="A586" s="21" t="s">
        <v>787</v>
      </c>
      <c r="B586" s="21" t="s">
        <v>146</v>
      </c>
      <c r="C586" s="47">
        <v>1.8</v>
      </c>
      <c r="D586" s="47">
        <v>1.6</v>
      </c>
      <c r="E586">
        <v>1.5</v>
      </c>
      <c r="F586">
        <v>1.5</v>
      </c>
      <c r="G586">
        <v>1.5</v>
      </c>
      <c r="H586">
        <v>1.6</v>
      </c>
      <c r="I586">
        <v>1.6</v>
      </c>
      <c r="J586">
        <v>1.6</v>
      </c>
      <c r="K586">
        <v>1.7</v>
      </c>
      <c r="L586">
        <v>1.6</v>
      </c>
    </row>
    <row r="587" spans="1:12" ht="14.25" x14ac:dyDescent="0.45">
      <c r="A587" s="21" t="s">
        <v>788</v>
      </c>
      <c r="B587" s="21" t="s">
        <v>148</v>
      </c>
      <c r="C587" s="47">
        <v>18.2</v>
      </c>
      <c r="D587" s="47">
        <v>18.600000000000001</v>
      </c>
      <c r="E587">
        <v>18.8</v>
      </c>
      <c r="F587">
        <v>18.3</v>
      </c>
      <c r="G587">
        <v>18</v>
      </c>
      <c r="H587">
        <v>17.3</v>
      </c>
      <c r="I587">
        <v>16.7</v>
      </c>
      <c r="J587">
        <v>16.399999999999999</v>
      </c>
      <c r="K587">
        <v>16.3</v>
      </c>
      <c r="L587">
        <v>15.9</v>
      </c>
    </row>
    <row r="588" spans="1:12" ht="14.25" x14ac:dyDescent="0.45">
      <c r="A588" s="21" t="s">
        <v>789</v>
      </c>
      <c r="B588" s="21" t="s">
        <v>150</v>
      </c>
      <c r="C588" s="47">
        <v>35.1</v>
      </c>
      <c r="D588" s="47">
        <v>34.9</v>
      </c>
      <c r="E588">
        <v>34.9</v>
      </c>
      <c r="F588">
        <v>35.299999999999997</v>
      </c>
      <c r="G588">
        <v>34.700000000000003</v>
      </c>
      <c r="H588">
        <v>34.799999999999997</v>
      </c>
      <c r="I588">
        <v>35.799999999999997</v>
      </c>
      <c r="J588">
        <v>35.4</v>
      </c>
      <c r="K588">
        <v>36.299999999999997</v>
      </c>
      <c r="L588">
        <v>36.799999999999997</v>
      </c>
    </row>
    <row r="589" spans="1:12" ht="14.25" x14ac:dyDescent="0.45">
      <c r="A589" s="21" t="s">
        <v>790</v>
      </c>
      <c r="B589" s="21" t="s">
        <v>152</v>
      </c>
      <c r="C589" s="47">
        <v>1</v>
      </c>
      <c r="D589" s="47">
        <v>0.7</v>
      </c>
      <c r="E589">
        <v>0.8</v>
      </c>
      <c r="F589">
        <v>0.9</v>
      </c>
      <c r="G589">
        <v>0.8</v>
      </c>
      <c r="H589">
        <v>0.9</v>
      </c>
      <c r="I589">
        <v>0.8</v>
      </c>
      <c r="J589">
        <v>0.7</v>
      </c>
      <c r="K589">
        <v>0.6</v>
      </c>
      <c r="L589">
        <v>0.6</v>
      </c>
    </row>
    <row r="590" spans="1:12" ht="14.25" x14ac:dyDescent="0.45">
      <c r="A590" s="21" t="s">
        <v>791</v>
      </c>
      <c r="B590" s="21" t="s">
        <v>154</v>
      </c>
      <c r="C590" s="47">
        <v>5</v>
      </c>
      <c r="D590" s="47">
        <v>4.3</v>
      </c>
      <c r="E590">
        <v>5</v>
      </c>
      <c r="F590">
        <v>5.3</v>
      </c>
      <c r="G590">
        <v>5.3</v>
      </c>
      <c r="H590">
        <v>5.3</v>
      </c>
      <c r="I590">
        <v>5.3</v>
      </c>
      <c r="J590">
        <v>4.8</v>
      </c>
      <c r="K590">
        <v>4.9000000000000004</v>
      </c>
      <c r="L590">
        <v>5.0999999999999996</v>
      </c>
    </row>
    <row r="591" spans="1:12" ht="14.25" x14ac:dyDescent="0.45">
      <c r="A591" s="21" t="s">
        <v>792</v>
      </c>
      <c r="B591" s="21" t="s">
        <v>156</v>
      </c>
      <c r="C591" s="47">
        <v>29.2</v>
      </c>
      <c r="D591" s="47">
        <v>29.8</v>
      </c>
      <c r="E591">
        <v>29</v>
      </c>
      <c r="F591">
        <v>29</v>
      </c>
      <c r="G591">
        <v>28.5</v>
      </c>
      <c r="H591">
        <v>28.7</v>
      </c>
      <c r="I591">
        <v>29.6</v>
      </c>
      <c r="J591">
        <v>29.9</v>
      </c>
      <c r="K591">
        <v>30.8</v>
      </c>
      <c r="L591">
        <v>31.1</v>
      </c>
    </row>
    <row r="592" spans="1:12" ht="14.25" x14ac:dyDescent="0.45">
      <c r="A592" s="21" t="s">
        <v>793</v>
      </c>
      <c r="B592" s="23" t="s">
        <v>794</v>
      </c>
      <c r="C592" s="47">
        <v>100</v>
      </c>
      <c r="D592" s="47">
        <v>100</v>
      </c>
      <c r="E592">
        <v>100</v>
      </c>
      <c r="F592">
        <v>100</v>
      </c>
      <c r="G592">
        <v>100</v>
      </c>
      <c r="H592">
        <v>100</v>
      </c>
      <c r="I592">
        <v>100</v>
      </c>
      <c r="J592">
        <v>100</v>
      </c>
      <c r="K592">
        <v>100</v>
      </c>
      <c r="L592">
        <v>100</v>
      </c>
    </row>
    <row r="593" spans="1:12" ht="14.25" x14ac:dyDescent="0.45">
      <c r="A593" s="21" t="s">
        <v>795</v>
      </c>
      <c r="B593" s="21" t="s">
        <v>106</v>
      </c>
      <c r="C593" s="47">
        <v>66.599999999999994</v>
      </c>
      <c r="D593" s="47">
        <v>66.099999999999994</v>
      </c>
      <c r="E593">
        <v>65.8</v>
      </c>
      <c r="F593">
        <v>65.7</v>
      </c>
      <c r="G593">
        <v>66.599999999999994</v>
      </c>
      <c r="H593">
        <v>66.400000000000006</v>
      </c>
      <c r="I593">
        <v>66</v>
      </c>
      <c r="J593">
        <v>67.400000000000006</v>
      </c>
      <c r="K593">
        <v>66.5</v>
      </c>
      <c r="L593">
        <v>65.400000000000006</v>
      </c>
    </row>
    <row r="594" spans="1:12" ht="14.25" x14ac:dyDescent="0.45">
      <c r="A594" s="21" t="s">
        <v>796</v>
      </c>
      <c r="B594" s="21" t="s">
        <v>108</v>
      </c>
      <c r="C594" s="47">
        <v>42.7</v>
      </c>
      <c r="D594" s="47">
        <v>42.9</v>
      </c>
      <c r="E594">
        <v>42.2</v>
      </c>
      <c r="F594">
        <v>42.5</v>
      </c>
      <c r="G594">
        <v>43.5</v>
      </c>
      <c r="H594">
        <v>44</v>
      </c>
      <c r="I594">
        <v>44.2</v>
      </c>
      <c r="J594">
        <v>45.5</v>
      </c>
      <c r="K594">
        <v>44.8</v>
      </c>
      <c r="L594">
        <v>44.5</v>
      </c>
    </row>
    <row r="595" spans="1:12" ht="14.25" x14ac:dyDescent="0.45">
      <c r="A595" s="21" t="s">
        <v>797</v>
      </c>
      <c r="B595" s="21" t="s">
        <v>110</v>
      </c>
      <c r="C595" s="47">
        <v>1.9</v>
      </c>
      <c r="D595" s="47">
        <v>1.4</v>
      </c>
      <c r="E595">
        <v>1.5</v>
      </c>
      <c r="F595">
        <v>1.5</v>
      </c>
      <c r="G595">
        <v>1.5</v>
      </c>
      <c r="H595">
        <v>1.7</v>
      </c>
      <c r="I595">
        <v>1.7</v>
      </c>
      <c r="J595">
        <v>1.8</v>
      </c>
      <c r="K595">
        <v>1.8</v>
      </c>
      <c r="L595">
        <v>1.8</v>
      </c>
    </row>
    <row r="596" spans="1:12" ht="14.25" x14ac:dyDescent="0.45">
      <c r="A596" s="21" t="s">
        <v>798</v>
      </c>
      <c r="B596" s="21" t="s">
        <v>112</v>
      </c>
      <c r="C596" s="47">
        <v>22.1</v>
      </c>
      <c r="D596" s="47">
        <v>21.8</v>
      </c>
      <c r="E596">
        <v>22.1</v>
      </c>
      <c r="F596">
        <v>21.8</v>
      </c>
      <c r="G596">
        <v>21.5</v>
      </c>
      <c r="H596">
        <v>20.7</v>
      </c>
      <c r="I596">
        <v>20.100000000000001</v>
      </c>
      <c r="J596">
        <v>20.100000000000001</v>
      </c>
      <c r="K596">
        <v>19.899999999999999</v>
      </c>
      <c r="L596">
        <v>19.100000000000001</v>
      </c>
    </row>
    <row r="597" spans="1:12" ht="14.25" x14ac:dyDescent="0.45">
      <c r="A597" s="21" t="s">
        <v>799</v>
      </c>
      <c r="B597" s="21" t="s">
        <v>114</v>
      </c>
      <c r="C597" s="47">
        <v>33.4</v>
      </c>
      <c r="D597" s="47">
        <v>33.9</v>
      </c>
      <c r="E597">
        <v>34.200000000000003</v>
      </c>
      <c r="F597">
        <v>34.299999999999997</v>
      </c>
      <c r="G597">
        <v>33.4</v>
      </c>
      <c r="H597">
        <v>33.6</v>
      </c>
      <c r="I597">
        <v>34</v>
      </c>
      <c r="J597">
        <v>32.6</v>
      </c>
      <c r="K597">
        <v>33.5</v>
      </c>
      <c r="L597">
        <v>34.6</v>
      </c>
    </row>
    <row r="598" spans="1:12" ht="14.25" x14ac:dyDescent="0.45">
      <c r="A598" s="21" t="s">
        <v>800</v>
      </c>
      <c r="B598" s="21" t="s">
        <v>116</v>
      </c>
      <c r="C598" s="47">
        <v>0.5</v>
      </c>
      <c r="D598" s="47">
        <v>0.4</v>
      </c>
      <c r="E598">
        <v>0.5</v>
      </c>
      <c r="F598">
        <v>0.6</v>
      </c>
      <c r="G598">
        <v>0.5</v>
      </c>
      <c r="H598">
        <v>0.5</v>
      </c>
      <c r="I598">
        <v>0.5</v>
      </c>
      <c r="J598">
        <v>0.4</v>
      </c>
      <c r="K598">
        <v>0.3</v>
      </c>
      <c r="L598">
        <v>0.4</v>
      </c>
    </row>
    <row r="599" spans="1:12" ht="14.25" x14ac:dyDescent="0.45">
      <c r="A599" s="21" t="s">
        <v>801</v>
      </c>
      <c r="B599" s="21" t="s">
        <v>118</v>
      </c>
      <c r="C599" s="47">
        <v>4.2</v>
      </c>
      <c r="D599" s="47">
        <v>3.6</v>
      </c>
      <c r="E599">
        <v>4.5</v>
      </c>
      <c r="F599">
        <v>4.9000000000000004</v>
      </c>
      <c r="G599">
        <v>5</v>
      </c>
      <c r="H599">
        <v>4.9000000000000004</v>
      </c>
      <c r="I599">
        <v>4.9000000000000004</v>
      </c>
      <c r="J599">
        <v>4.5</v>
      </c>
      <c r="K599">
        <v>4.5999999999999996</v>
      </c>
      <c r="L599">
        <v>4.8</v>
      </c>
    </row>
    <row r="600" spans="1:12" ht="14.25" x14ac:dyDescent="0.45">
      <c r="A600" s="21" t="s">
        <v>802</v>
      </c>
      <c r="B600" s="21" t="s">
        <v>120</v>
      </c>
      <c r="C600" s="47">
        <v>28.7</v>
      </c>
      <c r="D600" s="47">
        <v>29.9</v>
      </c>
      <c r="E600">
        <v>29.2</v>
      </c>
      <c r="F600">
        <v>28.8</v>
      </c>
      <c r="G600">
        <v>27.9</v>
      </c>
      <c r="H600">
        <v>28.2</v>
      </c>
      <c r="I600">
        <v>28.6</v>
      </c>
      <c r="J600">
        <v>27.8</v>
      </c>
      <c r="K600">
        <v>28.6</v>
      </c>
      <c r="L600">
        <v>29.5</v>
      </c>
    </row>
    <row r="601" spans="1:12" ht="14.25" x14ac:dyDescent="0.45">
      <c r="A601" s="21" t="s">
        <v>803</v>
      </c>
      <c r="B601" s="23" t="s">
        <v>804</v>
      </c>
      <c r="C601" s="47">
        <v>100</v>
      </c>
      <c r="D601" s="47">
        <v>100</v>
      </c>
      <c r="E601">
        <v>100</v>
      </c>
      <c r="F601">
        <v>100</v>
      </c>
      <c r="G601">
        <v>100</v>
      </c>
      <c r="H601">
        <v>100</v>
      </c>
      <c r="I601">
        <v>100</v>
      </c>
      <c r="J601">
        <v>100</v>
      </c>
      <c r="K601">
        <v>100</v>
      </c>
      <c r="L601">
        <v>100</v>
      </c>
    </row>
    <row r="602" spans="1:12" ht="14.25" x14ac:dyDescent="0.45">
      <c r="A602" s="21" t="s">
        <v>805</v>
      </c>
      <c r="B602" s="21" t="s">
        <v>106</v>
      </c>
      <c r="C602" s="47">
        <v>82.4</v>
      </c>
      <c r="D602" s="47">
        <v>75.8</v>
      </c>
      <c r="E602">
        <v>71.5</v>
      </c>
      <c r="F602">
        <v>72.400000000000006</v>
      </c>
      <c r="G602">
        <v>70.599999999999994</v>
      </c>
      <c r="H602">
        <v>70.8</v>
      </c>
      <c r="I602">
        <v>70.900000000000006</v>
      </c>
      <c r="J602">
        <v>71.8</v>
      </c>
      <c r="K602">
        <v>73.900000000000006</v>
      </c>
      <c r="L602">
        <v>71.599999999999994</v>
      </c>
    </row>
    <row r="603" spans="1:12" ht="14.25" x14ac:dyDescent="0.45">
      <c r="A603" s="21" t="s">
        <v>806</v>
      </c>
      <c r="B603" s="21" t="s">
        <v>108</v>
      </c>
      <c r="C603" s="47">
        <v>38.799999999999997</v>
      </c>
      <c r="D603" s="47">
        <v>39.200000000000003</v>
      </c>
      <c r="E603">
        <v>38</v>
      </c>
      <c r="F603">
        <v>37.700000000000003</v>
      </c>
      <c r="G603">
        <v>37.6</v>
      </c>
      <c r="H603">
        <v>37.9</v>
      </c>
      <c r="I603">
        <v>37.4</v>
      </c>
      <c r="J603">
        <v>37.1</v>
      </c>
      <c r="K603">
        <v>37.1</v>
      </c>
      <c r="L603">
        <v>36.299999999999997</v>
      </c>
    </row>
    <row r="604" spans="1:12" ht="14.25" x14ac:dyDescent="0.45">
      <c r="A604" s="21" t="s">
        <v>807</v>
      </c>
      <c r="B604" s="21" t="s">
        <v>110</v>
      </c>
      <c r="C604" s="47">
        <v>5.4</v>
      </c>
      <c r="D604" s="47">
        <v>2.9</v>
      </c>
      <c r="E604">
        <v>3</v>
      </c>
      <c r="F604">
        <v>3.2</v>
      </c>
      <c r="G604">
        <v>3.5</v>
      </c>
      <c r="H604">
        <v>4.3</v>
      </c>
      <c r="I604">
        <v>4.5</v>
      </c>
      <c r="J604">
        <v>4.8</v>
      </c>
      <c r="K604">
        <v>5</v>
      </c>
      <c r="L604">
        <v>4.9000000000000004</v>
      </c>
    </row>
    <row r="605" spans="1:12" ht="14.25" x14ac:dyDescent="0.45">
      <c r="A605" s="21" t="s">
        <v>808</v>
      </c>
      <c r="B605" s="21" t="s">
        <v>112</v>
      </c>
      <c r="C605" s="47">
        <v>38.1</v>
      </c>
      <c r="D605" s="47">
        <v>33.700000000000003</v>
      </c>
      <c r="E605">
        <v>30.5</v>
      </c>
      <c r="F605">
        <v>31.4</v>
      </c>
      <c r="G605">
        <v>29.4</v>
      </c>
      <c r="H605">
        <v>28.6</v>
      </c>
      <c r="I605">
        <v>29</v>
      </c>
      <c r="J605">
        <v>29.9</v>
      </c>
      <c r="K605">
        <v>31.9</v>
      </c>
      <c r="L605">
        <v>30.5</v>
      </c>
    </row>
    <row r="606" spans="1:12" ht="14.25" x14ac:dyDescent="0.45">
      <c r="A606" s="21" t="s">
        <v>809</v>
      </c>
      <c r="B606" s="21" t="s">
        <v>114</v>
      </c>
      <c r="C606" s="47">
        <v>17.600000000000001</v>
      </c>
      <c r="D606" s="47">
        <v>24.2</v>
      </c>
      <c r="E606">
        <v>28.5</v>
      </c>
      <c r="F606">
        <v>27.6</v>
      </c>
      <c r="G606">
        <v>29.4</v>
      </c>
      <c r="H606">
        <v>29.2</v>
      </c>
      <c r="I606">
        <v>29.1</v>
      </c>
      <c r="J606">
        <v>28.2</v>
      </c>
      <c r="K606">
        <v>26.1</v>
      </c>
      <c r="L606">
        <v>28.4</v>
      </c>
    </row>
    <row r="607" spans="1:12" ht="14.25" x14ac:dyDescent="0.45">
      <c r="A607" s="21" t="s">
        <v>810</v>
      </c>
      <c r="B607" s="21" t="s">
        <v>116</v>
      </c>
      <c r="C607" s="47">
        <v>0.2</v>
      </c>
      <c r="D607" s="47">
        <v>0.1</v>
      </c>
      <c r="E607">
        <v>0.2</v>
      </c>
      <c r="F607">
        <v>0.2</v>
      </c>
      <c r="G607">
        <v>0.2</v>
      </c>
      <c r="H607">
        <v>0.2</v>
      </c>
      <c r="I607">
        <v>0.2</v>
      </c>
      <c r="J607">
        <v>0.2</v>
      </c>
      <c r="K607">
        <v>0.1</v>
      </c>
      <c r="L607">
        <v>0.1</v>
      </c>
    </row>
    <row r="608" spans="1:12" ht="14.25" x14ac:dyDescent="0.45">
      <c r="A608" s="21" t="s">
        <v>811</v>
      </c>
      <c r="B608" s="21" t="s">
        <v>118</v>
      </c>
      <c r="C608" s="47">
        <v>0.9</v>
      </c>
      <c r="D608" s="47">
        <v>0.9</v>
      </c>
      <c r="E608">
        <v>1.4</v>
      </c>
      <c r="F608">
        <v>1.3</v>
      </c>
      <c r="G608">
        <v>1.3</v>
      </c>
      <c r="H608">
        <v>1.4</v>
      </c>
      <c r="I608">
        <v>1.4</v>
      </c>
      <c r="J608">
        <v>1.2</v>
      </c>
      <c r="K608">
        <v>1.1000000000000001</v>
      </c>
      <c r="L608">
        <v>1.1000000000000001</v>
      </c>
    </row>
    <row r="609" spans="1:12" ht="14.25" x14ac:dyDescent="0.45">
      <c r="A609" s="21" t="s">
        <v>812</v>
      </c>
      <c r="B609" s="21" t="s">
        <v>120</v>
      </c>
      <c r="C609" s="47">
        <v>16.600000000000001</v>
      </c>
      <c r="D609" s="47">
        <v>23.2</v>
      </c>
      <c r="E609">
        <v>27</v>
      </c>
      <c r="F609">
        <v>26.2</v>
      </c>
      <c r="G609">
        <v>27.9</v>
      </c>
      <c r="H609">
        <v>27.6</v>
      </c>
      <c r="I609">
        <v>27.5</v>
      </c>
      <c r="J609">
        <v>26.9</v>
      </c>
      <c r="K609">
        <v>24.9</v>
      </c>
      <c r="L609">
        <v>27.2</v>
      </c>
    </row>
    <row r="610" spans="1:12" ht="14.25" x14ac:dyDescent="0.45">
      <c r="A610" s="21" t="s">
        <v>813</v>
      </c>
      <c r="B610" s="23" t="s">
        <v>814</v>
      </c>
      <c r="C610" s="47">
        <v>100</v>
      </c>
      <c r="D610" s="47">
        <v>100</v>
      </c>
      <c r="E610">
        <v>100</v>
      </c>
      <c r="F610">
        <v>100</v>
      </c>
      <c r="G610">
        <v>100</v>
      </c>
      <c r="H610">
        <v>100</v>
      </c>
      <c r="I610">
        <v>100</v>
      </c>
      <c r="J610">
        <v>100</v>
      </c>
      <c r="K610">
        <v>100</v>
      </c>
      <c r="L610">
        <v>100</v>
      </c>
    </row>
    <row r="611" spans="1:12" ht="14.25" x14ac:dyDescent="0.45">
      <c r="A611" s="21" t="s">
        <v>815</v>
      </c>
      <c r="B611" s="21" t="s">
        <v>106</v>
      </c>
      <c r="C611" s="47">
        <v>64.3</v>
      </c>
      <c r="D611" s="47">
        <v>67.599999999999994</v>
      </c>
      <c r="E611">
        <v>66.5</v>
      </c>
      <c r="F611">
        <v>67.8</v>
      </c>
      <c r="G611">
        <v>71.2</v>
      </c>
      <c r="H611">
        <v>71</v>
      </c>
      <c r="I611">
        <v>70.400000000000006</v>
      </c>
      <c r="J611">
        <v>74.599999999999994</v>
      </c>
      <c r="K611">
        <v>74.900000000000006</v>
      </c>
      <c r="L611">
        <v>74.8</v>
      </c>
    </row>
    <row r="612" spans="1:12" ht="14.25" x14ac:dyDescent="0.45">
      <c r="A612" s="21" t="s">
        <v>816</v>
      </c>
      <c r="B612" s="21" t="s">
        <v>108</v>
      </c>
      <c r="C612" s="47">
        <v>53.1</v>
      </c>
      <c r="D612" s="47">
        <v>52.7</v>
      </c>
      <c r="E612">
        <v>51.3</v>
      </c>
      <c r="F612">
        <v>52</v>
      </c>
      <c r="G612">
        <v>54.4</v>
      </c>
      <c r="H612">
        <v>55</v>
      </c>
      <c r="I612">
        <v>56.6</v>
      </c>
      <c r="J612">
        <v>61.4</v>
      </c>
      <c r="K612">
        <v>60.6</v>
      </c>
      <c r="L612">
        <v>60.9</v>
      </c>
    </row>
    <row r="613" spans="1:12" ht="14.25" x14ac:dyDescent="0.45">
      <c r="A613" s="21" t="s">
        <v>817</v>
      </c>
      <c r="B613" s="21" t="s">
        <v>110</v>
      </c>
      <c r="C613" s="47">
        <v>1.3</v>
      </c>
      <c r="D613" s="47">
        <v>1.3</v>
      </c>
      <c r="E613">
        <v>1.3</v>
      </c>
      <c r="F613">
        <v>1.3</v>
      </c>
      <c r="G613">
        <v>1.3</v>
      </c>
      <c r="H613">
        <v>1.4</v>
      </c>
      <c r="I613">
        <v>1.5</v>
      </c>
      <c r="J613">
        <v>1.6</v>
      </c>
      <c r="K613">
        <v>1.6</v>
      </c>
      <c r="L613">
        <v>1.5</v>
      </c>
    </row>
    <row r="614" spans="1:12" ht="14.25" x14ac:dyDescent="0.45">
      <c r="A614" s="21" t="s">
        <v>818</v>
      </c>
      <c r="B614" s="21" t="s">
        <v>112</v>
      </c>
      <c r="C614" s="47">
        <v>9.9</v>
      </c>
      <c r="D614" s="47">
        <v>13.5</v>
      </c>
      <c r="E614">
        <v>13.9</v>
      </c>
      <c r="F614">
        <v>14.5</v>
      </c>
      <c r="G614">
        <v>15.5</v>
      </c>
      <c r="H614">
        <v>14.6</v>
      </c>
      <c r="I614">
        <v>12.3</v>
      </c>
      <c r="J614">
        <v>11.5</v>
      </c>
      <c r="K614">
        <v>12.8</v>
      </c>
      <c r="L614">
        <v>12.3</v>
      </c>
    </row>
    <row r="615" spans="1:12" ht="14.25" x14ac:dyDescent="0.45">
      <c r="A615" s="21" t="s">
        <v>819</v>
      </c>
      <c r="B615" s="21" t="s">
        <v>114</v>
      </c>
      <c r="C615" s="47">
        <v>35.700000000000003</v>
      </c>
      <c r="D615" s="47">
        <v>32.4</v>
      </c>
      <c r="E615">
        <v>33.5</v>
      </c>
      <c r="F615">
        <v>32.200000000000003</v>
      </c>
      <c r="G615">
        <v>28.8</v>
      </c>
      <c r="H615">
        <v>29</v>
      </c>
      <c r="I615">
        <v>29.6</v>
      </c>
      <c r="J615">
        <v>25.4</v>
      </c>
      <c r="K615">
        <v>25.1</v>
      </c>
      <c r="L615">
        <v>25.2</v>
      </c>
    </row>
    <row r="616" spans="1:12" ht="14.25" x14ac:dyDescent="0.45">
      <c r="A616" s="21" t="s">
        <v>820</v>
      </c>
      <c r="B616" s="21" t="s">
        <v>116</v>
      </c>
      <c r="C616" s="47">
        <v>0.5</v>
      </c>
      <c r="D616" s="47">
        <v>0.5</v>
      </c>
      <c r="E616">
        <v>0.5</v>
      </c>
      <c r="F616">
        <v>0.5</v>
      </c>
      <c r="G616">
        <v>0.3</v>
      </c>
      <c r="H616">
        <v>0.4</v>
      </c>
      <c r="I616">
        <v>0.3</v>
      </c>
      <c r="J616">
        <v>0.2</v>
      </c>
      <c r="K616">
        <v>0.2</v>
      </c>
      <c r="L616">
        <v>0.2</v>
      </c>
    </row>
    <row r="617" spans="1:12" ht="14.25" x14ac:dyDescent="0.45">
      <c r="A617" s="21" t="s">
        <v>821</v>
      </c>
      <c r="B617" s="21" t="s">
        <v>118</v>
      </c>
      <c r="C617" s="47">
        <v>2.6</v>
      </c>
      <c r="D617" s="47">
        <v>2.2000000000000002</v>
      </c>
      <c r="E617">
        <v>3.4</v>
      </c>
      <c r="F617">
        <v>3.8</v>
      </c>
      <c r="G617">
        <v>3.8</v>
      </c>
      <c r="H617">
        <v>3.7</v>
      </c>
      <c r="I617">
        <v>3.7</v>
      </c>
      <c r="J617">
        <v>3.2</v>
      </c>
      <c r="K617">
        <v>3</v>
      </c>
      <c r="L617">
        <v>3.1</v>
      </c>
    </row>
    <row r="618" spans="1:12" ht="14.25" x14ac:dyDescent="0.45">
      <c r="A618" s="21" t="s">
        <v>822</v>
      </c>
      <c r="B618" s="21" t="s">
        <v>120</v>
      </c>
      <c r="C618" s="47">
        <v>32.5</v>
      </c>
      <c r="D618" s="47">
        <v>29.8</v>
      </c>
      <c r="E618">
        <v>29.7</v>
      </c>
      <c r="F618">
        <v>27.9</v>
      </c>
      <c r="G618">
        <v>24.7</v>
      </c>
      <c r="H618">
        <v>24.9</v>
      </c>
      <c r="I618">
        <v>25.6</v>
      </c>
      <c r="J618">
        <v>22.1</v>
      </c>
      <c r="K618">
        <v>21.9</v>
      </c>
      <c r="L618">
        <v>21.9</v>
      </c>
    </row>
    <row r="619" spans="1:12" ht="14.25" x14ac:dyDescent="0.45">
      <c r="A619" s="21" t="s">
        <v>823</v>
      </c>
      <c r="B619" s="23" t="s">
        <v>824</v>
      </c>
      <c r="C619" s="47">
        <v>100</v>
      </c>
      <c r="D619" s="47">
        <v>100</v>
      </c>
      <c r="E619">
        <v>100</v>
      </c>
      <c r="F619">
        <v>100</v>
      </c>
      <c r="G619">
        <v>100</v>
      </c>
      <c r="H619">
        <v>100</v>
      </c>
      <c r="I619">
        <v>100</v>
      </c>
      <c r="J619">
        <v>100</v>
      </c>
      <c r="K619">
        <v>100</v>
      </c>
      <c r="L619">
        <v>100</v>
      </c>
    </row>
    <row r="620" spans="1:12" ht="14.25" x14ac:dyDescent="0.45">
      <c r="A620" s="21" t="s">
        <v>825</v>
      </c>
      <c r="B620" s="21" t="s">
        <v>106</v>
      </c>
      <c r="C620" s="47">
        <v>62.9</v>
      </c>
      <c r="D620" s="47">
        <v>63</v>
      </c>
      <c r="E620">
        <v>63.9</v>
      </c>
      <c r="F620">
        <v>63.3</v>
      </c>
      <c r="G620">
        <v>64</v>
      </c>
      <c r="H620">
        <v>63.7</v>
      </c>
      <c r="I620">
        <v>63.4</v>
      </c>
      <c r="J620">
        <v>64.099999999999994</v>
      </c>
      <c r="K620">
        <v>62.1</v>
      </c>
      <c r="L620">
        <v>60.9</v>
      </c>
    </row>
    <row r="621" spans="1:12" ht="14.25" x14ac:dyDescent="0.45">
      <c r="A621" s="21" t="s">
        <v>826</v>
      </c>
      <c r="B621" s="21" t="s">
        <v>108</v>
      </c>
      <c r="C621" s="47">
        <v>41</v>
      </c>
      <c r="D621" s="47">
        <v>41.2</v>
      </c>
      <c r="E621">
        <v>40.700000000000003</v>
      </c>
      <c r="F621">
        <v>40.9</v>
      </c>
      <c r="G621">
        <v>41.7</v>
      </c>
      <c r="H621">
        <v>42.2</v>
      </c>
      <c r="I621">
        <v>42.2</v>
      </c>
      <c r="J621">
        <v>42.9</v>
      </c>
      <c r="K621">
        <v>42.1</v>
      </c>
      <c r="L621">
        <v>41.6</v>
      </c>
    </row>
    <row r="622" spans="1:12" ht="14.25" x14ac:dyDescent="0.45">
      <c r="A622" s="21" t="s">
        <v>827</v>
      </c>
      <c r="B622" s="21" t="s">
        <v>110</v>
      </c>
      <c r="C622" s="47">
        <v>1</v>
      </c>
      <c r="D622" s="47">
        <v>1.1000000000000001</v>
      </c>
      <c r="E622">
        <v>1.1000000000000001</v>
      </c>
      <c r="F622">
        <v>1</v>
      </c>
      <c r="G622">
        <v>1</v>
      </c>
      <c r="H622">
        <v>1.1000000000000001</v>
      </c>
      <c r="I622">
        <v>1.1000000000000001</v>
      </c>
      <c r="J622">
        <v>1.1000000000000001</v>
      </c>
      <c r="K622">
        <v>1.1000000000000001</v>
      </c>
      <c r="L622">
        <v>1.1000000000000001</v>
      </c>
    </row>
    <row r="623" spans="1:12" ht="14.25" x14ac:dyDescent="0.45">
      <c r="A623" s="21" t="s">
        <v>828</v>
      </c>
      <c r="B623" s="21" t="s">
        <v>112</v>
      </c>
      <c r="C623" s="47">
        <v>20.9</v>
      </c>
      <c r="D623" s="47">
        <v>20.7</v>
      </c>
      <c r="E623">
        <v>22.2</v>
      </c>
      <c r="F623">
        <v>21.3</v>
      </c>
      <c r="G623">
        <v>21.3</v>
      </c>
      <c r="H623">
        <v>20.399999999999999</v>
      </c>
      <c r="I623">
        <v>20.2</v>
      </c>
      <c r="J623">
        <v>20.100000000000001</v>
      </c>
      <c r="K623">
        <v>19</v>
      </c>
      <c r="L623">
        <v>18.2</v>
      </c>
    </row>
    <row r="624" spans="1:12" ht="14.25" x14ac:dyDescent="0.45">
      <c r="A624" s="21" t="s">
        <v>829</v>
      </c>
      <c r="B624" s="21" t="s">
        <v>114</v>
      </c>
      <c r="C624" s="47">
        <v>37.1</v>
      </c>
      <c r="D624" s="47">
        <v>37</v>
      </c>
      <c r="E624">
        <v>36.1</v>
      </c>
      <c r="F624">
        <v>36.700000000000003</v>
      </c>
      <c r="G624">
        <v>36</v>
      </c>
      <c r="H624">
        <v>36.299999999999997</v>
      </c>
      <c r="I624">
        <v>36.6</v>
      </c>
      <c r="J624">
        <v>35.9</v>
      </c>
      <c r="K624">
        <v>37.9</v>
      </c>
      <c r="L624">
        <v>39.1</v>
      </c>
    </row>
    <row r="625" spans="1:12" ht="14.25" x14ac:dyDescent="0.45">
      <c r="A625" s="21" t="s">
        <v>830</v>
      </c>
      <c r="B625" s="21" t="s">
        <v>116</v>
      </c>
      <c r="C625" s="47">
        <v>0.5</v>
      </c>
      <c r="D625" s="47">
        <v>0.5</v>
      </c>
      <c r="E625">
        <v>0.6</v>
      </c>
      <c r="F625">
        <v>0.7</v>
      </c>
      <c r="G625">
        <v>0.6</v>
      </c>
      <c r="H625">
        <v>0.6</v>
      </c>
      <c r="I625">
        <v>0.6</v>
      </c>
      <c r="J625">
        <v>0.5</v>
      </c>
      <c r="K625">
        <v>0.4</v>
      </c>
      <c r="L625">
        <v>0.5</v>
      </c>
    </row>
    <row r="626" spans="1:12" ht="14.25" x14ac:dyDescent="0.45">
      <c r="A626" s="21" t="s">
        <v>831</v>
      </c>
      <c r="B626" s="21" t="s">
        <v>118</v>
      </c>
      <c r="C626" s="47">
        <v>5.5</v>
      </c>
      <c r="D626" s="47">
        <v>4.7</v>
      </c>
      <c r="E626">
        <v>5.8</v>
      </c>
      <c r="F626">
        <v>6.2</v>
      </c>
      <c r="G626">
        <v>6.3</v>
      </c>
      <c r="H626">
        <v>6.2</v>
      </c>
      <c r="I626">
        <v>6.1</v>
      </c>
      <c r="J626">
        <v>5.7</v>
      </c>
      <c r="K626">
        <v>5.9</v>
      </c>
      <c r="L626">
        <v>6.2</v>
      </c>
    </row>
    <row r="627" spans="1:12" ht="14.25" x14ac:dyDescent="0.45">
      <c r="A627" s="21" t="s">
        <v>832</v>
      </c>
      <c r="B627" s="21" t="s">
        <v>120</v>
      </c>
      <c r="C627" s="47">
        <v>31.1</v>
      </c>
      <c r="D627" s="47">
        <v>31.8</v>
      </c>
      <c r="E627">
        <v>29.7</v>
      </c>
      <c r="F627">
        <v>29.8</v>
      </c>
      <c r="G627">
        <v>29</v>
      </c>
      <c r="H627">
        <v>29.4</v>
      </c>
      <c r="I627">
        <v>29.8</v>
      </c>
      <c r="J627">
        <v>29.7</v>
      </c>
      <c r="K627">
        <v>31.5</v>
      </c>
      <c r="L627">
        <v>32.4</v>
      </c>
    </row>
    <row r="628" spans="1:12" ht="14.25" x14ac:dyDescent="0.45">
      <c r="A628" s="21" t="s">
        <v>833</v>
      </c>
      <c r="B628" s="23" t="s">
        <v>834</v>
      </c>
      <c r="C628" s="47">
        <v>100</v>
      </c>
      <c r="D628" s="47">
        <v>100</v>
      </c>
      <c r="E628">
        <v>100</v>
      </c>
      <c r="F628">
        <v>100</v>
      </c>
      <c r="G628">
        <v>100</v>
      </c>
      <c r="H628">
        <v>100</v>
      </c>
      <c r="I628">
        <v>100</v>
      </c>
      <c r="J628">
        <v>100</v>
      </c>
      <c r="K628">
        <v>100</v>
      </c>
      <c r="L628">
        <v>100</v>
      </c>
    </row>
    <row r="629" spans="1:12" ht="14.25" x14ac:dyDescent="0.45">
      <c r="A629" s="21" t="s">
        <v>835</v>
      </c>
      <c r="B629" s="21" t="s">
        <v>142</v>
      </c>
      <c r="C629" s="47">
        <v>59.3</v>
      </c>
      <c r="D629" s="47">
        <v>61.2</v>
      </c>
      <c r="E629">
        <v>62.9</v>
      </c>
      <c r="F629">
        <v>62.3</v>
      </c>
      <c r="G629">
        <v>63.1</v>
      </c>
      <c r="H629">
        <v>64.099999999999994</v>
      </c>
      <c r="I629">
        <v>62.6</v>
      </c>
      <c r="J629">
        <v>62</v>
      </c>
      <c r="K629">
        <v>62</v>
      </c>
      <c r="L629">
        <v>62</v>
      </c>
    </row>
    <row r="630" spans="1:12" ht="14.25" x14ac:dyDescent="0.45">
      <c r="A630" s="21" t="s">
        <v>836</v>
      </c>
      <c r="B630" s="21" t="s">
        <v>144</v>
      </c>
      <c r="C630" s="47">
        <v>51.1</v>
      </c>
      <c r="D630" s="47">
        <v>52</v>
      </c>
      <c r="E630">
        <v>53.8</v>
      </c>
      <c r="F630">
        <v>53.3</v>
      </c>
      <c r="G630">
        <v>54.2</v>
      </c>
      <c r="H630">
        <v>55.1</v>
      </c>
      <c r="I630">
        <v>54.1</v>
      </c>
      <c r="J630">
        <v>53.8</v>
      </c>
      <c r="K630">
        <v>53.8</v>
      </c>
      <c r="L630">
        <v>53.9</v>
      </c>
    </row>
    <row r="631" spans="1:12" ht="14.25" x14ac:dyDescent="0.45">
      <c r="A631" s="21" t="s">
        <v>837</v>
      </c>
      <c r="B631" s="21" t="s">
        <v>146</v>
      </c>
      <c r="C631" s="47">
        <v>2.1</v>
      </c>
      <c r="D631" s="47">
        <v>2.1</v>
      </c>
      <c r="E631">
        <v>2</v>
      </c>
      <c r="F631">
        <v>1.8</v>
      </c>
      <c r="G631">
        <v>1.8</v>
      </c>
      <c r="H631">
        <v>1.7</v>
      </c>
      <c r="I631">
        <v>1.6</v>
      </c>
      <c r="J631">
        <v>1.5</v>
      </c>
      <c r="K631">
        <v>1.6</v>
      </c>
      <c r="L631">
        <v>1.5</v>
      </c>
    </row>
    <row r="632" spans="1:12" ht="14.25" x14ac:dyDescent="0.45">
      <c r="A632" s="21" t="s">
        <v>838</v>
      </c>
      <c r="B632" s="21" t="s">
        <v>148</v>
      </c>
      <c r="C632" s="47">
        <v>6</v>
      </c>
      <c r="D632" s="47">
        <v>7.2</v>
      </c>
      <c r="E632">
        <v>7.1</v>
      </c>
      <c r="F632">
        <v>7.1</v>
      </c>
      <c r="G632">
        <v>7.2</v>
      </c>
      <c r="H632">
        <v>7.3</v>
      </c>
      <c r="I632">
        <v>7</v>
      </c>
      <c r="J632">
        <v>6.6</v>
      </c>
      <c r="K632">
        <v>6.7</v>
      </c>
      <c r="L632">
        <v>6.6</v>
      </c>
    </row>
    <row r="633" spans="1:12" ht="14.25" x14ac:dyDescent="0.45">
      <c r="A633" s="21" t="s">
        <v>839</v>
      </c>
      <c r="B633" s="21" t="s">
        <v>150</v>
      </c>
      <c r="C633" s="47">
        <v>40.700000000000003</v>
      </c>
      <c r="D633" s="47">
        <v>38.799999999999997</v>
      </c>
      <c r="E633">
        <v>37.1</v>
      </c>
      <c r="F633">
        <v>37.700000000000003</v>
      </c>
      <c r="G633">
        <v>36.9</v>
      </c>
      <c r="H633">
        <v>35.9</v>
      </c>
      <c r="I633">
        <v>37.4</v>
      </c>
      <c r="J633">
        <v>38</v>
      </c>
      <c r="K633">
        <v>38</v>
      </c>
      <c r="L633">
        <v>38</v>
      </c>
    </row>
    <row r="634" spans="1:12" ht="14.25" x14ac:dyDescent="0.45">
      <c r="A634" s="21" t="s">
        <v>840</v>
      </c>
      <c r="B634" s="21" t="s">
        <v>152</v>
      </c>
      <c r="C634" s="47">
        <v>2.7</v>
      </c>
      <c r="D634" s="47">
        <v>2.2000000000000002</v>
      </c>
      <c r="E634">
        <v>2.4</v>
      </c>
      <c r="F634">
        <v>2.5</v>
      </c>
      <c r="G634">
        <v>2.1</v>
      </c>
      <c r="H634">
        <v>2</v>
      </c>
      <c r="I634">
        <v>2.1</v>
      </c>
      <c r="J634">
        <v>1.9</v>
      </c>
      <c r="K634">
        <v>1.7</v>
      </c>
      <c r="L634">
        <v>1.8</v>
      </c>
    </row>
    <row r="635" spans="1:12" ht="14.25" x14ac:dyDescent="0.45">
      <c r="A635" s="21" t="s">
        <v>841</v>
      </c>
      <c r="B635" s="21" t="s">
        <v>154</v>
      </c>
      <c r="C635" s="47">
        <v>3.8</v>
      </c>
      <c r="D635" s="47">
        <v>3.7</v>
      </c>
      <c r="E635">
        <v>3.8</v>
      </c>
      <c r="F635">
        <v>3.4</v>
      </c>
      <c r="G635">
        <v>3.1</v>
      </c>
      <c r="H635">
        <v>3</v>
      </c>
      <c r="I635">
        <v>3</v>
      </c>
      <c r="J635">
        <v>2.9</v>
      </c>
      <c r="K635">
        <v>2.8</v>
      </c>
      <c r="L635">
        <v>3.1</v>
      </c>
    </row>
    <row r="636" spans="1:12" ht="14.25" x14ac:dyDescent="0.45">
      <c r="A636" s="21" t="s">
        <v>842</v>
      </c>
      <c r="B636" s="21" t="s">
        <v>156</v>
      </c>
      <c r="C636" s="47">
        <v>34.200000000000003</v>
      </c>
      <c r="D636" s="47">
        <v>32.9</v>
      </c>
      <c r="E636">
        <v>30.9</v>
      </c>
      <c r="F636">
        <v>31.9</v>
      </c>
      <c r="G636">
        <v>31.7</v>
      </c>
      <c r="H636">
        <v>30.9</v>
      </c>
      <c r="I636">
        <v>32.200000000000003</v>
      </c>
      <c r="J636">
        <v>33.200000000000003</v>
      </c>
      <c r="K636">
        <v>33.5</v>
      </c>
      <c r="L636">
        <v>33.1</v>
      </c>
    </row>
    <row r="637" spans="1:12" ht="14.25" x14ac:dyDescent="0.45">
      <c r="A637" s="21" t="s">
        <v>843</v>
      </c>
      <c r="B637" s="23" t="s">
        <v>844</v>
      </c>
      <c r="C637" s="47">
        <v>100</v>
      </c>
      <c r="D637" s="47">
        <v>100</v>
      </c>
      <c r="E637">
        <v>100</v>
      </c>
      <c r="F637">
        <v>100</v>
      </c>
      <c r="G637">
        <v>100</v>
      </c>
      <c r="H637">
        <v>100</v>
      </c>
      <c r="I637">
        <v>100</v>
      </c>
      <c r="J637">
        <v>100</v>
      </c>
      <c r="K637">
        <v>100</v>
      </c>
      <c r="L637">
        <v>100</v>
      </c>
    </row>
    <row r="638" spans="1:12" ht="14.25" x14ac:dyDescent="0.45">
      <c r="A638" s="21" t="s">
        <v>845</v>
      </c>
      <c r="B638" s="21" t="s">
        <v>142</v>
      </c>
      <c r="C638" s="47">
        <v>64.3</v>
      </c>
      <c r="D638" s="47">
        <v>65.099999999999994</v>
      </c>
      <c r="E638">
        <v>65.099999999999994</v>
      </c>
      <c r="F638">
        <v>63.8</v>
      </c>
      <c r="G638">
        <v>63.6</v>
      </c>
      <c r="H638">
        <v>63.1</v>
      </c>
      <c r="I638">
        <v>61.1</v>
      </c>
      <c r="J638">
        <v>60.1</v>
      </c>
      <c r="K638">
        <v>58.5</v>
      </c>
      <c r="L638">
        <v>59.1</v>
      </c>
    </row>
    <row r="639" spans="1:12" ht="14.25" x14ac:dyDescent="0.45">
      <c r="A639" s="21" t="s">
        <v>846</v>
      </c>
      <c r="B639" s="21" t="s">
        <v>144</v>
      </c>
      <c r="C639" s="47">
        <v>46</v>
      </c>
      <c r="D639" s="47">
        <v>45.6</v>
      </c>
      <c r="E639">
        <v>45.6</v>
      </c>
      <c r="F639">
        <v>45.3</v>
      </c>
      <c r="G639">
        <v>45.8</v>
      </c>
      <c r="H639">
        <v>45.6</v>
      </c>
      <c r="I639">
        <v>44.4</v>
      </c>
      <c r="J639">
        <v>44.3</v>
      </c>
      <c r="K639">
        <v>42.9</v>
      </c>
      <c r="L639">
        <v>43.1</v>
      </c>
    </row>
    <row r="640" spans="1:12" ht="14.25" x14ac:dyDescent="0.45">
      <c r="A640" s="21" t="s">
        <v>847</v>
      </c>
      <c r="B640" s="21" t="s">
        <v>146</v>
      </c>
      <c r="C640" s="47">
        <v>1.4</v>
      </c>
      <c r="D640" s="47">
        <v>1.5</v>
      </c>
      <c r="E640">
        <v>1.5</v>
      </c>
      <c r="F640">
        <v>1.5</v>
      </c>
      <c r="G640">
        <v>1.5</v>
      </c>
      <c r="H640">
        <v>1.5</v>
      </c>
      <c r="I640">
        <v>1.4</v>
      </c>
      <c r="J640">
        <v>1.4</v>
      </c>
      <c r="K640">
        <v>1.4</v>
      </c>
      <c r="L640">
        <v>1.4</v>
      </c>
    </row>
    <row r="641" spans="1:12" ht="14.25" x14ac:dyDescent="0.45">
      <c r="A641" s="21" t="s">
        <v>848</v>
      </c>
      <c r="B641" s="21" t="s">
        <v>148</v>
      </c>
      <c r="C641" s="47">
        <v>16.899999999999999</v>
      </c>
      <c r="D641" s="47">
        <v>18</v>
      </c>
      <c r="E641">
        <v>18</v>
      </c>
      <c r="F641">
        <v>17.100000000000001</v>
      </c>
      <c r="G641">
        <v>16.3</v>
      </c>
      <c r="H641">
        <v>16</v>
      </c>
      <c r="I641">
        <v>15.2</v>
      </c>
      <c r="J641">
        <v>14.4</v>
      </c>
      <c r="K641">
        <v>14.2</v>
      </c>
      <c r="L641">
        <v>14.6</v>
      </c>
    </row>
    <row r="642" spans="1:12" ht="14.25" x14ac:dyDescent="0.45">
      <c r="A642" s="21" t="s">
        <v>849</v>
      </c>
      <c r="B642" s="21" t="s">
        <v>150</v>
      </c>
      <c r="C642" s="47">
        <v>35.700000000000003</v>
      </c>
      <c r="D642" s="47">
        <v>34.9</v>
      </c>
      <c r="E642">
        <v>34.9</v>
      </c>
      <c r="F642">
        <v>36.200000000000003</v>
      </c>
      <c r="G642">
        <v>36.4</v>
      </c>
      <c r="H642">
        <v>36.9</v>
      </c>
      <c r="I642">
        <v>38.9</v>
      </c>
      <c r="J642">
        <v>39.9</v>
      </c>
      <c r="K642">
        <v>41.5</v>
      </c>
      <c r="L642">
        <v>40.9</v>
      </c>
    </row>
    <row r="643" spans="1:12" ht="14.25" x14ac:dyDescent="0.45">
      <c r="A643" s="21" t="s">
        <v>850</v>
      </c>
      <c r="B643" s="21" t="s">
        <v>152</v>
      </c>
      <c r="C643" s="47">
        <v>1</v>
      </c>
      <c r="D643" s="47">
        <v>0.6</v>
      </c>
      <c r="E643">
        <v>0.6</v>
      </c>
      <c r="F643">
        <v>0.8</v>
      </c>
      <c r="G643">
        <v>0.8</v>
      </c>
      <c r="H643">
        <v>0.9</v>
      </c>
      <c r="I643">
        <v>0.8</v>
      </c>
      <c r="J643">
        <v>0.7</v>
      </c>
      <c r="K643">
        <v>0.6</v>
      </c>
      <c r="L643">
        <v>0.6</v>
      </c>
    </row>
    <row r="644" spans="1:12" ht="14.25" x14ac:dyDescent="0.45">
      <c r="A644" s="21" t="s">
        <v>851</v>
      </c>
      <c r="B644" s="21" t="s">
        <v>154</v>
      </c>
      <c r="C644" s="47">
        <v>7.7</v>
      </c>
      <c r="D644" s="47">
        <v>6.6</v>
      </c>
      <c r="E644">
        <v>6.9</v>
      </c>
      <c r="F644">
        <v>7.6</v>
      </c>
      <c r="G644">
        <v>7.7</v>
      </c>
      <c r="H644">
        <v>7.8</v>
      </c>
      <c r="I644">
        <v>7.8</v>
      </c>
      <c r="J644">
        <v>6.6</v>
      </c>
      <c r="K644">
        <v>6.8</v>
      </c>
      <c r="L644">
        <v>6.8</v>
      </c>
    </row>
    <row r="645" spans="1:12" ht="14.25" x14ac:dyDescent="0.45">
      <c r="A645" s="21" t="s">
        <v>852</v>
      </c>
      <c r="B645" s="21" t="s">
        <v>156</v>
      </c>
      <c r="C645" s="47">
        <v>26.9</v>
      </c>
      <c r="D645" s="47">
        <v>27.7</v>
      </c>
      <c r="E645">
        <v>27.3</v>
      </c>
      <c r="F645">
        <v>27.8</v>
      </c>
      <c r="G645">
        <v>27.9</v>
      </c>
      <c r="H645">
        <v>28.2</v>
      </c>
      <c r="I645">
        <v>30.3</v>
      </c>
      <c r="J645">
        <v>32.5</v>
      </c>
      <c r="K645">
        <v>34.1</v>
      </c>
      <c r="L645">
        <v>33.4</v>
      </c>
    </row>
    <row r="646" spans="1:12" ht="14.25" x14ac:dyDescent="0.45">
      <c r="A646" s="21" t="s">
        <v>853</v>
      </c>
      <c r="B646" s="23" t="s">
        <v>854</v>
      </c>
      <c r="C646" s="47">
        <v>100</v>
      </c>
      <c r="D646" s="47">
        <v>100</v>
      </c>
      <c r="E646">
        <v>100</v>
      </c>
      <c r="F646">
        <v>100</v>
      </c>
      <c r="G646">
        <v>100</v>
      </c>
      <c r="H646">
        <v>100</v>
      </c>
      <c r="I646">
        <v>100</v>
      </c>
      <c r="J646">
        <v>100</v>
      </c>
      <c r="K646">
        <v>100</v>
      </c>
      <c r="L646">
        <v>100</v>
      </c>
    </row>
    <row r="647" spans="1:12" ht="14.25" x14ac:dyDescent="0.45">
      <c r="A647" s="21" t="s">
        <v>855</v>
      </c>
      <c r="B647" s="21" t="s">
        <v>106</v>
      </c>
      <c r="C647" s="47">
        <v>66.599999999999994</v>
      </c>
      <c r="D647" s="47">
        <v>66.900000000000006</v>
      </c>
      <c r="E647">
        <v>66.099999999999994</v>
      </c>
      <c r="F647">
        <v>65.5</v>
      </c>
      <c r="G647">
        <v>65.2</v>
      </c>
      <c r="H647">
        <v>64.599999999999994</v>
      </c>
      <c r="I647">
        <v>62.2</v>
      </c>
      <c r="J647">
        <v>60.9</v>
      </c>
      <c r="K647">
        <v>59.3</v>
      </c>
      <c r="L647">
        <v>59.8</v>
      </c>
    </row>
    <row r="648" spans="1:12" ht="14.25" x14ac:dyDescent="0.45">
      <c r="A648" s="21" t="s">
        <v>856</v>
      </c>
      <c r="B648" s="21" t="s">
        <v>108</v>
      </c>
      <c r="C648" s="47">
        <v>48.5</v>
      </c>
      <c r="D648" s="47">
        <v>47.9</v>
      </c>
      <c r="E648">
        <v>47.3</v>
      </c>
      <c r="F648">
        <v>47.5</v>
      </c>
      <c r="G648">
        <v>47.9</v>
      </c>
      <c r="H648">
        <v>47.7</v>
      </c>
      <c r="I648">
        <v>46.3</v>
      </c>
      <c r="J648">
        <v>46</v>
      </c>
      <c r="K648">
        <v>44.4</v>
      </c>
      <c r="L648">
        <v>44.6</v>
      </c>
    </row>
    <row r="649" spans="1:12" ht="14.25" x14ac:dyDescent="0.45">
      <c r="A649" s="21" t="s">
        <v>857</v>
      </c>
      <c r="B649" s="21" t="s">
        <v>110</v>
      </c>
      <c r="C649" s="47">
        <v>1.1000000000000001</v>
      </c>
      <c r="D649" s="47">
        <v>1.2</v>
      </c>
      <c r="E649">
        <v>1.2</v>
      </c>
      <c r="F649">
        <v>1.2</v>
      </c>
      <c r="G649">
        <v>1.2</v>
      </c>
      <c r="H649">
        <v>1.2</v>
      </c>
      <c r="I649">
        <v>1.1000000000000001</v>
      </c>
      <c r="J649">
        <v>1.1000000000000001</v>
      </c>
      <c r="K649">
        <v>1.1000000000000001</v>
      </c>
      <c r="L649">
        <v>1.1000000000000001</v>
      </c>
    </row>
    <row r="650" spans="1:12" ht="14.25" x14ac:dyDescent="0.45">
      <c r="A650" s="21" t="s">
        <v>858</v>
      </c>
      <c r="B650" s="21" t="s">
        <v>112</v>
      </c>
      <c r="C650" s="47">
        <v>17</v>
      </c>
      <c r="D650" s="47">
        <v>17.8</v>
      </c>
      <c r="E650">
        <v>17.7</v>
      </c>
      <c r="F650">
        <v>16.8</v>
      </c>
      <c r="G650">
        <v>16.100000000000001</v>
      </c>
      <c r="H650">
        <v>15.7</v>
      </c>
      <c r="I650">
        <v>14.8</v>
      </c>
      <c r="J650">
        <v>13.8</v>
      </c>
      <c r="K650">
        <v>13.8</v>
      </c>
      <c r="L650">
        <v>14.1</v>
      </c>
    </row>
    <row r="651" spans="1:12" ht="14.25" x14ac:dyDescent="0.45">
      <c r="A651" s="21" t="s">
        <v>859</v>
      </c>
      <c r="B651" s="21" t="s">
        <v>114</v>
      </c>
      <c r="C651" s="47">
        <v>33.4</v>
      </c>
      <c r="D651" s="47">
        <v>33.1</v>
      </c>
      <c r="E651">
        <v>33.9</v>
      </c>
      <c r="F651">
        <v>34.5</v>
      </c>
      <c r="G651">
        <v>34.799999999999997</v>
      </c>
      <c r="H651">
        <v>35.4</v>
      </c>
      <c r="I651">
        <v>37.799999999999997</v>
      </c>
      <c r="J651">
        <v>39.1</v>
      </c>
      <c r="K651">
        <v>40.700000000000003</v>
      </c>
      <c r="L651">
        <v>40.200000000000003</v>
      </c>
    </row>
    <row r="652" spans="1:12" ht="14.25" x14ac:dyDescent="0.45">
      <c r="A652" s="21" t="s">
        <v>860</v>
      </c>
      <c r="B652" s="21" t="s">
        <v>116</v>
      </c>
      <c r="C652" s="47">
        <v>1</v>
      </c>
      <c r="D652" s="47">
        <v>0.6</v>
      </c>
      <c r="E652">
        <v>0.6</v>
      </c>
      <c r="F652">
        <v>0.7</v>
      </c>
      <c r="G652">
        <v>0.7</v>
      </c>
      <c r="H652">
        <v>0.8</v>
      </c>
      <c r="I652">
        <v>0.7</v>
      </c>
      <c r="J652">
        <v>0.6</v>
      </c>
      <c r="K652">
        <v>0.6</v>
      </c>
      <c r="L652">
        <v>0.6</v>
      </c>
    </row>
    <row r="653" spans="1:12" ht="14.25" x14ac:dyDescent="0.45">
      <c r="A653" s="21" t="s">
        <v>861</v>
      </c>
      <c r="B653" s="21" t="s">
        <v>118</v>
      </c>
      <c r="C653" s="47">
        <v>6.3</v>
      </c>
      <c r="D653" s="47">
        <v>5.7</v>
      </c>
      <c r="E653">
        <v>6.2</v>
      </c>
      <c r="F653">
        <v>6.5</v>
      </c>
      <c r="G653">
        <v>6.5</v>
      </c>
      <c r="H653">
        <v>6.7</v>
      </c>
      <c r="I653">
        <v>6.7</v>
      </c>
      <c r="J653">
        <v>5.9</v>
      </c>
      <c r="K653">
        <v>6</v>
      </c>
      <c r="L653">
        <v>6</v>
      </c>
    </row>
    <row r="654" spans="1:12" ht="14.25" x14ac:dyDescent="0.45">
      <c r="A654" s="21" t="s">
        <v>862</v>
      </c>
      <c r="B654" s="21" t="s">
        <v>120</v>
      </c>
      <c r="C654" s="47">
        <v>26</v>
      </c>
      <c r="D654" s="47">
        <v>26.9</v>
      </c>
      <c r="E654">
        <v>27.1</v>
      </c>
      <c r="F654">
        <v>27.2</v>
      </c>
      <c r="G654">
        <v>27.6</v>
      </c>
      <c r="H654">
        <v>27.9</v>
      </c>
      <c r="I654">
        <v>30.3</v>
      </c>
      <c r="J654">
        <v>32.6</v>
      </c>
      <c r="K654">
        <v>34.1</v>
      </c>
      <c r="L654">
        <v>33.6</v>
      </c>
    </row>
    <row r="655" spans="1:12" ht="14.25" x14ac:dyDescent="0.45">
      <c r="A655" s="21" t="s">
        <v>863</v>
      </c>
      <c r="B655" s="60" t="s">
        <v>864</v>
      </c>
      <c r="C655" s="61">
        <v>100</v>
      </c>
      <c r="D655" s="61">
        <v>100</v>
      </c>
      <c r="E655" s="62">
        <v>100</v>
      </c>
      <c r="F655" s="62">
        <v>100</v>
      </c>
      <c r="G655" s="62">
        <v>100</v>
      </c>
      <c r="H655" s="62">
        <v>100</v>
      </c>
      <c r="I655" s="62">
        <v>100</v>
      </c>
      <c r="J655" s="62">
        <v>100</v>
      </c>
      <c r="K655" s="62">
        <v>100</v>
      </c>
      <c r="L655" s="63">
        <v>100</v>
      </c>
    </row>
    <row r="656" spans="1:12" ht="14.25" x14ac:dyDescent="0.45">
      <c r="A656" s="21" t="s">
        <v>865</v>
      </c>
      <c r="B656" s="64" t="s">
        <v>106</v>
      </c>
      <c r="C656" s="49">
        <v>46.4</v>
      </c>
      <c r="D656" s="49">
        <v>51.4</v>
      </c>
      <c r="E656" s="53">
        <v>57.9</v>
      </c>
      <c r="F656" s="53">
        <v>51</v>
      </c>
      <c r="G656" s="53">
        <v>51.1</v>
      </c>
      <c r="H656" s="53">
        <v>50.8</v>
      </c>
      <c r="I656" s="53">
        <v>51.4</v>
      </c>
      <c r="J656" s="53">
        <v>53.3</v>
      </c>
      <c r="K656" s="53">
        <v>50.5</v>
      </c>
      <c r="L656" s="65">
        <v>52.6</v>
      </c>
    </row>
    <row r="657" spans="1:12" ht="14.25" x14ac:dyDescent="0.45">
      <c r="A657" s="21" t="s">
        <v>866</v>
      </c>
      <c r="B657" s="64" t="s">
        <v>108</v>
      </c>
      <c r="C657" s="49">
        <v>27.3</v>
      </c>
      <c r="D657" s="49">
        <v>28.5</v>
      </c>
      <c r="E657" s="53">
        <v>33.700000000000003</v>
      </c>
      <c r="F657" s="53">
        <v>28.1</v>
      </c>
      <c r="G657" s="53">
        <v>28.9</v>
      </c>
      <c r="H657" s="53">
        <v>28.8</v>
      </c>
      <c r="I657" s="53">
        <v>28.8</v>
      </c>
      <c r="J657" s="53">
        <v>29.5</v>
      </c>
      <c r="K657" s="53">
        <v>28.5</v>
      </c>
      <c r="L657" s="65">
        <v>29.8</v>
      </c>
    </row>
    <row r="658" spans="1:12" ht="14.25" x14ac:dyDescent="0.45">
      <c r="A658" s="21" t="s">
        <v>867</v>
      </c>
      <c r="B658" s="64" t="s">
        <v>110</v>
      </c>
      <c r="C658" s="49">
        <v>3.4</v>
      </c>
      <c r="D658" s="49">
        <v>3.7</v>
      </c>
      <c r="E658" s="53">
        <v>3.5</v>
      </c>
      <c r="F658" s="53">
        <v>3.6</v>
      </c>
      <c r="G658" s="53">
        <v>3.8</v>
      </c>
      <c r="H658" s="53">
        <v>3.8</v>
      </c>
      <c r="I658" s="53">
        <v>3.7</v>
      </c>
      <c r="J658" s="53">
        <v>3.8</v>
      </c>
      <c r="K658" s="53">
        <v>3.8</v>
      </c>
      <c r="L658" s="65">
        <v>3.8</v>
      </c>
    </row>
    <row r="659" spans="1:12" ht="14.25" x14ac:dyDescent="0.45">
      <c r="A659" s="21" t="s">
        <v>868</v>
      </c>
      <c r="B659" s="64" t="s">
        <v>112</v>
      </c>
      <c r="C659" s="49">
        <v>15.7</v>
      </c>
      <c r="D659" s="49">
        <v>19.2</v>
      </c>
      <c r="E659" s="53">
        <v>20.7</v>
      </c>
      <c r="F659" s="53">
        <v>19.3</v>
      </c>
      <c r="G659" s="53">
        <v>18.399999999999999</v>
      </c>
      <c r="H659" s="53">
        <v>18.100000000000001</v>
      </c>
      <c r="I659" s="53">
        <v>18.8</v>
      </c>
      <c r="J659" s="53">
        <v>19.899999999999999</v>
      </c>
      <c r="K659" s="53">
        <v>18.2</v>
      </c>
      <c r="L659" s="65">
        <v>19</v>
      </c>
    </row>
    <row r="660" spans="1:12" ht="14.25" x14ac:dyDescent="0.45">
      <c r="A660" s="21" t="s">
        <v>869</v>
      </c>
      <c r="B660" s="64" t="s">
        <v>114</v>
      </c>
      <c r="C660" s="49">
        <v>53.6</v>
      </c>
      <c r="D660" s="49">
        <v>48.6</v>
      </c>
      <c r="E660" s="53">
        <v>42.1</v>
      </c>
      <c r="F660" s="53">
        <v>49</v>
      </c>
      <c r="G660" s="53">
        <v>48.9</v>
      </c>
      <c r="H660" s="53">
        <v>49.2</v>
      </c>
      <c r="I660" s="53">
        <v>48.6</v>
      </c>
      <c r="J660" s="53">
        <v>46.7</v>
      </c>
      <c r="K660" s="53">
        <v>49.5</v>
      </c>
      <c r="L660" s="65">
        <v>47.4</v>
      </c>
    </row>
    <row r="661" spans="1:12" ht="14.25" x14ac:dyDescent="0.45">
      <c r="A661" s="21" t="s">
        <v>870</v>
      </c>
      <c r="B661" s="64" t="s">
        <v>116</v>
      </c>
      <c r="C661" s="49">
        <v>1.3</v>
      </c>
      <c r="D661" s="49">
        <v>1.1000000000000001</v>
      </c>
      <c r="E661" s="53">
        <v>1.1000000000000001</v>
      </c>
      <c r="F661" s="53">
        <v>1.6</v>
      </c>
      <c r="G661" s="53">
        <v>1.7</v>
      </c>
      <c r="H661" s="53">
        <v>1.8</v>
      </c>
      <c r="I661" s="53">
        <v>1.6</v>
      </c>
      <c r="J661" s="53">
        <v>1.4</v>
      </c>
      <c r="K661" s="53">
        <v>1.2</v>
      </c>
      <c r="L661" s="65">
        <v>1</v>
      </c>
    </row>
    <row r="662" spans="1:12" ht="14.25" x14ac:dyDescent="0.45">
      <c r="A662" s="21" t="s">
        <v>871</v>
      </c>
      <c r="B662" s="64" t="s">
        <v>118</v>
      </c>
      <c r="C662" s="49">
        <v>18.5</v>
      </c>
      <c r="D662" s="49">
        <v>13.7</v>
      </c>
      <c r="E662" s="53">
        <v>12.4</v>
      </c>
      <c r="F662" s="53">
        <v>15.5</v>
      </c>
      <c r="G662" s="53">
        <v>16.8</v>
      </c>
      <c r="H662" s="53">
        <v>16.899999999999999</v>
      </c>
      <c r="I662" s="53">
        <v>17.2</v>
      </c>
      <c r="J662" s="53">
        <v>13.6</v>
      </c>
      <c r="K662" s="53">
        <v>14.4</v>
      </c>
      <c r="L662" s="65">
        <v>14.6</v>
      </c>
    </row>
    <row r="663" spans="1:12" ht="14.25" x14ac:dyDescent="0.45">
      <c r="A663" s="21" t="s">
        <v>872</v>
      </c>
      <c r="B663" s="66" t="s">
        <v>120</v>
      </c>
      <c r="C663" s="67">
        <v>33.799999999999997</v>
      </c>
      <c r="D663" s="67">
        <v>33.9</v>
      </c>
      <c r="E663" s="68">
        <v>28.6</v>
      </c>
      <c r="F663" s="68">
        <v>31.9</v>
      </c>
      <c r="G663" s="68">
        <v>30.4</v>
      </c>
      <c r="H663" s="68">
        <v>30.6</v>
      </c>
      <c r="I663" s="68">
        <v>29.9</v>
      </c>
      <c r="J663" s="68">
        <v>31.8</v>
      </c>
      <c r="K663" s="68">
        <v>33.9</v>
      </c>
      <c r="L663" s="69">
        <v>31.9</v>
      </c>
    </row>
    <row r="664" spans="1:12" ht="14.25" x14ac:dyDescent="0.45">
      <c r="A664" s="21" t="s">
        <v>873</v>
      </c>
      <c r="B664" s="23" t="s">
        <v>874</v>
      </c>
      <c r="C664" s="47">
        <v>100</v>
      </c>
      <c r="D664" s="47">
        <v>100</v>
      </c>
      <c r="E664">
        <v>100</v>
      </c>
      <c r="F664">
        <v>100</v>
      </c>
      <c r="G664">
        <v>100</v>
      </c>
      <c r="H664">
        <v>100</v>
      </c>
      <c r="I664">
        <v>100</v>
      </c>
      <c r="J664">
        <v>100</v>
      </c>
      <c r="K664">
        <v>100</v>
      </c>
      <c r="L664">
        <v>100</v>
      </c>
    </row>
    <row r="665" spans="1:12" ht="14.25" x14ac:dyDescent="0.45">
      <c r="A665" s="21" t="s">
        <v>875</v>
      </c>
      <c r="B665" s="21" t="s">
        <v>142</v>
      </c>
      <c r="C665" s="47">
        <v>62.4</v>
      </c>
      <c r="D665" s="47">
        <v>63.5</v>
      </c>
      <c r="E665">
        <v>62.7</v>
      </c>
      <c r="F665">
        <v>62.3</v>
      </c>
      <c r="G665">
        <v>62.1</v>
      </c>
      <c r="H665">
        <v>62.5</v>
      </c>
      <c r="I665">
        <v>62.2</v>
      </c>
      <c r="J665">
        <v>62.1</v>
      </c>
      <c r="K665">
        <v>62.2</v>
      </c>
      <c r="L665">
        <v>61.7</v>
      </c>
    </row>
    <row r="666" spans="1:12" ht="14.25" x14ac:dyDescent="0.45">
      <c r="A666" s="21" t="s">
        <v>876</v>
      </c>
      <c r="B666" s="21" t="s">
        <v>144</v>
      </c>
      <c r="C666" s="47">
        <v>50.2</v>
      </c>
      <c r="D666" s="47">
        <v>50.2</v>
      </c>
      <c r="E666">
        <v>49.5</v>
      </c>
      <c r="F666">
        <v>49.4</v>
      </c>
      <c r="G666">
        <v>49.7</v>
      </c>
      <c r="H666">
        <v>50.2</v>
      </c>
      <c r="I666">
        <v>50.2</v>
      </c>
      <c r="J666">
        <v>50.1</v>
      </c>
      <c r="K666">
        <v>50</v>
      </c>
      <c r="L666">
        <v>49.7</v>
      </c>
    </row>
    <row r="667" spans="1:12" ht="14.25" x14ac:dyDescent="0.45">
      <c r="A667" s="21" t="s">
        <v>877</v>
      </c>
      <c r="B667" s="21" t="s">
        <v>146</v>
      </c>
      <c r="C667" s="47">
        <v>1.6</v>
      </c>
      <c r="D667" s="47">
        <v>1.6</v>
      </c>
      <c r="E667">
        <v>1.6</v>
      </c>
      <c r="F667">
        <v>1.3</v>
      </c>
      <c r="G667">
        <v>1.4</v>
      </c>
      <c r="H667">
        <v>1.4</v>
      </c>
      <c r="I667">
        <v>1.4</v>
      </c>
      <c r="J667">
        <v>1.4</v>
      </c>
      <c r="K667">
        <v>1.5</v>
      </c>
      <c r="L667">
        <v>1.5</v>
      </c>
    </row>
    <row r="668" spans="1:12" ht="14.25" x14ac:dyDescent="0.45">
      <c r="A668" s="21" t="s">
        <v>878</v>
      </c>
      <c r="B668" s="21" t="s">
        <v>148</v>
      </c>
      <c r="C668" s="47">
        <v>10.6</v>
      </c>
      <c r="D668" s="47">
        <v>11.7</v>
      </c>
      <c r="E668">
        <v>11.7</v>
      </c>
      <c r="F668">
        <v>11.6</v>
      </c>
      <c r="G668">
        <v>11.1</v>
      </c>
      <c r="H668">
        <v>10.9</v>
      </c>
      <c r="I668">
        <v>10.7</v>
      </c>
      <c r="J668">
        <v>10.6</v>
      </c>
      <c r="K668">
        <v>10.7</v>
      </c>
      <c r="L668">
        <v>10.5</v>
      </c>
    </row>
    <row r="669" spans="1:12" ht="14.25" x14ac:dyDescent="0.45">
      <c r="A669" s="21" t="s">
        <v>879</v>
      </c>
      <c r="B669" s="21" t="s">
        <v>150</v>
      </c>
      <c r="C669" s="47">
        <v>37.6</v>
      </c>
      <c r="D669" s="47">
        <v>36.5</v>
      </c>
      <c r="E669">
        <v>37.299999999999997</v>
      </c>
      <c r="F669">
        <v>37.700000000000003</v>
      </c>
      <c r="G669">
        <v>37.9</v>
      </c>
      <c r="H669">
        <v>37.5</v>
      </c>
      <c r="I669">
        <v>37.799999999999997</v>
      </c>
      <c r="J669">
        <v>37.9</v>
      </c>
      <c r="K669">
        <v>37.799999999999997</v>
      </c>
      <c r="L669">
        <v>38.299999999999997</v>
      </c>
    </row>
    <row r="670" spans="1:12" ht="14.25" x14ac:dyDescent="0.45">
      <c r="A670" s="21" t="s">
        <v>880</v>
      </c>
      <c r="B670" s="21" t="s">
        <v>152</v>
      </c>
      <c r="C670" s="47">
        <v>1.3</v>
      </c>
      <c r="D670" s="47">
        <v>1</v>
      </c>
      <c r="E670">
        <v>1.3</v>
      </c>
      <c r="F670">
        <v>1.4</v>
      </c>
      <c r="G670">
        <v>1.4</v>
      </c>
      <c r="H670">
        <v>1.4</v>
      </c>
      <c r="I670">
        <v>1.4</v>
      </c>
      <c r="J670">
        <v>1.1000000000000001</v>
      </c>
      <c r="K670">
        <v>0.9</v>
      </c>
      <c r="L670">
        <v>0.9</v>
      </c>
    </row>
    <row r="671" spans="1:12" ht="14.25" x14ac:dyDescent="0.45">
      <c r="A671" s="21" t="s">
        <v>881</v>
      </c>
      <c r="B671" s="21" t="s">
        <v>154</v>
      </c>
      <c r="C671" s="47">
        <v>11.4</v>
      </c>
      <c r="D671" s="47">
        <v>9.5</v>
      </c>
      <c r="E671">
        <v>10.199999999999999</v>
      </c>
      <c r="F671">
        <v>10.3</v>
      </c>
      <c r="G671">
        <v>9.8000000000000007</v>
      </c>
      <c r="H671">
        <v>9.8000000000000007</v>
      </c>
      <c r="I671">
        <v>9.5</v>
      </c>
      <c r="J671">
        <v>9.1999999999999993</v>
      </c>
      <c r="K671">
        <v>8.9</v>
      </c>
      <c r="L671">
        <v>9.1</v>
      </c>
    </row>
    <row r="672" spans="1:12" ht="14.25" x14ac:dyDescent="0.45">
      <c r="A672" s="21" t="s">
        <v>882</v>
      </c>
      <c r="B672" s="21" t="s">
        <v>156</v>
      </c>
      <c r="C672" s="47">
        <v>24.9</v>
      </c>
      <c r="D672" s="47">
        <v>26</v>
      </c>
      <c r="E672">
        <v>25.9</v>
      </c>
      <c r="F672">
        <v>26</v>
      </c>
      <c r="G672">
        <v>26.7</v>
      </c>
      <c r="H672">
        <v>26.2</v>
      </c>
      <c r="I672">
        <v>26.9</v>
      </c>
      <c r="J672">
        <v>27.5</v>
      </c>
      <c r="K672">
        <v>28</v>
      </c>
      <c r="L672">
        <v>28.3</v>
      </c>
    </row>
    <row r="673" spans="1:12" ht="14.25" x14ac:dyDescent="0.45">
      <c r="A673" s="21" t="s">
        <v>883</v>
      </c>
      <c r="B673" s="23" t="s">
        <v>884</v>
      </c>
      <c r="C673" s="47">
        <v>100</v>
      </c>
      <c r="D673" s="47">
        <v>100</v>
      </c>
      <c r="E673">
        <v>100</v>
      </c>
      <c r="F673">
        <v>100</v>
      </c>
      <c r="G673">
        <v>100</v>
      </c>
      <c r="H673">
        <v>100</v>
      </c>
      <c r="I673">
        <v>100</v>
      </c>
      <c r="J673">
        <v>100</v>
      </c>
      <c r="K673">
        <v>100</v>
      </c>
      <c r="L673">
        <v>100</v>
      </c>
    </row>
    <row r="674" spans="1:12" ht="14.25" x14ac:dyDescent="0.45">
      <c r="A674" s="21" t="s">
        <v>885</v>
      </c>
      <c r="B674" s="21" t="s">
        <v>106</v>
      </c>
      <c r="C674" s="47">
        <v>65.2</v>
      </c>
      <c r="D674" s="47">
        <v>68.900000000000006</v>
      </c>
      <c r="E674">
        <v>67.900000000000006</v>
      </c>
      <c r="F674">
        <v>67.2</v>
      </c>
      <c r="G674">
        <v>69.099999999999994</v>
      </c>
      <c r="H674">
        <v>68</v>
      </c>
      <c r="I674">
        <v>68.5</v>
      </c>
      <c r="J674">
        <v>68.8</v>
      </c>
      <c r="K674">
        <v>69.599999999999994</v>
      </c>
      <c r="L674">
        <v>67.400000000000006</v>
      </c>
    </row>
    <row r="675" spans="1:12" ht="14.25" x14ac:dyDescent="0.45">
      <c r="A675" s="21" t="s">
        <v>886</v>
      </c>
      <c r="B675" s="21" t="s">
        <v>108</v>
      </c>
      <c r="C675" s="47">
        <v>50.3</v>
      </c>
      <c r="D675" s="47">
        <v>51.1</v>
      </c>
      <c r="E675">
        <v>49.7</v>
      </c>
      <c r="F675">
        <v>49.9</v>
      </c>
      <c r="G675">
        <v>52.2</v>
      </c>
      <c r="H675">
        <v>51.7</v>
      </c>
      <c r="I675">
        <v>53</v>
      </c>
      <c r="J675">
        <v>53.4</v>
      </c>
      <c r="K675">
        <v>53.9</v>
      </c>
      <c r="L675">
        <v>51.9</v>
      </c>
    </row>
    <row r="676" spans="1:12" ht="14.25" x14ac:dyDescent="0.45">
      <c r="A676" s="21" t="s">
        <v>887</v>
      </c>
      <c r="B676" s="21" t="s">
        <v>110</v>
      </c>
      <c r="C676" s="47">
        <v>2.7</v>
      </c>
      <c r="D676" s="47">
        <v>2.8</v>
      </c>
      <c r="E676">
        <v>2.7</v>
      </c>
      <c r="F676">
        <v>2.6</v>
      </c>
      <c r="G676">
        <v>2.6</v>
      </c>
      <c r="H676">
        <v>2.6</v>
      </c>
      <c r="I676">
        <v>2.5</v>
      </c>
      <c r="J676">
        <v>2.5</v>
      </c>
      <c r="K676">
        <v>2.5</v>
      </c>
      <c r="L676">
        <v>2.6</v>
      </c>
    </row>
    <row r="677" spans="1:12" ht="14.25" x14ac:dyDescent="0.45">
      <c r="A677" s="21" t="s">
        <v>888</v>
      </c>
      <c r="B677" s="21" t="s">
        <v>112</v>
      </c>
      <c r="C677" s="47">
        <v>12.2</v>
      </c>
      <c r="D677" s="47">
        <v>14.9</v>
      </c>
      <c r="E677">
        <v>15.5</v>
      </c>
      <c r="F677">
        <v>14.8</v>
      </c>
      <c r="G677">
        <v>14.4</v>
      </c>
      <c r="H677">
        <v>13.8</v>
      </c>
      <c r="I677">
        <v>13</v>
      </c>
      <c r="J677">
        <v>13</v>
      </c>
      <c r="K677">
        <v>13.1</v>
      </c>
      <c r="L677">
        <v>12.9</v>
      </c>
    </row>
    <row r="678" spans="1:12" ht="14.25" x14ac:dyDescent="0.45">
      <c r="A678" s="21" t="s">
        <v>889</v>
      </c>
      <c r="B678" s="21" t="s">
        <v>114</v>
      </c>
      <c r="C678" s="47">
        <v>34.799999999999997</v>
      </c>
      <c r="D678" s="47">
        <v>31.1</v>
      </c>
      <c r="E678">
        <v>32.1</v>
      </c>
      <c r="F678">
        <v>32.799999999999997</v>
      </c>
      <c r="G678">
        <v>30.9</v>
      </c>
      <c r="H678">
        <v>32</v>
      </c>
      <c r="I678">
        <v>31.5</v>
      </c>
      <c r="J678">
        <v>31.2</v>
      </c>
      <c r="K678">
        <v>30.4</v>
      </c>
      <c r="L678">
        <v>32.6</v>
      </c>
    </row>
    <row r="679" spans="1:12" ht="14.25" x14ac:dyDescent="0.45">
      <c r="A679" s="21" t="s">
        <v>890</v>
      </c>
      <c r="B679" s="21" t="s">
        <v>116</v>
      </c>
      <c r="C679" s="47">
        <v>2.5</v>
      </c>
      <c r="D679" s="47">
        <v>1.9</v>
      </c>
      <c r="E679">
        <v>2.2999999999999998</v>
      </c>
      <c r="F679">
        <v>2.4</v>
      </c>
      <c r="G679">
        <v>2</v>
      </c>
      <c r="H679">
        <v>2</v>
      </c>
      <c r="I679">
        <v>2</v>
      </c>
      <c r="J679">
        <v>1.7</v>
      </c>
      <c r="K679">
        <v>1.4</v>
      </c>
      <c r="L679">
        <v>1.6</v>
      </c>
    </row>
    <row r="680" spans="1:12" ht="14.25" x14ac:dyDescent="0.45">
      <c r="A680" s="21" t="s">
        <v>891</v>
      </c>
      <c r="B680" s="21" t="s">
        <v>118</v>
      </c>
      <c r="C680" s="47">
        <v>6.7</v>
      </c>
      <c r="D680" s="47">
        <v>5.2</v>
      </c>
      <c r="E680">
        <v>6.4</v>
      </c>
      <c r="F680">
        <v>6.7</v>
      </c>
      <c r="G680">
        <v>5</v>
      </c>
      <c r="H680">
        <v>5.6</v>
      </c>
      <c r="I680">
        <v>5.6</v>
      </c>
      <c r="J680">
        <v>4.7</v>
      </c>
      <c r="K680">
        <v>4.2</v>
      </c>
      <c r="L680">
        <v>5.5</v>
      </c>
    </row>
    <row r="681" spans="1:12" ht="14.25" x14ac:dyDescent="0.45">
      <c r="A681" s="21" t="s">
        <v>892</v>
      </c>
      <c r="B681" s="21" t="s">
        <v>120</v>
      </c>
      <c r="C681" s="47">
        <v>25.6</v>
      </c>
      <c r="D681" s="47">
        <v>24</v>
      </c>
      <c r="E681">
        <v>23.4</v>
      </c>
      <c r="F681">
        <v>23.7</v>
      </c>
      <c r="G681">
        <v>23.8</v>
      </c>
      <c r="H681">
        <v>24.4</v>
      </c>
      <c r="I681">
        <v>24</v>
      </c>
      <c r="J681">
        <v>24.9</v>
      </c>
      <c r="K681">
        <v>24.8</v>
      </c>
      <c r="L681">
        <v>25.5</v>
      </c>
    </row>
    <row r="682" spans="1:12" ht="14.25" x14ac:dyDescent="0.45">
      <c r="A682" s="21" t="s">
        <v>893</v>
      </c>
      <c r="B682" s="23" t="s">
        <v>894</v>
      </c>
      <c r="C682" s="47">
        <v>100</v>
      </c>
      <c r="D682" s="47">
        <v>100</v>
      </c>
      <c r="E682">
        <v>100</v>
      </c>
      <c r="F682">
        <v>100</v>
      </c>
      <c r="G682">
        <v>100</v>
      </c>
      <c r="H682">
        <v>100</v>
      </c>
      <c r="I682">
        <v>100</v>
      </c>
      <c r="J682">
        <v>100</v>
      </c>
      <c r="K682">
        <v>100</v>
      </c>
      <c r="L682">
        <v>100</v>
      </c>
    </row>
    <row r="683" spans="1:12" ht="14.25" x14ac:dyDescent="0.45">
      <c r="A683" s="21" t="s">
        <v>895</v>
      </c>
      <c r="B683" s="21" t="s">
        <v>106</v>
      </c>
      <c r="C683" s="47">
        <v>62</v>
      </c>
      <c r="D683" s="47">
        <v>62.6</v>
      </c>
      <c r="E683">
        <v>61.8</v>
      </c>
      <c r="F683">
        <v>61.5</v>
      </c>
      <c r="G683">
        <v>61</v>
      </c>
      <c r="H683">
        <v>61.7</v>
      </c>
      <c r="I683">
        <v>61.2</v>
      </c>
      <c r="J683">
        <v>61.1</v>
      </c>
      <c r="K683">
        <v>61</v>
      </c>
      <c r="L683">
        <v>60.9</v>
      </c>
    </row>
    <row r="684" spans="1:12" ht="14.25" x14ac:dyDescent="0.45">
      <c r="A684" s="21" t="s">
        <v>896</v>
      </c>
      <c r="B684" s="21" t="s">
        <v>108</v>
      </c>
      <c r="C684" s="47">
        <v>50.2</v>
      </c>
      <c r="D684" s="47">
        <v>50</v>
      </c>
      <c r="E684">
        <v>49.4</v>
      </c>
      <c r="F684">
        <v>49.4</v>
      </c>
      <c r="G684">
        <v>49.3</v>
      </c>
      <c r="H684">
        <v>50</v>
      </c>
      <c r="I684">
        <v>49.7</v>
      </c>
      <c r="J684">
        <v>49.6</v>
      </c>
      <c r="K684">
        <v>49.4</v>
      </c>
      <c r="L684">
        <v>49.4</v>
      </c>
    </row>
    <row r="685" spans="1:12" ht="14.25" x14ac:dyDescent="0.45">
      <c r="A685" s="21" t="s">
        <v>897</v>
      </c>
      <c r="B685" s="21" t="s">
        <v>110</v>
      </c>
      <c r="C685" s="47">
        <v>1.4</v>
      </c>
      <c r="D685" s="47">
        <v>1.4</v>
      </c>
      <c r="E685">
        <v>1.4</v>
      </c>
      <c r="F685">
        <v>1.1000000000000001</v>
      </c>
      <c r="G685">
        <v>1.2</v>
      </c>
      <c r="H685">
        <v>1.2</v>
      </c>
      <c r="I685">
        <v>1.2</v>
      </c>
      <c r="J685">
        <v>1.3</v>
      </c>
      <c r="K685">
        <v>1.3</v>
      </c>
      <c r="L685">
        <v>1.3</v>
      </c>
    </row>
    <row r="686" spans="1:12" ht="14.25" x14ac:dyDescent="0.45">
      <c r="A686" s="21" t="s">
        <v>898</v>
      </c>
      <c r="B686" s="21" t="s">
        <v>112</v>
      </c>
      <c r="C686" s="47">
        <v>10.3</v>
      </c>
      <c r="D686" s="47">
        <v>11.1</v>
      </c>
      <c r="E686">
        <v>11</v>
      </c>
      <c r="F686">
        <v>11</v>
      </c>
      <c r="G686">
        <v>10.5</v>
      </c>
      <c r="H686">
        <v>10.4</v>
      </c>
      <c r="I686">
        <v>10.3</v>
      </c>
      <c r="J686">
        <v>10.199999999999999</v>
      </c>
      <c r="K686">
        <v>10.4</v>
      </c>
      <c r="L686">
        <v>10.1</v>
      </c>
    </row>
    <row r="687" spans="1:12" ht="14.25" x14ac:dyDescent="0.45">
      <c r="A687" s="21" t="s">
        <v>899</v>
      </c>
      <c r="B687" s="21" t="s">
        <v>114</v>
      </c>
      <c r="C687" s="47">
        <v>38</v>
      </c>
      <c r="D687" s="47">
        <v>37.4</v>
      </c>
      <c r="E687">
        <v>38.200000000000003</v>
      </c>
      <c r="F687">
        <v>38.5</v>
      </c>
      <c r="G687">
        <v>39</v>
      </c>
      <c r="H687">
        <v>38.299999999999997</v>
      </c>
      <c r="I687">
        <v>38.799999999999997</v>
      </c>
      <c r="J687">
        <v>38.9</v>
      </c>
      <c r="K687">
        <v>39</v>
      </c>
      <c r="L687">
        <v>39.1</v>
      </c>
    </row>
    <row r="688" spans="1:12" ht="14.25" x14ac:dyDescent="0.45">
      <c r="A688" s="21" t="s">
        <v>900</v>
      </c>
      <c r="B688" s="21" t="s">
        <v>116</v>
      </c>
      <c r="C688" s="47">
        <v>1.1000000000000001</v>
      </c>
      <c r="D688" s="47">
        <v>0.9</v>
      </c>
      <c r="E688">
        <v>1.1000000000000001</v>
      </c>
      <c r="F688">
        <v>1.2</v>
      </c>
      <c r="G688">
        <v>1.3</v>
      </c>
      <c r="H688">
        <v>1.3</v>
      </c>
      <c r="I688">
        <v>1.3</v>
      </c>
      <c r="J688">
        <v>1</v>
      </c>
      <c r="K688">
        <v>0.8</v>
      </c>
      <c r="L688">
        <v>0.7</v>
      </c>
    </row>
    <row r="689" spans="1:12" ht="14.25" x14ac:dyDescent="0.45">
      <c r="A689" s="21" t="s">
        <v>901</v>
      </c>
      <c r="B689" s="21" t="s">
        <v>118</v>
      </c>
      <c r="C689" s="47">
        <v>12.2</v>
      </c>
      <c r="D689" s="47">
        <v>10.199999999999999</v>
      </c>
      <c r="E689">
        <v>10.8</v>
      </c>
      <c r="F689">
        <v>10.9</v>
      </c>
      <c r="G689">
        <v>10.5</v>
      </c>
      <c r="H689">
        <v>10.5</v>
      </c>
      <c r="I689">
        <v>10.1</v>
      </c>
      <c r="J689">
        <v>9.9</v>
      </c>
      <c r="K689">
        <v>9.6</v>
      </c>
      <c r="L689">
        <v>9.6</v>
      </c>
    </row>
    <row r="690" spans="1:12" ht="14.25" x14ac:dyDescent="0.45">
      <c r="A690" s="21" t="s">
        <v>902</v>
      </c>
      <c r="B690" s="21" t="s">
        <v>120</v>
      </c>
      <c r="C690" s="47">
        <v>24.8</v>
      </c>
      <c r="D690" s="47">
        <v>26.4</v>
      </c>
      <c r="E690">
        <v>26.3</v>
      </c>
      <c r="F690">
        <v>26.4</v>
      </c>
      <c r="G690">
        <v>27.1</v>
      </c>
      <c r="H690">
        <v>26.5</v>
      </c>
      <c r="I690">
        <v>27.4</v>
      </c>
      <c r="J690">
        <v>27.9</v>
      </c>
      <c r="K690">
        <v>28.5</v>
      </c>
      <c r="L690">
        <v>28.8</v>
      </c>
    </row>
    <row r="691" spans="1:12" ht="14.25" x14ac:dyDescent="0.45">
      <c r="A691" s="21" t="s">
        <v>903</v>
      </c>
      <c r="B691" s="23" t="s">
        <v>904</v>
      </c>
      <c r="C691" s="47">
        <v>100</v>
      </c>
      <c r="D691" s="47">
        <v>100</v>
      </c>
      <c r="E691">
        <v>100</v>
      </c>
      <c r="F691">
        <v>100</v>
      </c>
      <c r="G691">
        <v>100</v>
      </c>
      <c r="H691">
        <v>100</v>
      </c>
      <c r="I691">
        <v>100</v>
      </c>
      <c r="J691">
        <v>100</v>
      </c>
      <c r="K691">
        <v>100</v>
      </c>
      <c r="L691">
        <v>100</v>
      </c>
    </row>
    <row r="692" spans="1:12" ht="14.25" x14ac:dyDescent="0.45">
      <c r="A692" s="21" t="s">
        <v>905</v>
      </c>
      <c r="B692" s="21" t="s">
        <v>260</v>
      </c>
      <c r="C692" s="47">
        <v>64.5</v>
      </c>
      <c r="D692" s="47">
        <v>65.599999999999994</v>
      </c>
      <c r="E692">
        <v>66.2</v>
      </c>
      <c r="F692">
        <v>66.599999999999994</v>
      </c>
      <c r="G692">
        <v>66</v>
      </c>
      <c r="H692">
        <v>67.900000000000006</v>
      </c>
      <c r="I692">
        <v>67.2</v>
      </c>
      <c r="J692">
        <v>67.2</v>
      </c>
      <c r="K692">
        <v>67.8</v>
      </c>
      <c r="L692">
        <v>68.2</v>
      </c>
    </row>
    <row r="693" spans="1:12" ht="14.25" x14ac:dyDescent="0.45">
      <c r="A693" s="21" t="s">
        <v>906</v>
      </c>
      <c r="B693" s="21" t="s">
        <v>262</v>
      </c>
      <c r="C693" s="47">
        <v>49.2</v>
      </c>
      <c r="D693" s="47">
        <v>49.3</v>
      </c>
      <c r="E693">
        <v>49.7</v>
      </c>
      <c r="F693">
        <v>49.9</v>
      </c>
      <c r="G693">
        <v>50.2</v>
      </c>
      <c r="H693">
        <v>51.8</v>
      </c>
      <c r="I693">
        <v>51.6</v>
      </c>
      <c r="J693">
        <v>51.7</v>
      </c>
      <c r="K693">
        <v>51.7</v>
      </c>
      <c r="L693">
        <v>52.1</v>
      </c>
    </row>
    <row r="694" spans="1:12" ht="14.25" x14ac:dyDescent="0.45">
      <c r="A694" s="21" t="s">
        <v>907</v>
      </c>
      <c r="B694" s="21" t="s">
        <v>264</v>
      </c>
      <c r="C694" s="47">
        <v>1</v>
      </c>
      <c r="D694" s="47">
        <v>1</v>
      </c>
      <c r="E694">
        <v>1</v>
      </c>
      <c r="F694">
        <v>0.9</v>
      </c>
      <c r="G694">
        <v>0.9</v>
      </c>
      <c r="H694">
        <v>0.9</v>
      </c>
      <c r="I694">
        <v>0.9</v>
      </c>
      <c r="J694">
        <v>0.9</v>
      </c>
      <c r="K694">
        <v>0.9</v>
      </c>
      <c r="L694">
        <v>0.9</v>
      </c>
    </row>
    <row r="695" spans="1:12" ht="14.25" x14ac:dyDescent="0.45">
      <c r="A695" s="21" t="s">
        <v>908</v>
      </c>
      <c r="B695" s="21" t="s">
        <v>266</v>
      </c>
      <c r="C695" s="47">
        <v>14.3</v>
      </c>
      <c r="D695" s="47">
        <v>15.3</v>
      </c>
      <c r="E695">
        <v>15.5</v>
      </c>
      <c r="F695">
        <v>15.7</v>
      </c>
      <c r="G695">
        <v>15</v>
      </c>
      <c r="H695">
        <v>15.1</v>
      </c>
      <c r="I695">
        <v>14.7</v>
      </c>
      <c r="J695">
        <v>14.6</v>
      </c>
      <c r="K695">
        <v>15.2</v>
      </c>
      <c r="L695">
        <v>15.1</v>
      </c>
    </row>
    <row r="696" spans="1:12" ht="14.25" x14ac:dyDescent="0.45">
      <c r="A696" s="21" t="s">
        <v>909</v>
      </c>
      <c r="B696" s="21" t="s">
        <v>268</v>
      </c>
      <c r="C696" s="47">
        <v>35.5</v>
      </c>
      <c r="D696" s="47">
        <v>34.4</v>
      </c>
      <c r="E696">
        <v>33.799999999999997</v>
      </c>
      <c r="F696">
        <v>33.4</v>
      </c>
      <c r="G696">
        <v>34</v>
      </c>
      <c r="H696">
        <v>32.1</v>
      </c>
      <c r="I696">
        <v>32.799999999999997</v>
      </c>
      <c r="J696">
        <v>32.799999999999997</v>
      </c>
      <c r="K696">
        <v>32.200000000000003</v>
      </c>
      <c r="L696">
        <v>31.8</v>
      </c>
    </row>
    <row r="697" spans="1:12" ht="14.25" x14ac:dyDescent="0.45">
      <c r="A697" s="21" t="s">
        <v>910</v>
      </c>
      <c r="B697" s="21" t="s">
        <v>270</v>
      </c>
      <c r="C697" s="47">
        <v>0.6</v>
      </c>
      <c r="D697" s="47">
        <v>0.5</v>
      </c>
      <c r="E697">
        <v>0.6</v>
      </c>
      <c r="F697">
        <v>0.7</v>
      </c>
      <c r="G697">
        <v>0.7</v>
      </c>
      <c r="H697">
        <v>0.6</v>
      </c>
      <c r="I697">
        <v>0.7</v>
      </c>
      <c r="J697">
        <v>0.5</v>
      </c>
      <c r="K697">
        <v>0.4</v>
      </c>
      <c r="L697">
        <v>0.4</v>
      </c>
    </row>
    <row r="698" spans="1:12" ht="14.25" x14ac:dyDescent="0.45">
      <c r="A698" s="21" t="s">
        <v>911</v>
      </c>
      <c r="B698" s="21" t="s">
        <v>272</v>
      </c>
      <c r="C698" s="47">
        <v>10.1</v>
      </c>
      <c r="D698" s="47">
        <v>8.6999999999999993</v>
      </c>
      <c r="E698">
        <v>8.6999999999999993</v>
      </c>
      <c r="F698">
        <v>8.9</v>
      </c>
      <c r="G698">
        <v>9.3000000000000007</v>
      </c>
      <c r="H698">
        <v>9</v>
      </c>
      <c r="I698">
        <v>8.4</v>
      </c>
      <c r="J698">
        <v>8.6</v>
      </c>
      <c r="K698">
        <v>8.4</v>
      </c>
      <c r="L698">
        <v>8.5</v>
      </c>
    </row>
    <row r="699" spans="1:12" ht="14.25" x14ac:dyDescent="0.45">
      <c r="A699" s="21" t="s">
        <v>912</v>
      </c>
      <c r="B699" s="21" t="s">
        <v>274</v>
      </c>
      <c r="C699" s="47">
        <v>24.8</v>
      </c>
      <c r="D699" s="47">
        <v>25.2</v>
      </c>
      <c r="E699">
        <v>24.5</v>
      </c>
      <c r="F699">
        <v>23.8</v>
      </c>
      <c r="G699">
        <v>24</v>
      </c>
      <c r="H699">
        <v>22.6</v>
      </c>
      <c r="I699">
        <v>23.7</v>
      </c>
      <c r="J699">
        <v>23.7</v>
      </c>
      <c r="K699">
        <v>23.3</v>
      </c>
      <c r="L699">
        <v>22.9</v>
      </c>
    </row>
    <row r="700" spans="1:12" ht="14.25" x14ac:dyDescent="0.45">
      <c r="A700" s="21" t="s">
        <v>913</v>
      </c>
      <c r="B700" s="23" t="s">
        <v>914</v>
      </c>
      <c r="C700" s="47">
        <v>100</v>
      </c>
      <c r="D700" s="47">
        <v>100</v>
      </c>
      <c r="E700">
        <v>100</v>
      </c>
      <c r="F700">
        <v>100</v>
      </c>
      <c r="G700">
        <v>100</v>
      </c>
      <c r="H700">
        <v>100</v>
      </c>
      <c r="I700">
        <v>100</v>
      </c>
      <c r="J700">
        <v>100</v>
      </c>
      <c r="K700">
        <v>100</v>
      </c>
      <c r="L700">
        <v>100</v>
      </c>
    </row>
    <row r="701" spans="1:12" ht="14.25" x14ac:dyDescent="0.45">
      <c r="A701" s="21" t="s">
        <v>915</v>
      </c>
      <c r="B701" s="21" t="s">
        <v>260</v>
      </c>
      <c r="C701" s="47">
        <v>59.7</v>
      </c>
      <c r="D701" s="47">
        <v>60.2</v>
      </c>
      <c r="E701">
        <v>58.1</v>
      </c>
      <c r="F701">
        <v>57.3</v>
      </c>
      <c r="G701">
        <v>56.2</v>
      </c>
      <c r="H701">
        <v>55.4</v>
      </c>
      <c r="I701">
        <v>54.9</v>
      </c>
      <c r="J701">
        <v>54.6</v>
      </c>
      <c r="K701">
        <v>53.6</v>
      </c>
      <c r="L701">
        <v>53.1</v>
      </c>
    </row>
    <row r="702" spans="1:12" ht="14.25" x14ac:dyDescent="0.45">
      <c r="A702" s="21" t="s">
        <v>916</v>
      </c>
      <c r="B702" s="21" t="s">
        <v>262</v>
      </c>
      <c r="C702" s="47">
        <v>50.3</v>
      </c>
      <c r="D702" s="47">
        <v>49.5</v>
      </c>
      <c r="E702">
        <v>47.7</v>
      </c>
      <c r="F702">
        <v>47.7</v>
      </c>
      <c r="G702">
        <v>46.5</v>
      </c>
      <c r="H702">
        <v>46.1</v>
      </c>
      <c r="I702">
        <v>45.5</v>
      </c>
      <c r="J702">
        <v>45.1</v>
      </c>
      <c r="K702">
        <v>44.3</v>
      </c>
      <c r="L702">
        <v>44.1</v>
      </c>
    </row>
    <row r="703" spans="1:12" ht="14.25" x14ac:dyDescent="0.45">
      <c r="A703" s="21" t="s">
        <v>917</v>
      </c>
      <c r="B703" s="21" t="s">
        <v>264</v>
      </c>
      <c r="C703" s="47">
        <v>1.9</v>
      </c>
      <c r="D703" s="47">
        <v>1.8</v>
      </c>
      <c r="E703">
        <v>1.7</v>
      </c>
      <c r="F703">
        <v>1</v>
      </c>
      <c r="G703">
        <v>1.3</v>
      </c>
      <c r="H703">
        <v>1.2</v>
      </c>
      <c r="I703">
        <v>1.2</v>
      </c>
      <c r="J703">
        <v>1.4</v>
      </c>
      <c r="K703">
        <v>1.5</v>
      </c>
      <c r="L703">
        <v>1.6</v>
      </c>
    </row>
    <row r="704" spans="1:12" ht="14.25" x14ac:dyDescent="0.45">
      <c r="A704" s="21" t="s">
        <v>918</v>
      </c>
      <c r="B704" s="21" t="s">
        <v>266</v>
      </c>
      <c r="C704" s="47">
        <v>7.6</v>
      </c>
      <c r="D704" s="47">
        <v>8.8000000000000007</v>
      </c>
      <c r="E704">
        <v>8.6999999999999993</v>
      </c>
      <c r="F704">
        <v>8.6</v>
      </c>
      <c r="G704">
        <v>8.3000000000000007</v>
      </c>
      <c r="H704">
        <v>8</v>
      </c>
      <c r="I704">
        <v>8.1</v>
      </c>
      <c r="J704">
        <v>8.1</v>
      </c>
      <c r="K704">
        <v>7.8</v>
      </c>
      <c r="L704">
        <v>7.5</v>
      </c>
    </row>
    <row r="705" spans="1:12" ht="14.25" x14ac:dyDescent="0.45">
      <c r="A705" s="21" t="s">
        <v>919</v>
      </c>
      <c r="B705" s="21" t="s">
        <v>268</v>
      </c>
      <c r="C705" s="47">
        <v>40.299999999999997</v>
      </c>
      <c r="D705" s="47">
        <v>39.799999999999997</v>
      </c>
      <c r="E705">
        <v>41.9</v>
      </c>
      <c r="F705">
        <v>42.7</v>
      </c>
      <c r="G705">
        <v>43.8</v>
      </c>
      <c r="H705">
        <v>44.6</v>
      </c>
      <c r="I705">
        <v>45.1</v>
      </c>
      <c r="J705">
        <v>45.4</v>
      </c>
      <c r="K705">
        <v>46.4</v>
      </c>
      <c r="L705">
        <v>46.9</v>
      </c>
    </row>
    <row r="706" spans="1:12" ht="14.25" x14ac:dyDescent="0.45">
      <c r="A706" s="21" t="s">
        <v>920</v>
      </c>
      <c r="B706" s="21" t="s">
        <v>270</v>
      </c>
      <c r="C706" s="47">
        <v>1.5</v>
      </c>
      <c r="D706" s="47">
        <v>1.2</v>
      </c>
      <c r="E706">
        <v>1.6</v>
      </c>
      <c r="F706">
        <v>1.7</v>
      </c>
      <c r="G706">
        <v>2.1</v>
      </c>
      <c r="H706">
        <v>2.1</v>
      </c>
      <c r="I706">
        <v>2.1</v>
      </c>
      <c r="J706">
        <v>1.7</v>
      </c>
      <c r="K706">
        <v>1.3</v>
      </c>
      <c r="L706">
        <v>1.1000000000000001</v>
      </c>
    </row>
    <row r="707" spans="1:12" ht="14.25" x14ac:dyDescent="0.45">
      <c r="A707" s="21" t="s">
        <v>921</v>
      </c>
      <c r="B707" s="21" t="s">
        <v>272</v>
      </c>
      <c r="C707" s="47">
        <v>15.5</v>
      </c>
      <c r="D707" s="47">
        <v>12.7</v>
      </c>
      <c r="E707">
        <v>13.2</v>
      </c>
      <c r="F707">
        <v>12.8</v>
      </c>
      <c r="G707">
        <v>11.7</v>
      </c>
      <c r="H707">
        <v>12</v>
      </c>
      <c r="I707">
        <v>11.5</v>
      </c>
      <c r="J707">
        <v>11</v>
      </c>
      <c r="K707">
        <v>10.7</v>
      </c>
      <c r="L707">
        <v>10.1</v>
      </c>
    </row>
    <row r="708" spans="1:12" ht="14.25" x14ac:dyDescent="0.45">
      <c r="A708" s="21" t="s">
        <v>922</v>
      </c>
      <c r="B708" s="21" t="s">
        <v>274</v>
      </c>
      <c r="C708" s="47">
        <v>23.3</v>
      </c>
      <c r="D708" s="47">
        <v>25.9</v>
      </c>
      <c r="E708">
        <v>27.1</v>
      </c>
      <c r="F708">
        <v>28.2</v>
      </c>
      <c r="G708">
        <v>30.1</v>
      </c>
      <c r="H708">
        <v>30.5</v>
      </c>
      <c r="I708">
        <v>31.5</v>
      </c>
      <c r="J708">
        <v>32.700000000000003</v>
      </c>
      <c r="K708">
        <v>34.4</v>
      </c>
      <c r="L708">
        <v>35.6</v>
      </c>
    </row>
    <row r="709" spans="1:12" ht="14.25" x14ac:dyDescent="0.45">
      <c r="A709" s="21" t="s">
        <v>923</v>
      </c>
      <c r="B709" s="23" t="s">
        <v>924</v>
      </c>
      <c r="C709" s="47">
        <v>100</v>
      </c>
      <c r="D709" s="47">
        <v>100</v>
      </c>
      <c r="E709">
        <v>100</v>
      </c>
      <c r="F709">
        <v>100</v>
      </c>
      <c r="G709">
        <v>100</v>
      </c>
      <c r="H709">
        <v>100</v>
      </c>
      <c r="I709">
        <v>100</v>
      </c>
      <c r="J709">
        <v>100</v>
      </c>
      <c r="K709">
        <v>100</v>
      </c>
      <c r="L709">
        <v>100</v>
      </c>
    </row>
    <row r="710" spans="1:12" ht="14.25" x14ac:dyDescent="0.45">
      <c r="A710" s="21" t="s">
        <v>925</v>
      </c>
      <c r="B710" s="21" t="s">
        <v>260</v>
      </c>
      <c r="C710" s="47">
        <v>60.9</v>
      </c>
      <c r="D710" s="47">
        <v>62.4</v>
      </c>
      <c r="E710">
        <v>61.7</v>
      </c>
      <c r="F710">
        <v>61</v>
      </c>
      <c r="G710">
        <v>60.3</v>
      </c>
      <c r="H710">
        <v>60.3</v>
      </c>
      <c r="I710">
        <v>59.9</v>
      </c>
      <c r="J710">
        <v>59.5</v>
      </c>
      <c r="K710">
        <v>59.4</v>
      </c>
      <c r="L710">
        <v>58.9</v>
      </c>
    </row>
    <row r="711" spans="1:12" ht="14.25" x14ac:dyDescent="0.45">
      <c r="A711" s="21" t="s">
        <v>926</v>
      </c>
      <c r="B711" s="21" t="s">
        <v>262</v>
      </c>
      <c r="C711" s="47">
        <v>55.7</v>
      </c>
      <c r="D711" s="47">
        <v>56.3</v>
      </c>
      <c r="E711">
        <v>55.8</v>
      </c>
      <c r="F711">
        <v>55.1</v>
      </c>
      <c r="G711">
        <v>54.1</v>
      </c>
      <c r="H711">
        <v>54.2</v>
      </c>
      <c r="I711">
        <v>53.8</v>
      </c>
      <c r="J711">
        <v>53.4</v>
      </c>
      <c r="K711">
        <v>53.4</v>
      </c>
      <c r="L711">
        <v>53</v>
      </c>
    </row>
    <row r="712" spans="1:12" ht="14.25" x14ac:dyDescent="0.45">
      <c r="A712" s="21" t="s">
        <v>927</v>
      </c>
      <c r="B712" s="21" t="s">
        <v>264</v>
      </c>
      <c r="C712" s="47">
        <v>2.2999999999999998</v>
      </c>
      <c r="D712" s="47">
        <v>2.2999999999999998</v>
      </c>
      <c r="E712">
        <v>2.4</v>
      </c>
      <c r="F712">
        <v>2.2999999999999998</v>
      </c>
      <c r="G712">
        <v>2.5</v>
      </c>
      <c r="H712">
        <v>2.6</v>
      </c>
      <c r="I712">
        <v>2.5</v>
      </c>
      <c r="J712">
        <v>2.5</v>
      </c>
      <c r="K712">
        <v>2.5</v>
      </c>
      <c r="L712">
        <v>2.6</v>
      </c>
    </row>
    <row r="713" spans="1:12" ht="14.25" x14ac:dyDescent="0.45">
      <c r="A713" s="21" t="s">
        <v>928</v>
      </c>
      <c r="B713" s="21" t="s">
        <v>266</v>
      </c>
      <c r="C713" s="47">
        <v>2.9</v>
      </c>
      <c r="D713" s="47">
        <v>3.8</v>
      </c>
      <c r="E713">
        <v>3.5</v>
      </c>
      <c r="F713">
        <v>3.6</v>
      </c>
      <c r="G713">
        <v>3.7</v>
      </c>
      <c r="H713">
        <v>3.6</v>
      </c>
      <c r="I713">
        <v>3.6</v>
      </c>
      <c r="J713">
        <v>3.6</v>
      </c>
      <c r="K713">
        <v>3.4</v>
      </c>
      <c r="L713">
        <v>3.3</v>
      </c>
    </row>
    <row r="714" spans="1:12" ht="14.25" x14ac:dyDescent="0.45">
      <c r="A714" s="21" t="s">
        <v>929</v>
      </c>
      <c r="B714" s="21" t="s">
        <v>268</v>
      </c>
      <c r="C714" s="47">
        <v>39.1</v>
      </c>
      <c r="D714" s="47">
        <v>37.6</v>
      </c>
      <c r="E714">
        <v>38.299999999999997</v>
      </c>
      <c r="F714">
        <v>39</v>
      </c>
      <c r="G714">
        <v>39.700000000000003</v>
      </c>
      <c r="H714">
        <v>39.700000000000003</v>
      </c>
      <c r="I714">
        <v>40.1</v>
      </c>
      <c r="J714">
        <v>40.5</v>
      </c>
      <c r="K714">
        <v>40.6</v>
      </c>
      <c r="L714">
        <v>41.1</v>
      </c>
    </row>
    <row r="715" spans="1:12" ht="14.25" x14ac:dyDescent="0.45">
      <c r="A715" s="21" t="s">
        <v>930</v>
      </c>
      <c r="B715" s="21" t="s">
        <v>270</v>
      </c>
      <c r="C715" s="47">
        <v>2.1</v>
      </c>
      <c r="D715" s="47">
        <v>1.3</v>
      </c>
      <c r="E715">
        <v>1.4</v>
      </c>
      <c r="F715">
        <v>1.5</v>
      </c>
      <c r="G715">
        <v>1.4</v>
      </c>
      <c r="H715">
        <v>1.4</v>
      </c>
      <c r="I715">
        <v>1.4</v>
      </c>
      <c r="J715">
        <v>1.2</v>
      </c>
      <c r="K715">
        <v>1.1000000000000001</v>
      </c>
      <c r="L715">
        <v>0.9</v>
      </c>
    </row>
    <row r="716" spans="1:12" ht="14.25" x14ac:dyDescent="0.45">
      <c r="A716" s="21" t="s">
        <v>931</v>
      </c>
      <c r="B716" s="21" t="s">
        <v>272</v>
      </c>
      <c r="C716" s="47">
        <v>8.4</v>
      </c>
      <c r="D716" s="47">
        <v>6.8</v>
      </c>
      <c r="E716">
        <v>7.9</v>
      </c>
      <c r="F716">
        <v>8.5</v>
      </c>
      <c r="G716">
        <v>8.8000000000000007</v>
      </c>
      <c r="H716">
        <v>9</v>
      </c>
      <c r="I716">
        <v>9.1</v>
      </c>
      <c r="J716">
        <v>9.1999999999999993</v>
      </c>
      <c r="K716">
        <v>8.6</v>
      </c>
      <c r="L716">
        <v>9.1</v>
      </c>
    </row>
    <row r="717" spans="1:12" ht="14.25" x14ac:dyDescent="0.45">
      <c r="A717" s="21" t="s">
        <v>932</v>
      </c>
      <c r="B717" s="21" t="s">
        <v>274</v>
      </c>
      <c r="C717" s="47">
        <v>28.6</v>
      </c>
      <c r="D717" s="47">
        <v>29.5</v>
      </c>
      <c r="E717">
        <v>29</v>
      </c>
      <c r="F717">
        <v>28.9</v>
      </c>
      <c r="G717">
        <v>29.4</v>
      </c>
      <c r="H717">
        <v>29.2</v>
      </c>
      <c r="I717">
        <v>29.6</v>
      </c>
      <c r="J717">
        <v>30</v>
      </c>
      <c r="K717">
        <v>30.9</v>
      </c>
      <c r="L717">
        <v>31.1</v>
      </c>
    </row>
    <row r="718" spans="1:12" ht="14.25" x14ac:dyDescent="0.45">
      <c r="A718" s="21" t="s">
        <v>933</v>
      </c>
      <c r="B718" s="23" t="s">
        <v>934</v>
      </c>
      <c r="C718" s="47">
        <v>100</v>
      </c>
      <c r="D718" s="47">
        <v>100</v>
      </c>
      <c r="E718">
        <v>100</v>
      </c>
      <c r="F718">
        <v>100</v>
      </c>
      <c r="G718">
        <v>100</v>
      </c>
      <c r="H718">
        <v>100</v>
      </c>
      <c r="I718">
        <v>100</v>
      </c>
      <c r="J718">
        <v>100</v>
      </c>
      <c r="K718">
        <v>100</v>
      </c>
      <c r="L718">
        <v>100</v>
      </c>
    </row>
    <row r="719" spans="1:12" ht="14.25" x14ac:dyDescent="0.45">
      <c r="A719" s="21" t="s">
        <v>935</v>
      </c>
      <c r="B719" s="21" t="s">
        <v>260</v>
      </c>
      <c r="C719" s="47">
        <v>59</v>
      </c>
      <c r="D719" s="47">
        <v>57.2</v>
      </c>
      <c r="E719">
        <v>55.1</v>
      </c>
      <c r="F719">
        <v>53.9</v>
      </c>
      <c r="G719">
        <v>56.6</v>
      </c>
      <c r="H719">
        <v>58.7</v>
      </c>
      <c r="I719">
        <v>58.9</v>
      </c>
      <c r="J719">
        <v>59.8</v>
      </c>
      <c r="K719">
        <v>60.7</v>
      </c>
      <c r="L719">
        <v>59.8</v>
      </c>
    </row>
    <row r="720" spans="1:12" ht="14.25" x14ac:dyDescent="0.45">
      <c r="A720" s="21" t="s">
        <v>936</v>
      </c>
      <c r="B720" s="21" t="s">
        <v>262</v>
      </c>
      <c r="C720" s="47">
        <v>48.4</v>
      </c>
      <c r="D720" s="47">
        <v>47.8</v>
      </c>
      <c r="E720">
        <v>47</v>
      </c>
      <c r="F720">
        <v>46.5</v>
      </c>
      <c r="G720">
        <v>50.1</v>
      </c>
      <c r="H720">
        <v>52.1</v>
      </c>
      <c r="I720">
        <v>52.6</v>
      </c>
      <c r="J720">
        <v>53.6</v>
      </c>
      <c r="K720">
        <v>54.6</v>
      </c>
      <c r="L720">
        <v>54.3</v>
      </c>
    </row>
    <row r="721" spans="1:12" ht="14.25" x14ac:dyDescent="0.45">
      <c r="A721" s="21" t="s">
        <v>937</v>
      </c>
      <c r="B721" s="21" t="s">
        <v>264</v>
      </c>
      <c r="C721" s="47">
        <v>1</v>
      </c>
      <c r="D721" s="47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 ht="14.25" x14ac:dyDescent="0.45">
      <c r="A722" s="21" t="s">
        <v>938</v>
      </c>
      <c r="B722" s="21" t="s">
        <v>266</v>
      </c>
      <c r="C722" s="47">
        <v>9.5</v>
      </c>
      <c r="D722" s="47">
        <v>8.4</v>
      </c>
      <c r="E722">
        <v>7.2</v>
      </c>
      <c r="F722">
        <v>6.4</v>
      </c>
      <c r="G722">
        <v>5.5</v>
      </c>
      <c r="H722">
        <v>5.6</v>
      </c>
      <c r="I722">
        <v>5.3</v>
      </c>
      <c r="J722">
        <v>5.2</v>
      </c>
      <c r="K722">
        <v>5.0999999999999996</v>
      </c>
      <c r="L722">
        <v>4.5999999999999996</v>
      </c>
    </row>
    <row r="723" spans="1:12" ht="14.25" x14ac:dyDescent="0.45">
      <c r="A723" s="21" t="s">
        <v>939</v>
      </c>
      <c r="B723" s="21" t="s">
        <v>268</v>
      </c>
      <c r="C723" s="47">
        <v>41</v>
      </c>
      <c r="D723" s="47">
        <v>42.8</v>
      </c>
      <c r="E723">
        <v>44.8</v>
      </c>
      <c r="F723">
        <v>46.1</v>
      </c>
      <c r="G723">
        <v>43.4</v>
      </c>
      <c r="H723">
        <v>41.3</v>
      </c>
      <c r="I723">
        <v>41.1</v>
      </c>
      <c r="J723">
        <v>40.200000000000003</v>
      </c>
      <c r="K723">
        <v>39.299999999999997</v>
      </c>
      <c r="L723">
        <v>40.200000000000003</v>
      </c>
    </row>
    <row r="724" spans="1:12" ht="14.25" x14ac:dyDescent="0.45">
      <c r="A724" s="21" t="s">
        <v>940</v>
      </c>
      <c r="B724" s="21" t="s">
        <v>270</v>
      </c>
      <c r="C724" s="47">
        <v>1.1000000000000001</v>
      </c>
      <c r="D724" s="47">
        <v>0.9</v>
      </c>
      <c r="E724">
        <v>1.2</v>
      </c>
      <c r="F724">
        <v>1.4</v>
      </c>
      <c r="G724">
        <v>1.1000000000000001</v>
      </c>
      <c r="H724">
        <v>1</v>
      </c>
      <c r="I724">
        <v>0.9</v>
      </c>
      <c r="J724">
        <v>0.8</v>
      </c>
      <c r="K724">
        <v>0.6</v>
      </c>
      <c r="L724">
        <v>0.6</v>
      </c>
    </row>
    <row r="725" spans="1:12" ht="14.25" x14ac:dyDescent="0.45">
      <c r="A725" s="21" t="s">
        <v>941</v>
      </c>
      <c r="B725" s="21" t="s">
        <v>272</v>
      </c>
      <c r="C725" s="47">
        <v>14</v>
      </c>
      <c r="D725" s="47">
        <v>11.9</v>
      </c>
      <c r="E725">
        <v>15.5</v>
      </c>
      <c r="F725">
        <v>15.8</v>
      </c>
      <c r="G725">
        <v>14.2</v>
      </c>
      <c r="H725">
        <v>13.8</v>
      </c>
      <c r="I725">
        <v>13.8</v>
      </c>
      <c r="J725">
        <v>13.1</v>
      </c>
      <c r="K725">
        <v>12.3</v>
      </c>
      <c r="L725">
        <v>13.7</v>
      </c>
    </row>
    <row r="726" spans="1:12" ht="14.25" x14ac:dyDescent="0.45">
      <c r="A726" s="21" t="s">
        <v>942</v>
      </c>
      <c r="B726" s="21" t="s">
        <v>274</v>
      </c>
      <c r="C726" s="47">
        <v>25.9</v>
      </c>
      <c r="D726" s="47">
        <v>30</v>
      </c>
      <c r="E726">
        <v>28.2</v>
      </c>
      <c r="F726">
        <v>28.9</v>
      </c>
      <c r="G726">
        <v>28.1</v>
      </c>
      <c r="H726">
        <v>26.5</v>
      </c>
      <c r="I726">
        <v>26.4</v>
      </c>
      <c r="J726">
        <v>26.3</v>
      </c>
      <c r="K726">
        <v>26.3</v>
      </c>
      <c r="L726">
        <v>25.9</v>
      </c>
    </row>
    <row r="727" spans="1:12" ht="14.25" x14ac:dyDescent="0.45">
      <c r="A727" s="21" t="s">
        <v>943</v>
      </c>
      <c r="B727" s="23" t="s">
        <v>944</v>
      </c>
      <c r="C727" s="47">
        <v>100</v>
      </c>
      <c r="D727" s="47">
        <v>100</v>
      </c>
      <c r="E727">
        <v>100</v>
      </c>
      <c r="F727">
        <v>100</v>
      </c>
      <c r="G727">
        <v>100</v>
      </c>
      <c r="H727">
        <v>100</v>
      </c>
      <c r="I727">
        <v>100</v>
      </c>
      <c r="J727">
        <v>100</v>
      </c>
      <c r="K727">
        <v>100</v>
      </c>
      <c r="L727">
        <v>100</v>
      </c>
    </row>
    <row r="728" spans="1:12" ht="14.25" x14ac:dyDescent="0.45">
      <c r="A728" s="21" t="s">
        <v>945</v>
      </c>
      <c r="B728" s="21" t="s">
        <v>142</v>
      </c>
      <c r="C728" s="47">
        <v>55.5</v>
      </c>
      <c r="D728" s="47">
        <v>55.8</v>
      </c>
      <c r="E728">
        <v>56.8</v>
      </c>
      <c r="F728">
        <v>56.4</v>
      </c>
      <c r="G728">
        <v>56.8</v>
      </c>
      <c r="H728">
        <v>57.2</v>
      </c>
      <c r="I728">
        <v>57</v>
      </c>
      <c r="J728">
        <v>57</v>
      </c>
      <c r="K728">
        <v>57.6</v>
      </c>
      <c r="L728">
        <v>57.3</v>
      </c>
    </row>
    <row r="729" spans="1:12" ht="14.25" x14ac:dyDescent="0.45">
      <c r="A729" s="21" t="s">
        <v>946</v>
      </c>
      <c r="B729" s="21" t="s">
        <v>144</v>
      </c>
      <c r="C729" s="47">
        <v>34</v>
      </c>
      <c r="D729" s="47">
        <v>33.6</v>
      </c>
      <c r="E729">
        <v>33.5</v>
      </c>
      <c r="F729">
        <v>33.4</v>
      </c>
      <c r="G729">
        <v>33.700000000000003</v>
      </c>
      <c r="H729">
        <v>33.799999999999997</v>
      </c>
      <c r="I729">
        <v>34.1</v>
      </c>
      <c r="J729">
        <v>33.799999999999997</v>
      </c>
      <c r="K729">
        <v>34.299999999999997</v>
      </c>
      <c r="L729">
        <v>34.299999999999997</v>
      </c>
    </row>
    <row r="730" spans="1:12" ht="14.25" x14ac:dyDescent="0.45">
      <c r="A730" s="21" t="s">
        <v>947</v>
      </c>
      <c r="B730" s="21" t="s">
        <v>146</v>
      </c>
      <c r="C730" s="47">
        <v>7.6</v>
      </c>
      <c r="D730" s="47">
        <v>7.6</v>
      </c>
      <c r="E730">
        <v>7.8</v>
      </c>
      <c r="F730">
        <v>7.3</v>
      </c>
      <c r="G730">
        <v>7.3</v>
      </c>
      <c r="H730">
        <v>7.4</v>
      </c>
      <c r="I730">
        <v>7.3</v>
      </c>
      <c r="J730">
        <v>7.2</v>
      </c>
      <c r="K730">
        <v>7.4</v>
      </c>
      <c r="L730">
        <v>7.4</v>
      </c>
    </row>
    <row r="731" spans="1:12" ht="14.25" x14ac:dyDescent="0.45">
      <c r="A731" s="21" t="s">
        <v>948</v>
      </c>
      <c r="B731" s="21" t="s">
        <v>148</v>
      </c>
      <c r="C731" s="47">
        <v>13.8</v>
      </c>
      <c r="D731" s="47">
        <v>14.6</v>
      </c>
      <c r="E731">
        <v>15.5</v>
      </c>
      <c r="F731">
        <v>15.7</v>
      </c>
      <c r="G731">
        <v>15.8</v>
      </c>
      <c r="H731">
        <v>15.9</v>
      </c>
      <c r="I731">
        <v>15.6</v>
      </c>
      <c r="J731">
        <v>16</v>
      </c>
      <c r="K731">
        <v>16</v>
      </c>
      <c r="L731">
        <v>15.6</v>
      </c>
    </row>
    <row r="732" spans="1:12" ht="14.25" x14ac:dyDescent="0.45">
      <c r="A732" s="21" t="s">
        <v>949</v>
      </c>
      <c r="B732" s="21" t="s">
        <v>150</v>
      </c>
      <c r="C732" s="47">
        <v>44.5</v>
      </c>
      <c r="D732" s="47">
        <v>44.2</v>
      </c>
      <c r="E732">
        <v>43.2</v>
      </c>
      <c r="F732">
        <v>43.6</v>
      </c>
      <c r="G732">
        <v>43.2</v>
      </c>
      <c r="H732">
        <v>42.8</v>
      </c>
      <c r="I732">
        <v>43</v>
      </c>
      <c r="J732">
        <v>43</v>
      </c>
      <c r="K732">
        <v>42.4</v>
      </c>
      <c r="L732">
        <v>42.7</v>
      </c>
    </row>
    <row r="733" spans="1:12" ht="14.25" x14ac:dyDescent="0.45">
      <c r="A733" s="21" t="s">
        <v>950</v>
      </c>
      <c r="B733" s="21" t="s">
        <v>152</v>
      </c>
      <c r="C733" s="47">
        <v>3.5</v>
      </c>
      <c r="D733" s="47">
        <v>3.2</v>
      </c>
      <c r="E733">
        <v>3.7</v>
      </c>
      <c r="F733">
        <v>3.6</v>
      </c>
      <c r="G733">
        <v>3.1</v>
      </c>
      <c r="H733">
        <v>3</v>
      </c>
      <c r="I733">
        <v>3</v>
      </c>
      <c r="J733">
        <v>2.7</v>
      </c>
      <c r="K733">
        <v>2.4</v>
      </c>
      <c r="L733">
        <v>2.2999999999999998</v>
      </c>
    </row>
    <row r="734" spans="1:12" ht="14.25" x14ac:dyDescent="0.45">
      <c r="A734" s="21" t="s">
        <v>951</v>
      </c>
      <c r="B734" s="21" t="s">
        <v>154</v>
      </c>
      <c r="C734" s="47">
        <v>9.9</v>
      </c>
      <c r="D734" s="47">
        <v>9.5</v>
      </c>
      <c r="E734">
        <v>10.4</v>
      </c>
      <c r="F734">
        <v>11.1</v>
      </c>
      <c r="G734">
        <v>11</v>
      </c>
      <c r="H734">
        <v>11.4</v>
      </c>
      <c r="I734">
        <v>11.6</v>
      </c>
      <c r="J734">
        <v>10.4</v>
      </c>
      <c r="K734">
        <v>9.9</v>
      </c>
      <c r="L734">
        <v>10.6</v>
      </c>
    </row>
    <row r="735" spans="1:12" ht="14.25" x14ac:dyDescent="0.45">
      <c r="A735" s="21" t="s">
        <v>952</v>
      </c>
      <c r="B735" s="21" t="s">
        <v>156</v>
      </c>
      <c r="C735" s="47">
        <v>31.1</v>
      </c>
      <c r="D735" s="47">
        <v>31.5</v>
      </c>
      <c r="E735">
        <v>29.1</v>
      </c>
      <c r="F735">
        <v>28.9</v>
      </c>
      <c r="G735">
        <v>29.1</v>
      </c>
      <c r="H735">
        <v>28.4</v>
      </c>
      <c r="I735">
        <v>28.5</v>
      </c>
      <c r="J735">
        <v>29.9</v>
      </c>
      <c r="K735">
        <v>30.1</v>
      </c>
      <c r="L735">
        <v>29.8</v>
      </c>
    </row>
    <row r="736" spans="1:12" ht="14.25" x14ac:dyDescent="0.45">
      <c r="A736" s="21" t="s">
        <v>953</v>
      </c>
      <c r="B736" s="23" t="s">
        <v>954</v>
      </c>
      <c r="C736" s="47">
        <v>100</v>
      </c>
      <c r="D736" s="47">
        <v>100</v>
      </c>
      <c r="E736">
        <v>100</v>
      </c>
      <c r="F736">
        <v>100</v>
      </c>
      <c r="G736">
        <v>100</v>
      </c>
      <c r="H736">
        <v>100</v>
      </c>
      <c r="I736">
        <v>100</v>
      </c>
      <c r="J736">
        <v>100</v>
      </c>
      <c r="K736">
        <v>100</v>
      </c>
      <c r="L736">
        <v>100</v>
      </c>
    </row>
    <row r="737" spans="1:12" ht="14.25" x14ac:dyDescent="0.45">
      <c r="A737" s="21" t="s">
        <v>955</v>
      </c>
      <c r="B737" s="21" t="s">
        <v>106</v>
      </c>
      <c r="C737" s="47">
        <v>57.8</v>
      </c>
      <c r="D737" s="47">
        <v>59.3</v>
      </c>
      <c r="E737">
        <v>61.9</v>
      </c>
      <c r="F737">
        <v>62.8</v>
      </c>
      <c r="G737">
        <v>64.7</v>
      </c>
      <c r="H737">
        <v>64.7</v>
      </c>
      <c r="I737">
        <v>65.599999999999994</v>
      </c>
      <c r="J737">
        <v>63.3</v>
      </c>
      <c r="K737">
        <v>64.8</v>
      </c>
      <c r="L737">
        <v>62.8</v>
      </c>
    </row>
    <row r="738" spans="1:12" ht="14.25" x14ac:dyDescent="0.45">
      <c r="A738" s="21" t="s">
        <v>956</v>
      </c>
      <c r="B738" s="21" t="s">
        <v>108</v>
      </c>
      <c r="C738" s="47">
        <v>32.6</v>
      </c>
      <c r="D738" s="47">
        <v>32.200000000000003</v>
      </c>
      <c r="E738">
        <v>32.299999999999997</v>
      </c>
      <c r="F738">
        <v>32.299999999999997</v>
      </c>
      <c r="G738">
        <v>32.5</v>
      </c>
      <c r="H738">
        <v>32.700000000000003</v>
      </c>
      <c r="I738">
        <v>33.5</v>
      </c>
      <c r="J738">
        <v>33</v>
      </c>
      <c r="K738">
        <v>33.799999999999997</v>
      </c>
      <c r="L738">
        <v>33</v>
      </c>
    </row>
    <row r="739" spans="1:12" ht="14.25" x14ac:dyDescent="0.45">
      <c r="A739" s="21" t="s">
        <v>957</v>
      </c>
      <c r="B739" s="21" t="s">
        <v>110</v>
      </c>
      <c r="C739" s="47">
        <v>6.2</v>
      </c>
      <c r="D739" s="47">
        <v>6.2</v>
      </c>
      <c r="E739">
        <v>6.3</v>
      </c>
      <c r="F739">
        <v>6.4</v>
      </c>
      <c r="G739">
        <v>6.6</v>
      </c>
      <c r="H739">
        <v>6.6</v>
      </c>
      <c r="I739">
        <v>6.5</v>
      </c>
      <c r="J739">
        <v>6.5</v>
      </c>
      <c r="K739">
        <v>6.5</v>
      </c>
      <c r="L739">
        <v>6.4</v>
      </c>
    </row>
    <row r="740" spans="1:12" ht="14.25" x14ac:dyDescent="0.45">
      <c r="A740" s="21" t="s">
        <v>958</v>
      </c>
      <c r="B740" s="21" t="s">
        <v>112</v>
      </c>
      <c r="C740" s="47">
        <v>19</v>
      </c>
      <c r="D740" s="47">
        <v>20.8</v>
      </c>
      <c r="E740">
        <v>23.3</v>
      </c>
      <c r="F740">
        <v>24.1</v>
      </c>
      <c r="G740">
        <v>25.6</v>
      </c>
      <c r="H740">
        <v>25.4</v>
      </c>
      <c r="I740">
        <v>25.5</v>
      </c>
      <c r="J740">
        <v>23.8</v>
      </c>
      <c r="K740">
        <v>24.5</v>
      </c>
      <c r="L740">
        <v>23.4</v>
      </c>
    </row>
    <row r="741" spans="1:12" ht="14.25" x14ac:dyDescent="0.45">
      <c r="A741" s="21" t="s">
        <v>959</v>
      </c>
      <c r="B741" s="21" t="s">
        <v>114</v>
      </c>
      <c r="C741" s="47">
        <v>42.2</v>
      </c>
      <c r="D741" s="47">
        <v>40.700000000000003</v>
      </c>
      <c r="E741">
        <v>38.1</v>
      </c>
      <c r="F741">
        <v>37.200000000000003</v>
      </c>
      <c r="G741">
        <v>35.299999999999997</v>
      </c>
      <c r="H741">
        <v>35.299999999999997</v>
      </c>
      <c r="I741">
        <v>34.4</v>
      </c>
      <c r="J741">
        <v>36.700000000000003</v>
      </c>
      <c r="K741">
        <v>35.200000000000003</v>
      </c>
      <c r="L741">
        <v>37.200000000000003</v>
      </c>
    </row>
    <row r="742" spans="1:12" ht="14.25" x14ac:dyDescent="0.45">
      <c r="A742" s="21" t="s">
        <v>960</v>
      </c>
      <c r="B742" s="21" t="s">
        <v>116</v>
      </c>
      <c r="C742" s="47">
        <v>1.9</v>
      </c>
      <c r="D742" s="47">
        <v>1.6</v>
      </c>
      <c r="E742">
        <v>1.9</v>
      </c>
      <c r="F742">
        <v>2</v>
      </c>
      <c r="G742">
        <v>1.6</v>
      </c>
      <c r="H742">
        <v>1.6</v>
      </c>
      <c r="I742">
        <v>1.5</v>
      </c>
      <c r="J742">
        <v>1.3</v>
      </c>
      <c r="K742">
        <v>1.2</v>
      </c>
      <c r="L742">
        <v>1.2</v>
      </c>
    </row>
    <row r="743" spans="1:12" ht="14.25" x14ac:dyDescent="0.45">
      <c r="A743" s="21" t="s">
        <v>961</v>
      </c>
      <c r="B743" s="21" t="s">
        <v>118</v>
      </c>
      <c r="C743" s="47">
        <v>6.1</v>
      </c>
      <c r="D743" s="47">
        <v>5.5</v>
      </c>
      <c r="E743">
        <v>5.6</v>
      </c>
      <c r="F743">
        <v>5.8</v>
      </c>
      <c r="G743">
        <v>6.2</v>
      </c>
      <c r="H743">
        <v>6.1</v>
      </c>
      <c r="I743">
        <v>6</v>
      </c>
      <c r="J743">
        <v>5.6</v>
      </c>
      <c r="K743">
        <v>5.4</v>
      </c>
      <c r="L743">
        <v>6.2</v>
      </c>
    </row>
    <row r="744" spans="1:12" ht="14.25" x14ac:dyDescent="0.45">
      <c r="A744" s="21" t="s">
        <v>962</v>
      </c>
      <c r="B744" s="21" t="s">
        <v>120</v>
      </c>
      <c r="C744" s="47">
        <v>34.1</v>
      </c>
      <c r="D744" s="47">
        <v>33.700000000000003</v>
      </c>
      <c r="E744">
        <v>30.7</v>
      </c>
      <c r="F744">
        <v>29.4</v>
      </c>
      <c r="G744">
        <v>27.5</v>
      </c>
      <c r="H744">
        <v>27.5</v>
      </c>
      <c r="I744">
        <v>27</v>
      </c>
      <c r="J744">
        <v>29.8</v>
      </c>
      <c r="K744">
        <v>28.7</v>
      </c>
      <c r="L744">
        <v>29.9</v>
      </c>
    </row>
    <row r="745" spans="1:12" ht="14.25" x14ac:dyDescent="0.45">
      <c r="A745" s="21" t="s">
        <v>963</v>
      </c>
      <c r="B745" s="23" t="s">
        <v>964</v>
      </c>
      <c r="C745" s="47">
        <v>100</v>
      </c>
      <c r="D745" s="47">
        <v>100</v>
      </c>
      <c r="E745">
        <v>100</v>
      </c>
      <c r="F745">
        <v>100</v>
      </c>
      <c r="G745">
        <v>100</v>
      </c>
      <c r="H745">
        <v>100</v>
      </c>
      <c r="I745">
        <v>100</v>
      </c>
      <c r="J745">
        <v>100</v>
      </c>
      <c r="K745">
        <v>100</v>
      </c>
      <c r="L745">
        <v>100</v>
      </c>
    </row>
    <row r="746" spans="1:12" ht="14.25" x14ac:dyDescent="0.45">
      <c r="A746" s="21" t="s">
        <v>965</v>
      </c>
      <c r="B746" s="21" t="s">
        <v>260</v>
      </c>
      <c r="C746" s="47">
        <v>61.8</v>
      </c>
      <c r="D746" s="47">
        <v>63.7</v>
      </c>
      <c r="E746">
        <v>65.400000000000006</v>
      </c>
      <c r="F746">
        <v>67.900000000000006</v>
      </c>
      <c r="G746">
        <v>70</v>
      </c>
      <c r="H746">
        <v>69.7</v>
      </c>
      <c r="I746">
        <v>70.599999999999994</v>
      </c>
      <c r="J746">
        <v>66.599999999999994</v>
      </c>
      <c r="K746">
        <v>68.900000000000006</v>
      </c>
      <c r="L746">
        <v>67.5</v>
      </c>
    </row>
    <row r="747" spans="1:12" ht="14.25" x14ac:dyDescent="0.45">
      <c r="A747" s="21" t="s">
        <v>966</v>
      </c>
      <c r="B747" s="21" t="s">
        <v>262</v>
      </c>
      <c r="C747" s="47">
        <v>30.9</v>
      </c>
      <c r="D747" s="47">
        <v>30.2</v>
      </c>
      <c r="E747">
        <v>30.2</v>
      </c>
      <c r="F747">
        <v>30.6</v>
      </c>
      <c r="G747">
        <v>30.5</v>
      </c>
      <c r="H747">
        <v>30.9</v>
      </c>
      <c r="I747">
        <v>31.3</v>
      </c>
      <c r="J747">
        <v>30.9</v>
      </c>
      <c r="K747">
        <v>31.8</v>
      </c>
      <c r="L747">
        <v>31.2</v>
      </c>
    </row>
    <row r="748" spans="1:12" ht="14.25" x14ac:dyDescent="0.45">
      <c r="A748" s="21" t="s">
        <v>967</v>
      </c>
      <c r="B748" s="21" t="s">
        <v>264</v>
      </c>
      <c r="C748" s="47">
        <v>5.3</v>
      </c>
      <c r="D748" s="47">
        <v>5.2</v>
      </c>
      <c r="E748">
        <v>5.2</v>
      </c>
      <c r="F748">
        <v>5.2</v>
      </c>
      <c r="G748">
        <v>5.0999999999999996</v>
      </c>
      <c r="H748">
        <v>5.0999999999999996</v>
      </c>
      <c r="I748">
        <v>4.9000000000000004</v>
      </c>
      <c r="J748">
        <v>4.8</v>
      </c>
      <c r="K748">
        <v>4.8</v>
      </c>
      <c r="L748">
        <v>4.7</v>
      </c>
    </row>
    <row r="749" spans="1:12" ht="14.25" x14ac:dyDescent="0.45">
      <c r="A749" s="21" t="s">
        <v>968</v>
      </c>
      <c r="B749" s="21" t="s">
        <v>266</v>
      </c>
      <c r="C749" s="47">
        <v>25.6</v>
      </c>
      <c r="D749" s="47">
        <v>28.3</v>
      </c>
      <c r="E749">
        <v>30</v>
      </c>
      <c r="F749">
        <v>32</v>
      </c>
      <c r="G749">
        <v>34.4</v>
      </c>
      <c r="H749">
        <v>33.799999999999997</v>
      </c>
      <c r="I749">
        <v>34.5</v>
      </c>
      <c r="J749">
        <v>30.9</v>
      </c>
      <c r="K749">
        <v>32.299999999999997</v>
      </c>
      <c r="L749">
        <v>31.6</v>
      </c>
    </row>
    <row r="750" spans="1:12" ht="14.25" x14ac:dyDescent="0.45">
      <c r="A750" s="21" t="s">
        <v>969</v>
      </c>
      <c r="B750" s="21" t="s">
        <v>268</v>
      </c>
      <c r="C750" s="47">
        <v>38.200000000000003</v>
      </c>
      <c r="D750" s="47">
        <v>36.299999999999997</v>
      </c>
      <c r="E750">
        <v>34.6</v>
      </c>
      <c r="F750">
        <v>32.1</v>
      </c>
      <c r="G750">
        <v>30</v>
      </c>
      <c r="H750">
        <v>30.3</v>
      </c>
      <c r="I750">
        <v>29.4</v>
      </c>
      <c r="J750">
        <v>33.4</v>
      </c>
      <c r="K750">
        <v>31.1</v>
      </c>
      <c r="L750">
        <v>32.5</v>
      </c>
    </row>
    <row r="751" spans="1:12" ht="14.25" x14ac:dyDescent="0.45">
      <c r="A751" s="21" t="s">
        <v>970</v>
      </c>
      <c r="B751" s="21" t="s">
        <v>270</v>
      </c>
      <c r="C751" s="47">
        <v>0.9</v>
      </c>
      <c r="D751" s="47">
        <v>0.6</v>
      </c>
      <c r="E751">
        <v>0.8</v>
      </c>
      <c r="F751">
        <v>0.7</v>
      </c>
      <c r="G751">
        <v>0.6</v>
      </c>
      <c r="H751">
        <v>0.6</v>
      </c>
      <c r="I751">
        <v>0.5</v>
      </c>
      <c r="J751">
        <v>0.6</v>
      </c>
      <c r="K751">
        <v>0.5</v>
      </c>
      <c r="L751">
        <v>0.4</v>
      </c>
    </row>
    <row r="752" spans="1:12" ht="14.25" x14ac:dyDescent="0.45">
      <c r="A752" s="21" t="s">
        <v>971</v>
      </c>
      <c r="B752" s="21" t="s">
        <v>272</v>
      </c>
      <c r="C752" s="47">
        <v>2.8</v>
      </c>
      <c r="D752" s="47">
        <v>2.2999999999999998</v>
      </c>
      <c r="E752">
        <v>2.5</v>
      </c>
      <c r="F752">
        <v>2.2999999999999998</v>
      </c>
      <c r="G752">
        <v>1.8</v>
      </c>
      <c r="H752">
        <v>1.8</v>
      </c>
      <c r="I752">
        <v>1.8</v>
      </c>
      <c r="J752">
        <v>1.9</v>
      </c>
      <c r="K752">
        <v>1.9</v>
      </c>
      <c r="L752">
        <v>2.2000000000000002</v>
      </c>
    </row>
    <row r="753" spans="1:12" ht="14.25" x14ac:dyDescent="0.45">
      <c r="A753" s="21" t="s">
        <v>972</v>
      </c>
      <c r="B753" s="21" t="s">
        <v>274</v>
      </c>
      <c r="C753" s="47">
        <v>34.5</v>
      </c>
      <c r="D753" s="47">
        <v>33.299999999999997</v>
      </c>
      <c r="E753">
        <v>31.3</v>
      </c>
      <c r="F753">
        <v>29.1</v>
      </c>
      <c r="G753">
        <v>27.6</v>
      </c>
      <c r="H753">
        <v>27.9</v>
      </c>
      <c r="I753">
        <v>27</v>
      </c>
      <c r="J753">
        <v>30.9</v>
      </c>
      <c r="K753">
        <v>28.7</v>
      </c>
      <c r="L753">
        <v>29.9</v>
      </c>
    </row>
    <row r="754" spans="1:12" ht="14.25" x14ac:dyDescent="0.45">
      <c r="A754" s="21" t="s">
        <v>973</v>
      </c>
      <c r="B754" s="23" t="s">
        <v>974</v>
      </c>
      <c r="C754" s="47">
        <v>100</v>
      </c>
      <c r="D754" s="47">
        <v>100</v>
      </c>
      <c r="E754">
        <v>100</v>
      </c>
      <c r="F754">
        <v>100</v>
      </c>
      <c r="G754">
        <v>100</v>
      </c>
      <c r="H754">
        <v>100</v>
      </c>
      <c r="I754">
        <v>100</v>
      </c>
      <c r="J754">
        <v>100</v>
      </c>
      <c r="K754">
        <v>100</v>
      </c>
      <c r="L754">
        <v>100</v>
      </c>
    </row>
    <row r="755" spans="1:12" ht="14.25" x14ac:dyDescent="0.45">
      <c r="A755" s="21" t="s">
        <v>975</v>
      </c>
      <c r="B755" s="21" t="s">
        <v>260</v>
      </c>
      <c r="C755" s="47">
        <v>53.3</v>
      </c>
      <c r="D755" s="47">
        <v>53.9</v>
      </c>
      <c r="E755">
        <v>57.7</v>
      </c>
      <c r="F755">
        <v>56.8</v>
      </c>
      <c r="G755">
        <v>58.3</v>
      </c>
      <c r="H755">
        <v>58.7</v>
      </c>
      <c r="I755">
        <v>59.3</v>
      </c>
      <c r="J755">
        <v>59.2</v>
      </c>
      <c r="K755">
        <v>59.6</v>
      </c>
      <c r="L755">
        <v>56.9</v>
      </c>
    </row>
    <row r="756" spans="1:12" ht="14.25" x14ac:dyDescent="0.45">
      <c r="A756" s="21" t="s">
        <v>976</v>
      </c>
      <c r="B756" s="21" t="s">
        <v>262</v>
      </c>
      <c r="C756" s="47">
        <v>34.4</v>
      </c>
      <c r="D756" s="47">
        <v>34.6</v>
      </c>
      <c r="E756">
        <v>34.700000000000003</v>
      </c>
      <c r="F756">
        <v>34.4</v>
      </c>
      <c r="G756">
        <v>35</v>
      </c>
      <c r="H756">
        <v>34.9</v>
      </c>
      <c r="I756">
        <v>36.299999999999997</v>
      </c>
      <c r="J756">
        <v>35.700000000000003</v>
      </c>
      <c r="K756">
        <v>36.299999999999997</v>
      </c>
      <c r="L756">
        <v>35.200000000000003</v>
      </c>
    </row>
    <row r="757" spans="1:12" ht="14.25" x14ac:dyDescent="0.45">
      <c r="A757" s="21" t="s">
        <v>977</v>
      </c>
      <c r="B757" s="21" t="s">
        <v>264</v>
      </c>
      <c r="C757" s="47">
        <v>7.3</v>
      </c>
      <c r="D757" s="47">
        <v>7.4</v>
      </c>
      <c r="E757">
        <v>7.7</v>
      </c>
      <c r="F757">
        <v>7.7</v>
      </c>
      <c r="G757">
        <v>8.4</v>
      </c>
      <c r="H757">
        <v>8.4</v>
      </c>
      <c r="I757">
        <v>8.5</v>
      </c>
      <c r="J757">
        <v>8.5</v>
      </c>
      <c r="K757">
        <v>8.5</v>
      </c>
      <c r="L757">
        <v>8.5</v>
      </c>
    </row>
    <row r="758" spans="1:12" ht="14.25" x14ac:dyDescent="0.45">
      <c r="A758" s="21" t="s">
        <v>978</v>
      </c>
      <c r="B758" s="21" t="s">
        <v>266</v>
      </c>
      <c r="C758" s="47">
        <v>11.6</v>
      </c>
      <c r="D758" s="47">
        <v>11.9</v>
      </c>
      <c r="E758">
        <v>15.3</v>
      </c>
      <c r="F758">
        <v>14.7</v>
      </c>
      <c r="G758">
        <v>14.9</v>
      </c>
      <c r="H758">
        <v>15.4</v>
      </c>
      <c r="I758">
        <v>14.5</v>
      </c>
      <c r="J758">
        <v>15</v>
      </c>
      <c r="K758">
        <v>14.8</v>
      </c>
      <c r="L758">
        <v>13.2</v>
      </c>
    </row>
    <row r="759" spans="1:12" ht="14.25" x14ac:dyDescent="0.45">
      <c r="A759" s="21" t="s">
        <v>979</v>
      </c>
      <c r="B759" s="21" t="s">
        <v>268</v>
      </c>
      <c r="C759" s="47">
        <v>46.7</v>
      </c>
      <c r="D759" s="47">
        <v>46.1</v>
      </c>
      <c r="E759">
        <v>42.3</v>
      </c>
      <c r="F759">
        <v>43.2</v>
      </c>
      <c r="G759">
        <v>41.7</v>
      </c>
      <c r="H759">
        <v>41.3</v>
      </c>
      <c r="I759">
        <v>40.700000000000003</v>
      </c>
      <c r="J759">
        <v>40.799999999999997</v>
      </c>
      <c r="K759">
        <v>40.4</v>
      </c>
      <c r="L759">
        <v>43.1</v>
      </c>
    </row>
    <row r="760" spans="1:12" ht="14.25" x14ac:dyDescent="0.45">
      <c r="A760" s="21" t="s">
        <v>980</v>
      </c>
      <c r="B760" s="21" t="s">
        <v>270</v>
      </c>
      <c r="C760" s="47">
        <v>3.1</v>
      </c>
      <c r="D760" s="47">
        <v>2.6</v>
      </c>
      <c r="E760">
        <v>3.2</v>
      </c>
      <c r="F760">
        <v>3.5</v>
      </c>
      <c r="G760">
        <v>2.7</v>
      </c>
      <c r="H760">
        <v>2.9</v>
      </c>
      <c r="I760">
        <v>2.6</v>
      </c>
      <c r="J760">
        <v>2.2999999999999998</v>
      </c>
      <c r="K760">
        <v>2.1</v>
      </c>
      <c r="L760">
        <v>2.1</v>
      </c>
    </row>
    <row r="761" spans="1:12" ht="14.25" x14ac:dyDescent="0.45">
      <c r="A761" s="21" t="s">
        <v>981</v>
      </c>
      <c r="B761" s="21" t="s">
        <v>272</v>
      </c>
      <c r="C761" s="47">
        <v>9.8000000000000007</v>
      </c>
      <c r="D761" s="47">
        <v>9.4</v>
      </c>
      <c r="E761">
        <v>9.1999999999999993</v>
      </c>
      <c r="F761">
        <v>10</v>
      </c>
      <c r="G761">
        <v>11.6</v>
      </c>
      <c r="H761">
        <v>11.3</v>
      </c>
      <c r="I761">
        <v>11.1</v>
      </c>
      <c r="J761">
        <v>10.1</v>
      </c>
      <c r="K761">
        <v>9.6</v>
      </c>
      <c r="L761">
        <v>11.1</v>
      </c>
    </row>
    <row r="762" spans="1:12" ht="14.25" x14ac:dyDescent="0.45">
      <c r="A762" s="21" t="s">
        <v>982</v>
      </c>
      <c r="B762" s="21" t="s">
        <v>274</v>
      </c>
      <c r="C762" s="47">
        <v>33.700000000000003</v>
      </c>
      <c r="D762" s="47">
        <v>34.1</v>
      </c>
      <c r="E762">
        <v>29.9</v>
      </c>
      <c r="F762">
        <v>29.7</v>
      </c>
      <c r="G762">
        <v>27.3</v>
      </c>
      <c r="H762">
        <v>27</v>
      </c>
      <c r="I762">
        <v>27</v>
      </c>
      <c r="J762">
        <v>28.5</v>
      </c>
      <c r="K762">
        <v>28.7</v>
      </c>
      <c r="L762">
        <v>29.9</v>
      </c>
    </row>
    <row r="763" spans="1:12" ht="14.25" x14ac:dyDescent="0.45">
      <c r="A763" s="21" t="s">
        <v>983</v>
      </c>
      <c r="B763" s="23" t="s">
        <v>984</v>
      </c>
      <c r="C763" s="47">
        <v>100</v>
      </c>
      <c r="D763" s="47">
        <v>100</v>
      </c>
      <c r="E763">
        <v>100</v>
      </c>
      <c r="F763">
        <v>100</v>
      </c>
      <c r="G763">
        <v>100</v>
      </c>
      <c r="H763">
        <v>100</v>
      </c>
      <c r="I763">
        <v>100</v>
      </c>
      <c r="J763">
        <v>100</v>
      </c>
      <c r="K763">
        <v>100</v>
      </c>
      <c r="L763">
        <v>100</v>
      </c>
    </row>
    <row r="764" spans="1:12" ht="14.25" x14ac:dyDescent="0.45">
      <c r="A764" s="21" t="s">
        <v>985</v>
      </c>
      <c r="B764" s="21" t="s">
        <v>106</v>
      </c>
      <c r="C764" s="47">
        <v>54.7</v>
      </c>
      <c r="D764" s="47">
        <v>54.7</v>
      </c>
      <c r="E764">
        <v>55</v>
      </c>
      <c r="F764">
        <v>54.3</v>
      </c>
      <c r="G764">
        <v>54.3</v>
      </c>
      <c r="H764">
        <v>54.8</v>
      </c>
      <c r="I764">
        <v>54.3</v>
      </c>
      <c r="J764">
        <v>55.1</v>
      </c>
      <c r="K764">
        <v>55.4</v>
      </c>
      <c r="L764">
        <v>55.5</v>
      </c>
    </row>
    <row r="765" spans="1:12" ht="14.25" x14ac:dyDescent="0.45">
      <c r="A765" s="21" t="s">
        <v>986</v>
      </c>
      <c r="B765" s="21" t="s">
        <v>108</v>
      </c>
      <c r="C765" s="47">
        <v>34.5</v>
      </c>
      <c r="D765" s="47">
        <v>34.1</v>
      </c>
      <c r="E765">
        <v>33.9</v>
      </c>
      <c r="F765">
        <v>33.700000000000003</v>
      </c>
      <c r="G765">
        <v>34.1</v>
      </c>
      <c r="H765">
        <v>34.200000000000003</v>
      </c>
      <c r="I765">
        <v>34.200000000000003</v>
      </c>
      <c r="J765">
        <v>34</v>
      </c>
      <c r="K765">
        <v>34.4</v>
      </c>
      <c r="L765">
        <v>34.700000000000003</v>
      </c>
    </row>
    <row r="766" spans="1:12" ht="14.25" x14ac:dyDescent="0.45">
      <c r="A766" s="21" t="s">
        <v>987</v>
      </c>
      <c r="B766" s="21" t="s">
        <v>110</v>
      </c>
      <c r="C766" s="47">
        <v>8.1</v>
      </c>
      <c r="D766" s="47">
        <v>8.1</v>
      </c>
      <c r="E766">
        <v>8.3000000000000007</v>
      </c>
      <c r="F766">
        <v>7.7</v>
      </c>
      <c r="G766">
        <v>7.5</v>
      </c>
      <c r="H766">
        <v>7.7</v>
      </c>
      <c r="I766">
        <v>7.6</v>
      </c>
      <c r="J766">
        <v>7.5</v>
      </c>
      <c r="K766">
        <v>7.6</v>
      </c>
      <c r="L766">
        <v>7.7</v>
      </c>
    </row>
    <row r="767" spans="1:12" ht="14.25" x14ac:dyDescent="0.45">
      <c r="A767" s="21" t="s">
        <v>988</v>
      </c>
      <c r="B767" s="21" t="s">
        <v>112</v>
      </c>
      <c r="C767" s="47">
        <v>12.1</v>
      </c>
      <c r="D767" s="47">
        <v>12.4</v>
      </c>
      <c r="E767">
        <v>12.8</v>
      </c>
      <c r="F767">
        <v>12.9</v>
      </c>
      <c r="G767">
        <v>12.7</v>
      </c>
      <c r="H767">
        <v>12.9</v>
      </c>
      <c r="I767">
        <v>12.5</v>
      </c>
      <c r="J767">
        <v>13.5</v>
      </c>
      <c r="K767">
        <v>13.3</v>
      </c>
      <c r="L767">
        <v>13.2</v>
      </c>
    </row>
    <row r="768" spans="1:12" ht="14.25" x14ac:dyDescent="0.45">
      <c r="A768" s="21" t="s">
        <v>989</v>
      </c>
      <c r="B768" s="21" t="s">
        <v>114</v>
      </c>
      <c r="C768" s="47">
        <v>45.3</v>
      </c>
      <c r="D768" s="47">
        <v>45.3</v>
      </c>
      <c r="E768">
        <v>45</v>
      </c>
      <c r="F768">
        <v>45.7</v>
      </c>
      <c r="G768">
        <v>45.7</v>
      </c>
      <c r="H768">
        <v>45.2</v>
      </c>
      <c r="I768">
        <v>45.7</v>
      </c>
      <c r="J768">
        <v>44.9</v>
      </c>
      <c r="K768">
        <v>44.6</v>
      </c>
      <c r="L768">
        <v>44.5</v>
      </c>
    </row>
    <row r="769" spans="1:12" ht="14.25" x14ac:dyDescent="0.45">
      <c r="A769" s="21" t="s">
        <v>990</v>
      </c>
      <c r="B769" s="21" t="s">
        <v>116</v>
      </c>
      <c r="C769" s="47">
        <v>4.0999999999999996</v>
      </c>
      <c r="D769" s="47">
        <v>3.7</v>
      </c>
      <c r="E769">
        <v>4.3</v>
      </c>
      <c r="F769">
        <v>4.0999999999999996</v>
      </c>
      <c r="G769">
        <v>3.6</v>
      </c>
      <c r="H769">
        <v>3.5</v>
      </c>
      <c r="I769">
        <v>3.4</v>
      </c>
      <c r="J769">
        <v>3.1</v>
      </c>
      <c r="K769">
        <v>2.7</v>
      </c>
      <c r="L769">
        <v>2.7</v>
      </c>
    </row>
    <row r="770" spans="1:12" ht="14.25" x14ac:dyDescent="0.45">
      <c r="A770" s="21" t="s">
        <v>991</v>
      </c>
      <c r="B770" s="21" t="s">
        <v>118</v>
      </c>
      <c r="C770" s="47">
        <v>11.2</v>
      </c>
      <c r="D770" s="47">
        <v>10.9</v>
      </c>
      <c r="E770">
        <v>12.1</v>
      </c>
      <c r="F770">
        <v>12.7</v>
      </c>
      <c r="G770">
        <v>12.5</v>
      </c>
      <c r="H770">
        <v>13.1</v>
      </c>
      <c r="I770">
        <v>13.3</v>
      </c>
      <c r="J770">
        <v>11.9</v>
      </c>
      <c r="K770">
        <v>11.3</v>
      </c>
      <c r="L770">
        <v>11.9</v>
      </c>
    </row>
    <row r="771" spans="1:12" ht="14.25" x14ac:dyDescent="0.45">
      <c r="A771" s="21" t="s">
        <v>992</v>
      </c>
      <c r="B771" s="21" t="s">
        <v>120</v>
      </c>
      <c r="C771" s="47">
        <v>30</v>
      </c>
      <c r="D771" s="47">
        <v>30.7</v>
      </c>
      <c r="E771">
        <v>28.6</v>
      </c>
      <c r="F771">
        <v>28.8</v>
      </c>
      <c r="G771">
        <v>29.6</v>
      </c>
      <c r="H771">
        <v>28.7</v>
      </c>
      <c r="I771">
        <v>28.9</v>
      </c>
      <c r="J771">
        <v>29.9</v>
      </c>
      <c r="K771">
        <v>30.5</v>
      </c>
      <c r="L771">
        <v>29.8</v>
      </c>
    </row>
    <row r="772" spans="1:12" ht="14.25" x14ac:dyDescent="0.45">
      <c r="A772" s="21" t="s">
        <v>993</v>
      </c>
      <c r="B772" s="23" t="s">
        <v>994</v>
      </c>
      <c r="C772" s="47">
        <v>100</v>
      </c>
      <c r="D772" s="47">
        <v>100</v>
      </c>
      <c r="E772">
        <v>100</v>
      </c>
      <c r="F772">
        <v>100</v>
      </c>
      <c r="G772">
        <v>100</v>
      </c>
      <c r="H772">
        <v>100</v>
      </c>
      <c r="I772">
        <v>100</v>
      </c>
      <c r="J772">
        <v>100</v>
      </c>
      <c r="K772">
        <v>100</v>
      </c>
      <c r="L772">
        <v>100</v>
      </c>
    </row>
    <row r="773" spans="1:12" ht="14.25" x14ac:dyDescent="0.45">
      <c r="A773" s="21" t="s">
        <v>995</v>
      </c>
      <c r="B773" s="21" t="s">
        <v>260</v>
      </c>
      <c r="C773" s="47">
        <v>62.4</v>
      </c>
      <c r="D773" s="47">
        <v>59</v>
      </c>
      <c r="E773">
        <v>60.4</v>
      </c>
      <c r="F773">
        <v>61.3</v>
      </c>
      <c r="G773">
        <v>59.8</v>
      </c>
      <c r="H773">
        <v>60.5</v>
      </c>
      <c r="I773">
        <v>58.6</v>
      </c>
      <c r="J773">
        <v>60.8</v>
      </c>
      <c r="K773">
        <v>59.9</v>
      </c>
      <c r="L773">
        <v>61</v>
      </c>
    </row>
    <row r="774" spans="1:12" ht="14.25" x14ac:dyDescent="0.45">
      <c r="A774" s="21" t="s">
        <v>996</v>
      </c>
      <c r="B774" s="21" t="s">
        <v>262</v>
      </c>
      <c r="C774" s="47">
        <v>33.1</v>
      </c>
      <c r="D774" s="47">
        <v>32.9</v>
      </c>
      <c r="E774">
        <v>32.799999999999997</v>
      </c>
      <c r="F774">
        <v>32.4</v>
      </c>
      <c r="G774">
        <v>31.3</v>
      </c>
      <c r="H774">
        <v>30.8</v>
      </c>
      <c r="I774">
        <v>30.3</v>
      </c>
      <c r="J774">
        <v>30</v>
      </c>
      <c r="K774">
        <v>29.7</v>
      </c>
      <c r="L774">
        <v>30.2</v>
      </c>
    </row>
    <row r="775" spans="1:12" ht="14.25" x14ac:dyDescent="0.45">
      <c r="A775" s="21" t="s">
        <v>997</v>
      </c>
      <c r="B775" s="21" t="s">
        <v>264</v>
      </c>
      <c r="C775" s="47">
        <v>10.199999999999999</v>
      </c>
      <c r="D775" s="47">
        <v>10.6</v>
      </c>
      <c r="E775">
        <v>11</v>
      </c>
      <c r="F775">
        <v>10.8</v>
      </c>
      <c r="G775">
        <v>10.6</v>
      </c>
      <c r="H775">
        <v>10.7</v>
      </c>
      <c r="I775">
        <v>10.4</v>
      </c>
      <c r="J775">
        <v>10.3</v>
      </c>
      <c r="K775">
        <v>10.8</v>
      </c>
      <c r="L775">
        <v>11.2</v>
      </c>
    </row>
    <row r="776" spans="1:12" ht="14.25" x14ac:dyDescent="0.45">
      <c r="A776" s="21" t="s">
        <v>998</v>
      </c>
      <c r="B776" s="21" t="s">
        <v>266</v>
      </c>
      <c r="C776" s="47">
        <v>19.100000000000001</v>
      </c>
      <c r="D776" s="47">
        <v>15.5</v>
      </c>
      <c r="E776">
        <v>16.600000000000001</v>
      </c>
      <c r="F776">
        <v>18.2</v>
      </c>
      <c r="G776">
        <v>17.899999999999999</v>
      </c>
      <c r="H776">
        <v>19</v>
      </c>
      <c r="I776">
        <v>17.899999999999999</v>
      </c>
      <c r="J776">
        <v>20.5</v>
      </c>
      <c r="K776">
        <v>19.399999999999999</v>
      </c>
      <c r="L776">
        <v>19.600000000000001</v>
      </c>
    </row>
    <row r="777" spans="1:12" ht="14.25" x14ac:dyDescent="0.45">
      <c r="A777" s="21" t="s">
        <v>999</v>
      </c>
      <c r="B777" s="21" t="s">
        <v>268</v>
      </c>
      <c r="C777" s="47">
        <v>37.6</v>
      </c>
      <c r="D777" s="47">
        <v>41</v>
      </c>
      <c r="E777">
        <v>39.6</v>
      </c>
      <c r="F777">
        <v>38.700000000000003</v>
      </c>
      <c r="G777">
        <v>40.200000000000003</v>
      </c>
      <c r="H777">
        <v>39.5</v>
      </c>
      <c r="I777">
        <v>41.4</v>
      </c>
      <c r="J777">
        <v>39.200000000000003</v>
      </c>
      <c r="K777">
        <v>40.1</v>
      </c>
      <c r="L777">
        <v>39</v>
      </c>
    </row>
    <row r="778" spans="1:12" ht="14.25" x14ac:dyDescent="0.45">
      <c r="A778" s="21" t="s">
        <v>1000</v>
      </c>
      <c r="B778" s="21" t="s">
        <v>270</v>
      </c>
      <c r="C778" s="47">
        <v>3.2</v>
      </c>
      <c r="D778" s="47">
        <v>3.3</v>
      </c>
      <c r="E778">
        <v>3.8</v>
      </c>
      <c r="F778">
        <v>3.5</v>
      </c>
      <c r="G778">
        <v>3.2</v>
      </c>
      <c r="H778">
        <v>3.1</v>
      </c>
      <c r="I778">
        <v>3.2</v>
      </c>
      <c r="J778">
        <v>2.7</v>
      </c>
      <c r="K778">
        <v>2.4</v>
      </c>
      <c r="L778">
        <v>2.4</v>
      </c>
    </row>
    <row r="779" spans="1:12" ht="14.25" x14ac:dyDescent="0.45">
      <c r="A779" s="21" t="s">
        <v>1001</v>
      </c>
      <c r="B779" s="21" t="s">
        <v>272</v>
      </c>
      <c r="C779" s="47">
        <v>7</v>
      </c>
      <c r="D779" s="47">
        <v>7.5</v>
      </c>
      <c r="E779">
        <v>7.8</v>
      </c>
      <c r="F779">
        <v>7.8</v>
      </c>
      <c r="G779">
        <v>7.6</v>
      </c>
      <c r="H779">
        <v>8</v>
      </c>
      <c r="I779">
        <v>8.5</v>
      </c>
      <c r="J779">
        <v>7.4</v>
      </c>
      <c r="K779">
        <v>7.2</v>
      </c>
      <c r="L779">
        <v>7.6</v>
      </c>
    </row>
    <row r="780" spans="1:12" ht="14.25" x14ac:dyDescent="0.45">
      <c r="A780" s="21" t="s">
        <v>1002</v>
      </c>
      <c r="B780" s="21" t="s">
        <v>274</v>
      </c>
      <c r="C780" s="47">
        <v>27.5</v>
      </c>
      <c r="D780" s="47">
        <v>30.2</v>
      </c>
      <c r="E780">
        <v>28.1</v>
      </c>
      <c r="F780">
        <v>27.4</v>
      </c>
      <c r="G780">
        <v>29.4</v>
      </c>
      <c r="H780">
        <v>28.4</v>
      </c>
      <c r="I780">
        <v>29.7</v>
      </c>
      <c r="J780">
        <v>29.1</v>
      </c>
      <c r="K780">
        <v>30.4</v>
      </c>
      <c r="L780">
        <v>29</v>
      </c>
    </row>
    <row r="781" spans="1:12" ht="14.25" x14ac:dyDescent="0.45">
      <c r="A781" s="21" t="s">
        <v>1003</v>
      </c>
      <c r="B781" s="23" t="s">
        <v>1004</v>
      </c>
      <c r="C781" s="47">
        <v>100</v>
      </c>
      <c r="D781" s="47">
        <v>100</v>
      </c>
      <c r="E781">
        <v>100</v>
      </c>
      <c r="F781">
        <v>100</v>
      </c>
      <c r="G781">
        <v>100</v>
      </c>
      <c r="H781">
        <v>100</v>
      </c>
      <c r="I781">
        <v>100</v>
      </c>
      <c r="J781">
        <v>100</v>
      </c>
      <c r="K781">
        <v>100</v>
      </c>
      <c r="L781">
        <v>100</v>
      </c>
    </row>
    <row r="782" spans="1:12" ht="14.25" x14ac:dyDescent="0.45">
      <c r="A782" s="21" t="s">
        <v>1005</v>
      </c>
      <c r="B782" s="21" t="s">
        <v>260</v>
      </c>
      <c r="C782" s="47">
        <v>51.8</v>
      </c>
      <c r="D782" s="47">
        <v>53.1</v>
      </c>
      <c r="E782">
        <v>53.2</v>
      </c>
      <c r="F782">
        <v>51.9</v>
      </c>
      <c r="G782">
        <v>52.4</v>
      </c>
      <c r="H782">
        <v>52.7</v>
      </c>
      <c r="I782">
        <v>52.8</v>
      </c>
      <c r="J782">
        <v>53</v>
      </c>
      <c r="K782">
        <v>53.9</v>
      </c>
      <c r="L782">
        <v>53.7</v>
      </c>
    </row>
    <row r="783" spans="1:12" ht="14.25" x14ac:dyDescent="0.45">
      <c r="A783" s="21" t="s">
        <v>1006</v>
      </c>
      <c r="B783" s="21" t="s">
        <v>262</v>
      </c>
      <c r="C783" s="47">
        <v>35.1</v>
      </c>
      <c r="D783" s="47">
        <v>34.6</v>
      </c>
      <c r="E783">
        <v>34.200000000000003</v>
      </c>
      <c r="F783">
        <v>34.200000000000003</v>
      </c>
      <c r="G783">
        <v>35</v>
      </c>
      <c r="H783">
        <v>35.4</v>
      </c>
      <c r="I783">
        <v>35.6</v>
      </c>
      <c r="J783">
        <v>35.5</v>
      </c>
      <c r="K783">
        <v>36.1</v>
      </c>
      <c r="L783">
        <v>36.200000000000003</v>
      </c>
    </row>
    <row r="784" spans="1:12" ht="14.25" x14ac:dyDescent="0.45">
      <c r="A784" s="21" t="s">
        <v>1007</v>
      </c>
      <c r="B784" s="21" t="s">
        <v>264</v>
      </c>
      <c r="C784" s="47">
        <v>7.3</v>
      </c>
      <c r="D784" s="47">
        <v>7.2</v>
      </c>
      <c r="E784">
        <v>7.4</v>
      </c>
      <c r="F784">
        <v>6.6</v>
      </c>
      <c r="G784">
        <v>6.5</v>
      </c>
      <c r="H784">
        <v>6.7</v>
      </c>
      <c r="I784">
        <v>6.6</v>
      </c>
      <c r="J784">
        <v>6.5</v>
      </c>
      <c r="K784">
        <v>6.5</v>
      </c>
      <c r="L784">
        <v>6.5</v>
      </c>
    </row>
    <row r="785" spans="1:12" ht="14.25" x14ac:dyDescent="0.45">
      <c r="A785" s="21" t="s">
        <v>1008</v>
      </c>
      <c r="B785" s="21" t="s">
        <v>266</v>
      </c>
      <c r="C785" s="47">
        <v>9.4</v>
      </c>
      <c r="D785" s="47">
        <v>11.4</v>
      </c>
      <c r="E785">
        <v>11.6</v>
      </c>
      <c r="F785">
        <v>11.1</v>
      </c>
      <c r="G785">
        <v>10.8</v>
      </c>
      <c r="H785">
        <v>10.7</v>
      </c>
      <c r="I785">
        <v>10.6</v>
      </c>
      <c r="J785">
        <v>11.1</v>
      </c>
      <c r="K785">
        <v>11.2</v>
      </c>
      <c r="L785">
        <v>11</v>
      </c>
    </row>
    <row r="786" spans="1:12" ht="14.25" x14ac:dyDescent="0.45">
      <c r="A786" s="21" t="s">
        <v>1009</v>
      </c>
      <c r="B786" s="21" t="s">
        <v>268</v>
      </c>
      <c r="C786" s="47">
        <v>48.2</v>
      </c>
      <c r="D786" s="47">
        <v>46.9</v>
      </c>
      <c r="E786">
        <v>46.8</v>
      </c>
      <c r="F786">
        <v>48.1</v>
      </c>
      <c r="G786">
        <v>47.6</v>
      </c>
      <c r="H786">
        <v>47.3</v>
      </c>
      <c r="I786">
        <v>47.2</v>
      </c>
      <c r="J786">
        <v>47</v>
      </c>
      <c r="K786">
        <v>46.1</v>
      </c>
      <c r="L786">
        <v>46.3</v>
      </c>
    </row>
    <row r="787" spans="1:12" ht="14.25" x14ac:dyDescent="0.45">
      <c r="A787" s="21" t="s">
        <v>1010</v>
      </c>
      <c r="B787" s="21" t="s">
        <v>270</v>
      </c>
      <c r="C787" s="47">
        <v>4.4000000000000004</v>
      </c>
      <c r="D787" s="47">
        <v>3.9</v>
      </c>
      <c r="E787">
        <v>4.5</v>
      </c>
      <c r="F787">
        <v>4.4000000000000004</v>
      </c>
      <c r="G787">
        <v>3.7</v>
      </c>
      <c r="H787">
        <v>3.6</v>
      </c>
      <c r="I787">
        <v>3.5</v>
      </c>
      <c r="J787">
        <v>3.3</v>
      </c>
      <c r="K787">
        <v>2.8</v>
      </c>
      <c r="L787">
        <v>2.8</v>
      </c>
    </row>
    <row r="788" spans="1:12" ht="14.25" x14ac:dyDescent="0.45">
      <c r="A788" s="21" t="s">
        <v>1011</v>
      </c>
      <c r="B788" s="21" t="s">
        <v>272</v>
      </c>
      <c r="C788" s="47">
        <v>12.8</v>
      </c>
      <c r="D788" s="47">
        <v>12.1</v>
      </c>
      <c r="E788">
        <v>13.5</v>
      </c>
      <c r="F788">
        <v>14.4</v>
      </c>
      <c r="G788">
        <v>14.2</v>
      </c>
      <c r="H788">
        <v>14.9</v>
      </c>
      <c r="I788">
        <v>15</v>
      </c>
      <c r="J788">
        <v>13.5</v>
      </c>
      <c r="K788">
        <v>12.8</v>
      </c>
      <c r="L788">
        <v>13.4</v>
      </c>
    </row>
    <row r="789" spans="1:12" ht="14.25" x14ac:dyDescent="0.45">
      <c r="A789" s="21" t="s">
        <v>1012</v>
      </c>
      <c r="B789" s="21" t="s">
        <v>274</v>
      </c>
      <c r="C789" s="47">
        <v>31</v>
      </c>
      <c r="D789" s="47">
        <v>30.9</v>
      </c>
      <c r="E789">
        <v>28.7</v>
      </c>
      <c r="F789">
        <v>29.3</v>
      </c>
      <c r="G789">
        <v>29.7</v>
      </c>
      <c r="H789">
        <v>28.8</v>
      </c>
      <c r="I789">
        <v>28.6</v>
      </c>
      <c r="J789">
        <v>30.2</v>
      </c>
      <c r="K789">
        <v>30.6</v>
      </c>
      <c r="L789">
        <v>30.1</v>
      </c>
    </row>
    <row r="790" spans="1:12" ht="14.25" x14ac:dyDescent="0.45">
      <c r="A790" s="21" t="s">
        <v>1013</v>
      </c>
      <c r="B790" s="23" t="s">
        <v>1014</v>
      </c>
      <c r="C790" s="47">
        <v>100</v>
      </c>
      <c r="D790" s="47">
        <v>100</v>
      </c>
      <c r="E790">
        <v>100</v>
      </c>
      <c r="F790">
        <v>100</v>
      </c>
      <c r="G790">
        <v>100</v>
      </c>
      <c r="H790">
        <v>100</v>
      </c>
      <c r="I790">
        <v>100</v>
      </c>
      <c r="J790">
        <v>100</v>
      </c>
      <c r="K790">
        <v>100</v>
      </c>
      <c r="L790">
        <v>100</v>
      </c>
    </row>
    <row r="791" spans="1:12" ht="14.25" x14ac:dyDescent="0.45">
      <c r="A791" s="21" t="s">
        <v>1015</v>
      </c>
      <c r="B791" s="21" t="s">
        <v>142</v>
      </c>
      <c r="C791" s="47">
        <v>60</v>
      </c>
      <c r="D791" s="47">
        <v>62.6</v>
      </c>
      <c r="E791">
        <v>61.3</v>
      </c>
      <c r="F791">
        <v>60.7</v>
      </c>
      <c r="G791">
        <v>60.4</v>
      </c>
      <c r="H791">
        <v>61</v>
      </c>
      <c r="I791">
        <v>60.7</v>
      </c>
      <c r="J791">
        <v>61.1</v>
      </c>
      <c r="K791">
        <v>59.7</v>
      </c>
      <c r="L791">
        <v>59.7</v>
      </c>
    </row>
    <row r="792" spans="1:12" ht="14.25" x14ac:dyDescent="0.45">
      <c r="A792" s="21" t="s">
        <v>1016</v>
      </c>
      <c r="B792" s="21" t="s">
        <v>144</v>
      </c>
      <c r="C792" s="47">
        <v>43.6</v>
      </c>
      <c r="D792" s="47">
        <v>45.1</v>
      </c>
      <c r="E792">
        <v>43.3</v>
      </c>
      <c r="F792">
        <v>43.6</v>
      </c>
      <c r="G792">
        <v>43.5</v>
      </c>
      <c r="H792">
        <v>44.1</v>
      </c>
      <c r="I792">
        <v>43.9</v>
      </c>
      <c r="J792">
        <v>44.5</v>
      </c>
      <c r="K792">
        <v>43.7</v>
      </c>
      <c r="L792">
        <v>43.9</v>
      </c>
    </row>
    <row r="793" spans="1:12" ht="14.25" x14ac:dyDescent="0.45">
      <c r="A793" s="21" t="s">
        <v>1017</v>
      </c>
      <c r="B793" s="21" t="s">
        <v>146</v>
      </c>
      <c r="C793" s="47">
        <v>3.2</v>
      </c>
      <c r="D793" s="47">
        <v>3.4</v>
      </c>
      <c r="E793">
        <v>3.3</v>
      </c>
      <c r="F793">
        <v>3.4</v>
      </c>
      <c r="G793">
        <v>3.3</v>
      </c>
      <c r="H793">
        <v>3.4</v>
      </c>
      <c r="I793">
        <v>3.3</v>
      </c>
      <c r="J793">
        <v>3.3</v>
      </c>
      <c r="K793">
        <v>3.3</v>
      </c>
      <c r="L793">
        <v>3.4</v>
      </c>
    </row>
    <row r="794" spans="1:12" ht="14.25" x14ac:dyDescent="0.45">
      <c r="A794" s="21" t="s">
        <v>1018</v>
      </c>
      <c r="B794" s="21" t="s">
        <v>148</v>
      </c>
      <c r="C794" s="47">
        <v>13.2</v>
      </c>
      <c r="D794" s="47">
        <v>14.1</v>
      </c>
      <c r="E794">
        <v>14.7</v>
      </c>
      <c r="F794">
        <v>13.7</v>
      </c>
      <c r="G794">
        <v>13.5</v>
      </c>
      <c r="H794">
        <v>13.4</v>
      </c>
      <c r="I794">
        <v>13.4</v>
      </c>
      <c r="J794">
        <v>13.3</v>
      </c>
      <c r="K794">
        <v>12.7</v>
      </c>
      <c r="L794">
        <v>12.4</v>
      </c>
    </row>
    <row r="795" spans="1:12" ht="14.25" x14ac:dyDescent="0.45">
      <c r="A795" s="21" t="s">
        <v>1019</v>
      </c>
      <c r="B795" s="21" t="s">
        <v>150</v>
      </c>
      <c r="C795" s="47">
        <v>40</v>
      </c>
      <c r="D795" s="47">
        <v>37.4</v>
      </c>
      <c r="E795">
        <v>38.700000000000003</v>
      </c>
      <c r="F795">
        <v>39.299999999999997</v>
      </c>
      <c r="G795">
        <v>39.6</v>
      </c>
      <c r="H795">
        <v>39</v>
      </c>
      <c r="I795">
        <v>39.299999999999997</v>
      </c>
      <c r="J795">
        <v>38.9</v>
      </c>
      <c r="K795">
        <v>40.299999999999997</v>
      </c>
      <c r="L795">
        <v>40.299999999999997</v>
      </c>
    </row>
    <row r="796" spans="1:12" ht="14.25" x14ac:dyDescent="0.45">
      <c r="A796" s="21" t="s">
        <v>1020</v>
      </c>
      <c r="B796" s="21" t="s">
        <v>152</v>
      </c>
      <c r="C796" s="47">
        <v>2</v>
      </c>
      <c r="D796" s="47">
        <v>1.2</v>
      </c>
      <c r="E796">
        <v>1.7</v>
      </c>
      <c r="F796">
        <v>1.9</v>
      </c>
      <c r="G796">
        <v>1.4</v>
      </c>
      <c r="H796">
        <v>1.5</v>
      </c>
      <c r="I796">
        <v>1.4</v>
      </c>
      <c r="J796">
        <v>1.1000000000000001</v>
      </c>
      <c r="K796">
        <v>0.9</v>
      </c>
      <c r="L796">
        <v>0.9</v>
      </c>
    </row>
    <row r="797" spans="1:12" ht="14.25" x14ac:dyDescent="0.45">
      <c r="A797" s="21" t="s">
        <v>1021</v>
      </c>
      <c r="B797" s="21" t="s">
        <v>154</v>
      </c>
      <c r="C797" s="47">
        <v>11.1</v>
      </c>
      <c r="D797" s="47">
        <v>10.3</v>
      </c>
      <c r="E797">
        <v>10.8</v>
      </c>
      <c r="F797">
        <v>12</v>
      </c>
      <c r="G797">
        <v>12.9</v>
      </c>
      <c r="H797">
        <v>12.6</v>
      </c>
      <c r="I797">
        <v>12.8</v>
      </c>
      <c r="J797">
        <v>12.2</v>
      </c>
      <c r="K797">
        <v>12.3</v>
      </c>
      <c r="L797">
        <v>12.7</v>
      </c>
    </row>
    <row r="798" spans="1:12" ht="14.25" x14ac:dyDescent="0.45">
      <c r="A798" s="21" t="s">
        <v>1022</v>
      </c>
      <c r="B798" s="21" t="s">
        <v>156</v>
      </c>
      <c r="C798" s="47">
        <v>26.9</v>
      </c>
      <c r="D798" s="47">
        <v>25.9</v>
      </c>
      <c r="E798">
        <v>26.3</v>
      </c>
      <c r="F798">
        <v>25.4</v>
      </c>
      <c r="G798">
        <v>25.3</v>
      </c>
      <c r="H798">
        <v>25</v>
      </c>
      <c r="I798">
        <v>25.2</v>
      </c>
      <c r="J798">
        <v>25.6</v>
      </c>
      <c r="K798">
        <v>27.1</v>
      </c>
      <c r="L798">
        <v>26.7</v>
      </c>
    </row>
    <row r="799" spans="1:12" ht="14.25" x14ac:dyDescent="0.45">
      <c r="A799" s="21" t="s">
        <v>1023</v>
      </c>
      <c r="B799" s="23" t="s">
        <v>1024</v>
      </c>
      <c r="C799" s="47">
        <v>100</v>
      </c>
      <c r="D799" s="47">
        <v>100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  <c r="K799">
        <v>100</v>
      </c>
      <c r="L799">
        <v>100</v>
      </c>
    </row>
    <row r="800" spans="1:12" ht="14.25" x14ac:dyDescent="0.45">
      <c r="A800" s="21" t="s">
        <v>1025</v>
      </c>
      <c r="B800" s="21" t="s">
        <v>142</v>
      </c>
      <c r="C800" s="47">
        <v>63.5</v>
      </c>
      <c r="D800" s="47">
        <v>63.4</v>
      </c>
      <c r="E800">
        <v>63.2</v>
      </c>
      <c r="F800">
        <v>63.5</v>
      </c>
      <c r="G800">
        <v>63.7</v>
      </c>
      <c r="H800">
        <v>64.599999999999994</v>
      </c>
      <c r="I800">
        <v>65.099999999999994</v>
      </c>
      <c r="J800">
        <v>65.5</v>
      </c>
      <c r="K800">
        <v>65.3</v>
      </c>
      <c r="L800">
        <v>64.900000000000006</v>
      </c>
    </row>
    <row r="801" spans="1:12" ht="14.25" x14ac:dyDescent="0.45">
      <c r="A801" s="21" t="s">
        <v>1026</v>
      </c>
      <c r="B801" s="21" t="s">
        <v>144</v>
      </c>
      <c r="C801" s="47">
        <v>51.1</v>
      </c>
      <c r="D801" s="47">
        <v>50.9</v>
      </c>
      <c r="E801">
        <v>50.7</v>
      </c>
      <c r="F801">
        <v>50.6</v>
      </c>
      <c r="G801">
        <v>50.3</v>
      </c>
      <c r="H801">
        <v>51</v>
      </c>
      <c r="I801">
        <v>51.3</v>
      </c>
      <c r="J801">
        <v>51.7</v>
      </c>
      <c r="K801">
        <v>51.6</v>
      </c>
      <c r="L801">
        <v>51.3</v>
      </c>
    </row>
    <row r="802" spans="1:12" ht="14.25" x14ac:dyDescent="0.45">
      <c r="A802" s="21" t="s">
        <v>1027</v>
      </c>
      <c r="B802" s="21" t="s">
        <v>146</v>
      </c>
      <c r="C802" s="47">
        <v>-0.7</v>
      </c>
      <c r="D802" s="47">
        <v>-0.7</v>
      </c>
      <c r="E802">
        <v>-0.6</v>
      </c>
      <c r="F802">
        <v>-0.7</v>
      </c>
      <c r="G802">
        <v>-0.7</v>
      </c>
      <c r="H802">
        <v>-0.7</v>
      </c>
      <c r="I802">
        <v>-0.7</v>
      </c>
      <c r="J802">
        <v>-0.7</v>
      </c>
      <c r="K802">
        <v>-0.7</v>
      </c>
      <c r="L802">
        <v>-0.7</v>
      </c>
    </row>
    <row r="803" spans="1:12" ht="14.25" x14ac:dyDescent="0.45">
      <c r="A803" s="21" t="s">
        <v>1028</v>
      </c>
      <c r="B803" s="21" t="s">
        <v>148</v>
      </c>
      <c r="C803" s="47">
        <v>13.1</v>
      </c>
      <c r="D803" s="47">
        <v>13.2</v>
      </c>
      <c r="E803">
        <v>13.1</v>
      </c>
      <c r="F803">
        <v>13.6</v>
      </c>
      <c r="G803">
        <v>14.1</v>
      </c>
      <c r="H803">
        <v>14.3</v>
      </c>
      <c r="I803">
        <v>14.5</v>
      </c>
      <c r="J803">
        <v>14.5</v>
      </c>
      <c r="K803">
        <v>14.4</v>
      </c>
      <c r="L803">
        <v>14.3</v>
      </c>
    </row>
    <row r="804" spans="1:12" ht="14.25" x14ac:dyDescent="0.45">
      <c r="A804" s="21" t="s">
        <v>1029</v>
      </c>
      <c r="B804" s="21" t="s">
        <v>150</v>
      </c>
      <c r="C804" s="47">
        <v>36.5</v>
      </c>
      <c r="D804" s="47">
        <v>36.6</v>
      </c>
      <c r="E804">
        <v>36.799999999999997</v>
      </c>
      <c r="F804">
        <v>36.5</v>
      </c>
      <c r="G804">
        <v>36.299999999999997</v>
      </c>
      <c r="H804">
        <v>35.4</v>
      </c>
      <c r="I804">
        <v>34.9</v>
      </c>
      <c r="J804">
        <v>34.5</v>
      </c>
      <c r="K804">
        <v>34.700000000000003</v>
      </c>
      <c r="L804">
        <v>35.1</v>
      </c>
    </row>
    <row r="805" spans="1:12" ht="14.25" x14ac:dyDescent="0.45">
      <c r="A805" s="21" t="s">
        <v>1030</v>
      </c>
      <c r="B805" s="21" t="s">
        <v>152</v>
      </c>
      <c r="C805" s="47">
        <v>7.2</v>
      </c>
      <c r="D805" s="47">
        <v>5.8</v>
      </c>
      <c r="E805">
        <v>6.3</v>
      </c>
      <c r="F805">
        <v>7</v>
      </c>
      <c r="G805">
        <v>6.5</v>
      </c>
      <c r="H805">
        <v>6.2</v>
      </c>
      <c r="I805">
        <v>5.5</v>
      </c>
      <c r="J805">
        <v>4</v>
      </c>
      <c r="K805">
        <v>3.8</v>
      </c>
      <c r="L805">
        <v>4.8</v>
      </c>
    </row>
    <row r="806" spans="1:12" ht="14.25" x14ac:dyDescent="0.45">
      <c r="A806" s="21" t="s">
        <v>1031</v>
      </c>
      <c r="B806" s="21" t="s">
        <v>154</v>
      </c>
      <c r="C806" s="47">
        <v>8.1999999999999993</v>
      </c>
      <c r="D806" s="47">
        <v>8.1</v>
      </c>
      <c r="E806">
        <v>8.6</v>
      </c>
      <c r="F806">
        <v>8.1999999999999993</v>
      </c>
      <c r="G806">
        <v>8.1</v>
      </c>
      <c r="H806">
        <v>8.3000000000000007</v>
      </c>
      <c r="I806">
        <v>8.5</v>
      </c>
      <c r="J806">
        <v>8.5</v>
      </c>
      <c r="K806">
        <v>8.5</v>
      </c>
      <c r="L806">
        <v>9.1999999999999993</v>
      </c>
    </row>
    <row r="807" spans="1:12" ht="14.25" x14ac:dyDescent="0.45">
      <c r="A807" s="21" t="s">
        <v>1032</v>
      </c>
      <c r="B807" s="21" t="s">
        <v>156</v>
      </c>
      <c r="C807" s="47">
        <v>21.1</v>
      </c>
      <c r="D807" s="47">
        <v>22.7</v>
      </c>
      <c r="E807">
        <v>21.8</v>
      </c>
      <c r="F807">
        <v>21.3</v>
      </c>
      <c r="G807">
        <v>21.7</v>
      </c>
      <c r="H807">
        <v>21</v>
      </c>
      <c r="I807">
        <v>21</v>
      </c>
      <c r="J807">
        <v>22</v>
      </c>
      <c r="K807">
        <v>22.4</v>
      </c>
      <c r="L807">
        <v>21</v>
      </c>
    </row>
    <row r="808" spans="1:12" ht="14.25" x14ac:dyDescent="0.45">
      <c r="A808" s="21" t="s">
        <v>1033</v>
      </c>
      <c r="B808" s="23" t="s">
        <v>1034</v>
      </c>
      <c r="C808" s="47">
        <v>100</v>
      </c>
      <c r="D808" s="47">
        <v>100</v>
      </c>
      <c r="E808">
        <v>100</v>
      </c>
      <c r="F808">
        <v>100</v>
      </c>
      <c r="G808">
        <v>100</v>
      </c>
      <c r="H808">
        <v>100</v>
      </c>
      <c r="I808">
        <v>100</v>
      </c>
      <c r="J808">
        <v>100</v>
      </c>
      <c r="K808">
        <v>100</v>
      </c>
      <c r="L808">
        <v>100</v>
      </c>
    </row>
    <row r="809" spans="1:12" ht="14.25" x14ac:dyDescent="0.45">
      <c r="A809" s="21" t="s">
        <v>1035</v>
      </c>
      <c r="B809" s="21" t="s">
        <v>106</v>
      </c>
      <c r="C809" s="47">
        <v>61.9</v>
      </c>
      <c r="D809" s="47">
        <v>61.6</v>
      </c>
      <c r="E809">
        <v>61</v>
      </c>
      <c r="F809">
        <v>62</v>
      </c>
      <c r="G809">
        <v>62.4</v>
      </c>
      <c r="H809">
        <v>64.2</v>
      </c>
      <c r="I809">
        <v>65.400000000000006</v>
      </c>
      <c r="J809">
        <v>66.599999999999994</v>
      </c>
      <c r="K809">
        <v>66.900000000000006</v>
      </c>
      <c r="L809">
        <v>67.2</v>
      </c>
    </row>
    <row r="810" spans="1:12" ht="14.25" x14ac:dyDescent="0.45">
      <c r="A810" s="21" t="s">
        <v>1036</v>
      </c>
      <c r="B810" s="21" t="s">
        <v>108</v>
      </c>
      <c r="C810" s="47">
        <v>40.1</v>
      </c>
      <c r="D810" s="47">
        <v>40.299999999999997</v>
      </c>
      <c r="E810">
        <v>40.200000000000003</v>
      </c>
      <c r="F810">
        <v>40.799999999999997</v>
      </c>
      <c r="G810">
        <v>40.700000000000003</v>
      </c>
      <c r="H810">
        <v>41.5</v>
      </c>
      <c r="I810">
        <v>42</v>
      </c>
      <c r="J810">
        <v>42.8</v>
      </c>
      <c r="K810">
        <v>43.2</v>
      </c>
      <c r="L810">
        <v>43.3</v>
      </c>
    </row>
    <row r="811" spans="1:12" ht="14.25" x14ac:dyDescent="0.45">
      <c r="A811" s="21" t="s">
        <v>1037</v>
      </c>
      <c r="B811" s="21" t="s">
        <v>110</v>
      </c>
      <c r="C811" s="47">
        <v>-0.4</v>
      </c>
      <c r="D811" s="47">
        <v>-0.5</v>
      </c>
      <c r="E811">
        <v>-0.3</v>
      </c>
      <c r="F811">
        <v>-0.4</v>
      </c>
      <c r="G811">
        <v>-0.4</v>
      </c>
      <c r="H811">
        <v>-0.7</v>
      </c>
      <c r="I811">
        <v>-0.7</v>
      </c>
      <c r="J811">
        <v>-0.5</v>
      </c>
      <c r="K811">
        <v>-0.5</v>
      </c>
      <c r="L811">
        <v>-0.6</v>
      </c>
    </row>
    <row r="812" spans="1:12" ht="14.25" x14ac:dyDescent="0.45">
      <c r="A812" s="21" t="s">
        <v>1038</v>
      </c>
      <c r="B812" s="21" t="s">
        <v>112</v>
      </c>
      <c r="C812" s="47">
        <v>22.2</v>
      </c>
      <c r="D812" s="47">
        <v>21.8</v>
      </c>
      <c r="E812">
        <v>21.1</v>
      </c>
      <c r="F812">
        <v>21.7</v>
      </c>
      <c r="G812">
        <v>22.2</v>
      </c>
      <c r="H812">
        <v>23.3</v>
      </c>
      <c r="I812">
        <v>24</v>
      </c>
      <c r="J812">
        <v>24.4</v>
      </c>
      <c r="K812">
        <v>24.3</v>
      </c>
      <c r="L812">
        <v>24.5</v>
      </c>
    </row>
    <row r="813" spans="1:12" ht="14.25" x14ac:dyDescent="0.45">
      <c r="A813" s="21" t="s">
        <v>1039</v>
      </c>
      <c r="B813" s="21" t="s">
        <v>114</v>
      </c>
      <c r="C813" s="47">
        <v>38.1</v>
      </c>
      <c r="D813" s="47">
        <v>38.4</v>
      </c>
      <c r="E813">
        <v>39</v>
      </c>
      <c r="F813">
        <v>38</v>
      </c>
      <c r="G813">
        <v>37.6</v>
      </c>
      <c r="H813">
        <v>35.799999999999997</v>
      </c>
      <c r="I813">
        <v>34.6</v>
      </c>
      <c r="J813">
        <v>33.4</v>
      </c>
      <c r="K813">
        <v>33.1</v>
      </c>
      <c r="L813">
        <v>32.799999999999997</v>
      </c>
    </row>
    <row r="814" spans="1:12" ht="14.25" x14ac:dyDescent="0.45">
      <c r="A814" s="21" t="s">
        <v>1040</v>
      </c>
      <c r="B814" s="21" t="s">
        <v>116</v>
      </c>
      <c r="C814" s="47">
        <v>4.3</v>
      </c>
      <c r="D814" s="47">
        <v>3.1</v>
      </c>
      <c r="E814">
        <v>3.5</v>
      </c>
      <c r="F814">
        <v>3.9</v>
      </c>
      <c r="G814">
        <v>3.6</v>
      </c>
      <c r="H814">
        <v>3.3</v>
      </c>
      <c r="I814">
        <v>2.6</v>
      </c>
      <c r="J814">
        <v>1.7</v>
      </c>
      <c r="K814">
        <v>1.7</v>
      </c>
      <c r="L814">
        <v>2.2000000000000002</v>
      </c>
    </row>
    <row r="815" spans="1:12" ht="14.25" x14ac:dyDescent="0.45">
      <c r="A815" s="21" t="s">
        <v>1041</v>
      </c>
      <c r="B815" s="21" t="s">
        <v>118</v>
      </c>
      <c r="C815" s="47">
        <v>7</v>
      </c>
      <c r="D815" s="47">
        <v>7.2</v>
      </c>
      <c r="E815">
        <v>8.3000000000000007</v>
      </c>
      <c r="F815">
        <v>7.8</v>
      </c>
      <c r="G815">
        <v>7.4</v>
      </c>
      <c r="H815">
        <v>7.4</v>
      </c>
      <c r="I815">
        <v>7.5</v>
      </c>
      <c r="J815">
        <v>7.3</v>
      </c>
      <c r="K815">
        <v>7.7</v>
      </c>
      <c r="L815">
        <v>8.4</v>
      </c>
    </row>
    <row r="816" spans="1:12" ht="14.25" x14ac:dyDescent="0.45">
      <c r="A816" s="21" t="s">
        <v>1042</v>
      </c>
      <c r="B816" s="21" t="s">
        <v>120</v>
      </c>
      <c r="C816" s="47">
        <v>26.9</v>
      </c>
      <c r="D816" s="47">
        <v>28.1</v>
      </c>
      <c r="E816">
        <v>27.2</v>
      </c>
      <c r="F816">
        <v>26.3</v>
      </c>
      <c r="G816">
        <v>26.6</v>
      </c>
      <c r="H816">
        <v>25.1</v>
      </c>
      <c r="I816">
        <v>24.5</v>
      </c>
      <c r="J816">
        <v>24.4</v>
      </c>
      <c r="K816">
        <v>23.7</v>
      </c>
      <c r="L816">
        <v>22.2</v>
      </c>
    </row>
    <row r="817" spans="1:12" ht="14.25" x14ac:dyDescent="0.45">
      <c r="A817" s="21" t="s">
        <v>1043</v>
      </c>
      <c r="B817" s="23" t="s">
        <v>1044</v>
      </c>
      <c r="C817" s="47">
        <v>100</v>
      </c>
      <c r="D817" s="47">
        <v>100</v>
      </c>
      <c r="E817">
        <v>100</v>
      </c>
      <c r="F817">
        <v>100</v>
      </c>
      <c r="G817">
        <v>100</v>
      </c>
      <c r="H817">
        <v>100</v>
      </c>
      <c r="I817">
        <v>100</v>
      </c>
      <c r="J817">
        <v>100</v>
      </c>
      <c r="K817">
        <v>100</v>
      </c>
      <c r="L817">
        <v>100</v>
      </c>
    </row>
    <row r="818" spans="1:12" ht="14.25" x14ac:dyDescent="0.45">
      <c r="A818" s="21" t="s">
        <v>1045</v>
      </c>
      <c r="B818" s="21" t="s">
        <v>260</v>
      </c>
      <c r="C818" s="47">
        <v>61.8</v>
      </c>
      <c r="D818" s="47">
        <v>61.6</v>
      </c>
      <c r="E818">
        <v>61.1</v>
      </c>
      <c r="F818">
        <v>62.6</v>
      </c>
      <c r="G818">
        <v>63.4</v>
      </c>
      <c r="H818">
        <v>65.599999999999994</v>
      </c>
      <c r="I818">
        <v>66.7</v>
      </c>
      <c r="J818">
        <v>67.099999999999994</v>
      </c>
      <c r="K818">
        <v>67.3</v>
      </c>
      <c r="L818">
        <v>67.099999999999994</v>
      </c>
    </row>
    <row r="819" spans="1:12" ht="14.25" x14ac:dyDescent="0.45">
      <c r="A819" s="21" t="s">
        <v>1046</v>
      </c>
      <c r="B819" s="21" t="s">
        <v>262</v>
      </c>
      <c r="C819" s="47">
        <v>37.9</v>
      </c>
      <c r="D819" s="47">
        <v>38.4</v>
      </c>
      <c r="E819">
        <v>38.5</v>
      </c>
      <c r="F819">
        <v>39</v>
      </c>
      <c r="G819">
        <v>39.1</v>
      </c>
      <c r="H819">
        <v>39.799999999999997</v>
      </c>
      <c r="I819">
        <v>40.4</v>
      </c>
      <c r="J819">
        <v>40.9</v>
      </c>
      <c r="K819">
        <v>41.4</v>
      </c>
      <c r="L819">
        <v>41.4</v>
      </c>
    </row>
    <row r="820" spans="1:12" ht="14.25" x14ac:dyDescent="0.45">
      <c r="A820" s="21" t="s">
        <v>1047</v>
      </c>
      <c r="B820" s="21" t="s">
        <v>264</v>
      </c>
      <c r="C820" s="47" t="s">
        <v>1048</v>
      </c>
      <c r="D820" s="47" t="s">
        <v>1048</v>
      </c>
      <c r="E820" t="s">
        <v>1048</v>
      </c>
      <c r="F820" t="s">
        <v>1048</v>
      </c>
      <c r="G820" t="s">
        <v>1048</v>
      </c>
      <c r="H820" t="s">
        <v>1048</v>
      </c>
      <c r="I820" t="s">
        <v>1048</v>
      </c>
      <c r="J820" t="s">
        <v>1048</v>
      </c>
      <c r="K820" t="s">
        <v>1048</v>
      </c>
      <c r="L820" t="s">
        <v>1048</v>
      </c>
    </row>
    <row r="821" spans="1:12" ht="14.25" x14ac:dyDescent="0.45">
      <c r="A821" s="21" t="s">
        <v>1049</v>
      </c>
      <c r="B821" s="21" t="s">
        <v>266</v>
      </c>
      <c r="C821" s="47">
        <v>23.8</v>
      </c>
      <c r="D821" s="47">
        <v>23.2</v>
      </c>
      <c r="E821">
        <v>22.7</v>
      </c>
      <c r="F821">
        <v>23.5</v>
      </c>
      <c r="G821">
        <v>24.3</v>
      </c>
      <c r="H821">
        <v>25.8</v>
      </c>
      <c r="I821">
        <v>26.3</v>
      </c>
      <c r="J821">
        <v>26.2</v>
      </c>
      <c r="K821">
        <v>25.9</v>
      </c>
      <c r="L821">
        <v>25.7</v>
      </c>
    </row>
    <row r="822" spans="1:12" ht="14.25" x14ac:dyDescent="0.45">
      <c r="A822" s="21" t="s">
        <v>1050</v>
      </c>
      <c r="B822" s="21" t="s">
        <v>268</v>
      </c>
      <c r="C822" s="47">
        <v>38.200000000000003</v>
      </c>
      <c r="D822" s="47">
        <v>38.4</v>
      </c>
      <c r="E822">
        <v>38.9</v>
      </c>
      <c r="F822">
        <v>37.4</v>
      </c>
      <c r="G822">
        <v>36.6</v>
      </c>
      <c r="H822">
        <v>34.4</v>
      </c>
      <c r="I822">
        <v>33.299999999999997</v>
      </c>
      <c r="J822">
        <v>32.9</v>
      </c>
      <c r="K822">
        <v>32.700000000000003</v>
      </c>
      <c r="L822">
        <v>32.9</v>
      </c>
    </row>
    <row r="823" spans="1:12" ht="14.25" x14ac:dyDescent="0.45">
      <c r="A823" s="21" t="s">
        <v>1051</v>
      </c>
      <c r="B823" s="21" t="s">
        <v>270</v>
      </c>
      <c r="C823" s="47">
        <v>3.8</v>
      </c>
      <c r="D823" s="47">
        <v>2.7</v>
      </c>
      <c r="E823">
        <v>3</v>
      </c>
      <c r="F823">
        <v>3.4</v>
      </c>
      <c r="G823">
        <v>3.1</v>
      </c>
      <c r="H823">
        <v>2.7</v>
      </c>
      <c r="I823">
        <v>2</v>
      </c>
      <c r="J823">
        <v>1.3</v>
      </c>
      <c r="K823">
        <v>1.3</v>
      </c>
      <c r="L823">
        <v>1.9</v>
      </c>
    </row>
    <row r="824" spans="1:12" ht="14.25" x14ac:dyDescent="0.45">
      <c r="A824" s="21" t="s">
        <v>1052</v>
      </c>
      <c r="B824" s="21" t="s">
        <v>272</v>
      </c>
      <c r="C824" s="47">
        <v>7.3</v>
      </c>
      <c r="D824" s="47">
        <v>7.5</v>
      </c>
      <c r="E824">
        <v>8.6</v>
      </c>
      <c r="F824">
        <v>7.9</v>
      </c>
      <c r="G824">
        <v>7.5</v>
      </c>
      <c r="H824">
        <v>7.5</v>
      </c>
      <c r="I824">
        <v>7.6</v>
      </c>
      <c r="J824">
        <v>7.4</v>
      </c>
      <c r="K824">
        <v>8</v>
      </c>
      <c r="L824">
        <v>8.6999999999999993</v>
      </c>
    </row>
    <row r="825" spans="1:12" ht="14.25" x14ac:dyDescent="0.45">
      <c r="A825" s="21" t="s">
        <v>1053</v>
      </c>
      <c r="B825" s="21" t="s">
        <v>274</v>
      </c>
      <c r="C825" s="47">
        <v>27.1</v>
      </c>
      <c r="D825" s="47">
        <v>28.3</v>
      </c>
      <c r="E825">
        <v>27.3</v>
      </c>
      <c r="F825">
        <v>26.1</v>
      </c>
      <c r="G825">
        <v>25.9</v>
      </c>
      <c r="H825">
        <v>24.2</v>
      </c>
      <c r="I825">
        <v>23.7</v>
      </c>
      <c r="J825">
        <v>24.2</v>
      </c>
      <c r="K825">
        <v>23.4</v>
      </c>
      <c r="L825">
        <v>22.3</v>
      </c>
    </row>
    <row r="826" spans="1:12" ht="14.25" x14ac:dyDescent="0.45">
      <c r="A826" s="21" t="s">
        <v>1054</v>
      </c>
      <c r="B826" s="23" t="s">
        <v>1055</v>
      </c>
      <c r="C826" s="47">
        <v>100</v>
      </c>
      <c r="D826" s="47">
        <v>100</v>
      </c>
      <c r="E826">
        <v>100</v>
      </c>
      <c r="F826">
        <v>100</v>
      </c>
      <c r="G826">
        <v>100</v>
      </c>
      <c r="H826">
        <v>100</v>
      </c>
      <c r="I826">
        <v>100</v>
      </c>
      <c r="J826">
        <v>100</v>
      </c>
      <c r="K826">
        <v>100</v>
      </c>
      <c r="L826">
        <v>100</v>
      </c>
    </row>
    <row r="827" spans="1:12" ht="14.25" x14ac:dyDescent="0.45">
      <c r="A827" s="21" t="s">
        <v>1056</v>
      </c>
      <c r="B827" s="21" t="s">
        <v>748</v>
      </c>
      <c r="C827" s="47">
        <v>58.2</v>
      </c>
      <c r="D827" s="47">
        <v>58.5</v>
      </c>
      <c r="E827">
        <v>58.2</v>
      </c>
      <c r="F827">
        <v>59.2</v>
      </c>
      <c r="G827">
        <v>60.3</v>
      </c>
      <c r="H827">
        <v>62.8</v>
      </c>
      <c r="I827">
        <v>64</v>
      </c>
      <c r="J827">
        <v>64.900000000000006</v>
      </c>
      <c r="K827">
        <v>65</v>
      </c>
      <c r="L827">
        <v>64.5</v>
      </c>
    </row>
    <row r="828" spans="1:12" ht="14.25" x14ac:dyDescent="0.45">
      <c r="A828" s="21" t="s">
        <v>1057</v>
      </c>
      <c r="B828" s="21" t="s">
        <v>750</v>
      </c>
      <c r="C828" s="47">
        <v>35.4</v>
      </c>
      <c r="D828" s="47">
        <v>36</v>
      </c>
      <c r="E828">
        <v>36.1</v>
      </c>
      <c r="F828">
        <v>36.4</v>
      </c>
      <c r="G828">
        <v>36.700000000000003</v>
      </c>
      <c r="H828">
        <v>37.6</v>
      </c>
      <c r="I828">
        <v>38.200000000000003</v>
      </c>
      <c r="J828">
        <v>38.9</v>
      </c>
      <c r="K828">
        <v>39.4</v>
      </c>
      <c r="L828">
        <v>39.299999999999997</v>
      </c>
    </row>
    <row r="829" spans="1:12" ht="14.25" x14ac:dyDescent="0.45">
      <c r="A829" s="21" t="s">
        <v>1058</v>
      </c>
      <c r="B829" s="21" t="s">
        <v>752</v>
      </c>
      <c r="C829" s="47" t="s">
        <v>1048</v>
      </c>
      <c r="D829" s="47" t="s">
        <v>1048</v>
      </c>
      <c r="E829" t="s">
        <v>1048</v>
      </c>
      <c r="F829" t="s">
        <v>1048</v>
      </c>
      <c r="G829" t="s">
        <v>1048</v>
      </c>
      <c r="H829" t="s">
        <v>1048</v>
      </c>
      <c r="I829" t="s">
        <v>1048</v>
      </c>
      <c r="J829" t="s">
        <v>1048</v>
      </c>
      <c r="K829" t="s">
        <v>1048</v>
      </c>
      <c r="L829" t="s">
        <v>1048</v>
      </c>
    </row>
    <row r="830" spans="1:12" ht="14.25" x14ac:dyDescent="0.45">
      <c r="A830" s="21" t="s">
        <v>1059</v>
      </c>
      <c r="B830" s="21" t="s">
        <v>754</v>
      </c>
      <c r="C830" s="47">
        <v>22.8</v>
      </c>
      <c r="D830" s="47">
        <v>22.5</v>
      </c>
      <c r="E830">
        <v>22.1</v>
      </c>
      <c r="F830">
        <v>22.7</v>
      </c>
      <c r="G830">
        <v>23.6</v>
      </c>
      <c r="H830">
        <v>25.2</v>
      </c>
      <c r="I830">
        <v>25.7</v>
      </c>
      <c r="J830">
        <v>26</v>
      </c>
      <c r="K830">
        <v>25.6</v>
      </c>
      <c r="L830">
        <v>25.2</v>
      </c>
    </row>
    <row r="831" spans="1:12" ht="14.25" x14ac:dyDescent="0.45">
      <c r="A831" s="21" t="s">
        <v>1060</v>
      </c>
      <c r="B831" s="21" t="s">
        <v>756</v>
      </c>
      <c r="C831" s="47">
        <v>41.8</v>
      </c>
      <c r="D831" s="47">
        <v>41.5</v>
      </c>
      <c r="E831">
        <v>41.8</v>
      </c>
      <c r="F831">
        <v>40.799999999999997</v>
      </c>
      <c r="G831">
        <v>39.700000000000003</v>
      </c>
      <c r="H831">
        <v>37.200000000000003</v>
      </c>
      <c r="I831">
        <v>36</v>
      </c>
      <c r="J831">
        <v>35.1</v>
      </c>
      <c r="K831">
        <v>35</v>
      </c>
      <c r="L831">
        <v>35.5</v>
      </c>
    </row>
    <row r="832" spans="1:12" ht="14.25" x14ac:dyDescent="0.45">
      <c r="A832" s="21" t="s">
        <v>1061</v>
      </c>
      <c r="B832" s="21" t="s">
        <v>758</v>
      </c>
      <c r="C832" s="47">
        <v>5.5</v>
      </c>
      <c r="D832" s="47">
        <v>3.8</v>
      </c>
      <c r="E832">
        <v>4.2</v>
      </c>
      <c r="F832">
        <v>4.8</v>
      </c>
      <c r="G832">
        <v>4.5</v>
      </c>
      <c r="H832">
        <v>4</v>
      </c>
      <c r="I832">
        <v>3</v>
      </c>
      <c r="J832">
        <v>1.9</v>
      </c>
      <c r="K832">
        <v>2.1</v>
      </c>
      <c r="L832">
        <v>3</v>
      </c>
    </row>
    <row r="833" spans="1:12" ht="14.25" x14ac:dyDescent="0.45">
      <c r="A833" s="21" t="s">
        <v>1062</v>
      </c>
      <c r="B833" s="21" t="s">
        <v>760</v>
      </c>
      <c r="C833" s="47">
        <v>9</v>
      </c>
      <c r="D833" s="47">
        <v>8.5</v>
      </c>
      <c r="E833">
        <v>9.4</v>
      </c>
      <c r="F833">
        <v>9</v>
      </c>
      <c r="G833">
        <v>8.9</v>
      </c>
      <c r="H833">
        <v>9.3000000000000007</v>
      </c>
      <c r="I833">
        <v>9.9</v>
      </c>
      <c r="J833">
        <v>10.199999999999999</v>
      </c>
      <c r="K833">
        <v>11.4</v>
      </c>
      <c r="L833">
        <v>12.5</v>
      </c>
    </row>
    <row r="834" spans="1:12" ht="14.25" x14ac:dyDescent="0.45">
      <c r="A834" s="21" t="s">
        <v>1063</v>
      </c>
      <c r="B834" s="21" t="s">
        <v>762</v>
      </c>
      <c r="C834" s="47">
        <v>27.4</v>
      </c>
      <c r="D834" s="47">
        <v>29.3</v>
      </c>
      <c r="E834">
        <v>28.2</v>
      </c>
      <c r="F834">
        <v>27</v>
      </c>
      <c r="G834">
        <v>26.3</v>
      </c>
      <c r="H834">
        <v>23.9</v>
      </c>
      <c r="I834">
        <v>23.1</v>
      </c>
      <c r="J834">
        <v>22.9</v>
      </c>
      <c r="K834">
        <v>21.5</v>
      </c>
      <c r="L834">
        <v>20</v>
      </c>
    </row>
    <row r="835" spans="1:12" ht="14.25" x14ac:dyDescent="0.45">
      <c r="A835" s="21" t="s">
        <v>1064</v>
      </c>
      <c r="B835" s="23" t="s">
        <v>1065</v>
      </c>
      <c r="C835" s="47">
        <v>100</v>
      </c>
      <c r="D835" s="47">
        <v>100</v>
      </c>
      <c r="E835">
        <v>100</v>
      </c>
      <c r="F835">
        <v>100</v>
      </c>
      <c r="G835">
        <v>100</v>
      </c>
      <c r="H835">
        <v>100</v>
      </c>
      <c r="I835">
        <v>100</v>
      </c>
      <c r="J835">
        <v>100</v>
      </c>
      <c r="K835">
        <v>100</v>
      </c>
      <c r="L835">
        <v>100</v>
      </c>
    </row>
    <row r="836" spans="1:12" ht="14.25" x14ac:dyDescent="0.45">
      <c r="A836" s="21" t="s">
        <v>1066</v>
      </c>
      <c r="B836" s="21" t="s">
        <v>748</v>
      </c>
      <c r="C836" s="47">
        <v>68.7</v>
      </c>
      <c r="D836" s="47">
        <v>67.400000000000006</v>
      </c>
      <c r="E836">
        <v>66.3</v>
      </c>
      <c r="F836">
        <v>69</v>
      </c>
      <c r="G836">
        <v>69.2</v>
      </c>
      <c r="H836">
        <v>70.5</v>
      </c>
      <c r="I836">
        <v>71.2</v>
      </c>
      <c r="J836">
        <v>70.5</v>
      </c>
      <c r="K836">
        <v>70.8</v>
      </c>
      <c r="L836">
        <v>71.099999999999994</v>
      </c>
    </row>
    <row r="837" spans="1:12" ht="14.25" x14ac:dyDescent="0.45">
      <c r="A837" s="21" t="s">
        <v>1067</v>
      </c>
      <c r="B837" s="21" t="s">
        <v>750</v>
      </c>
      <c r="C837" s="47">
        <v>42.9</v>
      </c>
      <c r="D837" s="47">
        <v>42.9</v>
      </c>
      <c r="E837">
        <v>42.7</v>
      </c>
      <c r="F837">
        <v>43.9</v>
      </c>
      <c r="G837">
        <v>43.5</v>
      </c>
      <c r="H837">
        <v>43.8</v>
      </c>
      <c r="I837">
        <v>44</v>
      </c>
      <c r="J837">
        <v>44</v>
      </c>
      <c r="K837">
        <v>44.5</v>
      </c>
      <c r="L837">
        <v>44.6</v>
      </c>
    </row>
    <row r="838" spans="1:12" ht="14.25" x14ac:dyDescent="0.45">
      <c r="A838" s="21" t="s">
        <v>1068</v>
      </c>
      <c r="B838" s="21" t="s">
        <v>752</v>
      </c>
      <c r="C838" s="47" t="s">
        <v>1048</v>
      </c>
      <c r="D838" s="47" t="s">
        <v>1048</v>
      </c>
      <c r="E838" t="s">
        <v>1048</v>
      </c>
      <c r="F838" t="s">
        <v>1048</v>
      </c>
      <c r="G838" t="s">
        <v>1048</v>
      </c>
      <c r="H838" t="s">
        <v>1048</v>
      </c>
      <c r="I838" t="s">
        <v>1048</v>
      </c>
      <c r="J838" t="s">
        <v>1048</v>
      </c>
      <c r="K838" t="s">
        <v>1048</v>
      </c>
      <c r="L838" t="s">
        <v>1048</v>
      </c>
    </row>
    <row r="839" spans="1:12" ht="14.25" x14ac:dyDescent="0.45">
      <c r="A839" s="21" t="s">
        <v>1069</v>
      </c>
      <c r="B839" s="21" t="s">
        <v>754</v>
      </c>
      <c r="C839" s="47">
        <v>25.8</v>
      </c>
      <c r="D839" s="47">
        <v>24.5</v>
      </c>
      <c r="E839">
        <v>23.6</v>
      </c>
      <c r="F839">
        <v>25.1</v>
      </c>
      <c r="G839">
        <v>25.7</v>
      </c>
      <c r="H839">
        <v>26.8</v>
      </c>
      <c r="I839">
        <v>27.1</v>
      </c>
      <c r="J839">
        <v>26.6</v>
      </c>
      <c r="K839">
        <v>26.3</v>
      </c>
      <c r="L839">
        <v>26.4</v>
      </c>
    </row>
    <row r="840" spans="1:12" ht="14.25" x14ac:dyDescent="0.45">
      <c r="A840" s="21" t="s">
        <v>1070</v>
      </c>
      <c r="B840" s="21" t="s">
        <v>756</v>
      </c>
      <c r="C840" s="47">
        <v>31.3</v>
      </c>
      <c r="D840" s="47">
        <v>32.6</v>
      </c>
      <c r="E840">
        <v>33.700000000000003</v>
      </c>
      <c r="F840">
        <v>31</v>
      </c>
      <c r="G840">
        <v>30.8</v>
      </c>
      <c r="H840">
        <v>29.5</v>
      </c>
      <c r="I840">
        <v>28.8</v>
      </c>
      <c r="J840">
        <v>29.5</v>
      </c>
      <c r="K840">
        <v>29.2</v>
      </c>
      <c r="L840">
        <v>28.9</v>
      </c>
    </row>
    <row r="841" spans="1:12" ht="14.25" x14ac:dyDescent="0.45">
      <c r="A841" s="21" t="s">
        <v>1071</v>
      </c>
      <c r="B841" s="21" t="s">
        <v>758</v>
      </c>
      <c r="C841" s="47">
        <v>0.5</v>
      </c>
      <c r="D841" s="47">
        <v>0.6</v>
      </c>
      <c r="E841">
        <v>0.8</v>
      </c>
      <c r="F841">
        <v>0.7</v>
      </c>
      <c r="G841">
        <v>0.5</v>
      </c>
      <c r="H841">
        <v>0.5</v>
      </c>
      <c r="I841">
        <v>0.3</v>
      </c>
      <c r="J841">
        <v>0.2</v>
      </c>
      <c r="K841">
        <v>0.2</v>
      </c>
      <c r="L841">
        <v>0.2</v>
      </c>
    </row>
    <row r="842" spans="1:12" ht="14.25" x14ac:dyDescent="0.45">
      <c r="A842" s="21" t="s">
        <v>1072</v>
      </c>
      <c r="B842" s="21" t="s">
        <v>760</v>
      </c>
      <c r="C842" s="47">
        <v>4</v>
      </c>
      <c r="D842" s="47">
        <v>5.7</v>
      </c>
      <c r="E842">
        <v>7.1</v>
      </c>
      <c r="F842">
        <v>5.8</v>
      </c>
      <c r="G842">
        <v>5</v>
      </c>
      <c r="H842">
        <v>4.4000000000000004</v>
      </c>
      <c r="I842">
        <v>3.7</v>
      </c>
      <c r="J842">
        <v>3</v>
      </c>
      <c r="K842">
        <v>2.7</v>
      </c>
      <c r="L842">
        <v>3</v>
      </c>
    </row>
    <row r="843" spans="1:12" ht="14.25" x14ac:dyDescent="0.45">
      <c r="A843" s="21" t="s">
        <v>1073</v>
      </c>
      <c r="B843" s="21" t="s">
        <v>762</v>
      </c>
      <c r="C843" s="47">
        <v>26.7</v>
      </c>
      <c r="D843" s="47">
        <v>26.4</v>
      </c>
      <c r="E843">
        <v>25.8</v>
      </c>
      <c r="F843">
        <v>24.4</v>
      </c>
      <c r="G843">
        <v>25.3</v>
      </c>
      <c r="H843">
        <v>24.6</v>
      </c>
      <c r="I843">
        <v>24.8</v>
      </c>
      <c r="J843">
        <v>26.2</v>
      </c>
      <c r="K843">
        <v>26.3</v>
      </c>
      <c r="L843">
        <v>25.7</v>
      </c>
    </row>
    <row r="844" spans="1:12" ht="14.25" x14ac:dyDescent="0.45">
      <c r="A844" s="21" t="s">
        <v>1074</v>
      </c>
      <c r="B844" s="23" t="s">
        <v>1075</v>
      </c>
      <c r="C844" s="47">
        <v>100</v>
      </c>
      <c r="D844" s="47">
        <v>100</v>
      </c>
      <c r="E844">
        <v>100</v>
      </c>
      <c r="F844">
        <v>100</v>
      </c>
      <c r="G844">
        <v>100</v>
      </c>
      <c r="H844">
        <v>100</v>
      </c>
      <c r="I844">
        <v>100</v>
      </c>
      <c r="J844">
        <v>100</v>
      </c>
      <c r="K844">
        <v>100</v>
      </c>
      <c r="L844">
        <v>100</v>
      </c>
    </row>
    <row r="845" spans="1:12" ht="14.25" x14ac:dyDescent="0.45">
      <c r="A845" s="21" t="s">
        <v>1076</v>
      </c>
      <c r="B845" s="21" t="s">
        <v>260</v>
      </c>
      <c r="C845" s="47">
        <v>62.6</v>
      </c>
      <c r="D845" s="47">
        <v>62.1</v>
      </c>
      <c r="E845">
        <v>59.5</v>
      </c>
      <c r="F845">
        <v>56</v>
      </c>
      <c r="G845">
        <v>51.7</v>
      </c>
      <c r="H845">
        <v>48.7</v>
      </c>
      <c r="I845">
        <v>51.8</v>
      </c>
      <c r="J845">
        <v>61.3</v>
      </c>
      <c r="K845">
        <v>63.2</v>
      </c>
      <c r="L845">
        <v>68.5</v>
      </c>
    </row>
    <row r="846" spans="1:12" ht="14.25" x14ac:dyDescent="0.45">
      <c r="A846" s="21" t="s">
        <v>1077</v>
      </c>
      <c r="B846" s="21" t="s">
        <v>262</v>
      </c>
      <c r="C846" s="47">
        <v>59.6</v>
      </c>
      <c r="D846" s="47">
        <v>59.4</v>
      </c>
      <c r="E846">
        <v>58.6</v>
      </c>
      <c r="F846">
        <v>60.3</v>
      </c>
      <c r="G846">
        <v>57.7</v>
      </c>
      <c r="H846">
        <v>59.4</v>
      </c>
      <c r="I846">
        <v>59</v>
      </c>
      <c r="J846">
        <v>63.2</v>
      </c>
      <c r="K846">
        <v>62.8</v>
      </c>
      <c r="L846">
        <v>65.3</v>
      </c>
    </row>
    <row r="847" spans="1:12" ht="14.25" x14ac:dyDescent="0.45">
      <c r="A847" s="21" t="s">
        <v>1078</v>
      </c>
      <c r="B847" s="21" t="s">
        <v>264</v>
      </c>
      <c r="C847" s="47">
        <v>-4.3</v>
      </c>
      <c r="D847" s="47">
        <v>-5</v>
      </c>
      <c r="E847">
        <v>-3.4</v>
      </c>
      <c r="F847">
        <v>-4.9000000000000004</v>
      </c>
      <c r="G847">
        <v>-5.3</v>
      </c>
      <c r="H847">
        <v>-7.7</v>
      </c>
      <c r="I847">
        <v>-7.7</v>
      </c>
      <c r="J847">
        <v>-6.4</v>
      </c>
      <c r="K847">
        <v>-6.4</v>
      </c>
      <c r="L847">
        <v>-6.9</v>
      </c>
    </row>
    <row r="848" spans="1:12" ht="14.25" x14ac:dyDescent="0.45">
      <c r="A848" s="21" t="s">
        <v>1079</v>
      </c>
      <c r="B848" s="21" t="s">
        <v>266</v>
      </c>
      <c r="C848" s="47">
        <v>7.4</v>
      </c>
      <c r="D848" s="47">
        <v>7.6</v>
      </c>
      <c r="E848">
        <v>4.3</v>
      </c>
      <c r="F848">
        <v>0.5</v>
      </c>
      <c r="G848">
        <v>-0.8</v>
      </c>
      <c r="H848">
        <v>-3</v>
      </c>
      <c r="I848">
        <v>0.5</v>
      </c>
      <c r="J848">
        <v>4.5</v>
      </c>
      <c r="K848">
        <v>6.8</v>
      </c>
      <c r="L848">
        <v>10.1</v>
      </c>
    </row>
    <row r="849" spans="1:12" ht="14.25" x14ac:dyDescent="0.45">
      <c r="A849" s="21" t="s">
        <v>1080</v>
      </c>
      <c r="B849" s="21" t="s">
        <v>268</v>
      </c>
      <c r="C849" s="47">
        <v>37.4</v>
      </c>
      <c r="D849" s="47">
        <v>37.9</v>
      </c>
      <c r="E849">
        <v>40.5</v>
      </c>
      <c r="F849">
        <v>44</v>
      </c>
      <c r="G849">
        <v>48.3</v>
      </c>
      <c r="H849">
        <v>51.3</v>
      </c>
      <c r="I849">
        <v>48.2</v>
      </c>
      <c r="J849">
        <v>38.700000000000003</v>
      </c>
      <c r="K849">
        <v>36.799999999999997</v>
      </c>
      <c r="L849">
        <v>31.5</v>
      </c>
    </row>
    <row r="850" spans="1:12" ht="14.25" x14ac:dyDescent="0.45">
      <c r="A850" s="21" t="s">
        <v>1081</v>
      </c>
      <c r="B850" s="21" t="s">
        <v>270</v>
      </c>
      <c r="C850" s="47">
        <v>8.5</v>
      </c>
      <c r="D850" s="47">
        <v>7.4</v>
      </c>
      <c r="E850">
        <v>8.6</v>
      </c>
      <c r="F850">
        <v>9.8000000000000007</v>
      </c>
      <c r="G850">
        <v>8.8000000000000007</v>
      </c>
      <c r="H850">
        <v>9.9</v>
      </c>
      <c r="I850">
        <v>8.9</v>
      </c>
      <c r="J850">
        <v>6.3</v>
      </c>
      <c r="K850">
        <v>5.7</v>
      </c>
      <c r="L850">
        <v>5.5</v>
      </c>
    </row>
    <row r="851" spans="1:12" ht="14.25" x14ac:dyDescent="0.45">
      <c r="A851" s="21" t="s">
        <v>1082</v>
      </c>
      <c r="B851" s="21" t="s">
        <v>272</v>
      </c>
      <c r="C851" s="47">
        <v>4.2</v>
      </c>
      <c r="D851" s="47">
        <v>3.9</v>
      </c>
      <c r="E851">
        <v>5.5</v>
      </c>
      <c r="F851">
        <v>6.3</v>
      </c>
      <c r="G851">
        <v>6.2</v>
      </c>
      <c r="H851">
        <v>6.7</v>
      </c>
      <c r="I851">
        <v>7</v>
      </c>
      <c r="J851">
        <v>5.4</v>
      </c>
      <c r="K851">
        <v>5</v>
      </c>
      <c r="L851">
        <v>4.9000000000000004</v>
      </c>
    </row>
    <row r="852" spans="1:12" ht="14.25" x14ac:dyDescent="0.45">
      <c r="A852" s="21" t="s">
        <v>1083</v>
      </c>
      <c r="B852" s="21" t="s">
        <v>274</v>
      </c>
      <c r="C852" s="47">
        <v>24.6</v>
      </c>
      <c r="D852" s="47">
        <v>26.7</v>
      </c>
      <c r="E852">
        <v>26.4</v>
      </c>
      <c r="F852">
        <v>28</v>
      </c>
      <c r="G852">
        <v>33.4</v>
      </c>
      <c r="H852">
        <v>34.700000000000003</v>
      </c>
      <c r="I852">
        <v>32.299999999999997</v>
      </c>
      <c r="J852">
        <v>27</v>
      </c>
      <c r="K852">
        <v>26.1</v>
      </c>
      <c r="L852">
        <v>21.1</v>
      </c>
    </row>
    <row r="853" spans="1:12" ht="14.25" x14ac:dyDescent="0.45">
      <c r="A853" s="21" t="s">
        <v>1084</v>
      </c>
      <c r="B853" s="23" t="s">
        <v>1085</v>
      </c>
      <c r="C853" s="47">
        <v>100</v>
      </c>
      <c r="D853" s="47">
        <v>100</v>
      </c>
      <c r="E853">
        <v>100</v>
      </c>
      <c r="F853">
        <v>100</v>
      </c>
      <c r="G853">
        <v>100</v>
      </c>
      <c r="H853">
        <v>100</v>
      </c>
      <c r="I853">
        <v>100</v>
      </c>
      <c r="J853">
        <v>100</v>
      </c>
      <c r="K853">
        <v>100</v>
      </c>
      <c r="L853">
        <v>100</v>
      </c>
    </row>
    <row r="854" spans="1:12" ht="14.25" x14ac:dyDescent="0.45">
      <c r="A854" s="21" t="s">
        <v>1086</v>
      </c>
      <c r="B854" s="21" t="s">
        <v>106</v>
      </c>
      <c r="C854" s="47">
        <v>64.3</v>
      </c>
      <c r="D854" s="47">
        <v>64.3</v>
      </c>
      <c r="E854">
        <v>64.400000000000006</v>
      </c>
      <c r="F854">
        <v>64.3</v>
      </c>
      <c r="G854">
        <v>64.400000000000006</v>
      </c>
      <c r="H854">
        <v>64.8</v>
      </c>
      <c r="I854">
        <v>64.900000000000006</v>
      </c>
      <c r="J854">
        <v>65</v>
      </c>
      <c r="K854">
        <v>64.599999999999994</v>
      </c>
      <c r="L854">
        <v>64</v>
      </c>
    </row>
    <row r="855" spans="1:12" ht="14.25" x14ac:dyDescent="0.45">
      <c r="A855" s="21" t="s">
        <v>1087</v>
      </c>
      <c r="B855" s="21" t="s">
        <v>108</v>
      </c>
      <c r="C855" s="47">
        <v>56.4</v>
      </c>
      <c r="D855" s="47">
        <v>56.2</v>
      </c>
      <c r="E855">
        <v>56.2</v>
      </c>
      <c r="F855">
        <v>55.7</v>
      </c>
      <c r="G855">
        <v>55.1</v>
      </c>
      <c r="H855">
        <v>55.5</v>
      </c>
      <c r="I855">
        <v>55.5</v>
      </c>
      <c r="J855">
        <v>55.7</v>
      </c>
      <c r="K855">
        <v>55.3</v>
      </c>
      <c r="L855">
        <v>54.7</v>
      </c>
    </row>
    <row r="856" spans="1:12" ht="14.25" x14ac:dyDescent="0.45">
      <c r="A856" s="21" t="s">
        <v>1088</v>
      </c>
      <c r="B856" s="21" t="s">
        <v>110</v>
      </c>
      <c r="C856" s="47">
        <v>-0.8</v>
      </c>
      <c r="D856" s="47">
        <v>-0.8</v>
      </c>
      <c r="E856">
        <v>-0.8</v>
      </c>
      <c r="F856">
        <v>-0.8</v>
      </c>
      <c r="G856">
        <v>-0.8</v>
      </c>
      <c r="H856">
        <v>-0.7</v>
      </c>
      <c r="I856">
        <v>-0.7</v>
      </c>
      <c r="J856">
        <v>-0.7</v>
      </c>
      <c r="K856">
        <v>-0.8</v>
      </c>
      <c r="L856">
        <v>-0.7</v>
      </c>
    </row>
    <row r="857" spans="1:12" ht="14.25" x14ac:dyDescent="0.45">
      <c r="A857" s="21" t="s">
        <v>1089</v>
      </c>
      <c r="B857" s="21" t="s">
        <v>112</v>
      </c>
      <c r="C857" s="47">
        <v>8.6999999999999993</v>
      </c>
      <c r="D857" s="47">
        <v>8.9</v>
      </c>
      <c r="E857">
        <v>8.9</v>
      </c>
      <c r="F857">
        <v>9.4</v>
      </c>
      <c r="G857">
        <v>10</v>
      </c>
      <c r="H857">
        <v>10</v>
      </c>
      <c r="I857">
        <v>10.1</v>
      </c>
      <c r="J857">
        <v>10.1</v>
      </c>
      <c r="K857">
        <v>10</v>
      </c>
      <c r="L857">
        <v>9.9</v>
      </c>
    </row>
    <row r="858" spans="1:12" ht="14.25" x14ac:dyDescent="0.45">
      <c r="A858" s="21" t="s">
        <v>1090</v>
      </c>
      <c r="B858" s="21" t="s">
        <v>114</v>
      </c>
      <c r="C858" s="47">
        <v>35.700000000000003</v>
      </c>
      <c r="D858" s="47">
        <v>35.700000000000003</v>
      </c>
      <c r="E858">
        <v>35.6</v>
      </c>
      <c r="F858">
        <v>35.700000000000003</v>
      </c>
      <c r="G858">
        <v>35.6</v>
      </c>
      <c r="H858">
        <v>35.200000000000003</v>
      </c>
      <c r="I858">
        <v>35.1</v>
      </c>
      <c r="J858">
        <v>35</v>
      </c>
      <c r="K858">
        <v>35.4</v>
      </c>
      <c r="L858">
        <v>36</v>
      </c>
    </row>
    <row r="859" spans="1:12" ht="14.25" x14ac:dyDescent="0.45">
      <c r="A859" s="21" t="s">
        <v>1091</v>
      </c>
      <c r="B859" s="21" t="s">
        <v>116</v>
      </c>
      <c r="C859" s="47">
        <v>8.6</v>
      </c>
      <c r="D859" s="47">
        <v>7.1</v>
      </c>
      <c r="E859">
        <v>7.8</v>
      </c>
      <c r="F859">
        <v>8.6</v>
      </c>
      <c r="G859">
        <v>7.9</v>
      </c>
      <c r="H859">
        <v>7.5</v>
      </c>
      <c r="I859">
        <v>6.8</v>
      </c>
      <c r="J859">
        <v>5</v>
      </c>
      <c r="K859">
        <v>4.8</v>
      </c>
      <c r="L859">
        <v>5.9</v>
      </c>
    </row>
    <row r="860" spans="1:12" ht="14.25" x14ac:dyDescent="0.45">
      <c r="A860" s="21" t="s">
        <v>1092</v>
      </c>
      <c r="B860" s="21" t="s">
        <v>118</v>
      </c>
      <c r="C860" s="47">
        <v>8.8000000000000007</v>
      </c>
      <c r="D860" s="47">
        <v>8.5</v>
      </c>
      <c r="E860">
        <v>8.8000000000000007</v>
      </c>
      <c r="F860">
        <v>8.5</v>
      </c>
      <c r="G860">
        <v>8.4</v>
      </c>
      <c r="H860">
        <v>8.6</v>
      </c>
      <c r="I860">
        <v>8.9</v>
      </c>
      <c r="J860">
        <v>9</v>
      </c>
      <c r="K860">
        <v>8.8000000000000007</v>
      </c>
      <c r="L860">
        <v>9.6</v>
      </c>
    </row>
    <row r="861" spans="1:12" ht="14.25" x14ac:dyDescent="0.45">
      <c r="A861" s="21" t="s">
        <v>1093</v>
      </c>
      <c r="B861" s="21" t="s">
        <v>120</v>
      </c>
      <c r="C861" s="47">
        <v>18.3</v>
      </c>
      <c r="D861" s="47">
        <v>20</v>
      </c>
      <c r="E861">
        <v>19</v>
      </c>
      <c r="F861">
        <v>18.7</v>
      </c>
      <c r="G861">
        <v>19.3</v>
      </c>
      <c r="H861">
        <v>19.100000000000001</v>
      </c>
      <c r="I861">
        <v>19.399999999999999</v>
      </c>
      <c r="J861">
        <v>20.9</v>
      </c>
      <c r="K861">
        <v>21.9</v>
      </c>
      <c r="L861">
        <v>20.6</v>
      </c>
    </row>
    <row r="862" spans="1:12" ht="14.25" x14ac:dyDescent="0.45">
      <c r="A862" s="21" t="s">
        <v>1094</v>
      </c>
      <c r="B862" s="23" t="s">
        <v>1044</v>
      </c>
      <c r="C862" s="47">
        <v>100</v>
      </c>
      <c r="D862" s="47">
        <v>100</v>
      </c>
      <c r="E862">
        <v>100</v>
      </c>
      <c r="F862">
        <v>100</v>
      </c>
      <c r="G862">
        <v>100</v>
      </c>
      <c r="H862">
        <v>100</v>
      </c>
      <c r="I862">
        <v>100</v>
      </c>
      <c r="J862">
        <v>100</v>
      </c>
      <c r="K862">
        <v>100</v>
      </c>
      <c r="L862">
        <v>100</v>
      </c>
    </row>
    <row r="863" spans="1:12" ht="14.25" x14ac:dyDescent="0.45">
      <c r="A863" s="21" t="s">
        <v>1095</v>
      </c>
      <c r="B863" s="21" t="s">
        <v>260</v>
      </c>
      <c r="C863" s="47">
        <v>67.400000000000006</v>
      </c>
      <c r="D863" s="47">
        <v>67.7</v>
      </c>
      <c r="E863">
        <v>68.099999999999994</v>
      </c>
      <c r="F863">
        <v>68</v>
      </c>
      <c r="G863">
        <v>68</v>
      </c>
      <c r="H863">
        <v>68.400000000000006</v>
      </c>
      <c r="I863">
        <v>68.400000000000006</v>
      </c>
      <c r="J863">
        <v>68.400000000000006</v>
      </c>
      <c r="K863">
        <v>67.8</v>
      </c>
      <c r="L863">
        <v>67.2</v>
      </c>
    </row>
    <row r="864" spans="1:12" ht="14.25" x14ac:dyDescent="0.45">
      <c r="A864" s="21" t="s">
        <v>1096</v>
      </c>
      <c r="B864" s="21" t="s">
        <v>262</v>
      </c>
      <c r="C864" s="47">
        <v>59</v>
      </c>
      <c r="D864" s="47">
        <v>59.1</v>
      </c>
      <c r="E864">
        <v>59.5</v>
      </c>
      <c r="F864">
        <v>59.2</v>
      </c>
      <c r="G864">
        <v>58.9</v>
      </c>
      <c r="H864">
        <v>59.3</v>
      </c>
      <c r="I864">
        <v>59.3</v>
      </c>
      <c r="J864">
        <v>59.5</v>
      </c>
      <c r="K864">
        <v>59</v>
      </c>
      <c r="L864">
        <v>58.3</v>
      </c>
    </row>
    <row r="865" spans="1:12" ht="14.25" x14ac:dyDescent="0.45">
      <c r="A865" s="21" t="s">
        <v>1097</v>
      </c>
      <c r="B865" s="21" t="s">
        <v>264</v>
      </c>
      <c r="C865" s="47" t="s">
        <v>1048</v>
      </c>
      <c r="D865" s="47" t="s">
        <v>1048</v>
      </c>
      <c r="E865" t="s">
        <v>1048</v>
      </c>
      <c r="F865" t="s">
        <v>1048</v>
      </c>
      <c r="G865" t="s">
        <v>1048</v>
      </c>
      <c r="H865" t="s">
        <v>1048</v>
      </c>
      <c r="I865" t="s">
        <v>1048</v>
      </c>
      <c r="J865" t="s">
        <v>1048</v>
      </c>
      <c r="K865" t="s">
        <v>1048</v>
      </c>
      <c r="L865" t="s">
        <v>1048</v>
      </c>
    </row>
    <row r="866" spans="1:12" ht="14.25" x14ac:dyDescent="0.45">
      <c r="A866" s="21" t="s">
        <v>1098</v>
      </c>
      <c r="B866" s="21" t="s">
        <v>266</v>
      </c>
      <c r="C866" s="47">
        <v>8.4</v>
      </c>
      <c r="D866" s="47">
        <v>8.6</v>
      </c>
      <c r="E866">
        <v>8.6</v>
      </c>
      <c r="F866">
        <v>8.9</v>
      </c>
      <c r="G866">
        <v>9.1999999999999993</v>
      </c>
      <c r="H866">
        <v>9.1</v>
      </c>
      <c r="I866">
        <v>9.1</v>
      </c>
      <c r="J866">
        <v>9</v>
      </c>
      <c r="K866">
        <v>8.8000000000000007</v>
      </c>
      <c r="L866">
        <v>8.8000000000000007</v>
      </c>
    </row>
    <row r="867" spans="1:12" ht="14.25" x14ac:dyDescent="0.45">
      <c r="A867" s="21" t="s">
        <v>1099</v>
      </c>
      <c r="B867" s="21" t="s">
        <v>268</v>
      </c>
      <c r="C867" s="47">
        <v>32.6</v>
      </c>
      <c r="D867" s="47">
        <v>32.299999999999997</v>
      </c>
      <c r="E867">
        <v>31.9</v>
      </c>
      <c r="F867">
        <v>32</v>
      </c>
      <c r="G867">
        <v>32</v>
      </c>
      <c r="H867">
        <v>31.6</v>
      </c>
      <c r="I867">
        <v>31.6</v>
      </c>
      <c r="J867">
        <v>31.6</v>
      </c>
      <c r="K867">
        <v>32.200000000000003</v>
      </c>
      <c r="L867">
        <v>32.799999999999997</v>
      </c>
    </row>
    <row r="868" spans="1:12" ht="14.25" x14ac:dyDescent="0.45">
      <c r="A868" s="21" t="s">
        <v>1100</v>
      </c>
      <c r="B868" s="21" t="s">
        <v>270</v>
      </c>
      <c r="C868" s="47">
        <v>7.4</v>
      </c>
      <c r="D868" s="47">
        <v>5.8</v>
      </c>
      <c r="E868">
        <v>6.3</v>
      </c>
      <c r="F868">
        <v>7</v>
      </c>
      <c r="G868">
        <v>6.3</v>
      </c>
      <c r="H868">
        <v>5.9</v>
      </c>
      <c r="I868">
        <v>5.2</v>
      </c>
      <c r="J868">
        <v>3.6</v>
      </c>
      <c r="K868">
        <v>3.5</v>
      </c>
      <c r="L868">
        <v>4.5</v>
      </c>
    </row>
    <row r="869" spans="1:12" ht="14.25" x14ac:dyDescent="0.45">
      <c r="A869" s="21" t="s">
        <v>1101</v>
      </c>
      <c r="B869" s="21" t="s">
        <v>272</v>
      </c>
      <c r="C869" s="47">
        <v>8.5</v>
      </c>
      <c r="D869" s="47">
        <v>8.3000000000000007</v>
      </c>
      <c r="E869">
        <v>8.6</v>
      </c>
      <c r="F869">
        <v>8.4</v>
      </c>
      <c r="G869">
        <v>8.4</v>
      </c>
      <c r="H869">
        <v>8.6999999999999993</v>
      </c>
      <c r="I869">
        <v>9</v>
      </c>
      <c r="J869">
        <v>9.1</v>
      </c>
      <c r="K869">
        <v>9</v>
      </c>
      <c r="L869">
        <v>9.8000000000000007</v>
      </c>
    </row>
    <row r="870" spans="1:12" ht="14.25" x14ac:dyDescent="0.45">
      <c r="A870" s="21" t="s">
        <v>1102</v>
      </c>
      <c r="B870" s="21" t="s">
        <v>274</v>
      </c>
      <c r="C870" s="47">
        <v>16.7</v>
      </c>
      <c r="D870" s="47">
        <v>18.2</v>
      </c>
      <c r="E870">
        <v>17</v>
      </c>
      <c r="F870">
        <v>16.600000000000001</v>
      </c>
      <c r="G870">
        <v>17.2</v>
      </c>
      <c r="H870">
        <v>17</v>
      </c>
      <c r="I870">
        <v>17.399999999999999</v>
      </c>
      <c r="J870">
        <v>18.8</v>
      </c>
      <c r="K870">
        <v>19.7</v>
      </c>
      <c r="L870">
        <v>18.5</v>
      </c>
    </row>
    <row r="871" spans="1:12" ht="14.25" x14ac:dyDescent="0.45">
      <c r="A871" s="21" t="s">
        <v>1103</v>
      </c>
      <c r="B871" s="23" t="s">
        <v>1075</v>
      </c>
      <c r="C871" s="47">
        <v>100</v>
      </c>
      <c r="D871" s="47">
        <v>100</v>
      </c>
      <c r="E871">
        <v>100</v>
      </c>
      <c r="F871">
        <v>100</v>
      </c>
      <c r="G871">
        <v>100</v>
      </c>
      <c r="H871">
        <v>100</v>
      </c>
      <c r="I871">
        <v>100</v>
      </c>
      <c r="J871">
        <v>100</v>
      </c>
      <c r="K871">
        <v>100</v>
      </c>
      <c r="L871">
        <v>100</v>
      </c>
    </row>
    <row r="872" spans="1:12" ht="14.25" x14ac:dyDescent="0.45">
      <c r="A872" s="21" t="s">
        <v>1104</v>
      </c>
      <c r="B872" s="21" t="s">
        <v>260</v>
      </c>
      <c r="C872" s="47">
        <v>40.5</v>
      </c>
      <c r="D872" s="47">
        <v>39.5</v>
      </c>
      <c r="E872">
        <v>38.200000000000003</v>
      </c>
      <c r="F872">
        <v>39</v>
      </c>
      <c r="G872">
        <v>40.299999999999997</v>
      </c>
      <c r="H872">
        <v>41.3</v>
      </c>
      <c r="I872">
        <v>42.1</v>
      </c>
      <c r="J872">
        <v>43</v>
      </c>
      <c r="K872">
        <v>42.9</v>
      </c>
      <c r="L872">
        <v>42.7</v>
      </c>
    </row>
    <row r="873" spans="1:12" ht="14.25" x14ac:dyDescent="0.45">
      <c r="A873" s="21" t="s">
        <v>1105</v>
      </c>
      <c r="B873" s="21" t="s">
        <v>262</v>
      </c>
      <c r="C873" s="47">
        <v>36.5</v>
      </c>
      <c r="D873" s="47">
        <v>34.799999999999997</v>
      </c>
      <c r="E873">
        <v>33.4</v>
      </c>
      <c r="F873">
        <v>32.1</v>
      </c>
      <c r="G873">
        <v>30.7</v>
      </c>
      <c r="H873">
        <v>30.8</v>
      </c>
      <c r="I873">
        <v>30.8</v>
      </c>
      <c r="J873">
        <v>31.1</v>
      </c>
      <c r="K873">
        <v>30.9</v>
      </c>
      <c r="L873">
        <v>30.8</v>
      </c>
    </row>
    <row r="874" spans="1:12" ht="14.25" x14ac:dyDescent="0.45">
      <c r="A874" s="21" t="s">
        <v>1106</v>
      </c>
      <c r="B874" s="21" t="s">
        <v>264</v>
      </c>
      <c r="C874" s="47">
        <v>-6.7</v>
      </c>
      <c r="D874" s="47">
        <v>-6.9</v>
      </c>
      <c r="E874">
        <v>-6.4</v>
      </c>
      <c r="F874">
        <v>-6.3</v>
      </c>
      <c r="G874">
        <v>-5.8</v>
      </c>
      <c r="H874">
        <v>-5.6</v>
      </c>
      <c r="I874">
        <v>-5.6</v>
      </c>
      <c r="J874">
        <v>-5.6</v>
      </c>
      <c r="K874">
        <v>-5.9</v>
      </c>
      <c r="L874">
        <v>-5.5</v>
      </c>
    </row>
    <row r="875" spans="1:12" ht="14.25" x14ac:dyDescent="0.45">
      <c r="A875" s="21" t="s">
        <v>1107</v>
      </c>
      <c r="B875" s="21" t="s">
        <v>266</v>
      </c>
      <c r="C875" s="47">
        <v>10.6</v>
      </c>
      <c r="D875" s="47">
        <v>11.5</v>
      </c>
      <c r="E875">
        <v>11.3</v>
      </c>
      <c r="F875">
        <v>13.2</v>
      </c>
      <c r="G875">
        <v>15.4</v>
      </c>
      <c r="H875">
        <v>16.100000000000001</v>
      </c>
      <c r="I875">
        <v>16.8</v>
      </c>
      <c r="J875">
        <v>17.5</v>
      </c>
      <c r="K875">
        <v>17.899999999999999</v>
      </c>
      <c r="L875">
        <v>17.399999999999999</v>
      </c>
    </row>
    <row r="876" spans="1:12" ht="14.25" x14ac:dyDescent="0.45">
      <c r="A876" s="21" t="s">
        <v>1108</v>
      </c>
      <c r="B876" s="21" t="s">
        <v>268</v>
      </c>
      <c r="C876" s="47">
        <v>59.5</v>
      </c>
      <c r="D876" s="47">
        <v>60.5</v>
      </c>
      <c r="E876">
        <v>61.8</v>
      </c>
      <c r="F876">
        <v>61</v>
      </c>
      <c r="G876">
        <v>59.7</v>
      </c>
      <c r="H876">
        <v>58.7</v>
      </c>
      <c r="I876">
        <v>57.9</v>
      </c>
      <c r="J876">
        <v>57</v>
      </c>
      <c r="K876">
        <v>57.1</v>
      </c>
      <c r="L876">
        <v>57.3</v>
      </c>
    </row>
    <row r="877" spans="1:12" ht="14.25" x14ac:dyDescent="0.45">
      <c r="A877" s="21" t="s">
        <v>1109</v>
      </c>
      <c r="B877" s="21" t="s">
        <v>270</v>
      </c>
      <c r="C877" s="47">
        <v>17.2</v>
      </c>
      <c r="D877" s="47">
        <v>16.5</v>
      </c>
      <c r="E877">
        <v>18.2</v>
      </c>
      <c r="F877">
        <v>19</v>
      </c>
      <c r="G877">
        <v>18.600000000000001</v>
      </c>
      <c r="H877">
        <v>17.8</v>
      </c>
      <c r="I877">
        <v>16.899999999999999</v>
      </c>
      <c r="J877">
        <v>14.1</v>
      </c>
      <c r="K877">
        <v>13.1</v>
      </c>
      <c r="L877">
        <v>15.1</v>
      </c>
    </row>
    <row r="878" spans="1:12" ht="14.25" x14ac:dyDescent="0.45">
      <c r="A878" s="21" t="s">
        <v>1110</v>
      </c>
      <c r="B878" s="21" t="s">
        <v>272</v>
      </c>
      <c r="C878" s="47">
        <v>11.1</v>
      </c>
      <c r="D878" s="47">
        <v>10.4</v>
      </c>
      <c r="E878">
        <v>10.5</v>
      </c>
      <c r="F878">
        <v>9.3000000000000007</v>
      </c>
      <c r="G878">
        <v>8.4</v>
      </c>
      <c r="H878">
        <v>8.5</v>
      </c>
      <c r="I878">
        <v>8.5</v>
      </c>
      <c r="J878">
        <v>8.3000000000000007</v>
      </c>
      <c r="K878">
        <v>7.8</v>
      </c>
      <c r="L878">
        <v>8.1999999999999993</v>
      </c>
    </row>
    <row r="879" spans="1:12" ht="14.25" x14ac:dyDescent="0.45">
      <c r="A879" s="21" t="s">
        <v>1111</v>
      </c>
      <c r="B879" s="21" t="s">
        <v>274</v>
      </c>
      <c r="C879" s="47">
        <v>31.2</v>
      </c>
      <c r="D879" s="47">
        <v>33.6</v>
      </c>
      <c r="E879">
        <v>33</v>
      </c>
      <c r="F879">
        <v>32.6</v>
      </c>
      <c r="G879">
        <v>32.700000000000003</v>
      </c>
      <c r="H879">
        <v>32.4</v>
      </c>
      <c r="I879">
        <v>32.5</v>
      </c>
      <c r="J879">
        <v>34.700000000000003</v>
      </c>
      <c r="K879">
        <v>36.1</v>
      </c>
      <c r="L879">
        <v>33.9</v>
      </c>
    </row>
    <row r="880" spans="1:12" ht="14.25" x14ac:dyDescent="0.45">
      <c r="A880" s="21" t="s">
        <v>1112</v>
      </c>
      <c r="B880" s="23" t="s">
        <v>1113</v>
      </c>
      <c r="C880" s="47" t="s">
        <v>92</v>
      </c>
      <c r="D880" s="47" t="s">
        <v>92</v>
      </c>
      <c r="E880" t="s">
        <v>92</v>
      </c>
      <c r="F880" t="s">
        <v>92</v>
      </c>
      <c r="G880" t="s">
        <v>92</v>
      </c>
      <c r="H880" t="s">
        <v>92</v>
      </c>
      <c r="I880" t="s">
        <v>92</v>
      </c>
      <c r="J880" t="s">
        <v>92</v>
      </c>
      <c r="K880" t="s">
        <v>92</v>
      </c>
      <c r="L880" t="s">
        <v>92</v>
      </c>
    </row>
    <row r="881" spans="1:12" ht="14.25" x14ac:dyDescent="0.45">
      <c r="A881" s="21" t="s">
        <v>1114</v>
      </c>
      <c r="B881" s="23" t="s">
        <v>1115</v>
      </c>
      <c r="C881" s="47">
        <v>100</v>
      </c>
      <c r="D881" s="47">
        <v>100</v>
      </c>
      <c r="E881">
        <v>100</v>
      </c>
      <c r="F881">
        <v>100</v>
      </c>
      <c r="G881">
        <v>100</v>
      </c>
      <c r="H881">
        <v>100</v>
      </c>
      <c r="I881">
        <v>100</v>
      </c>
      <c r="J881">
        <v>100</v>
      </c>
      <c r="K881">
        <v>100</v>
      </c>
      <c r="L881">
        <v>100</v>
      </c>
    </row>
    <row r="882" spans="1:12" ht="14.25" x14ac:dyDescent="0.45">
      <c r="A882" s="21" t="s">
        <v>1116</v>
      </c>
      <c r="B882" s="21" t="s">
        <v>142</v>
      </c>
      <c r="C882" s="47">
        <v>38.5</v>
      </c>
      <c r="D882" s="47">
        <v>42.1</v>
      </c>
      <c r="E882">
        <v>40.200000000000003</v>
      </c>
      <c r="F882">
        <v>38.299999999999997</v>
      </c>
      <c r="G882">
        <v>38.200000000000003</v>
      </c>
      <c r="H882">
        <v>38.6</v>
      </c>
      <c r="I882">
        <v>38.700000000000003</v>
      </c>
      <c r="J882">
        <v>40.700000000000003</v>
      </c>
      <c r="K882">
        <v>41.2</v>
      </c>
      <c r="L882">
        <v>41.4</v>
      </c>
    </row>
    <row r="883" spans="1:12" ht="14.25" x14ac:dyDescent="0.45">
      <c r="A883" s="21" t="s">
        <v>1117</v>
      </c>
      <c r="B883" s="21" t="s">
        <v>144</v>
      </c>
      <c r="C883" s="47">
        <v>19.100000000000001</v>
      </c>
      <c r="D883" s="47">
        <v>20.6</v>
      </c>
      <c r="E883">
        <v>18.899999999999999</v>
      </c>
      <c r="F883">
        <v>17.7</v>
      </c>
      <c r="G883">
        <v>18</v>
      </c>
      <c r="H883">
        <v>17.7</v>
      </c>
      <c r="I883">
        <v>18.100000000000001</v>
      </c>
      <c r="J883">
        <v>20</v>
      </c>
      <c r="K883">
        <v>20.8</v>
      </c>
      <c r="L883">
        <v>20.5</v>
      </c>
    </row>
    <row r="884" spans="1:12" ht="14.25" x14ac:dyDescent="0.45">
      <c r="A884" s="21" t="s">
        <v>1118</v>
      </c>
      <c r="B884" s="21" t="s">
        <v>146</v>
      </c>
      <c r="C884" s="47">
        <v>1.5</v>
      </c>
      <c r="D884" s="47">
        <v>1.7</v>
      </c>
      <c r="E884">
        <v>1.7</v>
      </c>
      <c r="F884">
        <v>1.6</v>
      </c>
      <c r="G884">
        <v>1.6</v>
      </c>
      <c r="H884">
        <v>1.6</v>
      </c>
      <c r="I884">
        <v>1.7</v>
      </c>
      <c r="J884">
        <v>1.7</v>
      </c>
      <c r="K884">
        <v>1.7</v>
      </c>
      <c r="L884">
        <v>1.7</v>
      </c>
    </row>
    <row r="885" spans="1:12" ht="14.25" x14ac:dyDescent="0.45">
      <c r="A885" s="21" t="s">
        <v>1119</v>
      </c>
      <c r="B885" s="21" t="s">
        <v>148</v>
      </c>
      <c r="C885" s="47">
        <v>18</v>
      </c>
      <c r="D885" s="47">
        <v>19.7</v>
      </c>
      <c r="E885">
        <v>19.7</v>
      </c>
      <c r="F885">
        <v>19</v>
      </c>
      <c r="G885">
        <v>18.600000000000001</v>
      </c>
      <c r="H885">
        <v>19.2</v>
      </c>
      <c r="I885">
        <v>18.899999999999999</v>
      </c>
      <c r="J885">
        <v>18.899999999999999</v>
      </c>
      <c r="K885">
        <v>18.8</v>
      </c>
      <c r="L885">
        <v>19.2</v>
      </c>
    </row>
    <row r="886" spans="1:12" ht="14.25" x14ac:dyDescent="0.45">
      <c r="A886" s="21" t="s">
        <v>1120</v>
      </c>
      <c r="B886" s="21" t="s">
        <v>150</v>
      </c>
      <c r="C886" s="47">
        <v>61.5</v>
      </c>
      <c r="D886" s="47">
        <v>57.9</v>
      </c>
      <c r="E886">
        <v>59.8</v>
      </c>
      <c r="F886">
        <v>61.7</v>
      </c>
      <c r="G886">
        <v>61.8</v>
      </c>
      <c r="H886">
        <v>61.4</v>
      </c>
      <c r="I886">
        <v>61.3</v>
      </c>
      <c r="J886">
        <v>59.3</v>
      </c>
      <c r="K886">
        <v>58.8</v>
      </c>
      <c r="L886">
        <v>58.6</v>
      </c>
    </row>
    <row r="887" spans="1:12" ht="14.25" x14ac:dyDescent="0.45">
      <c r="A887" s="21" t="s">
        <v>1121</v>
      </c>
      <c r="B887" s="21" t="s">
        <v>152</v>
      </c>
      <c r="C887" s="47">
        <v>2.9</v>
      </c>
      <c r="D887" s="47">
        <v>2.5</v>
      </c>
      <c r="E887">
        <v>2.4</v>
      </c>
      <c r="F887">
        <v>2.6</v>
      </c>
      <c r="G887">
        <v>2.2999999999999998</v>
      </c>
      <c r="H887">
        <v>2.4</v>
      </c>
      <c r="I887">
        <v>2.2000000000000002</v>
      </c>
      <c r="J887">
        <v>1.7</v>
      </c>
      <c r="K887">
        <v>1.6</v>
      </c>
      <c r="L887">
        <v>1.6</v>
      </c>
    </row>
    <row r="888" spans="1:12" ht="14.25" x14ac:dyDescent="0.45">
      <c r="A888" s="21" t="s">
        <v>1122</v>
      </c>
      <c r="B888" s="21" t="s">
        <v>154</v>
      </c>
      <c r="C888" s="47">
        <v>48.9</v>
      </c>
      <c r="D888" s="47">
        <v>44.3</v>
      </c>
      <c r="E888">
        <v>47</v>
      </c>
      <c r="F888">
        <v>49.5</v>
      </c>
      <c r="G888">
        <v>49.5</v>
      </c>
      <c r="H888">
        <v>48.9</v>
      </c>
      <c r="I888">
        <v>48.6</v>
      </c>
      <c r="J888">
        <v>47</v>
      </c>
      <c r="K888">
        <v>46.3</v>
      </c>
      <c r="L888">
        <v>45.4</v>
      </c>
    </row>
    <row r="889" spans="1:12" ht="14.25" x14ac:dyDescent="0.45">
      <c r="A889" s="21" t="s">
        <v>1123</v>
      </c>
      <c r="B889" s="21" t="s">
        <v>156</v>
      </c>
      <c r="C889" s="47">
        <v>9.6999999999999993</v>
      </c>
      <c r="D889" s="47">
        <v>11.2</v>
      </c>
      <c r="E889">
        <v>10.5</v>
      </c>
      <c r="F889">
        <v>9.6</v>
      </c>
      <c r="G889">
        <v>10</v>
      </c>
      <c r="H889">
        <v>10.1</v>
      </c>
      <c r="I889">
        <v>10.4</v>
      </c>
      <c r="J889">
        <v>10.6</v>
      </c>
      <c r="K889">
        <v>11</v>
      </c>
      <c r="L889">
        <v>11.6</v>
      </c>
    </row>
    <row r="890" spans="1:12" ht="14.25" x14ac:dyDescent="0.45">
      <c r="A890" s="21" t="s">
        <v>1124</v>
      </c>
      <c r="B890" s="23" t="s">
        <v>1125</v>
      </c>
      <c r="C890" s="47">
        <v>100</v>
      </c>
      <c r="D890" s="47">
        <v>100</v>
      </c>
      <c r="E890">
        <v>100</v>
      </c>
      <c r="F890">
        <v>100</v>
      </c>
      <c r="G890">
        <v>100</v>
      </c>
      <c r="H890">
        <v>100</v>
      </c>
      <c r="I890">
        <v>100</v>
      </c>
      <c r="J890">
        <v>100</v>
      </c>
      <c r="K890">
        <v>100</v>
      </c>
      <c r="L890">
        <v>100</v>
      </c>
    </row>
    <row r="891" spans="1:12" ht="14.25" x14ac:dyDescent="0.45">
      <c r="A891" s="21" t="s">
        <v>1126</v>
      </c>
      <c r="B891" s="21" t="s">
        <v>142</v>
      </c>
      <c r="C891" s="47">
        <v>60.5</v>
      </c>
      <c r="D891" s="47">
        <v>63.4</v>
      </c>
      <c r="E891">
        <v>62.5</v>
      </c>
      <c r="F891">
        <v>61.7</v>
      </c>
      <c r="G891">
        <v>61.6</v>
      </c>
      <c r="H891">
        <v>61.2</v>
      </c>
      <c r="I891">
        <v>60.6</v>
      </c>
      <c r="J891">
        <v>61.3</v>
      </c>
      <c r="K891">
        <v>61.4</v>
      </c>
      <c r="L891">
        <v>60.8</v>
      </c>
    </row>
    <row r="892" spans="1:12" ht="14.25" x14ac:dyDescent="0.45">
      <c r="A892" s="21" t="s">
        <v>1127</v>
      </c>
      <c r="B892" s="21" t="s">
        <v>144</v>
      </c>
      <c r="C892" s="47">
        <v>31</v>
      </c>
      <c r="D892" s="47">
        <v>31.4</v>
      </c>
      <c r="E892">
        <v>30.5</v>
      </c>
      <c r="F892">
        <v>30.5</v>
      </c>
      <c r="G892">
        <v>30.5</v>
      </c>
      <c r="H892">
        <v>30.3</v>
      </c>
      <c r="I892">
        <v>30</v>
      </c>
      <c r="J892">
        <v>30.4</v>
      </c>
      <c r="K892">
        <v>30.2</v>
      </c>
      <c r="L892">
        <v>30.3</v>
      </c>
    </row>
    <row r="893" spans="1:12" ht="14.25" x14ac:dyDescent="0.45">
      <c r="A893" s="21" t="s">
        <v>1128</v>
      </c>
      <c r="B893" s="21" t="s">
        <v>146</v>
      </c>
      <c r="C893" s="47">
        <v>5.6</v>
      </c>
      <c r="D893" s="47">
        <v>5.7</v>
      </c>
      <c r="E893">
        <v>5.6</v>
      </c>
      <c r="F893">
        <v>5.5</v>
      </c>
      <c r="G893">
        <v>5.4</v>
      </c>
      <c r="H893">
        <v>5.5</v>
      </c>
      <c r="I893">
        <v>5.4</v>
      </c>
      <c r="J893">
        <v>5.4</v>
      </c>
      <c r="K893">
        <v>5.4</v>
      </c>
      <c r="L893">
        <v>5.3</v>
      </c>
    </row>
    <row r="894" spans="1:12" ht="14.25" x14ac:dyDescent="0.45">
      <c r="A894" s="21" t="s">
        <v>1129</v>
      </c>
      <c r="B894" s="21" t="s">
        <v>148</v>
      </c>
      <c r="C894" s="47">
        <v>23.9</v>
      </c>
      <c r="D894" s="47">
        <v>26.3</v>
      </c>
      <c r="E894">
        <v>26.3</v>
      </c>
      <c r="F894">
        <v>25.6</v>
      </c>
      <c r="G894">
        <v>25.7</v>
      </c>
      <c r="H894">
        <v>25.5</v>
      </c>
      <c r="I894">
        <v>25.2</v>
      </c>
      <c r="J894">
        <v>25.6</v>
      </c>
      <c r="K894">
        <v>25.7</v>
      </c>
      <c r="L894">
        <v>25.3</v>
      </c>
    </row>
    <row r="895" spans="1:12" ht="14.25" x14ac:dyDescent="0.45">
      <c r="A895" s="21" t="s">
        <v>1130</v>
      </c>
      <c r="B895" s="21" t="s">
        <v>150</v>
      </c>
      <c r="C895" s="47">
        <v>39.5</v>
      </c>
      <c r="D895" s="47">
        <v>36.6</v>
      </c>
      <c r="E895">
        <v>37.5</v>
      </c>
      <c r="F895">
        <v>38.299999999999997</v>
      </c>
      <c r="G895">
        <v>38.4</v>
      </c>
      <c r="H895">
        <v>38.799999999999997</v>
      </c>
      <c r="I895">
        <v>39.4</v>
      </c>
      <c r="J895">
        <v>38.700000000000003</v>
      </c>
      <c r="K895">
        <v>38.6</v>
      </c>
      <c r="L895">
        <v>39.200000000000003</v>
      </c>
    </row>
    <row r="896" spans="1:12" ht="14.25" x14ac:dyDescent="0.45">
      <c r="A896" s="21" t="s">
        <v>1131</v>
      </c>
      <c r="B896" s="21" t="s">
        <v>152</v>
      </c>
      <c r="C896" s="47">
        <v>3.5</v>
      </c>
      <c r="D896" s="47">
        <v>2.4</v>
      </c>
      <c r="E896">
        <v>2.9</v>
      </c>
      <c r="F896">
        <v>3.1</v>
      </c>
      <c r="G896">
        <v>2.8</v>
      </c>
      <c r="H896">
        <v>3</v>
      </c>
      <c r="I896">
        <v>3</v>
      </c>
      <c r="J896">
        <v>2.2999999999999998</v>
      </c>
      <c r="K896">
        <v>1.9</v>
      </c>
      <c r="L896">
        <v>2</v>
      </c>
    </row>
    <row r="897" spans="1:12" ht="14.25" x14ac:dyDescent="0.45">
      <c r="A897" s="21" t="s">
        <v>1132</v>
      </c>
      <c r="B897" s="21" t="s">
        <v>154</v>
      </c>
      <c r="C897" s="47">
        <v>4.9000000000000004</v>
      </c>
      <c r="D897" s="47">
        <v>4.4000000000000004</v>
      </c>
      <c r="E897">
        <v>4.8</v>
      </c>
      <c r="F897">
        <v>5.2</v>
      </c>
      <c r="G897">
        <v>5.2</v>
      </c>
      <c r="H897">
        <v>5.0999999999999996</v>
      </c>
      <c r="I897">
        <v>5.2</v>
      </c>
      <c r="J897">
        <v>4.8</v>
      </c>
      <c r="K897">
        <v>4.8</v>
      </c>
      <c r="L897">
        <v>5.0999999999999996</v>
      </c>
    </row>
    <row r="898" spans="1:12" ht="14.25" x14ac:dyDescent="0.45">
      <c r="A898" s="21" t="s">
        <v>1133</v>
      </c>
      <c r="B898" s="21" t="s">
        <v>156</v>
      </c>
      <c r="C898" s="47">
        <v>31.1</v>
      </c>
      <c r="D898" s="47">
        <v>29.8</v>
      </c>
      <c r="E898">
        <v>29.8</v>
      </c>
      <c r="F898">
        <v>30.1</v>
      </c>
      <c r="G898">
        <v>30.4</v>
      </c>
      <c r="H898">
        <v>30.7</v>
      </c>
      <c r="I898">
        <v>31.3</v>
      </c>
      <c r="J898">
        <v>31.5</v>
      </c>
      <c r="K898">
        <v>31.9</v>
      </c>
      <c r="L898">
        <v>32.1</v>
      </c>
    </row>
    <row r="899" spans="1:12" ht="14.25" x14ac:dyDescent="0.45">
      <c r="A899" s="21" t="s">
        <v>1134</v>
      </c>
      <c r="B899" s="23" t="s">
        <v>1135</v>
      </c>
      <c r="C899" s="47">
        <v>100</v>
      </c>
      <c r="D899" s="47">
        <v>100</v>
      </c>
      <c r="E899">
        <v>100</v>
      </c>
      <c r="F899">
        <v>100</v>
      </c>
      <c r="G899">
        <v>100</v>
      </c>
      <c r="H899">
        <v>100</v>
      </c>
      <c r="I899">
        <v>100</v>
      </c>
      <c r="J899">
        <v>100</v>
      </c>
      <c r="K899">
        <v>100</v>
      </c>
      <c r="L899">
        <v>100</v>
      </c>
    </row>
    <row r="900" spans="1:12" ht="14.25" x14ac:dyDescent="0.45">
      <c r="A900" s="21" t="s">
        <v>1136</v>
      </c>
      <c r="B900" s="21" t="s">
        <v>142</v>
      </c>
      <c r="C900" s="47">
        <v>59.4</v>
      </c>
      <c r="D900" s="47">
        <v>61</v>
      </c>
      <c r="E900">
        <v>61.2</v>
      </c>
      <c r="F900">
        <v>60.2</v>
      </c>
      <c r="G900">
        <v>58.5</v>
      </c>
      <c r="H900">
        <v>61</v>
      </c>
      <c r="I900">
        <v>59.8</v>
      </c>
      <c r="J900">
        <v>62.2</v>
      </c>
      <c r="K900">
        <v>62.6</v>
      </c>
      <c r="L900">
        <v>63.4</v>
      </c>
    </row>
    <row r="901" spans="1:12" ht="14.25" x14ac:dyDescent="0.45">
      <c r="A901" s="21" t="s">
        <v>1137</v>
      </c>
      <c r="B901" s="21" t="s">
        <v>144</v>
      </c>
      <c r="C901" s="47">
        <v>27.7</v>
      </c>
      <c r="D901" s="47">
        <v>28.2</v>
      </c>
      <c r="E901">
        <v>27.6</v>
      </c>
      <c r="F901">
        <v>28</v>
      </c>
      <c r="G901">
        <v>28.7</v>
      </c>
      <c r="H901">
        <v>28.8</v>
      </c>
      <c r="I901">
        <v>29.3</v>
      </c>
      <c r="J901">
        <v>30.2</v>
      </c>
      <c r="K901">
        <v>29.9</v>
      </c>
      <c r="L901">
        <v>31</v>
      </c>
    </row>
    <row r="902" spans="1:12" ht="14.25" x14ac:dyDescent="0.45">
      <c r="A902" s="21" t="s">
        <v>1138</v>
      </c>
      <c r="B902" s="21" t="s">
        <v>146</v>
      </c>
      <c r="C902" s="47">
        <v>2.9</v>
      </c>
      <c r="D902" s="47">
        <v>3</v>
      </c>
      <c r="E902">
        <v>2.9</v>
      </c>
      <c r="F902">
        <v>2.8</v>
      </c>
      <c r="G902">
        <v>2.7</v>
      </c>
      <c r="H902">
        <v>2.8</v>
      </c>
      <c r="I902">
        <v>2.8</v>
      </c>
      <c r="J902">
        <v>2.7</v>
      </c>
      <c r="K902">
        <v>2.6</v>
      </c>
      <c r="L902">
        <v>2.7</v>
      </c>
    </row>
    <row r="903" spans="1:12" ht="14.25" x14ac:dyDescent="0.45">
      <c r="A903" s="21" t="s">
        <v>1139</v>
      </c>
      <c r="B903" s="21" t="s">
        <v>148</v>
      </c>
      <c r="C903" s="47">
        <v>28.7</v>
      </c>
      <c r="D903" s="47">
        <v>29.8</v>
      </c>
      <c r="E903">
        <v>30.7</v>
      </c>
      <c r="F903">
        <v>29.4</v>
      </c>
      <c r="G903">
        <v>27</v>
      </c>
      <c r="H903">
        <v>29.4</v>
      </c>
      <c r="I903">
        <v>27.8</v>
      </c>
      <c r="J903">
        <v>29.2</v>
      </c>
      <c r="K903">
        <v>30.1</v>
      </c>
      <c r="L903">
        <v>29.8</v>
      </c>
    </row>
    <row r="904" spans="1:12" ht="14.25" x14ac:dyDescent="0.45">
      <c r="A904" s="21" t="s">
        <v>1140</v>
      </c>
      <c r="B904" s="21" t="s">
        <v>150</v>
      </c>
      <c r="C904" s="47">
        <v>40.6</v>
      </c>
      <c r="D904" s="47">
        <v>39</v>
      </c>
      <c r="E904">
        <v>38.799999999999997</v>
      </c>
      <c r="F904">
        <v>39.799999999999997</v>
      </c>
      <c r="G904">
        <v>41.5</v>
      </c>
      <c r="H904">
        <v>39</v>
      </c>
      <c r="I904">
        <v>40.200000000000003</v>
      </c>
      <c r="J904">
        <v>37.799999999999997</v>
      </c>
      <c r="K904">
        <v>37.4</v>
      </c>
      <c r="L904">
        <v>36.6</v>
      </c>
    </row>
    <row r="905" spans="1:12" ht="14.25" x14ac:dyDescent="0.45">
      <c r="A905" s="21" t="s">
        <v>1141</v>
      </c>
      <c r="B905" s="21" t="s">
        <v>152</v>
      </c>
      <c r="C905" s="47">
        <v>0.6</v>
      </c>
      <c r="D905" s="47">
        <v>0.4</v>
      </c>
      <c r="E905">
        <v>0.4</v>
      </c>
      <c r="F905">
        <v>0.5</v>
      </c>
      <c r="G905">
        <v>0.5</v>
      </c>
      <c r="H905">
        <v>0.5</v>
      </c>
      <c r="I905">
        <v>0.5</v>
      </c>
      <c r="J905">
        <v>0.4</v>
      </c>
      <c r="K905">
        <v>0.4</v>
      </c>
      <c r="L905">
        <v>0.3</v>
      </c>
    </row>
    <row r="906" spans="1:12" ht="14.25" x14ac:dyDescent="0.45">
      <c r="A906" s="21" t="s">
        <v>1142</v>
      </c>
      <c r="B906" s="21" t="s">
        <v>154</v>
      </c>
      <c r="C906" s="47">
        <v>10.1</v>
      </c>
      <c r="D906" s="47">
        <v>7.8</v>
      </c>
      <c r="E906">
        <v>8.1</v>
      </c>
      <c r="F906">
        <v>8.1</v>
      </c>
      <c r="G906">
        <v>7.9</v>
      </c>
      <c r="H906">
        <v>7.2</v>
      </c>
      <c r="I906">
        <v>7.2</v>
      </c>
      <c r="J906">
        <v>6.7</v>
      </c>
      <c r="K906">
        <v>6.2</v>
      </c>
      <c r="L906">
        <v>6.4</v>
      </c>
    </row>
    <row r="907" spans="1:12" ht="14.25" x14ac:dyDescent="0.45">
      <c r="A907" s="21" t="s">
        <v>1143</v>
      </c>
      <c r="B907" s="21" t="s">
        <v>156</v>
      </c>
      <c r="C907" s="47">
        <v>29.9</v>
      </c>
      <c r="D907" s="47">
        <v>30.7</v>
      </c>
      <c r="E907">
        <v>30.3</v>
      </c>
      <c r="F907">
        <v>31.1</v>
      </c>
      <c r="G907">
        <v>33.1</v>
      </c>
      <c r="H907">
        <v>31.3</v>
      </c>
      <c r="I907">
        <v>32.5</v>
      </c>
      <c r="J907">
        <v>30.7</v>
      </c>
      <c r="K907">
        <v>30.8</v>
      </c>
      <c r="L907">
        <v>29.9</v>
      </c>
    </row>
    <row r="908" spans="1:12" ht="13.9" x14ac:dyDescent="0.5">
      <c r="A908" s="81" t="s">
        <v>1144</v>
      </c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</row>
    <row r="909" spans="1:12" x14ac:dyDescent="0.35">
      <c r="A909" s="77" t="s">
        <v>1145</v>
      </c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</row>
    <row r="910" spans="1:12" x14ac:dyDescent="0.35">
      <c r="A910" s="77" t="s">
        <v>1146</v>
      </c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</row>
    <row r="911" spans="1:12" x14ac:dyDescent="0.35">
      <c r="A911" s="77" t="s">
        <v>1147</v>
      </c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9"/>
  <sheetViews>
    <sheetView tabSelected="1" workbookViewId="0">
      <selection activeCell="E8" sqref="E8"/>
    </sheetView>
  </sheetViews>
  <sheetFormatPr defaultColWidth="8.796875" defaultRowHeight="14.25" x14ac:dyDescent="0.45"/>
  <cols>
    <col min="1" max="1" width="36.46484375" customWidth="1"/>
  </cols>
  <sheetData>
    <row r="1" spans="1:2" ht="28.5" x14ac:dyDescent="0.45">
      <c r="A1" s="2" t="s">
        <v>14</v>
      </c>
    </row>
    <row r="2" spans="1:2" x14ac:dyDescent="0.45">
      <c r="A2" t="s">
        <v>15</v>
      </c>
      <c r="B2" s="32">
        <f>Cement!A16</f>
        <v>0.76811594202898559</v>
      </c>
    </row>
    <row r="3" spans="1:2" x14ac:dyDescent="0.45">
      <c r="A3" t="s">
        <v>16</v>
      </c>
      <c r="B3" s="43">
        <f>'Natural Gas and Petroleum'!B44</f>
        <v>0.59609545273438846</v>
      </c>
    </row>
    <row r="4" spans="1:2" x14ac:dyDescent="0.45">
      <c r="A4" t="s">
        <v>17</v>
      </c>
      <c r="B4">
        <f>SUMPRODUCT('Iron &amp; Steel'!B37:B49,'Iron &amp; Steel'!C37:C49)/SUM('Iron &amp; Steel'!B37:B49)</f>
        <v>0.72558949958354479</v>
      </c>
    </row>
    <row r="5" spans="1:2" x14ac:dyDescent="0.45">
      <c r="A5" t="s">
        <v>18</v>
      </c>
      <c r="B5" s="32">
        <f>Chemicals!A16</f>
        <v>0.78000000000000014</v>
      </c>
    </row>
    <row r="6" spans="1:2" x14ac:dyDescent="0.45">
      <c r="A6" t="s">
        <v>19</v>
      </c>
      <c r="B6" s="32">
        <f>'Coal Mining'!C25</f>
        <v>0.65351697782731577</v>
      </c>
    </row>
    <row r="7" spans="1:2" x14ac:dyDescent="0.45">
      <c r="A7" t="s">
        <v>20</v>
      </c>
      <c r="B7" s="32">
        <f>'Waste Management'!A16</f>
        <v>0.75378405650857727</v>
      </c>
    </row>
    <row r="8" spans="1:2" x14ac:dyDescent="0.45">
      <c r="A8" t="s">
        <v>21</v>
      </c>
      <c r="B8" s="32">
        <f>Agriculture!D49</f>
        <v>0.85183872987564946</v>
      </c>
    </row>
    <row r="9" spans="1:2" x14ac:dyDescent="0.45">
      <c r="A9" t="s">
        <v>22</v>
      </c>
      <c r="B9" s="32">
        <f>'Other Industries'!A16</f>
        <v>0.73877551020408172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A2" sqref="A2"/>
    </sheetView>
  </sheetViews>
  <sheetFormatPr defaultColWidth="8.796875" defaultRowHeight="14.25" x14ac:dyDescent="0.45"/>
  <cols>
    <col min="1" max="1" width="45.796875" customWidth="1"/>
    <col min="2" max="3" width="12.46484375" style="4" customWidth="1"/>
    <col min="4" max="4" width="26.46484375" customWidth="1"/>
  </cols>
  <sheetData>
    <row r="1" spans="1:4" x14ac:dyDescent="0.45">
      <c r="A1" s="1" t="s">
        <v>1250</v>
      </c>
    </row>
    <row r="2" spans="1:4" x14ac:dyDescent="0.45">
      <c r="A2" s="3" t="s">
        <v>1249</v>
      </c>
    </row>
    <row r="4" spans="1:4" x14ac:dyDescent="0.45">
      <c r="A4" s="6" t="s">
        <v>25</v>
      </c>
    </row>
    <row r="5" spans="1:4" x14ac:dyDescent="0.45">
      <c r="A5" s="1" t="s">
        <v>32</v>
      </c>
      <c r="B5" s="5" t="s">
        <v>23</v>
      </c>
      <c r="C5" s="5" t="s">
        <v>24</v>
      </c>
      <c r="D5" s="5" t="s">
        <v>42</v>
      </c>
    </row>
    <row r="6" spans="1:4" x14ac:dyDescent="0.45">
      <c r="A6" t="s">
        <v>26</v>
      </c>
      <c r="B6" s="4">
        <v>4586</v>
      </c>
      <c r="C6" s="4">
        <v>120</v>
      </c>
      <c r="D6">
        <v>0.5</v>
      </c>
    </row>
    <row r="7" spans="1:4" x14ac:dyDescent="0.45">
      <c r="A7" t="s">
        <v>27</v>
      </c>
      <c r="B7" s="4">
        <v>3318</v>
      </c>
      <c r="C7" s="4">
        <v>120</v>
      </c>
      <c r="D7">
        <v>0.5</v>
      </c>
    </row>
    <row r="8" spans="1:4" x14ac:dyDescent="0.45">
      <c r="A8" t="s">
        <v>28</v>
      </c>
      <c r="B8" s="4">
        <v>2965</v>
      </c>
      <c r="C8" s="4">
        <v>120</v>
      </c>
      <c r="D8">
        <v>0</v>
      </c>
    </row>
    <row r="9" spans="1:4" x14ac:dyDescent="0.45">
      <c r="A9" t="s">
        <v>29</v>
      </c>
      <c r="B9" s="4">
        <v>574</v>
      </c>
      <c r="C9" s="4">
        <v>120</v>
      </c>
      <c r="D9">
        <v>1</v>
      </c>
    </row>
    <row r="10" spans="1:4" x14ac:dyDescent="0.45">
      <c r="A10" t="s">
        <v>30</v>
      </c>
      <c r="B10" s="4">
        <v>4251</v>
      </c>
      <c r="C10" s="4">
        <v>120</v>
      </c>
      <c r="D10">
        <v>1</v>
      </c>
    </row>
    <row r="12" spans="1:4" x14ac:dyDescent="0.45">
      <c r="A12" s="1" t="s">
        <v>33</v>
      </c>
    </row>
    <row r="13" spans="1:4" x14ac:dyDescent="0.45">
      <c r="A13" t="s">
        <v>31</v>
      </c>
      <c r="B13" s="4">
        <v>1912</v>
      </c>
      <c r="C13" s="4">
        <v>120</v>
      </c>
      <c r="D13">
        <v>0</v>
      </c>
    </row>
    <row r="14" spans="1:4" x14ac:dyDescent="0.45">
      <c r="A14" t="s">
        <v>34</v>
      </c>
      <c r="B14" s="4">
        <v>51</v>
      </c>
      <c r="C14" s="4">
        <v>123</v>
      </c>
      <c r="D14">
        <v>0</v>
      </c>
    </row>
  </sheetData>
  <hyperlinks>
    <hyperlink ref="A2" r:id="rId1" display="https://www.brkenergy.com/assets/upload/financial-filing/BHE 12.31.19 Form 10-K_FINAL.pdf" xr:uid="{FAED134C-5E99-DC4C-AC02-2EE84EE1A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19" sqref="A19"/>
    </sheetView>
  </sheetViews>
  <sheetFormatPr defaultColWidth="8.796875" defaultRowHeight="14.25" x14ac:dyDescent="0.45"/>
  <cols>
    <col min="1" max="1" width="51.46484375" customWidth="1"/>
    <col min="2" max="2" width="18.6640625" customWidth="1"/>
    <col min="3" max="3" width="20.46484375" customWidth="1"/>
  </cols>
  <sheetData>
    <row r="1" spans="1:4" x14ac:dyDescent="0.45">
      <c r="A1" s="1" t="s">
        <v>1239</v>
      </c>
    </row>
    <row r="2" spans="1:4" x14ac:dyDescent="0.45">
      <c r="B2" s="5" t="s">
        <v>1240</v>
      </c>
      <c r="C2" s="5" t="s">
        <v>42</v>
      </c>
    </row>
    <row r="3" spans="1:4" x14ac:dyDescent="0.45">
      <c r="A3" s="40" t="str">
        <f>'BEA Input Shares'!B133</f>
        <v xml:space="preserve">      Nonmetallic mineral products</v>
      </c>
      <c r="B3" s="40">
        <f>'BEA Input Shares'!L133</f>
        <v>100</v>
      </c>
      <c r="C3" s="40"/>
    </row>
    <row r="4" spans="1:4" x14ac:dyDescent="0.45">
      <c r="A4" s="40" t="str">
        <f>'BEA Input Shares'!B134</f>
        <v xml:space="preserve">        Value added</v>
      </c>
      <c r="B4" s="40">
        <f>'BEA Input Shares'!L134</f>
        <v>46.1</v>
      </c>
      <c r="C4" s="40"/>
    </row>
    <row r="5" spans="1:4" x14ac:dyDescent="0.45">
      <c r="A5" s="32" t="str">
        <f>'BEA Input Shares'!B135</f>
        <v xml:space="preserve">          Compensation of employees</v>
      </c>
      <c r="B5" s="32">
        <f>'BEA Input Shares'!L135</f>
        <v>22.9</v>
      </c>
      <c r="C5">
        <v>0.5</v>
      </c>
      <c r="D5" t="s">
        <v>1244</v>
      </c>
    </row>
    <row r="6" spans="1:4" x14ac:dyDescent="0.45">
      <c r="A6" s="32" t="str">
        <f>'BEA Input Shares'!B136</f>
        <v xml:space="preserve">          Taxes on production and imports less subsidies</v>
      </c>
      <c r="B6" s="32">
        <f>'BEA Input Shares'!L136</f>
        <v>1.2</v>
      </c>
      <c r="C6">
        <v>1</v>
      </c>
    </row>
    <row r="7" spans="1:4" x14ac:dyDescent="0.45">
      <c r="A7" s="32" t="str">
        <f>'BEA Input Shares'!B137</f>
        <v xml:space="preserve">          Gross operating surplus</v>
      </c>
      <c r="B7" s="32">
        <f>'BEA Input Shares'!L137</f>
        <v>21.9</v>
      </c>
      <c r="C7">
        <v>0.5</v>
      </c>
      <c r="D7" t="s">
        <v>1241</v>
      </c>
    </row>
    <row r="8" spans="1:4" x14ac:dyDescent="0.45">
      <c r="A8" s="40" t="str">
        <f>'BEA Input Shares'!B138</f>
        <v xml:space="preserve">        Intermediate inputs</v>
      </c>
      <c r="B8" s="40">
        <f>'BEA Input Shares'!L138</f>
        <v>53.9</v>
      </c>
      <c r="C8" s="40"/>
    </row>
    <row r="9" spans="1:4" x14ac:dyDescent="0.45">
      <c r="A9" s="32" t="str">
        <f>'BEA Input Shares'!B139</f>
        <v xml:space="preserve">          Energy inputs</v>
      </c>
      <c r="B9" s="32">
        <f>'BEA Input Shares'!L139</f>
        <v>3.3</v>
      </c>
      <c r="C9" s="15" t="s">
        <v>1242</v>
      </c>
    </row>
    <row r="10" spans="1:4" x14ac:dyDescent="0.45">
      <c r="A10" s="32" t="str">
        <f>'BEA Input Shares'!B140</f>
        <v xml:space="preserve">          Materials inputs</v>
      </c>
      <c r="B10" s="32">
        <f>'BEA Input Shares'!L140</f>
        <v>36.6</v>
      </c>
      <c r="C10">
        <v>1</v>
      </c>
    </row>
    <row r="11" spans="1:4" x14ac:dyDescent="0.45">
      <c r="A11" s="32" t="str">
        <f>'BEA Input Shares'!B141</f>
        <v xml:space="preserve">          Purchased-services inputs</v>
      </c>
      <c r="B11" s="32">
        <f>'BEA Input Shares'!L141</f>
        <v>14</v>
      </c>
      <c r="C11">
        <v>1</v>
      </c>
    </row>
    <row r="15" spans="1:4" x14ac:dyDescent="0.45">
      <c r="A15" t="s">
        <v>1243</v>
      </c>
    </row>
    <row r="16" spans="1:4" x14ac:dyDescent="0.45">
      <c r="A16" s="44">
        <f>(SUMPRODUCT(B5:B7,C5:C7)+SUMPRODUCT(B10:B11,C10:C11))/SUM(B5:B7,B10:B11)</f>
        <v>0.76811594202898559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14" workbookViewId="0">
      <selection activeCell="E42" sqref="E42"/>
    </sheetView>
  </sheetViews>
  <sheetFormatPr defaultColWidth="8.796875" defaultRowHeight="14.25" x14ac:dyDescent="0.45"/>
  <cols>
    <col min="1" max="1" width="37.1328125" customWidth="1"/>
    <col min="2" max="5" width="20.46484375" customWidth="1"/>
    <col min="6" max="6" width="9.1328125" customWidth="1"/>
    <col min="7" max="7" width="21.46484375" customWidth="1"/>
  </cols>
  <sheetData>
    <row r="1" spans="1:7" x14ac:dyDescent="0.45">
      <c r="A1" s="1" t="s">
        <v>1162</v>
      </c>
    </row>
    <row r="3" spans="1:7" x14ac:dyDescent="0.45">
      <c r="A3" s="9" t="s">
        <v>1182</v>
      </c>
      <c r="B3" s="40"/>
      <c r="C3" s="40"/>
      <c r="D3" s="40"/>
      <c r="E3" s="40"/>
      <c r="F3" s="40"/>
      <c r="G3" s="40"/>
    </row>
    <row r="4" spans="1:7" x14ac:dyDescent="0.45">
      <c r="A4" t="s">
        <v>1181</v>
      </c>
    </row>
    <row r="5" spans="1:7" ht="28.5" x14ac:dyDescent="0.45">
      <c r="A5" s="2" t="s">
        <v>1163</v>
      </c>
      <c r="B5" s="39" t="s">
        <v>1177</v>
      </c>
      <c r="C5" s="39" t="s">
        <v>1178</v>
      </c>
      <c r="D5" s="39" t="s">
        <v>1179</v>
      </c>
      <c r="E5" s="39" t="s">
        <v>1180</v>
      </c>
      <c r="G5" s="39" t="s">
        <v>42</v>
      </c>
    </row>
    <row r="6" spans="1:7" x14ac:dyDescent="0.45">
      <c r="A6" t="s">
        <v>1164</v>
      </c>
      <c r="B6">
        <v>0</v>
      </c>
      <c r="C6">
        <v>22.67</v>
      </c>
      <c r="D6">
        <v>17.36</v>
      </c>
      <c r="E6">
        <v>4.3</v>
      </c>
      <c r="G6" s="35">
        <f t="shared" ref="G6:G18" si="0">SUMPRODUCT(B6:E6,B$20:E$20)/SUM(B6:E6)</f>
        <v>0.69580419580419584</v>
      </c>
    </row>
    <row r="7" spans="1:7" x14ac:dyDescent="0.45">
      <c r="A7" t="s">
        <v>1165</v>
      </c>
      <c r="B7">
        <v>6.66</v>
      </c>
      <c r="C7">
        <v>16.09</v>
      </c>
      <c r="D7">
        <v>9.4499999999999993</v>
      </c>
      <c r="E7">
        <v>2.8</v>
      </c>
      <c r="G7" s="35">
        <f t="shared" si="0"/>
        <v>0.73014285714285709</v>
      </c>
    </row>
    <row r="8" spans="1:7" x14ac:dyDescent="0.45">
      <c r="A8" t="s">
        <v>1166</v>
      </c>
      <c r="B8">
        <v>4.1100000000000003</v>
      </c>
      <c r="C8">
        <v>13.1</v>
      </c>
      <c r="D8">
        <v>8.81</v>
      </c>
      <c r="E8">
        <v>2.97</v>
      </c>
      <c r="G8" s="35">
        <f t="shared" si="0"/>
        <v>0.7228354605036218</v>
      </c>
    </row>
    <row r="9" spans="1:7" x14ac:dyDescent="0.45">
      <c r="A9" t="s">
        <v>1167</v>
      </c>
      <c r="B9">
        <v>10.48</v>
      </c>
      <c r="C9">
        <v>6.66</v>
      </c>
      <c r="D9">
        <v>7.94</v>
      </c>
      <c r="E9">
        <v>2.54</v>
      </c>
      <c r="G9" s="35">
        <f>SUMPRODUCT(B9:E9,B$20:E$20)/SUM(B9:E9)</f>
        <v>0.83345401882693693</v>
      </c>
    </row>
    <row r="10" spans="1:7" x14ac:dyDescent="0.45">
      <c r="A10" t="s">
        <v>1168</v>
      </c>
      <c r="B10">
        <v>2.48</v>
      </c>
      <c r="C10">
        <v>9.69</v>
      </c>
      <c r="D10">
        <v>11.56</v>
      </c>
      <c r="E10">
        <v>2.92</v>
      </c>
      <c r="G10" s="35">
        <f t="shared" si="0"/>
        <v>0.76341463414634148</v>
      </c>
    </row>
    <row r="11" spans="1:7" x14ac:dyDescent="0.45">
      <c r="A11" t="s">
        <v>1169</v>
      </c>
      <c r="B11">
        <v>6.42</v>
      </c>
      <c r="C11">
        <v>7.56</v>
      </c>
      <c r="D11">
        <v>5.85</v>
      </c>
      <c r="E11">
        <v>3.52</v>
      </c>
      <c r="G11" s="35">
        <f t="shared" si="0"/>
        <v>0.7627408993576017</v>
      </c>
    </row>
    <row r="12" spans="1:7" x14ac:dyDescent="0.45">
      <c r="A12" t="s">
        <v>1170</v>
      </c>
      <c r="B12">
        <v>0.19</v>
      </c>
      <c r="C12">
        <v>13.76</v>
      </c>
      <c r="D12">
        <v>4.24</v>
      </c>
      <c r="E12">
        <v>3.12</v>
      </c>
      <c r="G12" s="35">
        <f t="shared" si="0"/>
        <v>0.60394181135617087</v>
      </c>
    </row>
    <row r="13" spans="1:7" x14ac:dyDescent="0.45">
      <c r="A13" t="s">
        <v>1171</v>
      </c>
      <c r="B13">
        <v>5.03</v>
      </c>
      <c r="C13">
        <v>7.7</v>
      </c>
      <c r="D13">
        <v>5.15</v>
      </c>
      <c r="E13">
        <v>3.11</v>
      </c>
      <c r="G13" s="35">
        <f t="shared" si="0"/>
        <v>0.742496426869938</v>
      </c>
    </row>
    <row r="14" spans="1:7" x14ac:dyDescent="0.45">
      <c r="A14" t="s">
        <v>1172</v>
      </c>
      <c r="B14">
        <v>1.55</v>
      </c>
      <c r="C14">
        <v>7.65</v>
      </c>
      <c r="D14">
        <v>6.87</v>
      </c>
      <c r="E14">
        <v>3.63</v>
      </c>
      <c r="G14" s="35">
        <f t="shared" si="0"/>
        <v>0.71370558375634519</v>
      </c>
    </row>
    <row r="15" spans="1:7" x14ac:dyDescent="0.45">
      <c r="A15" t="s">
        <v>1173</v>
      </c>
      <c r="B15">
        <v>8.44</v>
      </c>
      <c r="C15">
        <v>5.0999999999999996</v>
      </c>
      <c r="D15">
        <v>2.98</v>
      </c>
      <c r="E15">
        <v>2.69</v>
      </c>
      <c r="G15" s="35">
        <f t="shared" si="0"/>
        <v>0.79724102030192601</v>
      </c>
    </row>
    <row r="16" spans="1:7" x14ac:dyDescent="0.45">
      <c r="A16" t="s">
        <v>1174</v>
      </c>
      <c r="B16">
        <v>0.91</v>
      </c>
      <c r="C16">
        <v>5.03</v>
      </c>
      <c r="D16">
        <v>2.16</v>
      </c>
      <c r="E16">
        <v>2.4700000000000002</v>
      </c>
      <c r="G16" s="35">
        <f t="shared" si="0"/>
        <v>0.64522232734153262</v>
      </c>
    </row>
    <row r="17" spans="1:8" x14ac:dyDescent="0.45">
      <c r="A17" t="s">
        <v>1175</v>
      </c>
      <c r="B17">
        <v>0</v>
      </c>
      <c r="C17">
        <v>4.4800000000000004</v>
      </c>
      <c r="D17">
        <v>1.94</v>
      </c>
      <c r="E17">
        <v>2.67</v>
      </c>
      <c r="G17" s="35">
        <f t="shared" si="0"/>
        <v>0.60671067106710663</v>
      </c>
    </row>
    <row r="18" spans="1:8" x14ac:dyDescent="0.45">
      <c r="A18" t="s">
        <v>1176</v>
      </c>
      <c r="B18">
        <v>0</v>
      </c>
      <c r="C18">
        <v>3.5</v>
      </c>
      <c r="D18">
        <v>3</v>
      </c>
      <c r="E18">
        <v>2.4900000000000002</v>
      </c>
      <c r="G18" s="35">
        <f t="shared" si="0"/>
        <v>0.66685205784204671</v>
      </c>
    </row>
    <row r="20" spans="1:8" x14ac:dyDescent="0.45">
      <c r="A20" s="1" t="s">
        <v>42</v>
      </c>
      <c r="B20">
        <v>1</v>
      </c>
      <c r="C20">
        <v>0.5</v>
      </c>
      <c r="D20">
        <v>1</v>
      </c>
      <c r="E20">
        <v>0.5</v>
      </c>
      <c r="G20" s="42">
        <f>AVERAGE(G11,G13)</f>
        <v>0.7526186631137699</v>
      </c>
      <c r="H20" t="s">
        <v>1285</v>
      </c>
    </row>
    <row r="21" spans="1:8" x14ac:dyDescent="0.45">
      <c r="C21" s="38"/>
      <c r="G21" s="4"/>
    </row>
    <row r="23" spans="1:8" x14ac:dyDescent="0.45">
      <c r="A23" s="9" t="s">
        <v>1183</v>
      </c>
      <c r="B23" s="40"/>
      <c r="C23" s="40"/>
      <c r="D23" s="40"/>
      <c r="E23" s="40"/>
      <c r="F23" s="40"/>
      <c r="G23" s="40"/>
    </row>
    <row r="24" spans="1:8" x14ac:dyDescent="0.45">
      <c r="A24" s="1" t="s">
        <v>1188</v>
      </c>
    </row>
    <row r="26" spans="1:8" x14ac:dyDescent="0.45">
      <c r="A26" s="1" t="s">
        <v>32</v>
      </c>
      <c r="B26" s="5" t="s">
        <v>23</v>
      </c>
      <c r="C26" s="5" t="s">
        <v>42</v>
      </c>
    </row>
    <row r="27" spans="1:8" x14ac:dyDescent="0.45">
      <c r="A27" t="s">
        <v>1184</v>
      </c>
      <c r="B27">
        <v>1539</v>
      </c>
      <c r="C27" s="15" t="s">
        <v>1189</v>
      </c>
    </row>
    <row r="28" spans="1:8" x14ac:dyDescent="0.45">
      <c r="A28" s="19" t="s">
        <v>1185</v>
      </c>
      <c r="B28">
        <v>12</v>
      </c>
      <c r="C28">
        <v>1</v>
      </c>
    </row>
    <row r="29" spans="1:8" x14ac:dyDescent="0.45">
      <c r="A29" s="19" t="s">
        <v>1186</v>
      </c>
      <c r="B29">
        <v>981</v>
      </c>
      <c r="C29">
        <v>0.1</v>
      </c>
      <c r="D29" t="s">
        <v>1190</v>
      </c>
    </row>
    <row r="30" spans="1:8" x14ac:dyDescent="0.45">
      <c r="A30" s="19" t="s">
        <v>28</v>
      </c>
      <c r="B30">
        <v>500</v>
      </c>
      <c r="C30">
        <v>0</v>
      </c>
    </row>
    <row r="31" spans="1:8" x14ac:dyDescent="0.45">
      <c r="A31" s="19" t="s">
        <v>1187</v>
      </c>
      <c r="B31">
        <v>211</v>
      </c>
      <c r="C31">
        <v>0.5</v>
      </c>
    </row>
    <row r="33" spans="1:2" x14ac:dyDescent="0.45">
      <c r="A33" s="1" t="s">
        <v>42</v>
      </c>
      <c r="B33" s="35">
        <f>SUMPRODUCT(B28:B31,C28:C31)/SUM(B28:B31)</f>
        <v>0.12652582159624415</v>
      </c>
    </row>
    <row r="37" spans="1:2" x14ac:dyDescent="0.45">
      <c r="A37" s="1" t="s">
        <v>1191</v>
      </c>
    </row>
    <row r="38" spans="1:2" x14ac:dyDescent="0.45">
      <c r="A38" t="s">
        <v>1192</v>
      </c>
    </row>
    <row r="39" spans="1:2" x14ac:dyDescent="0.45">
      <c r="A39" t="s">
        <v>1193</v>
      </c>
    </row>
    <row r="40" spans="1:2" x14ac:dyDescent="0.45">
      <c r="A40" t="s">
        <v>1219</v>
      </c>
    </row>
    <row r="41" spans="1:2" x14ac:dyDescent="0.45">
      <c r="A41" t="s">
        <v>1220</v>
      </c>
      <c r="B41" s="20">
        <v>0.75</v>
      </c>
    </row>
    <row r="42" spans="1:2" x14ac:dyDescent="0.45">
      <c r="A42" t="s">
        <v>1221</v>
      </c>
      <c r="B42" s="20">
        <f>1-B41</f>
        <v>0.25</v>
      </c>
    </row>
    <row r="44" spans="1:2" x14ac:dyDescent="0.45">
      <c r="A44" t="s">
        <v>1222</v>
      </c>
      <c r="B44" s="20">
        <f>G20*B41+B33*B42</f>
        <v>0.59609545273438846</v>
      </c>
    </row>
    <row r="56" spans="1:3" x14ac:dyDescent="0.45">
      <c r="A56" s="6" t="s">
        <v>1218</v>
      </c>
      <c r="B56" s="33" t="s">
        <v>1217</v>
      </c>
    </row>
    <row r="57" spans="1:3" x14ac:dyDescent="0.45">
      <c r="A57" s="9" t="s">
        <v>1194</v>
      </c>
      <c r="B57" s="41"/>
      <c r="C57" s="40"/>
    </row>
    <row r="58" spans="1:3" x14ac:dyDescent="0.45">
      <c r="B58" s="5" t="s">
        <v>23</v>
      </c>
      <c r="C58" s="5" t="s">
        <v>77</v>
      </c>
    </row>
    <row r="59" spans="1:3" x14ac:dyDescent="0.45">
      <c r="A59" s="1" t="s">
        <v>1203</v>
      </c>
      <c r="C59">
        <v>88</v>
      </c>
    </row>
    <row r="60" spans="1:3" x14ac:dyDescent="0.45">
      <c r="A60" t="s">
        <v>1198</v>
      </c>
      <c r="B60">
        <v>4588</v>
      </c>
    </row>
    <row r="61" spans="1:3" x14ac:dyDescent="0.45">
      <c r="A61" t="s">
        <v>1182</v>
      </c>
      <c r="B61">
        <v>15606</v>
      </c>
    </row>
    <row r="62" spans="1:3" x14ac:dyDescent="0.45">
      <c r="A62" t="s">
        <v>1199</v>
      </c>
      <c r="B62">
        <v>2417</v>
      </c>
    </row>
    <row r="63" spans="1:3" x14ac:dyDescent="0.45">
      <c r="A63" t="s">
        <v>1200</v>
      </c>
      <c r="B63">
        <v>898</v>
      </c>
    </row>
    <row r="64" spans="1:3" x14ac:dyDescent="0.45">
      <c r="A64" t="s">
        <v>1201</v>
      </c>
      <c r="B64">
        <v>114</v>
      </c>
    </row>
    <row r="65" spans="1:3" x14ac:dyDescent="0.45">
      <c r="A65" t="s">
        <v>1202</v>
      </c>
      <c r="B65">
        <v>2235</v>
      </c>
    </row>
    <row r="66" spans="1:3" x14ac:dyDescent="0.45">
      <c r="A66" t="s">
        <v>41</v>
      </c>
      <c r="B66">
        <v>65</v>
      </c>
    </row>
    <row r="68" spans="1:3" x14ac:dyDescent="0.45">
      <c r="A68" s="1" t="s">
        <v>1204</v>
      </c>
      <c r="C68">
        <v>90</v>
      </c>
    </row>
    <row r="69" spans="1:3" x14ac:dyDescent="0.45">
      <c r="A69" t="s">
        <v>1205</v>
      </c>
      <c r="B69">
        <v>15281</v>
      </c>
    </row>
    <row r="70" spans="1:3" x14ac:dyDescent="0.45">
      <c r="A70" t="s">
        <v>1206</v>
      </c>
      <c r="B70">
        <v>1574</v>
      </c>
    </row>
    <row r="71" spans="1:3" x14ac:dyDescent="0.45">
      <c r="A71" t="s">
        <v>1202</v>
      </c>
      <c r="B71">
        <v>1011</v>
      </c>
    </row>
    <row r="73" spans="1:3" x14ac:dyDescent="0.45">
      <c r="A73" s="1" t="s">
        <v>1207</v>
      </c>
      <c r="C73">
        <v>90</v>
      </c>
    </row>
    <row r="74" spans="1:3" x14ac:dyDescent="0.45">
      <c r="A74" t="s">
        <v>1208</v>
      </c>
      <c r="B74">
        <v>36682</v>
      </c>
    </row>
    <row r="75" spans="1:3" x14ac:dyDescent="0.45">
      <c r="A75" t="s">
        <v>1209</v>
      </c>
      <c r="B75">
        <v>11480</v>
      </c>
    </row>
    <row r="76" spans="1:3" x14ac:dyDescent="0.45">
      <c r="A76" t="s">
        <v>1210</v>
      </c>
      <c r="B76">
        <v>18745</v>
      </c>
    </row>
    <row r="77" spans="1:3" x14ac:dyDescent="0.45">
      <c r="A77" t="s">
        <v>1198</v>
      </c>
      <c r="B77">
        <v>1466</v>
      </c>
    </row>
    <row r="78" spans="1:3" x14ac:dyDescent="0.45">
      <c r="A78" t="s">
        <v>1211</v>
      </c>
      <c r="B78">
        <v>1285</v>
      </c>
    </row>
    <row r="79" spans="1:3" x14ac:dyDescent="0.45">
      <c r="A79" t="s">
        <v>1212</v>
      </c>
      <c r="B79">
        <v>9569</v>
      </c>
    </row>
    <row r="81" spans="1:3" x14ac:dyDescent="0.45">
      <c r="A81" t="s">
        <v>1195</v>
      </c>
      <c r="B81">
        <v>2700</v>
      </c>
      <c r="C81">
        <v>97</v>
      </c>
    </row>
    <row r="82" spans="1:3" x14ac:dyDescent="0.45">
      <c r="A82" t="s">
        <v>1196</v>
      </c>
      <c r="B82">
        <v>2238</v>
      </c>
    </row>
    <row r="83" spans="1:3" x14ac:dyDescent="0.45">
      <c r="A83" t="s">
        <v>1197</v>
      </c>
      <c r="B83">
        <v>14421</v>
      </c>
    </row>
    <row r="85" spans="1:3" x14ac:dyDescent="0.45">
      <c r="A85" t="s">
        <v>1213</v>
      </c>
      <c r="B85">
        <v>156172</v>
      </c>
      <c r="C85">
        <v>111</v>
      </c>
    </row>
    <row r="86" spans="1:3" x14ac:dyDescent="0.45">
      <c r="A86" t="s">
        <v>31</v>
      </c>
      <c r="B86">
        <v>766</v>
      </c>
    </row>
    <row r="87" spans="1:3" x14ac:dyDescent="0.45">
      <c r="A87" t="s">
        <v>1214</v>
      </c>
      <c r="B87">
        <v>32663</v>
      </c>
    </row>
    <row r="89" spans="1:3" x14ac:dyDescent="0.45">
      <c r="A89" t="s">
        <v>1215</v>
      </c>
      <c r="B89">
        <v>19574</v>
      </c>
      <c r="C89">
        <v>111</v>
      </c>
    </row>
    <row r="90" spans="1:3" x14ac:dyDescent="0.45">
      <c r="A90" t="s">
        <v>1216</v>
      </c>
      <c r="B90">
        <v>1981</v>
      </c>
    </row>
  </sheetData>
  <hyperlinks>
    <hyperlink ref="B5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/>
  </sheetViews>
  <sheetFormatPr defaultColWidth="8.796875" defaultRowHeight="14.25" x14ac:dyDescent="0.45"/>
  <cols>
    <col min="1" max="1" width="44.6640625" customWidth="1"/>
    <col min="2" max="2" width="9.1328125" style="4"/>
    <col min="3" max="3" width="21.6640625" style="4" customWidth="1"/>
  </cols>
  <sheetData>
    <row r="1" spans="1:3" x14ac:dyDescent="0.45">
      <c r="A1" s="1" t="s">
        <v>35</v>
      </c>
    </row>
    <row r="2" spans="1:3" x14ac:dyDescent="0.45">
      <c r="A2" t="s">
        <v>1255</v>
      </c>
    </row>
    <row r="3" spans="1:3" x14ac:dyDescent="0.45">
      <c r="A3" s="6" t="s">
        <v>49</v>
      </c>
    </row>
    <row r="5" spans="1:3" x14ac:dyDescent="0.45">
      <c r="A5" s="9" t="s">
        <v>48</v>
      </c>
      <c r="B5" s="11" t="s">
        <v>44</v>
      </c>
      <c r="C5" s="13"/>
    </row>
    <row r="6" spans="1:3" x14ac:dyDescent="0.45">
      <c r="A6" t="s">
        <v>26</v>
      </c>
      <c r="B6" s="15">
        <v>67025</v>
      </c>
      <c r="C6" s="13" t="s">
        <v>65</v>
      </c>
    </row>
    <row r="7" spans="1:3" x14ac:dyDescent="0.45">
      <c r="A7" t="s">
        <v>45</v>
      </c>
      <c r="B7" s="4">
        <v>2469</v>
      </c>
      <c r="C7" s="13" t="s">
        <v>51</v>
      </c>
    </row>
    <row r="8" spans="1:3" x14ac:dyDescent="0.45">
      <c r="A8" t="s">
        <v>46</v>
      </c>
      <c r="B8" s="15">
        <v>2210</v>
      </c>
      <c r="C8" s="13" t="s">
        <v>65</v>
      </c>
    </row>
    <row r="9" spans="1:3" x14ac:dyDescent="0.45">
      <c r="A9" t="s">
        <v>47</v>
      </c>
      <c r="B9" s="4">
        <v>349</v>
      </c>
      <c r="C9" s="13"/>
    </row>
    <row r="10" spans="1:3" x14ac:dyDescent="0.45">
      <c r="C10" s="13"/>
    </row>
    <row r="11" spans="1:3" x14ac:dyDescent="0.45">
      <c r="A11" s="9" t="s">
        <v>50</v>
      </c>
      <c r="B11" s="11" t="s">
        <v>44</v>
      </c>
      <c r="C11" s="16"/>
    </row>
    <row r="12" spans="1:3" x14ac:dyDescent="0.45">
      <c r="A12" t="s">
        <v>36</v>
      </c>
      <c r="B12" s="15">
        <v>46842</v>
      </c>
      <c r="C12" s="13" t="s">
        <v>66</v>
      </c>
    </row>
    <row r="13" spans="1:3" x14ac:dyDescent="0.45">
      <c r="A13" t="s">
        <v>37</v>
      </c>
      <c r="B13" s="4">
        <v>9206</v>
      </c>
      <c r="C13" s="13"/>
    </row>
    <row r="14" spans="1:3" x14ac:dyDescent="0.45">
      <c r="A14" t="s">
        <v>38</v>
      </c>
      <c r="B14" s="4">
        <v>4974</v>
      </c>
      <c r="C14" s="13"/>
    </row>
    <row r="15" spans="1:3" x14ac:dyDescent="0.45">
      <c r="A15" t="s">
        <v>28</v>
      </c>
      <c r="B15" s="4">
        <v>2799</v>
      </c>
      <c r="C15" s="13"/>
    </row>
    <row r="16" spans="1:3" x14ac:dyDescent="0.45">
      <c r="A16" t="s">
        <v>39</v>
      </c>
      <c r="B16" s="15">
        <v>-209</v>
      </c>
      <c r="C16" s="13" t="s">
        <v>67</v>
      </c>
    </row>
    <row r="17" spans="1:3" x14ac:dyDescent="0.45">
      <c r="A17" t="s">
        <v>40</v>
      </c>
      <c r="B17" s="4">
        <v>994</v>
      </c>
      <c r="C17" s="13"/>
    </row>
    <row r="18" spans="1:3" x14ac:dyDescent="0.45">
      <c r="A18" t="s">
        <v>41</v>
      </c>
      <c r="B18" s="4">
        <v>2419</v>
      </c>
      <c r="C18" s="13"/>
    </row>
    <row r="19" spans="1:3" x14ac:dyDescent="0.45">
      <c r="C19" s="13"/>
    </row>
    <row r="20" spans="1:3" x14ac:dyDescent="0.45">
      <c r="A20" s="9" t="s">
        <v>52</v>
      </c>
      <c r="B20" s="11" t="s">
        <v>44</v>
      </c>
      <c r="C20" s="16"/>
    </row>
    <row r="21" spans="1:3" x14ac:dyDescent="0.45">
      <c r="A21" t="s">
        <v>31</v>
      </c>
      <c r="B21" s="4">
        <v>687</v>
      </c>
      <c r="C21" s="13"/>
    </row>
    <row r="22" spans="1:3" x14ac:dyDescent="0.45">
      <c r="A22" t="s">
        <v>57</v>
      </c>
      <c r="B22" s="15">
        <v>-72</v>
      </c>
      <c r="C22" s="13" t="s">
        <v>67</v>
      </c>
    </row>
    <row r="23" spans="1:3" x14ac:dyDescent="0.45">
      <c r="A23" t="s">
        <v>53</v>
      </c>
      <c r="B23" s="4">
        <v>572</v>
      </c>
      <c r="C23" s="13"/>
    </row>
    <row r="24" spans="1:3" x14ac:dyDescent="0.45">
      <c r="A24" t="s">
        <v>54</v>
      </c>
      <c r="B24" s="4">
        <v>349</v>
      </c>
      <c r="C24" s="13"/>
    </row>
    <row r="25" spans="1:3" x14ac:dyDescent="0.45">
      <c r="A25" t="s">
        <v>55</v>
      </c>
      <c r="B25" s="4">
        <v>235</v>
      </c>
      <c r="C25" s="13"/>
    </row>
    <row r="26" spans="1:3" x14ac:dyDescent="0.45">
      <c r="A26" t="s">
        <v>56</v>
      </c>
      <c r="B26" s="4">
        <v>439</v>
      </c>
      <c r="C26" s="13"/>
    </row>
    <row r="27" spans="1:3" x14ac:dyDescent="0.45">
      <c r="C27" s="13"/>
    </row>
    <row r="28" spans="1:3" x14ac:dyDescent="0.45">
      <c r="A28" s="9" t="s">
        <v>59</v>
      </c>
      <c r="B28" s="10"/>
      <c r="C28" s="13"/>
    </row>
    <row r="29" spans="1:3" x14ac:dyDescent="0.45">
      <c r="A29" t="s">
        <v>60</v>
      </c>
      <c r="B29" s="4">
        <f>SUM(B12:B18)</f>
        <v>67025</v>
      </c>
      <c r="C29" s="13"/>
    </row>
    <row r="30" spans="1:3" x14ac:dyDescent="0.45">
      <c r="A30" t="s">
        <v>61</v>
      </c>
      <c r="B30" s="12">
        <v>0.2</v>
      </c>
      <c r="C30" s="13" t="s">
        <v>76</v>
      </c>
    </row>
    <row r="31" spans="1:3" x14ac:dyDescent="0.45">
      <c r="A31" t="s">
        <v>62</v>
      </c>
      <c r="B31" s="12">
        <v>0.4</v>
      </c>
      <c r="C31" s="13" t="s">
        <v>76</v>
      </c>
    </row>
    <row r="32" spans="1:3" x14ac:dyDescent="0.45">
      <c r="A32" t="s">
        <v>63</v>
      </c>
      <c r="B32" s="14">
        <f>B29*AVERAGE(B30:B31)</f>
        <v>20107.500000000004</v>
      </c>
      <c r="C32" s="13"/>
    </row>
    <row r="33" spans="1:3" x14ac:dyDescent="0.45">
      <c r="A33" t="s">
        <v>64</v>
      </c>
      <c r="B33" s="14">
        <f>B12-B32</f>
        <v>26734.499999999996</v>
      </c>
      <c r="C33" s="13"/>
    </row>
    <row r="35" spans="1:3" x14ac:dyDescent="0.45">
      <c r="A35" s="7" t="s">
        <v>58</v>
      </c>
      <c r="B35" s="8"/>
      <c r="C35" s="8"/>
    </row>
    <row r="36" spans="1:3" x14ac:dyDescent="0.45">
      <c r="A36" s="1" t="s">
        <v>43</v>
      </c>
      <c r="B36" s="5" t="s">
        <v>44</v>
      </c>
      <c r="C36" s="5" t="s">
        <v>42</v>
      </c>
    </row>
    <row r="37" spans="1:3" x14ac:dyDescent="0.45">
      <c r="A37" t="str">
        <f>A7</f>
        <v>Selling, general, and administrative expenses</v>
      </c>
      <c r="B37">
        <f>B7</f>
        <v>2469</v>
      </c>
      <c r="C37" s="4">
        <v>0.5</v>
      </c>
    </row>
    <row r="38" spans="1:3" x14ac:dyDescent="0.45">
      <c r="A38" t="str">
        <f>A9</f>
        <v>Income tax</v>
      </c>
      <c r="B38">
        <f>B9</f>
        <v>349</v>
      </c>
      <c r="C38" s="4">
        <v>1</v>
      </c>
    </row>
    <row r="39" spans="1:3" x14ac:dyDescent="0.45">
      <c r="A39" t="str">
        <f t="shared" ref="A39:B41" si="0">A13</f>
        <v>Labor costs</v>
      </c>
      <c r="B39">
        <f t="shared" si="0"/>
        <v>9206</v>
      </c>
      <c r="C39" s="4">
        <v>0.5</v>
      </c>
    </row>
    <row r="40" spans="1:3" x14ac:dyDescent="0.45">
      <c r="A40" t="str">
        <f t="shared" si="0"/>
        <v>Logistic Expenses</v>
      </c>
      <c r="B40">
        <f t="shared" si="0"/>
        <v>4974</v>
      </c>
      <c r="C40" s="4">
        <v>1</v>
      </c>
    </row>
    <row r="41" spans="1:3" x14ac:dyDescent="0.45">
      <c r="A41" t="str">
        <f t="shared" si="0"/>
        <v>Depreciation and amortization</v>
      </c>
      <c r="B41">
        <f t="shared" si="0"/>
        <v>2799</v>
      </c>
      <c r="C41" s="4">
        <v>0</v>
      </c>
    </row>
    <row r="42" spans="1:3" x14ac:dyDescent="0.45">
      <c r="A42" t="str">
        <f>A17</f>
        <v>Impairment</v>
      </c>
      <c r="B42">
        <f>B17</f>
        <v>994</v>
      </c>
      <c r="C42" s="4">
        <v>0</v>
      </c>
    </row>
    <row r="43" spans="1:3" x14ac:dyDescent="0.45">
      <c r="A43" t="str">
        <f>A18</f>
        <v>Other</v>
      </c>
      <c r="B43">
        <f>B18</f>
        <v>2419</v>
      </c>
      <c r="C43" s="4">
        <v>0</v>
      </c>
    </row>
    <row r="44" spans="1:3" x14ac:dyDescent="0.45">
      <c r="A44" t="str">
        <f>A21</f>
        <v>Interest expense</v>
      </c>
      <c r="B44">
        <f>B21</f>
        <v>687</v>
      </c>
      <c r="C44" s="4">
        <v>0</v>
      </c>
    </row>
    <row r="45" spans="1:3" x14ac:dyDescent="0.45">
      <c r="A45" t="str">
        <f>A23</f>
        <v>Chng. In mandatory convertible bonds &amp; PPA</v>
      </c>
      <c r="B45">
        <f>B23</f>
        <v>572</v>
      </c>
      <c r="C45" s="4">
        <v>0</v>
      </c>
    </row>
    <row r="46" spans="1:3" x14ac:dyDescent="0.45">
      <c r="A46" t="str">
        <f t="shared" ref="A46:B48" si="1">A24</f>
        <v>Accretion of defined benefit obligations, etc.</v>
      </c>
      <c r="B46">
        <f t="shared" si="1"/>
        <v>349</v>
      </c>
      <c r="C46" s="4">
        <v>0</v>
      </c>
    </row>
    <row r="47" spans="1:3" x14ac:dyDescent="0.45">
      <c r="A47" t="str">
        <f t="shared" si="1"/>
        <v>Net foreign exchange result</v>
      </c>
      <c r="B47">
        <f t="shared" si="1"/>
        <v>235</v>
      </c>
      <c r="C47" s="4">
        <v>0</v>
      </c>
    </row>
    <row r="48" spans="1:3" x14ac:dyDescent="0.45">
      <c r="A48" t="str">
        <f t="shared" si="1"/>
        <v>Other (TSR, bank fees, etc.)</v>
      </c>
      <c r="B48">
        <f t="shared" si="1"/>
        <v>439</v>
      </c>
      <c r="C48" s="4">
        <v>0</v>
      </c>
    </row>
    <row r="49" spans="1:3" x14ac:dyDescent="0.45">
      <c r="A49" t="str">
        <f>A33</f>
        <v>Est. Non-energy materials costs</v>
      </c>
      <c r="B49" s="17">
        <f>B33</f>
        <v>26734.499999999996</v>
      </c>
      <c r="C49" s="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A17" sqref="A17"/>
    </sheetView>
  </sheetViews>
  <sheetFormatPr defaultColWidth="8.796875" defaultRowHeight="14.25" x14ac:dyDescent="0.45"/>
  <cols>
    <col min="1" max="1" width="51.46484375" customWidth="1"/>
    <col min="2" max="2" width="18.6640625" customWidth="1"/>
    <col min="3" max="3" width="20.46484375" customWidth="1"/>
  </cols>
  <sheetData>
    <row r="1" spans="1:4" x14ac:dyDescent="0.45">
      <c r="A1" s="1" t="s">
        <v>1239</v>
      </c>
    </row>
    <row r="2" spans="1:4" x14ac:dyDescent="0.45">
      <c r="B2" s="5" t="s">
        <v>1240</v>
      </c>
      <c r="C2" s="5" t="s">
        <v>42</v>
      </c>
    </row>
    <row r="3" spans="1:4" x14ac:dyDescent="0.45">
      <c r="A3" s="40" t="str">
        <f>'BEA Input Shares'!B286</f>
        <v xml:space="preserve">      Chemical products</v>
      </c>
      <c r="B3" s="40">
        <f>'BEA Input Shares'!L286</f>
        <v>100</v>
      </c>
      <c r="C3" s="40"/>
    </row>
    <row r="4" spans="1:4" x14ac:dyDescent="0.45">
      <c r="A4" s="40" t="str">
        <f>'BEA Input Shares'!B287</f>
        <v xml:space="preserve">        Value added</v>
      </c>
      <c r="B4" s="40">
        <f>'BEA Input Shares'!L287</f>
        <v>45.3</v>
      </c>
      <c r="C4" s="40"/>
    </row>
    <row r="5" spans="1:4" x14ac:dyDescent="0.45">
      <c r="A5" s="32" t="str">
        <f>'BEA Input Shares'!B288</f>
        <v xml:space="preserve">          Compensation of employees</v>
      </c>
      <c r="B5" s="32">
        <f>'BEA Input Shares'!L288</f>
        <v>12.8</v>
      </c>
      <c r="C5">
        <v>0.5</v>
      </c>
      <c r="D5" t="s">
        <v>1244</v>
      </c>
    </row>
    <row r="6" spans="1:4" x14ac:dyDescent="0.45">
      <c r="A6" s="32" t="str">
        <f>'BEA Input Shares'!B289</f>
        <v xml:space="preserve">          Taxes on production and imports less subsidies</v>
      </c>
      <c r="B6" s="32">
        <f>'BEA Input Shares'!L289</f>
        <v>2.4</v>
      </c>
      <c r="C6">
        <v>1</v>
      </c>
    </row>
    <row r="7" spans="1:4" x14ac:dyDescent="0.45">
      <c r="A7" s="32" t="str">
        <f>'BEA Input Shares'!B290</f>
        <v xml:space="preserve">          Gross operating surplus</v>
      </c>
      <c r="B7" s="32">
        <f>'BEA Input Shares'!L290</f>
        <v>30.1</v>
      </c>
      <c r="C7">
        <v>0.5</v>
      </c>
      <c r="D7" t="s">
        <v>1241</v>
      </c>
    </row>
    <row r="8" spans="1:4" x14ac:dyDescent="0.45">
      <c r="A8" s="40" t="str">
        <f>'BEA Input Shares'!B291</f>
        <v xml:space="preserve">        Intermediate inputs</v>
      </c>
      <c r="B8" s="40">
        <f>'BEA Input Shares'!L291</f>
        <v>54.7</v>
      </c>
      <c r="C8" s="40"/>
    </row>
    <row r="9" spans="1:4" x14ac:dyDescent="0.45">
      <c r="A9" s="32" t="str">
        <f>'BEA Input Shares'!B292</f>
        <v xml:space="preserve">          Energy inputs</v>
      </c>
      <c r="B9" s="32">
        <f>'BEA Input Shares'!L292</f>
        <v>2.4</v>
      </c>
      <c r="C9" s="15" t="s">
        <v>1242</v>
      </c>
    </row>
    <row r="10" spans="1:4" x14ac:dyDescent="0.45">
      <c r="A10" s="32" t="str">
        <f>'BEA Input Shares'!B293</f>
        <v xml:space="preserve">          Materials inputs</v>
      </c>
      <c r="B10" s="32">
        <f>'BEA Input Shares'!L293</f>
        <v>40.1</v>
      </c>
      <c r="C10">
        <v>1</v>
      </c>
    </row>
    <row r="11" spans="1:4" x14ac:dyDescent="0.45">
      <c r="A11" s="32" t="str">
        <f>'BEA Input Shares'!B294</f>
        <v xml:space="preserve">          Purchased-services inputs</v>
      </c>
      <c r="B11" s="32">
        <f>'BEA Input Shares'!L294</f>
        <v>12.1</v>
      </c>
      <c r="C11">
        <v>1</v>
      </c>
    </row>
    <row r="15" spans="1:4" x14ac:dyDescent="0.45">
      <c r="A15" t="s">
        <v>1243</v>
      </c>
    </row>
    <row r="16" spans="1:4" x14ac:dyDescent="0.45">
      <c r="A16" s="44">
        <f>(SUMPRODUCT(B5:B7,C5:C7)+SUMPRODUCT(B10:B11,C10:C11))/SUM(B5:B7,B10:B11)</f>
        <v>0.78000000000000014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C28" sqref="C28"/>
    </sheetView>
  </sheetViews>
  <sheetFormatPr defaultColWidth="8.796875" defaultRowHeight="14.25" x14ac:dyDescent="0.45"/>
  <cols>
    <col min="1" max="1" width="39.796875" customWidth="1"/>
    <col min="2" max="2" width="20.46484375" bestFit="1" customWidth="1"/>
    <col min="3" max="3" width="20.46484375" customWidth="1"/>
  </cols>
  <sheetData>
    <row r="1" spans="1:3" x14ac:dyDescent="0.45">
      <c r="A1" s="1" t="s">
        <v>79</v>
      </c>
    </row>
    <row r="3" spans="1:3" x14ac:dyDescent="0.45">
      <c r="A3" s="1" t="s">
        <v>80</v>
      </c>
      <c r="B3" s="5" t="s">
        <v>81</v>
      </c>
    </row>
    <row r="4" spans="1:3" x14ac:dyDescent="0.45">
      <c r="A4" s="19" t="s">
        <v>82</v>
      </c>
      <c r="B4" s="36">
        <v>0.33</v>
      </c>
      <c r="C4" s="13" t="s">
        <v>66</v>
      </c>
    </row>
    <row r="5" spans="1:3" x14ac:dyDescent="0.45">
      <c r="A5" s="19" t="s">
        <v>83</v>
      </c>
      <c r="B5" s="20">
        <v>0.32</v>
      </c>
    </row>
    <row r="6" spans="1:3" x14ac:dyDescent="0.45">
      <c r="A6" s="19" t="s">
        <v>84</v>
      </c>
      <c r="B6" s="20">
        <v>0.14000000000000001</v>
      </c>
    </row>
    <row r="7" spans="1:3" x14ac:dyDescent="0.45">
      <c r="A7" s="19" t="s">
        <v>85</v>
      </c>
      <c r="B7" s="20">
        <v>0.1</v>
      </c>
    </row>
    <row r="8" spans="1:3" x14ac:dyDescent="0.45">
      <c r="A8" s="19" t="s">
        <v>86</v>
      </c>
      <c r="B8" s="20">
        <v>0.09</v>
      </c>
    </row>
    <row r="9" spans="1:3" x14ac:dyDescent="0.45">
      <c r="A9" s="19" t="s">
        <v>87</v>
      </c>
      <c r="B9" s="20">
        <v>0.02</v>
      </c>
    </row>
    <row r="11" spans="1:3" x14ac:dyDescent="0.45">
      <c r="A11" t="s">
        <v>1152</v>
      </c>
      <c r="B11" s="35">
        <f>'BEA Input Shares'!L76/SUM('BEA Input Shares'!L76:L77)</f>
        <v>0.23161764705882354</v>
      </c>
      <c r="C11" t="s">
        <v>1155</v>
      </c>
    </row>
    <row r="13" spans="1:3" x14ac:dyDescent="0.45">
      <c r="A13" t="s">
        <v>1154</v>
      </c>
      <c r="B13" s="35">
        <f>B4*B11</f>
        <v>7.6433823529411776E-2</v>
      </c>
    </row>
    <row r="14" spans="1:3" x14ac:dyDescent="0.45">
      <c r="A14" t="s">
        <v>1153</v>
      </c>
      <c r="B14" s="35">
        <f>B4*(1-B11)</f>
        <v>0.25356617647058821</v>
      </c>
    </row>
    <row r="16" spans="1:3" x14ac:dyDescent="0.45">
      <c r="A16" s="1" t="s">
        <v>80</v>
      </c>
      <c r="B16" s="5" t="s">
        <v>1156</v>
      </c>
      <c r="C16" s="5" t="s">
        <v>42</v>
      </c>
    </row>
    <row r="17" spans="1:4" x14ac:dyDescent="0.45">
      <c r="A17" t="str">
        <f>A14</f>
        <v>Non-Energy raw materials</v>
      </c>
      <c r="B17" s="37">
        <f>B14/SUM(B$5:B$9,B$14)</f>
        <v>0.27455117232594239</v>
      </c>
      <c r="C17">
        <v>1</v>
      </c>
    </row>
    <row r="18" spans="1:4" x14ac:dyDescent="0.45">
      <c r="A18" t="str">
        <f>A5</f>
        <v>Employee expenses + external services</v>
      </c>
      <c r="B18" s="37">
        <f>B5/SUM(B$5:B$9,B$14)</f>
        <v>0.34648302217268423</v>
      </c>
      <c r="C18">
        <v>0.5</v>
      </c>
    </row>
    <row r="19" spans="1:4" x14ac:dyDescent="0.45">
      <c r="A19" t="str">
        <f t="shared" ref="A19:A22" si="0">A6</f>
        <v>Government royalties paid/payable</v>
      </c>
      <c r="B19" s="37">
        <f t="shared" ref="B19:B22" si="1">B6/SUM(B$5:B$9,B$14)</f>
        <v>0.15158632220054935</v>
      </c>
      <c r="C19">
        <v>0.25</v>
      </c>
      <c r="D19" t="s">
        <v>1157</v>
      </c>
    </row>
    <row r="20" spans="1:4" x14ac:dyDescent="0.45">
      <c r="A20" t="str">
        <f t="shared" si="0"/>
        <v>Freight and transport</v>
      </c>
      <c r="B20" s="37">
        <f t="shared" si="1"/>
        <v>0.10827594442896382</v>
      </c>
      <c r="C20">
        <v>1</v>
      </c>
    </row>
    <row r="21" spans="1:4" x14ac:dyDescent="0.45">
      <c r="A21" t="str">
        <f t="shared" si="0"/>
        <v>Other operating expenses</v>
      </c>
      <c r="B21" s="37">
        <f t="shared" si="1"/>
        <v>9.7448349986067426E-2</v>
      </c>
      <c r="C21">
        <v>0.5</v>
      </c>
    </row>
    <row r="22" spans="1:4" x14ac:dyDescent="0.45">
      <c r="A22" t="str">
        <f t="shared" si="0"/>
        <v>Exploration and evaluation expenditure</v>
      </c>
      <c r="B22" s="37">
        <f t="shared" si="1"/>
        <v>2.1655188885792764E-2</v>
      </c>
      <c r="C22">
        <v>0.5</v>
      </c>
    </row>
    <row r="25" spans="1:4" x14ac:dyDescent="0.45">
      <c r="B25" t="s">
        <v>1296</v>
      </c>
      <c r="C25" s="44">
        <f>SUMPRODUCT(B17:B22,C17:C22)</f>
        <v>0.65351697782731577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/>
  </sheetViews>
  <sheetFormatPr defaultColWidth="8.796875" defaultRowHeight="14.25" x14ac:dyDescent="0.45"/>
  <cols>
    <col min="1" max="1" width="51.46484375" customWidth="1"/>
    <col min="2" max="2" width="18.6640625" customWidth="1"/>
    <col min="3" max="3" width="20.46484375" customWidth="1"/>
  </cols>
  <sheetData>
    <row r="1" spans="1:4" x14ac:dyDescent="0.45">
      <c r="A1" s="1" t="s">
        <v>1239</v>
      </c>
    </row>
    <row r="2" spans="1:4" x14ac:dyDescent="0.45">
      <c r="B2" s="5" t="s">
        <v>1240</v>
      </c>
      <c r="C2" s="5" t="s">
        <v>42</v>
      </c>
    </row>
    <row r="3" spans="1:4" x14ac:dyDescent="0.45">
      <c r="A3" s="40" t="str">
        <f>'BEA Input Shares'!B655</f>
        <v xml:space="preserve">    Waste management and remediation services</v>
      </c>
      <c r="B3" s="40">
        <f>'BEA Input Shares'!L655</f>
        <v>100</v>
      </c>
      <c r="C3" s="40"/>
    </row>
    <row r="4" spans="1:4" x14ac:dyDescent="0.45">
      <c r="A4" s="40" t="str">
        <f>'BEA Input Shares'!B656</f>
        <v xml:space="preserve">      Value added</v>
      </c>
      <c r="B4" s="40">
        <f>'BEA Input Shares'!L656</f>
        <v>52.6</v>
      </c>
      <c r="C4" s="40"/>
    </row>
    <row r="5" spans="1:4" x14ac:dyDescent="0.45">
      <c r="A5" t="str">
        <f>'BEA Input Shares'!B657</f>
        <v xml:space="preserve">        Compensation of employees</v>
      </c>
      <c r="B5">
        <f>'BEA Input Shares'!L657</f>
        <v>29.8</v>
      </c>
      <c r="C5">
        <v>0.5</v>
      </c>
      <c r="D5" t="s">
        <v>1244</v>
      </c>
    </row>
    <row r="6" spans="1:4" x14ac:dyDescent="0.45">
      <c r="A6" t="str">
        <f>'BEA Input Shares'!B658</f>
        <v xml:space="preserve">        Taxes on production and imports less subsidies</v>
      </c>
      <c r="B6">
        <f>'BEA Input Shares'!L658</f>
        <v>3.8</v>
      </c>
      <c r="C6">
        <v>1</v>
      </c>
    </row>
    <row r="7" spans="1:4" x14ac:dyDescent="0.45">
      <c r="A7" t="str">
        <f>'BEA Input Shares'!B659</f>
        <v xml:space="preserve">        Gross operating surplus</v>
      </c>
      <c r="B7">
        <f>'BEA Input Shares'!L659</f>
        <v>19</v>
      </c>
      <c r="C7">
        <v>0.5</v>
      </c>
      <c r="D7" t="s">
        <v>1241</v>
      </c>
    </row>
    <row r="8" spans="1:4" x14ac:dyDescent="0.45">
      <c r="A8" s="40" t="str">
        <f>'BEA Input Shares'!B660</f>
        <v xml:space="preserve">      Intermediate inputs</v>
      </c>
      <c r="B8" s="40">
        <f>'BEA Input Shares'!L660</f>
        <v>47.4</v>
      </c>
      <c r="C8" s="40"/>
    </row>
    <row r="9" spans="1:4" x14ac:dyDescent="0.45">
      <c r="A9" t="str">
        <f>'BEA Input Shares'!B661</f>
        <v xml:space="preserve">        Energy inputs</v>
      </c>
      <c r="B9">
        <f>'BEA Input Shares'!L661</f>
        <v>1</v>
      </c>
      <c r="C9" s="15" t="s">
        <v>1242</v>
      </c>
    </row>
    <row r="10" spans="1:4" x14ac:dyDescent="0.45">
      <c r="A10" t="str">
        <f>'BEA Input Shares'!B662</f>
        <v xml:space="preserve">        Materials inputs</v>
      </c>
      <c r="B10">
        <f>'BEA Input Shares'!L662</f>
        <v>14.6</v>
      </c>
      <c r="C10">
        <v>1</v>
      </c>
    </row>
    <row r="11" spans="1:4" x14ac:dyDescent="0.45">
      <c r="A11" t="str">
        <f>'BEA Input Shares'!B663</f>
        <v xml:space="preserve">        Purchased-services inputs</v>
      </c>
      <c r="B11">
        <f>'BEA Input Shares'!L663</f>
        <v>31.9</v>
      </c>
      <c r="C11">
        <v>1</v>
      </c>
    </row>
    <row r="15" spans="1:4" x14ac:dyDescent="0.45">
      <c r="A15" t="s">
        <v>1243</v>
      </c>
    </row>
    <row r="16" spans="1:4" x14ac:dyDescent="0.45">
      <c r="A16" s="44">
        <f>(SUMPRODUCT(B5:B7,C5:C7)+SUMPRODUCT(B10:B11,C10:C11))/SUM(B5:B7,B10:B11)</f>
        <v>0.75378405650857727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opLeftCell="A18" workbookViewId="0">
      <selection activeCell="E49" sqref="E49"/>
    </sheetView>
  </sheetViews>
  <sheetFormatPr defaultColWidth="8.796875" defaultRowHeight="14.25" x14ac:dyDescent="0.45"/>
  <cols>
    <col min="1" max="1" width="51.46484375" customWidth="1"/>
    <col min="2" max="2" width="18.6640625" customWidth="1"/>
    <col min="3" max="3" width="20.46484375" customWidth="1"/>
    <col min="4" max="4" width="20.1328125" bestFit="1" customWidth="1"/>
  </cols>
  <sheetData>
    <row r="1" spans="1:4" x14ac:dyDescent="0.45">
      <c r="A1" s="1" t="s">
        <v>1239</v>
      </c>
    </row>
    <row r="2" spans="1:4" x14ac:dyDescent="0.45">
      <c r="A2" s="71"/>
      <c r="B2" s="72" t="s">
        <v>1240</v>
      </c>
      <c r="C2" s="72" t="s">
        <v>42</v>
      </c>
      <c r="D2" s="71"/>
    </row>
    <row r="3" spans="1:4" x14ac:dyDescent="0.45">
      <c r="A3" s="73" t="str">
        <f>'BEA Input Shares'!B34</f>
        <v xml:space="preserve">    Farms</v>
      </c>
      <c r="B3" s="73">
        <f>'BEA Input Shares'!L34</f>
        <v>100</v>
      </c>
      <c r="C3" s="73"/>
      <c r="D3" s="71"/>
    </row>
    <row r="4" spans="1:4" x14ac:dyDescent="0.45">
      <c r="A4" s="73" t="str">
        <f>'BEA Input Shares'!B35</f>
        <v xml:space="preserve">      Value added</v>
      </c>
      <c r="B4" s="73">
        <f>'BEA Input Shares'!L35</f>
        <v>35.6</v>
      </c>
      <c r="C4" s="73"/>
      <c r="D4" s="71"/>
    </row>
    <row r="5" spans="1:4" x14ac:dyDescent="0.45">
      <c r="A5" s="74" t="str">
        <f>'BEA Input Shares'!B36</f>
        <v xml:space="preserve">        Compensation of employees</v>
      </c>
      <c r="B5" s="74">
        <f>'BEA Input Shares'!L36</f>
        <v>7.8</v>
      </c>
      <c r="C5" s="71">
        <v>0.5</v>
      </c>
      <c r="D5" s="71" t="s">
        <v>1244</v>
      </c>
    </row>
    <row r="6" spans="1:4" x14ac:dyDescent="0.45">
      <c r="A6" s="74" t="str">
        <f>'BEA Input Shares'!B37</f>
        <v xml:space="preserve">        Taxes on production and imports less subsidies</v>
      </c>
      <c r="B6" s="74">
        <f>'BEA Input Shares'!L37</f>
        <v>0</v>
      </c>
      <c r="C6" s="71">
        <v>1</v>
      </c>
      <c r="D6" s="71"/>
    </row>
    <row r="7" spans="1:4" x14ac:dyDescent="0.45">
      <c r="A7" s="74" t="str">
        <f>'BEA Input Shares'!B38</f>
        <v xml:space="preserve">        Gross operating surplus</v>
      </c>
      <c r="B7" s="74">
        <f>'BEA Input Shares'!L38</f>
        <v>27.9</v>
      </c>
      <c r="C7" s="71">
        <v>0.5</v>
      </c>
      <c r="D7" s="71" t="s">
        <v>1241</v>
      </c>
    </row>
    <row r="8" spans="1:4" x14ac:dyDescent="0.45">
      <c r="A8" s="73" t="str">
        <f>'BEA Input Shares'!B39</f>
        <v xml:space="preserve">      Intermediate inputs</v>
      </c>
      <c r="B8" s="73">
        <f>'BEA Input Shares'!L39</f>
        <v>64.400000000000006</v>
      </c>
      <c r="C8" s="73"/>
      <c r="D8" s="71"/>
    </row>
    <row r="9" spans="1:4" x14ac:dyDescent="0.45">
      <c r="A9" s="74" t="str">
        <f>'BEA Input Shares'!B40</f>
        <v xml:space="preserve">        Energy inputs</v>
      </c>
      <c r="B9" s="74">
        <f>'BEA Input Shares'!L40</f>
        <v>3.3</v>
      </c>
      <c r="C9" s="75" t="s">
        <v>1242</v>
      </c>
      <c r="D9" s="71"/>
    </row>
    <row r="10" spans="1:4" x14ac:dyDescent="0.45">
      <c r="A10" s="74" t="str">
        <f>'BEA Input Shares'!B41</f>
        <v xml:space="preserve">        Materials inputs</v>
      </c>
      <c r="B10" s="74">
        <f>'BEA Input Shares'!L41</f>
        <v>42.7</v>
      </c>
      <c r="C10" s="71">
        <v>1</v>
      </c>
      <c r="D10" s="71"/>
    </row>
    <row r="11" spans="1:4" x14ac:dyDescent="0.45">
      <c r="A11" s="74" t="str">
        <f>'BEA Input Shares'!B42</f>
        <v xml:space="preserve">        Purchased-services inputs</v>
      </c>
      <c r="B11" s="74">
        <f>'BEA Input Shares'!L42</f>
        <v>18.3</v>
      </c>
      <c r="C11" s="71">
        <v>1</v>
      </c>
      <c r="D11" s="71"/>
    </row>
    <row r="12" spans="1:4" x14ac:dyDescent="0.45">
      <c r="A12" s="71" t="s">
        <v>1246</v>
      </c>
      <c r="B12" s="71"/>
      <c r="C12" s="71"/>
      <c r="D12" s="71"/>
    </row>
    <row r="13" spans="1:4" x14ac:dyDescent="0.45">
      <c r="A13" s="71"/>
      <c r="B13" s="71"/>
      <c r="C13" s="71"/>
      <c r="D13" s="71"/>
    </row>
    <row r="14" spans="1:4" x14ac:dyDescent="0.45">
      <c r="A14" s="71"/>
      <c r="B14" s="71"/>
      <c r="C14" s="71"/>
      <c r="D14" s="71"/>
    </row>
    <row r="15" spans="1:4" x14ac:dyDescent="0.45">
      <c r="A15" s="71" t="s">
        <v>1243</v>
      </c>
      <c r="B15" s="71"/>
      <c r="C15" s="71"/>
      <c r="D15" s="71"/>
    </row>
    <row r="16" spans="1:4" x14ac:dyDescent="0.45">
      <c r="A16" s="76">
        <f>(SUMPRODUCT(B5:B7,C5:C7)+SUMPRODUCT(B10:B11,C10:C11))/SUM(B5:B7,B10:B11)</f>
        <v>0.81540847983453968</v>
      </c>
      <c r="B16" s="71"/>
      <c r="C16" s="71"/>
      <c r="D16" s="71"/>
    </row>
    <row r="17" spans="1:5" x14ac:dyDescent="0.45">
      <c r="A17" s="71"/>
      <c r="B17" s="71"/>
      <c r="C17" s="71"/>
      <c r="D17" s="71"/>
    </row>
    <row r="19" spans="1:5" s="40" customFormat="1" x14ac:dyDescent="0.45">
      <c r="A19" s="9" t="s">
        <v>1287</v>
      </c>
    </row>
    <row r="20" spans="1:5" x14ac:dyDescent="0.45">
      <c r="A20" s="3" t="s">
        <v>1280</v>
      </c>
    </row>
    <row r="22" spans="1:5" x14ac:dyDescent="0.45">
      <c r="B22" t="s">
        <v>1278</v>
      </c>
      <c r="C22" t="s">
        <v>1279</v>
      </c>
      <c r="D22" t="s">
        <v>1282</v>
      </c>
    </row>
    <row r="23" spans="1:5" x14ac:dyDescent="0.45">
      <c r="A23" t="s">
        <v>1256</v>
      </c>
      <c r="B23">
        <v>22909279</v>
      </c>
    </row>
    <row r="24" spans="1:5" x14ac:dyDescent="0.45">
      <c r="A24" s="32" t="s">
        <v>1281</v>
      </c>
      <c r="B24" s="32">
        <v>1050689</v>
      </c>
      <c r="C24" s="59">
        <f t="shared" ref="C24:C45" si="0">B24/$B$23</f>
        <v>4.5863032180104839E-2</v>
      </c>
      <c r="D24">
        <v>1</v>
      </c>
      <c r="E24" t="s">
        <v>1290</v>
      </c>
    </row>
    <row r="25" spans="1:5" x14ac:dyDescent="0.45">
      <c r="A25" s="32" t="s">
        <v>1257</v>
      </c>
      <c r="B25" s="32">
        <v>750063</v>
      </c>
      <c r="C25" s="59">
        <f t="shared" si="0"/>
        <v>3.2740576427568932E-2</v>
      </c>
      <c r="D25">
        <v>1</v>
      </c>
      <c r="E25" t="s">
        <v>1290</v>
      </c>
    </row>
    <row r="26" spans="1:5" x14ac:dyDescent="0.45">
      <c r="A26" s="32" t="s">
        <v>1258</v>
      </c>
      <c r="B26" s="32">
        <v>855881</v>
      </c>
      <c r="C26" s="59">
        <f t="shared" si="0"/>
        <v>3.7359578186637828E-2</v>
      </c>
      <c r="D26">
        <v>1</v>
      </c>
      <c r="E26" t="s">
        <v>1290</v>
      </c>
    </row>
    <row r="27" spans="1:5" x14ac:dyDescent="0.45">
      <c r="A27" s="32" t="s">
        <v>1259</v>
      </c>
      <c r="B27" s="32">
        <v>10298</v>
      </c>
      <c r="C27" s="59">
        <f t="shared" si="0"/>
        <v>4.4951218237815343E-4</v>
      </c>
      <c r="D27">
        <v>1</v>
      </c>
      <c r="E27" t="s">
        <v>1290</v>
      </c>
    </row>
    <row r="28" spans="1:5" x14ac:dyDescent="0.45">
      <c r="A28" s="32" t="s">
        <v>1260</v>
      </c>
      <c r="B28" s="32">
        <v>5855780</v>
      </c>
      <c r="C28" s="59">
        <f t="shared" si="0"/>
        <v>0.25560734582699002</v>
      </c>
      <c r="D28">
        <v>1</v>
      </c>
      <c r="E28" t="s">
        <v>1290</v>
      </c>
    </row>
    <row r="29" spans="1:5" x14ac:dyDescent="0.45">
      <c r="A29" s="32" t="s">
        <v>1261</v>
      </c>
      <c r="B29" s="32">
        <v>548951</v>
      </c>
      <c r="C29" s="59">
        <f t="shared" si="0"/>
        <v>2.3961950090179616E-2</v>
      </c>
      <c r="D29">
        <v>1</v>
      </c>
      <c r="E29" t="s">
        <v>1290</v>
      </c>
    </row>
    <row r="30" spans="1:5" x14ac:dyDescent="0.45">
      <c r="A30" s="32" t="s">
        <v>1262</v>
      </c>
      <c r="B30" s="32">
        <v>5306829</v>
      </c>
      <c r="C30" s="59">
        <f t="shared" si="0"/>
        <v>0.23164539573681039</v>
      </c>
      <c r="D30">
        <v>1</v>
      </c>
      <c r="E30" t="s">
        <v>1290</v>
      </c>
    </row>
    <row r="31" spans="1:5" x14ac:dyDescent="0.45">
      <c r="A31" s="32" t="s">
        <v>1263</v>
      </c>
      <c r="B31" s="32">
        <v>5206042</v>
      </c>
      <c r="C31" s="59">
        <f t="shared" si="0"/>
        <v>0.22724599931756909</v>
      </c>
      <c r="D31">
        <v>1</v>
      </c>
      <c r="E31" t="s">
        <v>1290</v>
      </c>
    </row>
    <row r="32" spans="1:5" x14ac:dyDescent="0.45">
      <c r="A32" s="32" t="s">
        <v>1266</v>
      </c>
      <c r="B32" s="32">
        <v>1345262</v>
      </c>
      <c r="C32" s="59">
        <f t="shared" si="0"/>
        <v>5.8721271847970422E-2</v>
      </c>
      <c r="D32">
        <v>0.5</v>
      </c>
      <c r="E32" t="s">
        <v>1291</v>
      </c>
    </row>
    <row r="33" spans="1:5" x14ac:dyDescent="0.45">
      <c r="A33" s="32" t="s">
        <v>1267</v>
      </c>
      <c r="B33" s="32">
        <v>1736122</v>
      </c>
      <c r="C33" s="59">
        <f t="shared" si="0"/>
        <v>7.5782480976376423E-2</v>
      </c>
      <c r="D33">
        <v>0.5</v>
      </c>
    </row>
    <row r="34" spans="1:5" x14ac:dyDescent="0.45">
      <c r="A34" s="32" t="s">
        <v>1268</v>
      </c>
      <c r="B34" s="32">
        <v>287743</v>
      </c>
      <c r="C34" s="59">
        <f t="shared" si="0"/>
        <v>1.2560107194992912E-2</v>
      </c>
      <c r="D34">
        <v>0.5</v>
      </c>
    </row>
    <row r="35" spans="1:5" x14ac:dyDescent="0.45">
      <c r="A35" s="32" t="s">
        <v>1269</v>
      </c>
      <c r="B35" s="32">
        <v>449403</v>
      </c>
      <c r="C35" s="59">
        <f t="shared" si="0"/>
        <v>1.9616636560233956E-2</v>
      </c>
      <c r="D35">
        <v>1</v>
      </c>
      <c r="E35" t="s">
        <v>1289</v>
      </c>
    </row>
    <row r="36" spans="1:5" x14ac:dyDescent="0.45">
      <c r="A36" t="s">
        <v>1270</v>
      </c>
      <c r="B36">
        <v>576969</v>
      </c>
      <c r="C36" s="37">
        <f t="shared" si="0"/>
        <v>2.518494798548658E-2</v>
      </c>
      <c r="D36">
        <v>0.5</v>
      </c>
      <c r="E36" t="s">
        <v>1288</v>
      </c>
    </row>
    <row r="37" spans="1:5" x14ac:dyDescent="0.45">
      <c r="A37" t="s">
        <v>1271</v>
      </c>
      <c r="B37">
        <v>95744</v>
      </c>
      <c r="C37" s="37">
        <f t="shared" si="0"/>
        <v>4.1792672741905144E-3</v>
      </c>
      <c r="D37">
        <v>0</v>
      </c>
      <c r="E37" t="s">
        <v>1292</v>
      </c>
    </row>
    <row r="38" spans="1:5" x14ac:dyDescent="0.45">
      <c r="A38" t="s">
        <v>1272</v>
      </c>
      <c r="B38">
        <v>724769</v>
      </c>
      <c r="C38" s="37">
        <f t="shared" si="0"/>
        <v>3.1636482317928906E-2</v>
      </c>
      <c r="D38">
        <v>0</v>
      </c>
      <c r="E38" t="s">
        <v>1293</v>
      </c>
    </row>
    <row r="39" spans="1:5" x14ac:dyDescent="0.45">
      <c r="A39" t="s">
        <v>1273</v>
      </c>
      <c r="B39">
        <v>698248</v>
      </c>
      <c r="C39" s="37">
        <f t="shared" si="0"/>
        <v>3.0478829124216438E-2</v>
      </c>
      <c r="D39">
        <v>0</v>
      </c>
      <c r="E39" t="s">
        <v>1294</v>
      </c>
    </row>
    <row r="40" spans="1:5" x14ac:dyDescent="0.45">
      <c r="A40" s="32" t="s">
        <v>1274</v>
      </c>
      <c r="B40" s="32">
        <v>664020</v>
      </c>
      <c r="C40" s="59">
        <f t="shared" si="0"/>
        <v>2.8984762025902257E-2</v>
      </c>
      <c r="D40">
        <v>1</v>
      </c>
    </row>
    <row r="41" spans="1:5" x14ac:dyDescent="0.45">
      <c r="A41" s="32" t="s">
        <v>1275</v>
      </c>
      <c r="B41" s="32">
        <v>960573</v>
      </c>
      <c r="C41" s="59">
        <f t="shared" si="0"/>
        <v>4.1929429555596226E-2</v>
      </c>
      <c r="D41">
        <v>0.5</v>
      </c>
    </row>
    <row r="42" spans="1:5" x14ac:dyDescent="0.45">
      <c r="A42" t="s">
        <v>1276</v>
      </c>
      <c r="B42">
        <v>132276</v>
      </c>
      <c r="C42" s="37">
        <f t="shared" si="0"/>
        <v>5.7739049753595473E-3</v>
      </c>
      <c r="D42">
        <v>0.5</v>
      </c>
    </row>
    <row r="43" spans="1:5" x14ac:dyDescent="0.45">
      <c r="A43" t="s">
        <v>1277</v>
      </c>
      <c r="B43">
        <v>1758862</v>
      </c>
      <c r="C43" s="37">
        <f t="shared" si="0"/>
        <v>7.6775091874344892E-2</v>
      </c>
      <c r="D43">
        <v>0</v>
      </c>
      <c r="E43" t="s">
        <v>1295</v>
      </c>
    </row>
    <row r="44" spans="1:5" x14ac:dyDescent="0.45">
      <c r="A44" s="57" t="s">
        <v>1264</v>
      </c>
      <c r="B44" s="57">
        <v>988676</v>
      </c>
      <c r="C44" s="58">
        <f t="shared" si="0"/>
        <v>4.3156137737900876E-2</v>
      </c>
      <c r="D44" s="38" t="s">
        <v>1283</v>
      </c>
      <c r="E44" t="s">
        <v>1284</v>
      </c>
    </row>
    <row r="45" spans="1:5" x14ac:dyDescent="0.45">
      <c r="A45" s="57" t="s">
        <v>1265</v>
      </c>
      <c r="B45" s="57">
        <v>663294</v>
      </c>
      <c r="C45" s="58">
        <f t="shared" si="0"/>
        <v>2.8953071809898513E-2</v>
      </c>
      <c r="D45" s="38" t="s">
        <v>1283</v>
      </c>
    </row>
    <row r="49" spans="1:4" x14ac:dyDescent="0.45">
      <c r="A49" s="32"/>
      <c r="C49" t="s">
        <v>1286</v>
      </c>
      <c r="D49" s="70">
        <f>SUMPRODUCT(C24:C43,D24:D43)/SUM(C24:C42)</f>
        <v>0.85183872987564946</v>
      </c>
    </row>
    <row r="50" spans="1:4" x14ac:dyDescent="0.45">
      <c r="A50" s="32"/>
    </row>
    <row r="51" spans="1:4" x14ac:dyDescent="0.45">
      <c r="A51" s="32"/>
    </row>
    <row r="52" spans="1:4" x14ac:dyDescent="0.45">
      <c r="A52" s="32"/>
    </row>
    <row r="53" spans="1:4" x14ac:dyDescent="0.45">
      <c r="A53" s="32"/>
    </row>
  </sheetData>
  <hyperlinks>
    <hyperlink ref="A20" r:id="rId1" xr:uid="{88978650-8211-9947-AAE3-7EEF25A63B87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>
      <selection activeCell="C27" sqref="C27"/>
    </sheetView>
  </sheetViews>
  <sheetFormatPr defaultColWidth="8.796875" defaultRowHeight="14.25" x14ac:dyDescent="0.45"/>
  <cols>
    <col min="1" max="1" width="51.46484375" customWidth="1"/>
    <col min="2" max="2" width="18.6640625" customWidth="1"/>
    <col min="3" max="3" width="20.46484375" customWidth="1"/>
  </cols>
  <sheetData>
    <row r="1" spans="1:4" x14ac:dyDescent="0.45">
      <c r="A1" s="1" t="s">
        <v>1239</v>
      </c>
    </row>
    <row r="2" spans="1:4" x14ac:dyDescent="0.45">
      <c r="B2" s="5" t="s">
        <v>1240</v>
      </c>
      <c r="C2" s="5" t="s">
        <v>42</v>
      </c>
    </row>
    <row r="3" spans="1:4" x14ac:dyDescent="0.45">
      <c r="A3" s="40" t="str">
        <f>'BEA Input Shares'!B16</f>
        <v>Private industries</v>
      </c>
      <c r="B3" s="40">
        <f>'BEA Input Shares'!L16</f>
        <v>100</v>
      </c>
      <c r="C3" s="40"/>
    </row>
    <row r="4" spans="1:4" x14ac:dyDescent="0.45">
      <c r="A4" s="40" t="str">
        <f>'BEA Input Shares'!B17</f>
        <v xml:space="preserve">  Value added</v>
      </c>
      <c r="B4" s="40">
        <f>'BEA Input Shares'!L17</f>
        <v>55.6</v>
      </c>
      <c r="C4" s="40"/>
    </row>
    <row r="5" spans="1:4" x14ac:dyDescent="0.45">
      <c r="A5" s="32" t="str">
        <f>'BEA Input Shares'!B18</f>
        <v xml:space="preserve">    Compensation of employees</v>
      </c>
      <c r="B5" s="32">
        <f>'BEA Input Shares'!L18</f>
        <v>27.6</v>
      </c>
      <c r="C5">
        <v>0.5</v>
      </c>
      <c r="D5" t="s">
        <v>1244</v>
      </c>
    </row>
    <row r="6" spans="1:4" x14ac:dyDescent="0.45">
      <c r="A6" s="32" t="str">
        <f>'BEA Input Shares'!B19</f>
        <v xml:space="preserve">    Taxes on production and imports less subsidies</v>
      </c>
      <c r="B6" s="32">
        <f>'BEA Input Shares'!L19</f>
        <v>4.3</v>
      </c>
      <c r="C6">
        <v>1</v>
      </c>
    </row>
    <row r="7" spans="1:4" x14ac:dyDescent="0.45">
      <c r="A7" s="32" t="str">
        <f>'BEA Input Shares'!B20</f>
        <v xml:space="preserve">    Gross operating surplus</v>
      </c>
      <c r="B7" s="32">
        <f>'BEA Input Shares'!L20</f>
        <v>23.6</v>
      </c>
      <c r="C7">
        <v>0.5</v>
      </c>
      <c r="D7" t="s">
        <v>1241</v>
      </c>
    </row>
    <row r="8" spans="1:4" x14ac:dyDescent="0.45">
      <c r="A8" s="40" t="str">
        <f>'BEA Input Shares'!B21</f>
        <v xml:space="preserve">  Intermediate inputs</v>
      </c>
      <c r="B8" s="40">
        <f>'BEA Input Shares'!L21</f>
        <v>44.4</v>
      </c>
      <c r="C8" s="40"/>
    </row>
    <row r="9" spans="1:4" x14ac:dyDescent="0.45">
      <c r="A9" s="32" t="str">
        <f>'BEA Input Shares'!B22</f>
        <v xml:space="preserve">    Energy inputs</v>
      </c>
      <c r="B9" s="32">
        <f>'BEA Input Shares'!L22</f>
        <v>1.9</v>
      </c>
      <c r="C9" s="15" t="s">
        <v>1242</v>
      </c>
    </row>
    <row r="10" spans="1:4" x14ac:dyDescent="0.45">
      <c r="A10" s="32" t="str">
        <f>'BEA Input Shares'!B23</f>
        <v xml:space="preserve">    Materials inputs</v>
      </c>
      <c r="B10" s="32">
        <f>'BEA Input Shares'!L23</f>
        <v>16</v>
      </c>
      <c r="C10">
        <v>1</v>
      </c>
    </row>
    <row r="11" spans="1:4" x14ac:dyDescent="0.45">
      <c r="A11" s="32" t="str">
        <f>'BEA Input Shares'!B24</f>
        <v xml:space="preserve">    Purchased-services inputs</v>
      </c>
      <c r="B11" s="32">
        <f>'BEA Input Shares'!L24</f>
        <v>26.5</v>
      </c>
      <c r="C11">
        <v>1</v>
      </c>
    </row>
    <row r="15" spans="1:4" x14ac:dyDescent="0.45">
      <c r="A15" t="s">
        <v>1243</v>
      </c>
    </row>
    <row r="16" spans="1:4" x14ac:dyDescent="0.45">
      <c r="A16" s="44">
        <f>(SUMPRODUCT(B5:B7,C5:C7)+SUMPRODUCT(B10:B11,C10:C11))/SUM(B5:B7,B10:B11)</f>
        <v>0.73877551020408172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BEA Input Shares</vt:lpstr>
      <vt:lpstr>FoNEtVwP</vt:lpstr>
      <vt:lpstr>Electricity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2019-09-04T22:28:55Z</dcterms:created>
  <dcterms:modified xsi:type="dcterms:W3CDTF">2020-07-21T22:12:26Z</dcterms:modified>
</cp:coreProperties>
</file>