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C:\Users\olivia\Dropbox (Energy Innovation)\Documents\EPS_Models by Region\Texas\Model_TX\InputData\trans\MPNVbT\"/>
    </mc:Choice>
  </mc:AlternateContent>
  <xr:revisionPtr revIDLastSave="0" documentId="13_ncr:1_{9E5E95F9-F372-4653-8711-C0F4F2B26E99}" xr6:coauthVersionLast="45" xr6:coauthVersionMax="45" xr10:uidLastSave="{00000000-0000-0000-0000-000000000000}"/>
  <bookViews>
    <workbookView xWindow="-19770" yWindow="2520" windowWidth="18210" windowHeight="11265" firstSheet="16" activeTab="19" xr2:uid="{00000000-000D-0000-FFFF-FFFF00000000}"/>
  </bookViews>
  <sheets>
    <sheet name="About" sheetId="1" r:id="rId1"/>
    <sheet name="AEO 39" sheetId="2" r:id="rId2"/>
    <sheet name="AEO 40" sheetId="3" r:id="rId3"/>
    <sheet name="AEO 50" sheetId="4" r:id="rId4"/>
    <sheet name="SYVbT-passenger" sheetId="5" r:id="rId5"/>
    <sheet name="SYVbT-freight" sheetId="6" r:id="rId6"/>
    <sheet name="Assumptions" sheetId="7" r:id="rId7"/>
    <sheet name="Data" sheetId="8" r:id="rId8"/>
    <sheet name="MPNVbT-LDVs-psgr" sheetId="9" r:id="rId9"/>
    <sheet name="MPNVbT-LDVs-frgt" sheetId="10" r:id="rId10"/>
    <sheet name="MPNVbT-HDVs-psgr" sheetId="11" r:id="rId11"/>
    <sheet name="MPNVbT-HDVs-frgt" sheetId="12" r:id="rId12"/>
    <sheet name="MPNVbT-aircraft-psgr" sheetId="13" r:id="rId13"/>
    <sheet name="MPNVbT-aircraft-frgt" sheetId="14" r:id="rId14"/>
    <sheet name="MPNVbT-rail-psgr" sheetId="15" r:id="rId15"/>
    <sheet name="MPNVbT-rail-frgt" sheetId="16" r:id="rId16"/>
    <sheet name="MPNVbT-ships-psgr" sheetId="17" r:id="rId17"/>
    <sheet name="MPNVbT-ships-frgt" sheetId="18" r:id="rId18"/>
    <sheet name="MPNVbT-motorbikes-psgr" sheetId="19" r:id="rId19"/>
    <sheet name="MPNVbT-motorbikes-frgt" sheetId="20" r:id="rId2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24" roundtripDataSignature="AMtx7miFpFVFv2hXGN9r5uv4226eDQPVyw=="/>
    </ext>
  </extLst>
</workbook>
</file>

<file path=xl/calcChain.xml><?xml version="1.0" encoding="utf-8"?>
<calcChain xmlns="http://schemas.openxmlformats.org/spreadsheetml/2006/main">
  <c r="I18" i="8" l="1"/>
  <c r="E22" i="8" l="1"/>
  <c r="D8" i="8" l="1"/>
  <c r="I91" i="8" l="1"/>
  <c r="B8" i="20" s="1"/>
  <c r="F91" i="8"/>
  <c r="I90" i="8"/>
  <c r="B7" i="20" s="1"/>
  <c r="F90" i="8"/>
  <c r="I89" i="8"/>
  <c r="B6" i="20" s="1"/>
  <c r="F89" i="8"/>
  <c r="I88" i="8"/>
  <c r="B5" i="20" s="1"/>
  <c r="F88" i="8"/>
  <c r="I87" i="8"/>
  <c r="B4" i="20" s="1"/>
  <c r="F87" i="8"/>
  <c r="I86" i="8"/>
  <c r="B3" i="20" s="1"/>
  <c r="F86" i="8"/>
  <c r="I85" i="8"/>
  <c r="B2" i="20" s="1"/>
  <c r="F85" i="8"/>
  <c r="I84" i="8"/>
  <c r="B8" i="19" s="1"/>
  <c r="F84" i="8"/>
  <c r="I83" i="8"/>
  <c r="B7" i="19" s="1"/>
  <c r="F83" i="8"/>
  <c r="F82" i="8"/>
  <c r="I81" i="8"/>
  <c r="B5" i="19" s="1"/>
  <c r="F81" i="8"/>
  <c r="I80" i="8"/>
  <c r="B4" i="19" s="1"/>
  <c r="F80" i="8"/>
  <c r="I79" i="8"/>
  <c r="B3" i="19" s="1"/>
  <c r="F79" i="8"/>
  <c r="I78" i="8"/>
  <c r="B2" i="19" s="1"/>
  <c r="F78" i="8"/>
  <c r="I77" i="8"/>
  <c r="B8" i="18" s="1"/>
  <c r="F77" i="8"/>
  <c r="I76" i="8"/>
  <c r="B7" i="18" s="1"/>
  <c r="F76" i="8"/>
  <c r="I75" i="8"/>
  <c r="B6" i="18" s="1"/>
  <c r="F75" i="8"/>
  <c r="I74" i="8"/>
  <c r="B5" i="18" s="1"/>
  <c r="F74" i="8"/>
  <c r="I73" i="8"/>
  <c r="B4" i="18" s="1"/>
  <c r="F73" i="8"/>
  <c r="I72" i="8"/>
  <c r="B3" i="18" s="1"/>
  <c r="F72" i="8"/>
  <c r="I71" i="8"/>
  <c r="B2" i="18" s="1"/>
  <c r="F71" i="8"/>
  <c r="I70" i="8"/>
  <c r="B8" i="17" s="1"/>
  <c r="F70" i="8"/>
  <c r="I69" i="8"/>
  <c r="B7" i="17" s="1"/>
  <c r="F69" i="8"/>
  <c r="I68" i="8"/>
  <c r="B6" i="17" s="1"/>
  <c r="F68" i="8"/>
  <c r="D67" i="8"/>
  <c r="I67" i="8" s="1"/>
  <c r="B5" i="17" s="1"/>
  <c r="D66" i="8"/>
  <c r="I66" i="8" s="1"/>
  <c r="B4" i="17" s="1"/>
  <c r="I65" i="8"/>
  <c r="B3" i="17" s="1"/>
  <c r="F65" i="8"/>
  <c r="I64" i="8"/>
  <c r="B2" i="17" s="1"/>
  <c r="F64" i="8"/>
  <c r="I63" i="8"/>
  <c r="B8" i="16" s="1"/>
  <c r="F63" i="8"/>
  <c r="I62" i="8"/>
  <c r="B7" i="16" s="1"/>
  <c r="F62" i="8"/>
  <c r="I61" i="8"/>
  <c r="B6" i="16" s="1"/>
  <c r="F61" i="8"/>
  <c r="I60" i="8"/>
  <c r="B5" i="16" s="1"/>
  <c r="F60" i="8"/>
  <c r="I59" i="8"/>
  <c r="B4" i="16" s="1"/>
  <c r="F59" i="8"/>
  <c r="I58" i="8"/>
  <c r="B3" i="16" s="1"/>
  <c r="F58" i="8"/>
  <c r="I57" i="8"/>
  <c r="B2" i="16" s="1"/>
  <c r="F57" i="8"/>
  <c r="I56" i="8"/>
  <c r="B8" i="15" s="1"/>
  <c r="F56" i="8"/>
  <c r="I55" i="8"/>
  <c r="B7" i="15" s="1"/>
  <c r="F55" i="8"/>
  <c r="I54" i="8"/>
  <c r="B6" i="15" s="1"/>
  <c r="F54" i="8"/>
  <c r="E53" i="8"/>
  <c r="D53" i="8"/>
  <c r="I53" i="8" s="1"/>
  <c r="B5" i="15" s="1"/>
  <c r="I52" i="8"/>
  <c r="B4" i="15" s="1"/>
  <c r="F52" i="8"/>
  <c r="I51" i="8"/>
  <c r="B3" i="15" s="1"/>
  <c r="F51" i="8"/>
  <c r="E50" i="8"/>
  <c r="D50" i="8"/>
  <c r="I49" i="8"/>
  <c r="B8" i="14" s="1"/>
  <c r="F49" i="8"/>
  <c r="I48" i="8"/>
  <c r="B7" i="14" s="1"/>
  <c r="F48" i="8"/>
  <c r="I47" i="8"/>
  <c r="B6" i="14" s="1"/>
  <c r="F47" i="8"/>
  <c r="I46" i="8"/>
  <c r="B5" i="14" s="1"/>
  <c r="F46" i="8"/>
  <c r="I45" i="8"/>
  <c r="B4" i="14" s="1"/>
  <c r="F45" i="8"/>
  <c r="I44" i="8"/>
  <c r="B3" i="14" s="1"/>
  <c r="F44" i="8"/>
  <c r="I43" i="8"/>
  <c r="B2" i="14" s="1"/>
  <c r="F43" i="8"/>
  <c r="I42" i="8"/>
  <c r="B8" i="13" s="1"/>
  <c r="F42" i="8"/>
  <c r="I41" i="8"/>
  <c r="B7" i="13" s="1"/>
  <c r="F41" i="8"/>
  <c r="I40" i="8"/>
  <c r="B6" i="13" s="1"/>
  <c r="F40" i="8"/>
  <c r="I39" i="8"/>
  <c r="B5" i="13" s="1"/>
  <c r="F39" i="8"/>
  <c r="I38" i="8"/>
  <c r="B4" i="13" s="1"/>
  <c r="F38" i="8"/>
  <c r="I37" i="8"/>
  <c r="B3" i="13" s="1"/>
  <c r="F37" i="8"/>
  <c r="I36" i="8"/>
  <c r="B2" i="13" s="1"/>
  <c r="F36" i="8"/>
  <c r="E35" i="8" a="1"/>
  <c r="E35" i="8" s="1"/>
  <c r="D35" i="8"/>
  <c r="I35" i="8" s="1"/>
  <c r="B8" i="12" s="1"/>
  <c r="E34" i="8" a="1"/>
  <c r="E34" i="8" s="1"/>
  <c r="D34" i="8"/>
  <c r="E33" i="8" a="1"/>
  <c r="E33" i="8" s="1"/>
  <c r="D33" i="8" a="1"/>
  <c r="D33" i="8" s="1"/>
  <c r="I33" i="8" s="1"/>
  <c r="B6" i="12" s="1"/>
  <c r="I32" i="8"/>
  <c r="B5" i="12" s="1"/>
  <c r="F32" i="8"/>
  <c r="F31" i="8"/>
  <c r="E31" i="8" a="1"/>
  <c r="E31" i="8" s="1"/>
  <c r="D31" i="8" a="1"/>
  <c r="D31" i="8"/>
  <c r="I31" i="8" s="1"/>
  <c r="B4" i="12" s="1"/>
  <c r="E30" i="8" a="1"/>
  <c r="E30" i="8"/>
  <c r="E23" i="8" s="1"/>
  <c r="D30" i="8" a="1"/>
  <c r="D30" i="8" s="1"/>
  <c r="I30" i="8" s="1"/>
  <c r="B3" i="12" s="1"/>
  <c r="E29" i="8" a="1"/>
  <c r="E29" i="8" s="1"/>
  <c r="D29" i="8" a="1"/>
  <c r="D29" i="8" s="1"/>
  <c r="I29" i="8" s="1"/>
  <c r="B2" i="12" s="1"/>
  <c r="D28" i="8"/>
  <c r="I28" i="8" s="1"/>
  <c r="B8" i="11" s="1"/>
  <c r="D27" i="8"/>
  <c r="E28" i="8" s="1"/>
  <c r="F28" i="8" s="1"/>
  <c r="D26" i="8"/>
  <c r="I25" i="8"/>
  <c r="B5" i="11" s="1"/>
  <c r="F25" i="8"/>
  <c r="E24" i="8"/>
  <c r="D24" i="8"/>
  <c r="I24" i="8" s="1"/>
  <c r="B4" i="11" s="1"/>
  <c r="D23" i="8"/>
  <c r="I23" i="8" s="1"/>
  <c r="B3" i="11" s="1"/>
  <c r="D22" i="8"/>
  <c r="I22" i="8" s="1"/>
  <c r="B2" i="11" s="1"/>
  <c r="B5" i="10"/>
  <c r="I17" i="8"/>
  <c r="B4" i="10" s="1"/>
  <c r="F17" i="8"/>
  <c r="D16" i="8" a="1"/>
  <c r="D16" i="8"/>
  <c r="E15" i="8"/>
  <c r="E14" i="8" a="1"/>
  <c r="E14" i="8" s="1"/>
  <c r="E21" i="8" s="1"/>
  <c r="D14" i="8" a="1"/>
  <c r="D14" i="8" s="1"/>
  <c r="F13" i="8"/>
  <c r="E13" i="8" a="1"/>
  <c r="E13" i="8" s="1"/>
  <c r="E20" i="8" s="1"/>
  <c r="D13" i="8" a="1"/>
  <c r="D13" i="8"/>
  <c r="I13" i="8" s="1"/>
  <c r="B7" i="9" s="1"/>
  <c r="E12" i="8" a="1"/>
  <c r="E12" i="8" s="1"/>
  <c r="E19" i="8" s="1"/>
  <c r="D12" i="8" a="1"/>
  <c r="D12" i="8" s="1"/>
  <c r="E11" i="8" a="1"/>
  <c r="E11" i="8" s="1"/>
  <c r="D11" i="8" a="1"/>
  <c r="D11" i="8" s="1"/>
  <c r="I10" i="8"/>
  <c r="B4" i="9" s="1"/>
  <c r="F10" i="8"/>
  <c r="E9" i="8" a="1"/>
  <c r="E9" i="8" s="1"/>
  <c r="E16" i="8" s="1"/>
  <c r="D9" i="8" a="1"/>
  <c r="D9" i="8" s="1"/>
  <c r="F8" i="8"/>
  <c r="I7" i="8"/>
  <c r="AD335" i="4"/>
  <c r="E332" i="4"/>
  <c r="AI330" i="4"/>
  <c r="V330" i="4"/>
  <c r="C329" i="4"/>
  <c r="G328" i="4"/>
  <c r="AI325" i="4"/>
  <c r="N324" i="4"/>
  <c r="AD322" i="4"/>
  <c r="V321" i="4"/>
  <c r="G321" i="4"/>
  <c r="M320" i="4"/>
  <c r="J319" i="4"/>
  <c r="AD317" i="4"/>
  <c r="V317" i="4"/>
  <c r="AE316" i="4"/>
  <c r="M315" i="4"/>
  <c r="V314" i="4"/>
  <c r="C314" i="4"/>
  <c r="AD313" i="4"/>
  <c r="N313" i="4"/>
  <c r="K313" i="4"/>
  <c r="V312" i="4"/>
  <c r="G312" i="4"/>
  <c r="E311" i="4"/>
  <c r="V310" i="4"/>
  <c r="S310" i="4"/>
  <c r="C310" i="4"/>
  <c r="AE309" i="4"/>
  <c r="N309" i="4"/>
  <c r="K309" i="4"/>
  <c r="N308" i="4"/>
  <c r="AC306" i="4"/>
  <c r="V306" i="4"/>
  <c r="F306" i="4"/>
  <c r="C306" i="4"/>
  <c r="V304" i="4"/>
  <c r="G304" i="4"/>
  <c r="C304" i="4"/>
  <c r="AI301" i="4"/>
  <c r="AE301" i="4"/>
  <c r="AA301" i="4"/>
  <c r="AA316" i="4" s="1"/>
  <c r="U301" i="4"/>
  <c r="U333" i="4" s="1"/>
  <c r="R301" i="4"/>
  <c r="R330" i="4" s="1"/>
  <c r="G301" i="4"/>
  <c r="G327" i="4" s="1"/>
  <c r="AJ300" i="4"/>
  <c r="AJ301" i="4" s="1"/>
  <c r="AJ307" i="4" s="1"/>
  <c r="AI300" i="4"/>
  <c r="AH300" i="4"/>
  <c r="AH301" i="4" s="1"/>
  <c r="AH319" i="4" s="1"/>
  <c r="AG300" i="4"/>
  <c r="AG301" i="4" s="1"/>
  <c r="AF300" i="4"/>
  <c r="AF301" i="4" s="1"/>
  <c r="AF323" i="4" s="1"/>
  <c r="AE300" i="4"/>
  <c r="AD300" i="4"/>
  <c r="AD301" i="4" s="1"/>
  <c r="AC300" i="4"/>
  <c r="AC301" i="4" s="1"/>
  <c r="AB300" i="4"/>
  <c r="AB301" i="4" s="1"/>
  <c r="AA300" i="4"/>
  <c r="Z300" i="4"/>
  <c r="Z301" i="4" s="1"/>
  <c r="Y300" i="4"/>
  <c r="Y301" i="4" s="1"/>
  <c r="Y318" i="4" s="1"/>
  <c r="X300" i="4"/>
  <c r="X301" i="4" s="1"/>
  <c r="X304" i="4" s="1"/>
  <c r="W300" i="4"/>
  <c r="W301" i="4" s="1"/>
  <c r="V300" i="4"/>
  <c r="V301" i="4" s="1"/>
  <c r="U300" i="4"/>
  <c r="T300" i="4"/>
  <c r="T301" i="4" s="1"/>
  <c r="S300" i="4"/>
  <c r="S301" i="4" s="1"/>
  <c r="R300" i="4"/>
  <c r="Q300" i="4"/>
  <c r="Q301" i="4" s="1"/>
  <c r="Q324" i="4" s="1"/>
  <c r="P300" i="4"/>
  <c r="P301" i="4" s="1"/>
  <c r="O300" i="4"/>
  <c r="O301" i="4" s="1"/>
  <c r="N300" i="4"/>
  <c r="N301" i="4" s="1"/>
  <c r="M300" i="4"/>
  <c r="M301" i="4" s="1"/>
  <c r="L300" i="4"/>
  <c r="L301" i="4" s="1"/>
  <c r="L327" i="4" s="1"/>
  <c r="K300" i="4"/>
  <c r="K301" i="4" s="1"/>
  <c r="J300" i="4"/>
  <c r="J301" i="4" s="1"/>
  <c r="I300" i="4"/>
  <c r="I301" i="4" s="1"/>
  <c r="H300" i="4"/>
  <c r="H301" i="4" s="1"/>
  <c r="H327" i="4" s="1"/>
  <c r="G300" i="4"/>
  <c r="F300" i="4"/>
  <c r="F301" i="4" s="1"/>
  <c r="E300" i="4"/>
  <c r="E301" i="4" s="1"/>
  <c r="D300" i="4"/>
  <c r="D301" i="4" s="1"/>
  <c r="C296" i="4"/>
  <c r="AH335" i="4" s="1"/>
  <c r="AK243" i="4"/>
  <c r="AK242" i="4"/>
  <c r="AK241" i="4"/>
  <c r="AK240" i="4"/>
  <c r="AK239" i="4"/>
  <c r="AK238" i="4"/>
  <c r="AK236" i="4"/>
  <c r="AK235" i="4"/>
  <c r="AK234" i="4"/>
  <c r="AK233" i="4"/>
  <c r="AK231" i="4"/>
  <c r="AK230" i="4"/>
  <c r="AK229" i="4"/>
  <c r="AK228" i="4"/>
  <c r="AK227" i="4"/>
  <c r="AK226" i="4"/>
  <c r="AK225" i="4"/>
  <c r="AK224" i="4"/>
  <c r="AK223" i="4"/>
  <c r="AK222" i="4"/>
  <c r="AK220" i="4"/>
  <c r="AK216" i="4"/>
  <c r="AK215" i="4"/>
  <c r="AK214" i="4"/>
  <c r="AK213" i="4"/>
  <c r="AK212" i="4"/>
  <c r="AK211" i="4"/>
  <c r="AC136" i="3"/>
  <c r="AA136" i="3"/>
  <c r="AA117" i="3" s="1"/>
  <c r="U136" i="3"/>
  <c r="U80" i="3" s="1"/>
  <c r="M136" i="3"/>
  <c r="J136" i="3"/>
  <c r="AJ135" i="3"/>
  <c r="AJ136" i="3" s="1"/>
  <c r="AI135" i="3"/>
  <c r="AI136" i="3" s="1"/>
  <c r="AH135" i="3"/>
  <c r="AH136" i="3" s="1"/>
  <c r="AG135" i="3"/>
  <c r="AG136" i="3" s="1"/>
  <c r="AF135" i="3"/>
  <c r="AF136" i="3" s="1"/>
  <c r="AE135" i="3"/>
  <c r="AE136" i="3" s="1"/>
  <c r="AD135" i="3"/>
  <c r="AD136" i="3" s="1"/>
  <c r="AC135" i="3"/>
  <c r="AB135" i="3"/>
  <c r="AB136" i="3" s="1"/>
  <c r="AA135" i="3"/>
  <c r="Z135" i="3"/>
  <c r="Z136" i="3" s="1"/>
  <c r="Y135" i="3"/>
  <c r="Y136" i="3" s="1"/>
  <c r="X135" i="3"/>
  <c r="X136" i="3" s="1"/>
  <c r="W135" i="3"/>
  <c r="W136" i="3" s="1"/>
  <c r="V135" i="3"/>
  <c r="V136" i="3" s="1"/>
  <c r="U135" i="3"/>
  <c r="T135" i="3"/>
  <c r="T136" i="3" s="1"/>
  <c r="S135" i="3"/>
  <c r="S136" i="3" s="1"/>
  <c r="R135" i="3"/>
  <c r="R136" i="3" s="1"/>
  <c r="Q135" i="3"/>
  <c r="Q136" i="3" s="1"/>
  <c r="P135" i="3"/>
  <c r="P136" i="3" s="1"/>
  <c r="O135" i="3"/>
  <c r="O136" i="3" s="1"/>
  <c r="N135" i="3"/>
  <c r="N136" i="3" s="1"/>
  <c r="M135" i="3"/>
  <c r="L135" i="3"/>
  <c r="L136" i="3" s="1"/>
  <c r="K135" i="3"/>
  <c r="K136" i="3" s="1"/>
  <c r="J135" i="3"/>
  <c r="I135" i="3"/>
  <c r="I136" i="3" s="1"/>
  <c r="H135" i="3"/>
  <c r="H136" i="3" s="1"/>
  <c r="G135" i="3"/>
  <c r="G136" i="3" s="1"/>
  <c r="F135" i="3"/>
  <c r="F136" i="3" s="1"/>
  <c r="E135" i="3"/>
  <c r="E136" i="3" s="1"/>
  <c r="D135" i="3"/>
  <c r="D136" i="3" s="1"/>
  <c r="Y118" i="3"/>
  <c r="AE115" i="3"/>
  <c r="M114" i="3"/>
  <c r="C113" i="3"/>
  <c r="AA112" i="3"/>
  <c r="AC111" i="3"/>
  <c r="I110" i="3"/>
  <c r="K109" i="3"/>
  <c r="C108" i="3"/>
  <c r="AA107" i="3"/>
  <c r="AC106" i="3"/>
  <c r="Q106" i="3"/>
  <c r="I105" i="3"/>
  <c r="K104" i="3"/>
  <c r="C103" i="3"/>
  <c r="Y102" i="3"/>
  <c r="Q101" i="3"/>
  <c r="I100" i="3"/>
  <c r="K99" i="3"/>
  <c r="AG98" i="3"/>
  <c r="Y97" i="3"/>
  <c r="Q96" i="3"/>
  <c r="G95" i="3"/>
  <c r="I94" i="3"/>
  <c r="AG93" i="3"/>
  <c r="Y92" i="3"/>
  <c r="Q90" i="3"/>
  <c r="G90" i="3"/>
  <c r="I89" i="3"/>
  <c r="AG88" i="3"/>
  <c r="Y86" i="3"/>
  <c r="Q85" i="3"/>
  <c r="G85" i="3"/>
  <c r="I84" i="3"/>
  <c r="AE83" i="3"/>
  <c r="AG82" i="3"/>
  <c r="Y81" i="3"/>
  <c r="M80" i="3"/>
  <c r="I76" i="3"/>
  <c r="AF116" i="3" s="1"/>
  <c r="AK65" i="3"/>
  <c r="AK63" i="3"/>
  <c r="AK61" i="3"/>
  <c r="AK60" i="3"/>
  <c r="AK58" i="3"/>
  <c r="AK57" i="3"/>
  <c r="AK56" i="3"/>
  <c r="AK55" i="3"/>
  <c r="AK54" i="3"/>
  <c r="AK52" i="3"/>
  <c r="AK51" i="3"/>
  <c r="AK50" i="3"/>
  <c r="AK49" i="3"/>
  <c r="AK48" i="3"/>
  <c r="AK47" i="3"/>
  <c r="AK44" i="3"/>
  <c r="AK43" i="3"/>
  <c r="AK42" i="3"/>
  <c r="AK38" i="3"/>
  <c r="AK36" i="3"/>
  <c r="AK35" i="3"/>
  <c r="AK34" i="3"/>
  <c r="AK33" i="3"/>
  <c r="AK32" i="3"/>
  <c r="AK31" i="3"/>
  <c r="AK30" i="3"/>
  <c r="AK29" i="3"/>
  <c r="AK28" i="3"/>
  <c r="AK27" i="3"/>
  <c r="AK26" i="3"/>
  <c r="AK25" i="3"/>
  <c r="AK24" i="3"/>
  <c r="AK23" i="3"/>
  <c r="AK22" i="3"/>
  <c r="AK19" i="3"/>
  <c r="AK18" i="3"/>
  <c r="AK17" i="3"/>
  <c r="S111" i="3" l="1"/>
  <c r="S100" i="3"/>
  <c r="S95" i="3"/>
  <c r="S105" i="3"/>
  <c r="AI113" i="3"/>
  <c r="AI108" i="3"/>
  <c r="AI103" i="3"/>
  <c r="AI92" i="3"/>
  <c r="AI97" i="3"/>
  <c r="AI87" i="3"/>
  <c r="Z316" i="4"/>
  <c r="Z336" i="4"/>
  <c r="Z320" i="4"/>
  <c r="Z307" i="4"/>
  <c r="Z324" i="4"/>
  <c r="O91" i="3"/>
  <c r="O86" i="3"/>
  <c r="O81" i="3"/>
  <c r="O115" i="3"/>
  <c r="W87" i="3"/>
  <c r="W82" i="3"/>
  <c r="O328" i="4"/>
  <c r="O334" i="4"/>
  <c r="O314" i="4"/>
  <c r="O305" i="4"/>
  <c r="O307" i="4"/>
  <c r="O311" i="4"/>
  <c r="W331" i="4"/>
  <c r="W322" i="4"/>
  <c r="AA91" i="3"/>
  <c r="AA96" i="3"/>
  <c r="AI81" i="3"/>
  <c r="S84" i="3"/>
  <c r="C87" i="3"/>
  <c r="S89" i="3"/>
  <c r="C92" i="3"/>
  <c r="U94" i="3"/>
  <c r="C97" i="3"/>
  <c r="U99" i="3"/>
  <c r="E102" i="3"/>
  <c r="U104" i="3"/>
  <c r="E107" i="3"/>
  <c r="W109" i="3"/>
  <c r="E112" i="3"/>
  <c r="W114" i="3"/>
  <c r="N304" i="4"/>
  <c r="AD305" i="4"/>
  <c r="AH306" i="4"/>
  <c r="AA308" i="4"/>
  <c r="F310" i="4"/>
  <c r="P311" i="4"/>
  <c r="O313" i="4"/>
  <c r="Z314" i="4"/>
  <c r="C317" i="4"/>
  <c r="P319" i="4"/>
  <c r="C322" i="4"/>
  <c r="AD324" i="4"/>
  <c r="S328" i="4"/>
  <c r="Z331" i="4"/>
  <c r="F22" i="8"/>
  <c r="F67" i="8"/>
  <c r="AA101" i="3"/>
  <c r="U305" i="4"/>
  <c r="Q308" i="4"/>
  <c r="E80" i="3"/>
  <c r="M82" i="3"/>
  <c r="AC84" i="3"/>
  <c r="M87" i="3"/>
  <c r="AE89" i="3"/>
  <c r="M92" i="3"/>
  <c r="AE94" i="3"/>
  <c r="O97" i="3"/>
  <c r="AE99" i="3"/>
  <c r="O102" i="3"/>
  <c r="AG104" i="3"/>
  <c r="O107" i="3"/>
  <c r="AG109" i="3"/>
  <c r="Q112" i="3"/>
  <c r="AJ114" i="3"/>
  <c r="AA336" i="4"/>
  <c r="K329" i="4"/>
  <c r="S316" i="4"/>
  <c r="Q304" i="4"/>
  <c r="AE305" i="4"/>
  <c r="C307" i="4"/>
  <c r="AH308" i="4"/>
  <c r="G310" i="4"/>
  <c r="Z311" i="4"/>
  <c r="U313" i="4"/>
  <c r="AH314" i="4"/>
  <c r="K317" i="4"/>
  <c r="AI319" i="4"/>
  <c r="N322" i="4"/>
  <c r="E325" i="4"/>
  <c r="AI328" i="4"/>
  <c r="C332" i="4"/>
  <c r="J336" i="4"/>
  <c r="U110" i="3"/>
  <c r="AA304" i="4"/>
  <c r="Q315" i="4"/>
  <c r="M326" i="4"/>
  <c r="N329" i="4"/>
  <c r="Z332" i="4"/>
  <c r="AG336" i="4"/>
  <c r="AC80" i="3"/>
  <c r="K83" i="3"/>
  <c r="AA85" i="3"/>
  <c r="K88" i="3"/>
  <c r="AC90" i="3"/>
  <c r="K93" i="3"/>
  <c r="AC95" i="3"/>
  <c r="M98" i="3"/>
  <c r="AC100" i="3"/>
  <c r="M103" i="3"/>
  <c r="AE105" i="3"/>
  <c r="M108" i="3"/>
  <c r="AE110" i="3"/>
  <c r="O113" i="3"/>
  <c r="M116" i="3"/>
  <c r="F329" i="4"/>
  <c r="N330" i="4"/>
  <c r="V329" i="4"/>
  <c r="AD333" i="4"/>
  <c r="AH304" i="4"/>
  <c r="O306" i="4"/>
  <c r="AE307" i="4"/>
  <c r="Y309" i="4"/>
  <c r="AC310" i="4"/>
  <c r="AA312" i="4"/>
  <c r="K314" i="4"/>
  <c r="AJ315" i="4"/>
  <c r="C318" i="4"/>
  <c r="AD320" i="4"/>
  <c r="E323" i="4"/>
  <c r="AC326" i="4"/>
  <c r="W329" i="4"/>
  <c r="G333" i="4"/>
  <c r="C81" i="3"/>
  <c r="U83" i="3"/>
  <c r="E86" i="3"/>
  <c r="U88" i="3"/>
  <c r="E91" i="3"/>
  <c r="W93" i="3"/>
  <c r="E96" i="3"/>
  <c r="W98" i="3"/>
  <c r="G101" i="3"/>
  <c r="W103" i="3"/>
  <c r="G106" i="3"/>
  <c r="Y108" i="3"/>
  <c r="G111" i="3"/>
  <c r="Y113" i="3"/>
  <c r="AI315" i="4"/>
  <c r="F305" i="4"/>
  <c r="S306" i="4"/>
  <c r="G308" i="4"/>
  <c r="AD309" i="4"/>
  <c r="C311" i="4"/>
  <c r="AH312" i="4"/>
  <c r="N314" i="4"/>
  <c r="P316" i="4"/>
  <c r="G318" i="4"/>
  <c r="C321" i="4"/>
  <c r="W323" i="4"/>
  <c r="AG326" i="4"/>
  <c r="C330" i="4"/>
  <c r="AE333" i="4"/>
  <c r="F34" i="8"/>
  <c r="U318" i="4"/>
  <c r="U327" i="4"/>
  <c r="F18" i="8"/>
  <c r="F53" i="8"/>
  <c r="I27" i="8"/>
  <c r="B7" i="11" s="1"/>
  <c r="F23" i="8"/>
  <c r="F66" i="8"/>
  <c r="I336" i="4"/>
  <c r="I331" i="4"/>
  <c r="I324" i="4"/>
  <c r="I319" i="4"/>
  <c r="I313" i="4"/>
  <c r="I309" i="4"/>
  <c r="I305" i="4"/>
  <c r="I322" i="4"/>
  <c r="I315" i="4"/>
  <c r="I312" i="4"/>
  <c r="I308" i="4"/>
  <c r="I304" i="4"/>
  <c r="I316" i="4"/>
  <c r="I323" i="4"/>
  <c r="I332" i="4"/>
  <c r="I307" i="4"/>
  <c r="I306" i="4"/>
  <c r="I330" i="4"/>
  <c r="I311" i="4"/>
  <c r="AD128" i="3"/>
  <c r="V128" i="3"/>
  <c r="N128" i="3"/>
  <c r="F128" i="3"/>
  <c r="AF127" i="3"/>
  <c r="X127" i="3"/>
  <c r="P127" i="3"/>
  <c r="H127" i="3"/>
  <c r="AH126" i="3"/>
  <c r="Z126" i="3"/>
  <c r="R126" i="3"/>
  <c r="J126" i="3"/>
  <c r="AJ125" i="3"/>
  <c r="AB125" i="3"/>
  <c r="T125" i="3"/>
  <c r="L125" i="3"/>
  <c r="D125" i="3"/>
  <c r="AD124" i="3"/>
  <c r="V124" i="3"/>
  <c r="N124" i="3"/>
  <c r="F124" i="3"/>
  <c r="AF123" i="3"/>
  <c r="AH128" i="3"/>
  <c r="Y128" i="3"/>
  <c r="P128" i="3"/>
  <c r="G128" i="3"/>
  <c r="AE127" i="3"/>
  <c r="V127" i="3"/>
  <c r="M127" i="3"/>
  <c r="D127" i="3"/>
  <c r="AC126" i="3"/>
  <c r="T126" i="3"/>
  <c r="K126" i="3"/>
  <c r="AI125" i="3"/>
  <c r="Z125" i="3"/>
  <c r="Q125" i="3"/>
  <c r="H125" i="3"/>
  <c r="AG124" i="3"/>
  <c r="X124" i="3"/>
  <c r="O124" i="3"/>
  <c r="E124" i="3"/>
  <c r="AD123" i="3"/>
  <c r="V123" i="3"/>
  <c r="N123" i="3"/>
  <c r="F123" i="3"/>
  <c r="AF122" i="3"/>
  <c r="X122" i="3"/>
  <c r="P122" i="3"/>
  <c r="H122" i="3"/>
  <c r="AH121" i="3"/>
  <c r="Z121" i="3"/>
  <c r="R121" i="3"/>
  <c r="J121" i="3"/>
  <c r="AJ120" i="3"/>
  <c r="AB120" i="3"/>
  <c r="T120" i="3"/>
  <c r="L120" i="3"/>
  <c r="D120" i="3"/>
  <c r="AD119" i="3"/>
  <c r="V119" i="3"/>
  <c r="N119" i="3"/>
  <c r="F119" i="3"/>
  <c r="AF118" i="3"/>
  <c r="X118" i="3"/>
  <c r="P118" i="3"/>
  <c r="H118" i="3"/>
  <c r="AH117" i="3"/>
  <c r="Z117" i="3"/>
  <c r="R117" i="3"/>
  <c r="J117" i="3"/>
  <c r="AG128" i="3"/>
  <c r="X128" i="3"/>
  <c r="O128" i="3"/>
  <c r="E128" i="3"/>
  <c r="AD127" i="3"/>
  <c r="U127" i="3"/>
  <c r="L127" i="3"/>
  <c r="C127" i="3"/>
  <c r="AB126" i="3"/>
  <c r="S126" i="3"/>
  <c r="I126" i="3"/>
  <c r="AH125" i="3"/>
  <c r="Y125" i="3"/>
  <c r="P125" i="3"/>
  <c r="G125" i="3"/>
  <c r="AF124" i="3"/>
  <c r="W124" i="3"/>
  <c r="M124" i="3"/>
  <c r="D124" i="3"/>
  <c r="AC123" i="3"/>
  <c r="U123" i="3"/>
  <c r="M123" i="3"/>
  <c r="E123" i="3"/>
  <c r="AE122" i="3"/>
  <c r="W122" i="3"/>
  <c r="O122" i="3"/>
  <c r="G122" i="3"/>
  <c r="AG121" i="3"/>
  <c r="Y121" i="3"/>
  <c r="Q121" i="3"/>
  <c r="I121" i="3"/>
  <c r="AI120" i="3"/>
  <c r="AA120" i="3"/>
  <c r="S120" i="3"/>
  <c r="K120" i="3"/>
  <c r="C120" i="3"/>
  <c r="AC119" i="3"/>
  <c r="U119" i="3"/>
  <c r="M119" i="3"/>
  <c r="E119" i="3"/>
  <c r="AE118" i="3"/>
  <c r="W118" i="3"/>
  <c r="O118" i="3"/>
  <c r="G118" i="3"/>
  <c r="AG117" i="3"/>
  <c r="Y117" i="3"/>
  <c r="Q117" i="3"/>
  <c r="I117" i="3"/>
  <c r="AI116" i="3"/>
  <c r="AA116" i="3"/>
  <c r="AF128" i="3"/>
  <c r="W128" i="3"/>
  <c r="M128" i="3"/>
  <c r="D128" i="3"/>
  <c r="AC127" i="3"/>
  <c r="T127" i="3"/>
  <c r="K127" i="3"/>
  <c r="AJ126" i="3"/>
  <c r="AA126" i="3"/>
  <c r="Q126" i="3"/>
  <c r="H126" i="3"/>
  <c r="AG125" i="3"/>
  <c r="X125" i="3"/>
  <c r="O125" i="3"/>
  <c r="F125" i="3"/>
  <c r="AE124" i="3"/>
  <c r="U124" i="3"/>
  <c r="L124" i="3"/>
  <c r="C124" i="3"/>
  <c r="AB123" i="3"/>
  <c r="T123" i="3"/>
  <c r="L123" i="3"/>
  <c r="D123" i="3"/>
  <c r="AD122" i="3"/>
  <c r="V122" i="3"/>
  <c r="N122" i="3"/>
  <c r="F122" i="3"/>
  <c r="AF121" i="3"/>
  <c r="X121" i="3"/>
  <c r="P121" i="3"/>
  <c r="H121" i="3"/>
  <c r="AH120" i="3"/>
  <c r="Z120" i="3"/>
  <c r="R120" i="3"/>
  <c r="J120" i="3"/>
  <c r="AJ119" i="3"/>
  <c r="AB119" i="3"/>
  <c r="T119" i="3"/>
  <c r="L119" i="3"/>
  <c r="D119" i="3"/>
  <c r="AD118" i="3"/>
  <c r="V118" i="3"/>
  <c r="N118" i="3"/>
  <c r="F118" i="3"/>
  <c r="AF117" i="3"/>
  <c r="X117" i="3"/>
  <c r="P117" i="3"/>
  <c r="H117" i="3"/>
  <c r="AH116" i="3"/>
  <c r="Z116" i="3"/>
  <c r="R116" i="3"/>
  <c r="J116" i="3"/>
  <c r="AJ115" i="3"/>
  <c r="AB115" i="3"/>
  <c r="T115" i="3"/>
  <c r="L115" i="3"/>
  <c r="D115" i="3"/>
  <c r="AD114" i="3"/>
  <c r="AE128" i="3"/>
  <c r="U128" i="3"/>
  <c r="L128" i="3"/>
  <c r="C128" i="3"/>
  <c r="AB127" i="3"/>
  <c r="S127" i="3"/>
  <c r="J127" i="3"/>
  <c r="AI126" i="3"/>
  <c r="Y126" i="3"/>
  <c r="P126" i="3"/>
  <c r="G126" i="3"/>
  <c r="AF125" i="3"/>
  <c r="W125" i="3"/>
  <c r="N125" i="3"/>
  <c r="E125" i="3"/>
  <c r="AC124" i="3"/>
  <c r="T124" i="3"/>
  <c r="K124" i="3"/>
  <c r="AJ123" i="3"/>
  <c r="AA123" i="3"/>
  <c r="S123" i="3"/>
  <c r="K123" i="3"/>
  <c r="C123" i="3"/>
  <c r="AC122" i="3"/>
  <c r="U122" i="3"/>
  <c r="M122" i="3"/>
  <c r="E122" i="3"/>
  <c r="AE121" i="3"/>
  <c r="W121" i="3"/>
  <c r="O121" i="3"/>
  <c r="G121" i="3"/>
  <c r="AG120" i="3"/>
  <c r="Y120" i="3"/>
  <c r="Q120" i="3"/>
  <c r="I120" i="3"/>
  <c r="AI119" i="3"/>
  <c r="AA119" i="3"/>
  <c r="S119" i="3"/>
  <c r="K119" i="3"/>
  <c r="C119" i="3"/>
  <c r="AC118" i="3"/>
  <c r="U118" i="3"/>
  <c r="M118" i="3"/>
  <c r="E118" i="3"/>
  <c r="AE117" i="3"/>
  <c r="W117" i="3"/>
  <c r="O117" i="3"/>
  <c r="G117" i="3"/>
  <c r="AG116" i="3"/>
  <c r="Y116" i="3"/>
  <c r="Q116" i="3"/>
  <c r="I116" i="3"/>
  <c r="AI115" i="3"/>
  <c r="AA115" i="3"/>
  <c r="S115" i="3"/>
  <c r="K115" i="3"/>
  <c r="AB128" i="3"/>
  <c r="S128" i="3"/>
  <c r="J128" i="3"/>
  <c r="AI127" i="3"/>
  <c r="Z127" i="3"/>
  <c r="Q127" i="3"/>
  <c r="G127" i="3"/>
  <c r="AF126" i="3"/>
  <c r="W126" i="3"/>
  <c r="N126" i="3"/>
  <c r="E126" i="3"/>
  <c r="AD125" i="3"/>
  <c r="U125" i="3"/>
  <c r="K125" i="3"/>
  <c r="AJ124" i="3"/>
  <c r="AA124" i="3"/>
  <c r="R124" i="3"/>
  <c r="I124" i="3"/>
  <c r="AH123" i="3"/>
  <c r="Y123" i="3"/>
  <c r="Q123" i="3"/>
  <c r="I123" i="3"/>
  <c r="AI122" i="3"/>
  <c r="AA122" i="3"/>
  <c r="S122" i="3"/>
  <c r="K122" i="3"/>
  <c r="C122" i="3"/>
  <c r="AC121" i="3"/>
  <c r="U121" i="3"/>
  <c r="M121" i="3"/>
  <c r="E121" i="3"/>
  <c r="AE120" i="3"/>
  <c r="W120" i="3"/>
  <c r="O120" i="3"/>
  <c r="G120" i="3"/>
  <c r="AG119" i="3"/>
  <c r="Y119" i="3"/>
  <c r="Q119" i="3"/>
  <c r="I119" i="3"/>
  <c r="AI118" i="3"/>
  <c r="AA118" i="3"/>
  <c r="S118" i="3"/>
  <c r="K118" i="3"/>
  <c r="C118" i="3"/>
  <c r="AC117" i="3"/>
  <c r="U117" i="3"/>
  <c r="M117" i="3"/>
  <c r="E117" i="3"/>
  <c r="AE116" i="3"/>
  <c r="W116" i="3"/>
  <c r="O116" i="3"/>
  <c r="G116" i="3"/>
  <c r="AG115" i="3"/>
  <c r="Y115" i="3"/>
  <c r="Q115" i="3"/>
  <c r="I115" i="3"/>
  <c r="AI114" i="3"/>
  <c r="AA114" i="3"/>
  <c r="S114" i="3"/>
  <c r="K114" i="3"/>
  <c r="C114" i="3"/>
  <c r="AC113" i="3"/>
  <c r="U113" i="3"/>
  <c r="M113" i="3"/>
  <c r="E113" i="3"/>
  <c r="AE112" i="3"/>
  <c r="W112" i="3"/>
  <c r="O112" i="3"/>
  <c r="G112" i="3"/>
  <c r="AG111" i="3"/>
  <c r="Y111" i="3"/>
  <c r="Q111" i="3"/>
  <c r="I111" i="3"/>
  <c r="AI110" i="3"/>
  <c r="AA110" i="3"/>
  <c r="S110" i="3"/>
  <c r="K110" i="3"/>
  <c r="C110" i="3"/>
  <c r="AC109" i="3"/>
  <c r="U109" i="3"/>
  <c r="M109" i="3"/>
  <c r="E109" i="3"/>
  <c r="AE108" i="3"/>
  <c r="W108" i="3"/>
  <c r="O108" i="3"/>
  <c r="G108" i="3"/>
  <c r="AG107" i="3"/>
  <c r="Y107" i="3"/>
  <c r="Q107" i="3"/>
  <c r="I107" i="3"/>
  <c r="AI106" i="3"/>
  <c r="AA106" i="3"/>
  <c r="S106" i="3"/>
  <c r="K106" i="3"/>
  <c r="C106" i="3"/>
  <c r="AC105" i="3"/>
  <c r="U105" i="3"/>
  <c r="M105" i="3"/>
  <c r="E105" i="3"/>
  <c r="AE104" i="3"/>
  <c r="W104" i="3"/>
  <c r="O104" i="3"/>
  <c r="G104" i="3"/>
  <c r="AG103" i="3"/>
  <c r="Y103" i="3"/>
  <c r="Q103" i="3"/>
  <c r="I103" i="3"/>
  <c r="AI102" i="3"/>
  <c r="AA102" i="3"/>
  <c r="S102" i="3"/>
  <c r="K102" i="3"/>
  <c r="C102" i="3"/>
  <c r="AC101" i="3"/>
  <c r="U101" i="3"/>
  <c r="M101" i="3"/>
  <c r="E101" i="3"/>
  <c r="AE100" i="3"/>
  <c r="W100" i="3"/>
  <c r="O100" i="3"/>
  <c r="G100" i="3"/>
  <c r="AG99" i="3"/>
  <c r="Y99" i="3"/>
  <c r="Q99" i="3"/>
  <c r="I99" i="3"/>
  <c r="AI98" i="3"/>
  <c r="AA98" i="3"/>
  <c r="S98" i="3"/>
  <c r="K98" i="3"/>
  <c r="C98" i="3"/>
  <c r="AC97" i="3"/>
  <c r="U97" i="3"/>
  <c r="M97" i="3"/>
  <c r="E97" i="3"/>
  <c r="AE96" i="3"/>
  <c r="W96" i="3"/>
  <c r="O96" i="3"/>
  <c r="G96" i="3"/>
  <c r="AG95" i="3"/>
  <c r="Y95" i="3"/>
  <c r="Q95" i="3"/>
  <c r="I95" i="3"/>
  <c r="AI94" i="3"/>
  <c r="AA94" i="3"/>
  <c r="S94" i="3"/>
  <c r="K94" i="3"/>
  <c r="C94" i="3"/>
  <c r="AC93" i="3"/>
  <c r="U93" i="3"/>
  <c r="M93" i="3"/>
  <c r="E93" i="3"/>
  <c r="AE92" i="3"/>
  <c r="W92" i="3"/>
  <c r="O92" i="3"/>
  <c r="G92" i="3"/>
  <c r="AG91" i="3"/>
  <c r="Y91" i="3"/>
  <c r="Q91" i="3"/>
  <c r="I91" i="3"/>
  <c r="AI90" i="3"/>
  <c r="AA90" i="3"/>
  <c r="S90" i="3"/>
  <c r="K90" i="3"/>
  <c r="C90" i="3"/>
  <c r="AC89" i="3"/>
  <c r="U89" i="3"/>
  <c r="M89" i="3"/>
  <c r="E89" i="3"/>
  <c r="AE88" i="3"/>
  <c r="W88" i="3"/>
  <c r="O88" i="3"/>
  <c r="G88" i="3"/>
  <c r="AG87" i="3"/>
  <c r="Y87" i="3"/>
  <c r="Q87" i="3"/>
  <c r="I87" i="3"/>
  <c r="AI86" i="3"/>
  <c r="AA86" i="3"/>
  <c r="S86" i="3"/>
  <c r="K86" i="3"/>
  <c r="C86" i="3"/>
  <c r="AC85" i="3"/>
  <c r="U85" i="3"/>
  <c r="M85" i="3"/>
  <c r="E85" i="3"/>
  <c r="AE84" i="3"/>
  <c r="W84" i="3"/>
  <c r="O84" i="3"/>
  <c r="G84" i="3"/>
  <c r="AG83" i="3"/>
  <c r="Y83" i="3"/>
  <c r="Q83" i="3"/>
  <c r="I83" i="3"/>
  <c r="AI82" i="3"/>
  <c r="AA82" i="3"/>
  <c r="S82" i="3"/>
  <c r="K82" i="3"/>
  <c r="C82" i="3"/>
  <c r="AC81" i="3"/>
  <c r="U81" i="3"/>
  <c r="M81" i="3"/>
  <c r="E81" i="3"/>
  <c r="AJ128" i="3"/>
  <c r="AA128" i="3"/>
  <c r="R128" i="3"/>
  <c r="I128" i="3"/>
  <c r="AH127" i="3"/>
  <c r="Y127" i="3"/>
  <c r="O127" i="3"/>
  <c r="F127" i="3"/>
  <c r="AE126" i="3"/>
  <c r="V126" i="3"/>
  <c r="M126" i="3"/>
  <c r="D126" i="3"/>
  <c r="AC125" i="3"/>
  <c r="S125" i="3"/>
  <c r="J125" i="3"/>
  <c r="AI124" i="3"/>
  <c r="Z124" i="3"/>
  <c r="Q124" i="3"/>
  <c r="H124" i="3"/>
  <c r="AG123" i="3"/>
  <c r="X123" i="3"/>
  <c r="P123" i="3"/>
  <c r="H123" i="3"/>
  <c r="AH122" i="3"/>
  <c r="Z122" i="3"/>
  <c r="R122" i="3"/>
  <c r="J122" i="3"/>
  <c r="AJ121" i="3"/>
  <c r="AB121" i="3"/>
  <c r="T121" i="3"/>
  <c r="L121" i="3"/>
  <c r="D121" i="3"/>
  <c r="AD120" i="3"/>
  <c r="V120" i="3"/>
  <c r="N120" i="3"/>
  <c r="F120" i="3"/>
  <c r="AF119" i="3"/>
  <c r="X119" i="3"/>
  <c r="P119" i="3"/>
  <c r="H119" i="3"/>
  <c r="AH118" i="3"/>
  <c r="Z118" i="3"/>
  <c r="R118" i="3"/>
  <c r="J118" i="3"/>
  <c r="AJ117" i="3"/>
  <c r="AB117" i="3"/>
  <c r="T117" i="3"/>
  <c r="L117" i="3"/>
  <c r="D117" i="3"/>
  <c r="AD116" i="3"/>
  <c r="V116" i="3"/>
  <c r="N116" i="3"/>
  <c r="F116" i="3"/>
  <c r="AF115" i="3"/>
  <c r="X115" i="3"/>
  <c r="P115" i="3"/>
  <c r="H115" i="3"/>
  <c r="AH114" i="3"/>
  <c r="Z114" i="3"/>
  <c r="R114" i="3"/>
  <c r="J114" i="3"/>
  <c r="AJ113" i="3"/>
  <c r="AB113" i="3"/>
  <c r="T113" i="3"/>
  <c r="L113" i="3"/>
  <c r="D113" i="3"/>
  <c r="AD112" i="3"/>
  <c r="V112" i="3"/>
  <c r="N112" i="3"/>
  <c r="F112" i="3"/>
  <c r="AF111" i="3"/>
  <c r="X111" i="3"/>
  <c r="P111" i="3"/>
  <c r="H111" i="3"/>
  <c r="AH110" i="3"/>
  <c r="Z110" i="3"/>
  <c r="R110" i="3"/>
  <c r="J110" i="3"/>
  <c r="AJ109" i="3"/>
  <c r="AB109" i="3"/>
  <c r="T109" i="3"/>
  <c r="L109" i="3"/>
  <c r="D109" i="3"/>
  <c r="AD108" i="3"/>
  <c r="V108" i="3"/>
  <c r="N108" i="3"/>
  <c r="F108" i="3"/>
  <c r="AF107" i="3"/>
  <c r="X107" i="3"/>
  <c r="P107" i="3"/>
  <c r="H107" i="3"/>
  <c r="AH106" i="3"/>
  <c r="Z106" i="3"/>
  <c r="R106" i="3"/>
  <c r="J106" i="3"/>
  <c r="AJ105" i="3"/>
  <c r="AB105" i="3"/>
  <c r="T105" i="3"/>
  <c r="L105" i="3"/>
  <c r="D105" i="3"/>
  <c r="AD104" i="3"/>
  <c r="V104" i="3"/>
  <c r="N104" i="3"/>
  <c r="F104" i="3"/>
  <c r="AF103" i="3"/>
  <c r="X103" i="3"/>
  <c r="P103" i="3"/>
  <c r="H103" i="3"/>
  <c r="AH102" i="3"/>
  <c r="Z102" i="3"/>
  <c r="R102" i="3"/>
  <c r="J102" i="3"/>
  <c r="AJ101" i="3"/>
  <c r="AB101" i="3"/>
  <c r="T101" i="3"/>
  <c r="L101" i="3"/>
  <c r="D101" i="3"/>
  <c r="AD100" i="3"/>
  <c r="V100" i="3"/>
  <c r="N100" i="3"/>
  <c r="F100" i="3"/>
  <c r="AF99" i="3"/>
  <c r="X99" i="3"/>
  <c r="P99" i="3"/>
  <c r="H99" i="3"/>
  <c r="AH98" i="3"/>
  <c r="Z98" i="3"/>
  <c r="R98" i="3"/>
  <c r="J98" i="3"/>
  <c r="AJ97" i="3"/>
  <c r="AB97" i="3"/>
  <c r="T97" i="3"/>
  <c r="L97" i="3"/>
  <c r="D97" i="3"/>
  <c r="AD96" i="3"/>
  <c r="V96" i="3"/>
  <c r="N96" i="3"/>
  <c r="F96" i="3"/>
  <c r="AF95" i="3"/>
  <c r="X95" i="3"/>
  <c r="P95" i="3"/>
  <c r="H95" i="3"/>
  <c r="AH94" i="3"/>
  <c r="Z94" i="3"/>
  <c r="R94" i="3"/>
  <c r="J94" i="3"/>
  <c r="AJ93" i="3"/>
  <c r="AB93" i="3"/>
  <c r="T93" i="3"/>
  <c r="L93" i="3"/>
  <c r="D93" i="3"/>
  <c r="AD92" i="3"/>
  <c r="V92" i="3"/>
  <c r="N92" i="3"/>
  <c r="F92" i="3"/>
  <c r="AF91" i="3"/>
  <c r="X91" i="3"/>
  <c r="P91" i="3"/>
  <c r="H91" i="3"/>
  <c r="AH90" i="3"/>
  <c r="Z90" i="3"/>
  <c r="R90" i="3"/>
  <c r="J90" i="3"/>
  <c r="AJ89" i="3"/>
  <c r="AB89" i="3"/>
  <c r="T89" i="3"/>
  <c r="L89" i="3"/>
  <c r="D89" i="3"/>
  <c r="AD88" i="3"/>
  <c r="V88" i="3"/>
  <c r="N88" i="3"/>
  <c r="F88" i="3"/>
  <c r="AF87" i="3"/>
  <c r="X87" i="3"/>
  <c r="P87" i="3"/>
  <c r="H87" i="3"/>
  <c r="AH86" i="3"/>
  <c r="Z86" i="3"/>
  <c r="R86" i="3"/>
  <c r="J86" i="3"/>
  <c r="AJ85" i="3"/>
  <c r="AB85" i="3"/>
  <c r="T85" i="3"/>
  <c r="L85" i="3"/>
  <c r="D85" i="3"/>
  <c r="AD84" i="3"/>
  <c r="V84" i="3"/>
  <c r="N84" i="3"/>
  <c r="F84" i="3"/>
  <c r="AF83" i="3"/>
  <c r="X83" i="3"/>
  <c r="P83" i="3"/>
  <c r="H83" i="3"/>
  <c r="AH82" i="3"/>
  <c r="Z82" i="3"/>
  <c r="R82" i="3"/>
  <c r="J82" i="3"/>
  <c r="AJ81" i="3"/>
  <c r="AB81" i="3"/>
  <c r="T81" i="3"/>
  <c r="L81" i="3"/>
  <c r="D81" i="3"/>
  <c r="R80" i="3"/>
  <c r="AH80" i="3"/>
  <c r="V81" i="3"/>
  <c r="H82" i="3"/>
  <c r="AD82" i="3"/>
  <c r="R83" i="3"/>
  <c r="D84" i="3"/>
  <c r="Z84" i="3"/>
  <c r="N85" i="3"/>
  <c r="AH85" i="3"/>
  <c r="V86" i="3"/>
  <c r="J87" i="3"/>
  <c r="AD87" i="3"/>
  <c r="R88" i="3"/>
  <c r="F89" i="3"/>
  <c r="Z89" i="3"/>
  <c r="N90" i="3"/>
  <c r="AJ90" i="3"/>
  <c r="V91" i="3"/>
  <c r="J92" i="3"/>
  <c r="AF92" i="3"/>
  <c r="R93" i="3"/>
  <c r="F94" i="3"/>
  <c r="AB94" i="3"/>
  <c r="N95" i="3"/>
  <c r="AJ95" i="3"/>
  <c r="X96" i="3"/>
  <c r="J97" i="3"/>
  <c r="AF97" i="3"/>
  <c r="T98" i="3"/>
  <c r="F99" i="3"/>
  <c r="AB99" i="3"/>
  <c r="P100" i="3"/>
  <c r="AJ100" i="3"/>
  <c r="X101" i="3"/>
  <c r="L102" i="3"/>
  <c r="AF102" i="3"/>
  <c r="T103" i="3"/>
  <c r="H104" i="3"/>
  <c r="AB104" i="3"/>
  <c r="P105" i="3"/>
  <c r="D106" i="3"/>
  <c r="X106" i="3"/>
  <c r="L107" i="3"/>
  <c r="AH107" i="3"/>
  <c r="T108" i="3"/>
  <c r="H109" i="3"/>
  <c r="AD109" i="3"/>
  <c r="P110" i="3"/>
  <c r="D111" i="3"/>
  <c r="Z111" i="3"/>
  <c r="L112" i="3"/>
  <c r="AH112" i="3"/>
  <c r="V113" i="3"/>
  <c r="H114" i="3"/>
  <c r="AE114" i="3"/>
  <c r="J115" i="3"/>
  <c r="H116" i="3"/>
  <c r="N117" i="3"/>
  <c r="J119" i="3"/>
  <c r="F121" i="3"/>
  <c r="AJ122" i="3"/>
  <c r="C125" i="3"/>
  <c r="I127" i="3"/>
  <c r="D325" i="4"/>
  <c r="D317" i="4"/>
  <c r="D311" i="4"/>
  <c r="D307" i="4"/>
  <c r="D310" i="4"/>
  <c r="D306" i="4"/>
  <c r="D314" i="4"/>
  <c r="AB321" i="4"/>
  <c r="AB310" i="4"/>
  <c r="AB306" i="4"/>
  <c r="AB317" i="4"/>
  <c r="AB313" i="4"/>
  <c r="AB309" i="4"/>
  <c r="AB305" i="4"/>
  <c r="AB327" i="4"/>
  <c r="AB319" i="4"/>
  <c r="L325" i="4"/>
  <c r="C80" i="3"/>
  <c r="K80" i="3"/>
  <c r="S80" i="3"/>
  <c r="AA80" i="3"/>
  <c r="AI80" i="3"/>
  <c r="K81" i="3"/>
  <c r="W81" i="3"/>
  <c r="AG81" i="3"/>
  <c r="I82" i="3"/>
  <c r="U82" i="3"/>
  <c r="AE82" i="3"/>
  <c r="G83" i="3"/>
  <c r="S83" i="3"/>
  <c r="AC83" i="3"/>
  <c r="E84" i="3"/>
  <c r="Q84" i="3"/>
  <c r="AA84" i="3"/>
  <c r="C85" i="3"/>
  <c r="O85" i="3"/>
  <c r="Y85" i="3"/>
  <c r="AI85" i="3"/>
  <c r="M86" i="3"/>
  <c r="W86" i="3"/>
  <c r="AG86" i="3"/>
  <c r="K87" i="3"/>
  <c r="U87" i="3"/>
  <c r="AE87" i="3"/>
  <c r="I88" i="3"/>
  <c r="S88" i="3"/>
  <c r="AC88" i="3"/>
  <c r="G89" i="3"/>
  <c r="Q89" i="3"/>
  <c r="AA89" i="3"/>
  <c r="E90" i="3"/>
  <c r="O90" i="3"/>
  <c r="Y90" i="3"/>
  <c r="C91" i="3"/>
  <c r="M91" i="3"/>
  <c r="W91" i="3"/>
  <c r="AI91" i="3"/>
  <c r="K92" i="3"/>
  <c r="U92" i="3"/>
  <c r="AG92" i="3"/>
  <c r="I93" i="3"/>
  <c r="S93" i="3"/>
  <c r="AE93" i="3"/>
  <c r="G94" i="3"/>
  <c r="Q94" i="3"/>
  <c r="AC94" i="3"/>
  <c r="E95" i="3"/>
  <c r="O95" i="3"/>
  <c r="AA95" i="3"/>
  <c r="C96" i="3"/>
  <c r="M96" i="3"/>
  <c r="Y96" i="3"/>
  <c r="AI96" i="3"/>
  <c r="K97" i="3"/>
  <c r="W97" i="3"/>
  <c r="AG97" i="3"/>
  <c r="I98" i="3"/>
  <c r="U98" i="3"/>
  <c r="AE98" i="3"/>
  <c r="G99" i="3"/>
  <c r="S99" i="3"/>
  <c r="AC99" i="3"/>
  <c r="E100" i="3"/>
  <c r="Q100" i="3"/>
  <c r="AA100" i="3"/>
  <c r="C101" i="3"/>
  <c r="O101" i="3"/>
  <c r="Y101" i="3"/>
  <c r="AI101" i="3"/>
  <c r="M102" i="3"/>
  <c r="W102" i="3"/>
  <c r="AG102" i="3"/>
  <c r="K103" i="3"/>
  <c r="U103" i="3"/>
  <c r="AE103" i="3"/>
  <c r="I104" i="3"/>
  <c r="S104" i="3"/>
  <c r="AC104" i="3"/>
  <c r="G105" i="3"/>
  <c r="Q105" i="3"/>
  <c r="AA105" i="3"/>
  <c r="E106" i="3"/>
  <c r="O106" i="3"/>
  <c r="Y106" i="3"/>
  <c r="C107" i="3"/>
  <c r="M107" i="3"/>
  <c r="W107" i="3"/>
  <c r="AI107" i="3"/>
  <c r="K108" i="3"/>
  <c r="U108" i="3"/>
  <c r="AG108" i="3"/>
  <c r="I109" i="3"/>
  <c r="S109" i="3"/>
  <c r="AE109" i="3"/>
  <c r="G110" i="3"/>
  <c r="Q110" i="3"/>
  <c r="AC110" i="3"/>
  <c r="E111" i="3"/>
  <c r="O111" i="3"/>
  <c r="AA111" i="3"/>
  <c r="C112" i="3"/>
  <c r="M112" i="3"/>
  <c r="Y112" i="3"/>
  <c r="AI112" i="3"/>
  <c r="K113" i="3"/>
  <c r="W113" i="3"/>
  <c r="AG113" i="3"/>
  <c r="I114" i="3"/>
  <c r="U114" i="3"/>
  <c r="AF114" i="3"/>
  <c r="M115" i="3"/>
  <c r="AC115" i="3"/>
  <c r="K116" i="3"/>
  <c r="AB116" i="3"/>
  <c r="S117" i="3"/>
  <c r="Q118" i="3"/>
  <c r="O119" i="3"/>
  <c r="M120" i="3"/>
  <c r="K121" i="3"/>
  <c r="I122" i="3"/>
  <c r="G123" i="3"/>
  <c r="G124" i="3"/>
  <c r="I125" i="3"/>
  <c r="L126" i="3"/>
  <c r="N127" i="3"/>
  <c r="Q128" i="3"/>
  <c r="E318" i="4"/>
  <c r="E310" i="4"/>
  <c r="E306" i="4"/>
  <c r="E314" i="4"/>
  <c r="E335" i="4"/>
  <c r="E331" i="4"/>
  <c r="E319" i="4"/>
  <c r="E313" i="4"/>
  <c r="E309" i="4"/>
  <c r="M316" i="4"/>
  <c r="M304" i="4"/>
  <c r="M321" i="4"/>
  <c r="M311" i="4"/>
  <c r="M307" i="4"/>
  <c r="M317" i="4"/>
  <c r="M332" i="4"/>
  <c r="M325" i="4"/>
  <c r="M310" i="4"/>
  <c r="M306" i="4"/>
  <c r="AC334" i="4"/>
  <c r="AC317" i="4"/>
  <c r="AC323" i="4"/>
  <c r="AC313" i="4"/>
  <c r="AC309" i="4"/>
  <c r="AC305" i="4"/>
  <c r="AC314" i="4"/>
  <c r="AC312" i="4"/>
  <c r="AC308" i="4"/>
  <c r="AC304" i="4"/>
  <c r="AA328" i="4"/>
  <c r="AA321" i="4"/>
  <c r="AA306" i="4"/>
  <c r="AA332" i="4"/>
  <c r="AA325" i="4"/>
  <c r="AA313" i="4"/>
  <c r="AA309" i="4"/>
  <c r="AA305" i="4"/>
  <c r="L306" i="4"/>
  <c r="E307" i="4"/>
  <c r="M312" i="4"/>
  <c r="Y315" i="4"/>
  <c r="X319" i="4"/>
  <c r="K322" i="4"/>
  <c r="U325" i="4"/>
  <c r="AC328" i="4"/>
  <c r="AC331" i="4"/>
  <c r="Q333" i="4"/>
  <c r="L335" i="4"/>
  <c r="J80" i="3"/>
  <c r="Z80" i="3"/>
  <c r="J81" i="3"/>
  <c r="AF81" i="3"/>
  <c r="T82" i="3"/>
  <c r="F83" i="3"/>
  <c r="AB83" i="3"/>
  <c r="P84" i="3"/>
  <c r="AJ84" i="3"/>
  <c r="X85" i="3"/>
  <c r="L86" i="3"/>
  <c r="AF86" i="3"/>
  <c r="T87" i="3"/>
  <c r="H88" i="3"/>
  <c r="AB88" i="3"/>
  <c r="P89" i="3"/>
  <c r="D90" i="3"/>
  <c r="X90" i="3"/>
  <c r="L91" i="3"/>
  <c r="AH91" i="3"/>
  <c r="T92" i="3"/>
  <c r="H93" i="3"/>
  <c r="AD93" i="3"/>
  <c r="P94" i="3"/>
  <c r="D95" i="3"/>
  <c r="Z95" i="3"/>
  <c r="L96" i="3"/>
  <c r="AH96" i="3"/>
  <c r="V97" i="3"/>
  <c r="H98" i="3"/>
  <c r="AD98" i="3"/>
  <c r="R99" i="3"/>
  <c r="D100" i="3"/>
  <c r="Z100" i="3"/>
  <c r="N101" i="3"/>
  <c r="AH101" i="3"/>
  <c r="V102" i="3"/>
  <c r="J103" i="3"/>
  <c r="AD103" i="3"/>
  <c r="R104" i="3"/>
  <c r="F105" i="3"/>
  <c r="Z105" i="3"/>
  <c r="N106" i="3"/>
  <c r="AJ106" i="3"/>
  <c r="V107" i="3"/>
  <c r="J108" i="3"/>
  <c r="AF108" i="3"/>
  <c r="R109" i="3"/>
  <c r="F110" i="3"/>
  <c r="AB110" i="3"/>
  <c r="N111" i="3"/>
  <c r="AJ111" i="3"/>
  <c r="X112" i="3"/>
  <c r="J113" i="3"/>
  <c r="AF113" i="3"/>
  <c r="T114" i="3"/>
  <c r="Z115" i="3"/>
  <c r="X116" i="3"/>
  <c r="L118" i="3"/>
  <c r="H120" i="3"/>
  <c r="D122" i="3"/>
  <c r="AI123" i="3"/>
  <c r="F126" i="3"/>
  <c r="K128" i="3"/>
  <c r="T319" i="4"/>
  <c r="T313" i="4"/>
  <c r="T309" i="4"/>
  <c r="T305" i="4"/>
  <c r="T314" i="4"/>
  <c r="AJ329" i="4"/>
  <c r="AJ322" i="4"/>
  <c r="AJ306" i="4"/>
  <c r="AJ334" i="4"/>
  <c r="D80" i="3"/>
  <c r="L80" i="3"/>
  <c r="T80" i="3"/>
  <c r="AB80" i="3"/>
  <c r="AJ80" i="3"/>
  <c r="N81" i="3"/>
  <c r="X81" i="3"/>
  <c r="AH81" i="3"/>
  <c r="L82" i="3"/>
  <c r="V82" i="3"/>
  <c r="AF82" i="3"/>
  <c r="J83" i="3"/>
  <c r="T83" i="3"/>
  <c r="AD83" i="3"/>
  <c r="H84" i="3"/>
  <c r="R84" i="3"/>
  <c r="AB84" i="3"/>
  <c r="F85" i="3"/>
  <c r="P85" i="3"/>
  <c r="Z85" i="3"/>
  <c r="D86" i="3"/>
  <c r="N86" i="3"/>
  <c r="X86" i="3"/>
  <c r="AJ86" i="3"/>
  <c r="L87" i="3"/>
  <c r="V87" i="3"/>
  <c r="AH87" i="3"/>
  <c r="J88" i="3"/>
  <c r="T88" i="3"/>
  <c r="AF88" i="3"/>
  <c r="H89" i="3"/>
  <c r="R89" i="3"/>
  <c r="AD89" i="3"/>
  <c r="F90" i="3"/>
  <c r="P90" i="3"/>
  <c r="AB90" i="3"/>
  <c r="D91" i="3"/>
  <c r="N91" i="3"/>
  <c r="Z91" i="3"/>
  <c r="AJ91" i="3"/>
  <c r="L92" i="3"/>
  <c r="X92" i="3"/>
  <c r="AH92" i="3"/>
  <c r="J93" i="3"/>
  <c r="V93" i="3"/>
  <c r="AF93" i="3"/>
  <c r="H94" i="3"/>
  <c r="T94" i="3"/>
  <c r="AD94" i="3"/>
  <c r="F95" i="3"/>
  <c r="R95" i="3"/>
  <c r="AB95" i="3"/>
  <c r="D96" i="3"/>
  <c r="P96" i="3"/>
  <c r="Z96" i="3"/>
  <c r="AJ96" i="3"/>
  <c r="N97" i="3"/>
  <c r="X97" i="3"/>
  <c r="AH97" i="3"/>
  <c r="L98" i="3"/>
  <c r="V98" i="3"/>
  <c r="AF98" i="3"/>
  <c r="J99" i="3"/>
  <c r="T99" i="3"/>
  <c r="AD99" i="3"/>
  <c r="H100" i="3"/>
  <c r="R100" i="3"/>
  <c r="AB100" i="3"/>
  <c r="F101" i="3"/>
  <c r="P101" i="3"/>
  <c r="Z101" i="3"/>
  <c r="D102" i="3"/>
  <c r="N102" i="3"/>
  <c r="X102" i="3"/>
  <c r="AJ102" i="3"/>
  <c r="L103" i="3"/>
  <c r="V103" i="3"/>
  <c r="AH103" i="3"/>
  <c r="J104" i="3"/>
  <c r="T104" i="3"/>
  <c r="AF104" i="3"/>
  <c r="H105" i="3"/>
  <c r="R105" i="3"/>
  <c r="AD105" i="3"/>
  <c r="F106" i="3"/>
  <c r="P106" i="3"/>
  <c r="AB106" i="3"/>
  <c r="D107" i="3"/>
  <c r="N107" i="3"/>
  <c r="Z107" i="3"/>
  <c r="AJ107" i="3"/>
  <c r="L108" i="3"/>
  <c r="X108" i="3"/>
  <c r="AH108" i="3"/>
  <c r="J109" i="3"/>
  <c r="V109" i="3"/>
  <c r="AF109" i="3"/>
  <c r="H110" i="3"/>
  <c r="T110" i="3"/>
  <c r="AD110" i="3"/>
  <c r="F111" i="3"/>
  <c r="R111" i="3"/>
  <c r="AB111" i="3"/>
  <c r="D112" i="3"/>
  <c r="P112" i="3"/>
  <c r="Z112" i="3"/>
  <c r="AJ112" i="3"/>
  <c r="N113" i="3"/>
  <c r="X113" i="3"/>
  <c r="AH113" i="3"/>
  <c r="L114" i="3"/>
  <c r="V114" i="3"/>
  <c r="AG114" i="3"/>
  <c r="N115" i="3"/>
  <c r="AD115" i="3"/>
  <c r="L116" i="3"/>
  <c r="AC116" i="3"/>
  <c r="V117" i="3"/>
  <c r="T118" i="3"/>
  <c r="R119" i="3"/>
  <c r="P120" i="3"/>
  <c r="N121" i="3"/>
  <c r="L122" i="3"/>
  <c r="J123" i="3"/>
  <c r="J124" i="3"/>
  <c r="M125" i="3"/>
  <c r="O126" i="3"/>
  <c r="R127" i="3"/>
  <c r="T128" i="3"/>
  <c r="AE323" i="4"/>
  <c r="AE318" i="4"/>
  <c r="AE314" i="4"/>
  <c r="AE312" i="4"/>
  <c r="AE304" i="4"/>
  <c r="AE329" i="4"/>
  <c r="AE322" i="4"/>
  <c r="AE320" i="4"/>
  <c r="Y305" i="4"/>
  <c r="U309" i="4"/>
  <c r="L310" i="4"/>
  <c r="Q312" i="4"/>
  <c r="AB315" i="4"/>
  <c r="E317" i="4"/>
  <c r="M318" i="4"/>
  <c r="AA319" i="4"/>
  <c r="D321" i="4"/>
  <c r="E324" i="4"/>
  <c r="Y325" i="4"/>
  <c r="T335" i="4"/>
  <c r="U120" i="3"/>
  <c r="Q122" i="3"/>
  <c r="R125" i="3"/>
  <c r="Z128" i="3"/>
  <c r="F80" i="3"/>
  <c r="N80" i="3"/>
  <c r="V80" i="3"/>
  <c r="AD80" i="3"/>
  <c r="F81" i="3"/>
  <c r="P81" i="3"/>
  <c r="Z81" i="3"/>
  <c r="D82" i="3"/>
  <c r="N82" i="3"/>
  <c r="X82" i="3"/>
  <c r="AJ82" i="3"/>
  <c r="L83" i="3"/>
  <c r="V83" i="3"/>
  <c r="AH83" i="3"/>
  <c r="J84" i="3"/>
  <c r="T84" i="3"/>
  <c r="AF84" i="3"/>
  <c r="H85" i="3"/>
  <c r="R85" i="3"/>
  <c r="AD85" i="3"/>
  <c r="F86" i="3"/>
  <c r="P86" i="3"/>
  <c r="AB86" i="3"/>
  <c r="D87" i="3"/>
  <c r="N87" i="3"/>
  <c r="Z87" i="3"/>
  <c r="AJ87" i="3"/>
  <c r="L88" i="3"/>
  <c r="X88" i="3"/>
  <c r="AH88" i="3"/>
  <c r="J89" i="3"/>
  <c r="V89" i="3"/>
  <c r="AF89" i="3"/>
  <c r="H90" i="3"/>
  <c r="T90" i="3"/>
  <c r="AD90" i="3"/>
  <c r="F91" i="3"/>
  <c r="R91" i="3"/>
  <c r="AB91" i="3"/>
  <c r="D92" i="3"/>
  <c r="P92" i="3"/>
  <c r="Z92" i="3"/>
  <c r="AJ92" i="3"/>
  <c r="N93" i="3"/>
  <c r="X93" i="3"/>
  <c r="AH93" i="3"/>
  <c r="L94" i="3"/>
  <c r="V94" i="3"/>
  <c r="AF94" i="3"/>
  <c r="J95" i="3"/>
  <c r="T95" i="3"/>
  <c r="AD95" i="3"/>
  <c r="H96" i="3"/>
  <c r="R96" i="3"/>
  <c r="AB96" i="3"/>
  <c r="F97" i="3"/>
  <c r="P97" i="3"/>
  <c r="Z97" i="3"/>
  <c r="D98" i="3"/>
  <c r="N98" i="3"/>
  <c r="X98" i="3"/>
  <c r="AJ98" i="3"/>
  <c r="L99" i="3"/>
  <c r="V99" i="3"/>
  <c r="AH99" i="3"/>
  <c r="J100" i="3"/>
  <c r="T100" i="3"/>
  <c r="AF100" i="3"/>
  <c r="H101" i="3"/>
  <c r="R101" i="3"/>
  <c r="AD101" i="3"/>
  <c r="F102" i="3"/>
  <c r="P102" i="3"/>
  <c r="AB102" i="3"/>
  <c r="D103" i="3"/>
  <c r="N103" i="3"/>
  <c r="Z103" i="3"/>
  <c r="AJ103" i="3"/>
  <c r="L104" i="3"/>
  <c r="X104" i="3"/>
  <c r="AH104" i="3"/>
  <c r="J105" i="3"/>
  <c r="V105" i="3"/>
  <c r="AF105" i="3"/>
  <c r="H106" i="3"/>
  <c r="T106" i="3"/>
  <c r="AD106" i="3"/>
  <c r="F107" i="3"/>
  <c r="R107" i="3"/>
  <c r="AB107" i="3"/>
  <c r="D108" i="3"/>
  <c r="P108" i="3"/>
  <c r="Z108" i="3"/>
  <c r="AJ108" i="3"/>
  <c r="N109" i="3"/>
  <c r="X109" i="3"/>
  <c r="AH109" i="3"/>
  <c r="L110" i="3"/>
  <c r="V110" i="3"/>
  <c r="AF110" i="3"/>
  <c r="J111" i="3"/>
  <c r="T111" i="3"/>
  <c r="AD111" i="3"/>
  <c r="H112" i="3"/>
  <c r="R112" i="3"/>
  <c r="AB112" i="3"/>
  <c r="F113" i="3"/>
  <c r="P113" i="3"/>
  <c r="Z113" i="3"/>
  <c r="D114" i="3"/>
  <c r="N114" i="3"/>
  <c r="X114" i="3"/>
  <c r="C115" i="3"/>
  <c r="R115" i="3"/>
  <c r="AH115" i="3"/>
  <c r="P116" i="3"/>
  <c r="AJ116" i="3"/>
  <c r="AD117" i="3"/>
  <c r="AB118" i="3"/>
  <c r="Z119" i="3"/>
  <c r="X120" i="3"/>
  <c r="V121" i="3"/>
  <c r="T122" i="3"/>
  <c r="R123" i="3"/>
  <c r="S124" i="3"/>
  <c r="V125" i="3"/>
  <c r="X126" i="3"/>
  <c r="AA127" i="3"/>
  <c r="AC128" i="3"/>
  <c r="H324" i="4"/>
  <c r="H319" i="4"/>
  <c r="H313" i="4"/>
  <c r="H309" i="4"/>
  <c r="H305" i="4"/>
  <c r="H315" i="4"/>
  <c r="H333" i="4"/>
  <c r="H328" i="4"/>
  <c r="H320" i="4"/>
  <c r="H312" i="4"/>
  <c r="H308" i="4"/>
  <c r="H304" i="4"/>
  <c r="P333" i="4"/>
  <c r="P323" i="4"/>
  <c r="P327" i="4"/>
  <c r="P309" i="4"/>
  <c r="P305" i="4"/>
  <c r="X336" i="4"/>
  <c r="X315" i="4"/>
  <c r="X311" i="4"/>
  <c r="X307" i="4"/>
  <c r="X317" i="4"/>
  <c r="X328" i="4"/>
  <c r="X321" i="4"/>
  <c r="AF332" i="4"/>
  <c r="AF325" i="4"/>
  <c r="AF308" i="4"/>
  <c r="AF304" i="4"/>
  <c r="AF331" i="4"/>
  <c r="AF315" i="4"/>
  <c r="AF311" i="4"/>
  <c r="AF307" i="4"/>
  <c r="P307" i="4"/>
  <c r="X308" i="4"/>
  <c r="S311" i="4"/>
  <c r="X312" i="4"/>
  <c r="X313" i="4"/>
  <c r="H316" i="4"/>
  <c r="S317" i="4"/>
  <c r="E320" i="4"/>
  <c r="P321" i="4"/>
  <c r="D326" i="4"/>
  <c r="AA327" i="4"/>
  <c r="AE330" i="4"/>
  <c r="E334" i="4"/>
  <c r="W80" i="3"/>
  <c r="Q81" i="3"/>
  <c r="O82" i="3"/>
  <c r="AI83" i="3"/>
  <c r="AG84" i="3"/>
  <c r="G86" i="3"/>
  <c r="E87" i="3"/>
  <c r="AA87" i="3"/>
  <c r="Y88" i="3"/>
  <c r="W89" i="3"/>
  <c r="U90" i="3"/>
  <c r="S91" i="3"/>
  <c r="Q92" i="3"/>
  <c r="AI93" i="3"/>
  <c r="AG94" i="3"/>
  <c r="U95" i="3"/>
  <c r="S96" i="3"/>
  <c r="Q97" i="3"/>
  <c r="E98" i="3"/>
  <c r="Y98" i="3"/>
  <c r="M99" i="3"/>
  <c r="K100" i="3"/>
  <c r="AG100" i="3"/>
  <c r="I101" i="3"/>
  <c r="AE101" i="3"/>
  <c r="Q102" i="3"/>
  <c r="AC102" i="3"/>
  <c r="O103" i="3"/>
  <c r="AA103" i="3"/>
  <c r="C104" i="3"/>
  <c r="M104" i="3"/>
  <c r="Y104" i="3"/>
  <c r="AI104" i="3"/>
  <c r="K105" i="3"/>
  <c r="W105" i="3"/>
  <c r="AG105" i="3"/>
  <c r="I106" i="3"/>
  <c r="U106" i="3"/>
  <c r="G107" i="3"/>
  <c r="S107" i="3"/>
  <c r="AC107" i="3"/>
  <c r="E108" i="3"/>
  <c r="Q108" i="3"/>
  <c r="AA108" i="3"/>
  <c r="C109" i="3"/>
  <c r="O109" i="3"/>
  <c r="Y109" i="3"/>
  <c r="AI109" i="3"/>
  <c r="M110" i="3"/>
  <c r="W110" i="3"/>
  <c r="AG110" i="3"/>
  <c r="K111" i="3"/>
  <c r="U111" i="3"/>
  <c r="AE111" i="3"/>
  <c r="I112" i="3"/>
  <c r="S112" i="3"/>
  <c r="AC112" i="3"/>
  <c r="G113" i="3"/>
  <c r="Q113" i="3"/>
  <c r="AA113" i="3"/>
  <c r="E114" i="3"/>
  <c r="O114" i="3"/>
  <c r="Y114" i="3"/>
  <c r="E115" i="3"/>
  <c r="U115" i="3"/>
  <c r="C116" i="3"/>
  <c r="S116" i="3"/>
  <c r="C117" i="3"/>
  <c r="AI117" i="3"/>
  <c r="AG118" i="3"/>
  <c r="AE119" i="3"/>
  <c r="AC120" i="3"/>
  <c r="AA121" i="3"/>
  <c r="Y122" i="3"/>
  <c r="W123" i="3"/>
  <c r="Y124" i="3"/>
  <c r="AA125" i="3"/>
  <c r="AD126" i="3"/>
  <c r="AG127" i="3"/>
  <c r="AI128" i="3"/>
  <c r="Q332" i="4"/>
  <c r="Q325" i="4"/>
  <c r="Q323" i="4"/>
  <c r="Q310" i="4"/>
  <c r="Q318" i="4"/>
  <c r="Q314" i="4"/>
  <c r="Q313" i="4"/>
  <c r="Q309" i="4"/>
  <c r="Q305" i="4"/>
  <c r="Q319" i="4"/>
  <c r="Y335" i="4"/>
  <c r="Y326" i="4"/>
  <c r="Y324" i="4"/>
  <c r="Y311" i="4"/>
  <c r="Y307" i="4"/>
  <c r="Y316" i="4"/>
  <c r="Y310" i="4"/>
  <c r="Y306" i="4"/>
  <c r="AG327" i="4"/>
  <c r="AG314" i="4"/>
  <c r="AG312" i="4"/>
  <c r="AG308" i="4"/>
  <c r="AG304" i="4"/>
  <c r="AG319" i="4"/>
  <c r="AG315" i="4"/>
  <c r="AG311" i="4"/>
  <c r="AG307" i="4"/>
  <c r="R318" i="4"/>
  <c r="R306" i="4"/>
  <c r="R331" i="4"/>
  <c r="R324" i="4"/>
  <c r="R315" i="4"/>
  <c r="R312" i="4"/>
  <c r="R308" i="4"/>
  <c r="R304" i="4"/>
  <c r="D305" i="4"/>
  <c r="AJ305" i="4"/>
  <c r="T307" i="4"/>
  <c r="AG318" i="4"/>
  <c r="AJ327" i="4"/>
  <c r="R332" i="4"/>
  <c r="S121" i="3"/>
  <c r="P124" i="3"/>
  <c r="W127" i="3"/>
  <c r="L334" i="4"/>
  <c r="L326" i="4"/>
  <c r="L311" i="4"/>
  <c r="L307" i="4"/>
  <c r="L317" i="4"/>
  <c r="G81" i="3"/>
  <c r="E82" i="3"/>
  <c r="C83" i="3"/>
  <c r="W83" i="3"/>
  <c r="U84" i="3"/>
  <c r="S85" i="3"/>
  <c r="AC86" i="3"/>
  <c r="C88" i="3"/>
  <c r="AI88" i="3"/>
  <c r="AG89" i="3"/>
  <c r="AE90" i="3"/>
  <c r="AC91" i="3"/>
  <c r="AA92" i="3"/>
  <c r="O93" i="3"/>
  <c r="M94" i="3"/>
  <c r="K95" i="3"/>
  <c r="AE95" i="3"/>
  <c r="AC96" i="3"/>
  <c r="G97" i="3"/>
  <c r="AA97" i="3"/>
  <c r="O98" i="3"/>
  <c r="C99" i="3"/>
  <c r="W99" i="3"/>
  <c r="U100" i="3"/>
  <c r="S101" i="3"/>
  <c r="G102" i="3"/>
  <c r="E103" i="3"/>
  <c r="AE106" i="3"/>
  <c r="H80" i="3"/>
  <c r="P80" i="3"/>
  <c r="X80" i="3"/>
  <c r="AF80" i="3"/>
  <c r="H81" i="3"/>
  <c r="R81" i="3"/>
  <c r="AD81" i="3"/>
  <c r="F82" i="3"/>
  <c r="P82" i="3"/>
  <c r="AB82" i="3"/>
  <c r="D83" i="3"/>
  <c r="N83" i="3"/>
  <c r="Z83" i="3"/>
  <c r="AJ83" i="3"/>
  <c r="L84" i="3"/>
  <c r="X84" i="3"/>
  <c r="AH84" i="3"/>
  <c r="J85" i="3"/>
  <c r="V85" i="3"/>
  <c r="AF85" i="3"/>
  <c r="H86" i="3"/>
  <c r="T86" i="3"/>
  <c r="AD86" i="3"/>
  <c r="F87" i="3"/>
  <c r="R87" i="3"/>
  <c r="AB87" i="3"/>
  <c r="D88" i="3"/>
  <c r="P88" i="3"/>
  <c r="Z88" i="3"/>
  <c r="AJ88" i="3"/>
  <c r="N89" i="3"/>
  <c r="X89" i="3"/>
  <c r="AH89" i="3"/>
  <c r="L90" i="3"/>
  <c r="V90" i="3"/>
  <c r="AF90" i="3"/>
  <c r="J91" i="3"/>
  <c r="T91" i="3"/>
  <c r="AD91" i="3"/>
  <c r="H92" i="3"/>
  <c r="R92" i="3"/>
  <c r="AB92" i="3"/>
  <c r="F93" i="3"/>
  <c r="P93" i="3"/>
  <c r="Z93" i="3"/>
  <c r="D94" i="3"/>
  <c r="N94" i="3"/>
  <c r="X94" i="3"/>
  <c r="AJ94" i="3"/>
  <c r="L95" i="3"/>
  <c r="V95" i="3"/>
  <c r="AH95" i="3"/>
  <c r="J96" i="3"/>
  <c r="T96" i="3"/>
  <c r="AF96" i="3"/>
  <c r="H97" i="3"/>
  <c r="R97" i="3"/>
  <c r="AD97" i="3"/>
  <c r="F98" i="3"/>
  <c r="P98" i="3"/>
  <c r="AB98" i="3"/>
  <c r="D99" i="3"/>
  <c r="N99" i="3"/>
  <c r="Z99" i="3"/>
  <c r="AJ99" i="3"/>
  <c r="L100" i="3"/>
  <c r="X100" i="3"/>
  <c r="AH100" i="3"/>
  <c r="J101" i="3"/>
  <c r="V101" i="3"/>
  <c r="AF101" i="3"/>
  <c r="H102" i="3"/>
  <c r="T102" i="3"/>
  <c r="AD102" i="3"/>
  <c r="F103" i="3"/>
  <c r="R103" i="3"/>
  <c r="AB103" i="3"/>
  <c r="D104" i="3"/>
  <c r="P104" i="3"/>
  <c r="Z104" i="3"/>
  <c r="AJ104" i="3"/>
  <c r="N105" i="3"/>
  <c r="X105" i="3"/>
  <c r="AH105" i="3"/>
  <c r="L106" i="3"/>
  <c r="V106" i="3"/>
  <c r="AF106" i="3"/>
  <c r="J107" i="3"/>
  <c r="T107" i="3"/>
  <c r="AD107" i="3"/>
  <c r="H108" i="3"/>
  <c r="R108" i="3"/>
  <c r="AB108" i="3"/>
  <c r="F109" i="3"/>
  <c r="P109" i="3"/>
  <c r="Z109" i="3"/>
  <c r="D110" i="3"/>
  <c r="N110" i="3"/>
  <c r="X110" i="3"/>
  <c r="AJ110" i="3"/>
  <c r="L111" i="3"/>
  <c r="V111" i="3"/>
  <c r="AH111" i="3"/>
  <c r="J112" i="3"/>
  <c r="T112" i="3"/>
  <c r="AF112" i="3"/>
  <c r="H113" i="3"/>
  <c r="R113" i="3"/>
  <c r="AD113" i="3"/>
  <c r="F114" i="3"/>
  <c r="P114" i="3"/>
  <c r="AB114" i="3"/>
  <c r="F115" i="3"/>
  <c r="V115" i="3"/>
  <c r="D116" i="3"/>
  <c r="T116" i="3"/>
  <c r="F117" i="3"/>
  <c r="D118" i="3"/>
  <c r="AJ118" i="3"/>
  <c r="AH119" i="3"/>
  <c r="AF120" i="3"/>
  <c r="AD121" i="3"/>
  <c r="AB122" i="3"/>
  <c r="Z123" i="3"/>
  <c r="AB124" i="3"/>
  <c r="AE125" i="3"/>
  <c r="AG126" i="3"/>
  <c r="AJ127" i="3"/>
  <c r="J322" i="4"/>
  <c r="J315" i="4"/>
  <c r="J320" i="4"/>
  <c r="J312" i="4"/>
  <c r="J308" i="4"/>
  <c r="J304" i="4"/>
  <c r="J316" i="4"/>
  <c r="J311" i="4"/>
  <c r="U314" i="4"/>
  <c r="U322" i="4"/>
  <c r="U312" i="4"/>
  <c r="U308" i="4"/>
  <c r="U335" i="4"/>
  <c r="U326" i="4"/>
  <c r="U316" i="4"/>
  <c r="U311" i="4"/>
  <c r="U307" i="4"/>
  <c r="AG306" i="4"/>
  <c r="AJ309" i="4"/>
  <c r="AG310" i="4"/>
  <c r="AE311" i="4"/>
  <c r="AE313" i="4"/>
  <c r="E315" i="4"/>
  <c r="AJ318" i="4"/>
  <c r="R320" i="4"/>
  <c r="AE321" i="4"/>
  <c r="T326" i="4"/>
  <c r="J331" i="4"/>
  <c r="U334" i="4"/>
  <c r="P336" i="4"/>
  <c r="D15" i="8"/>
  <c r="I8" i="8"/>
  <c r="B2" i="9" s="1"/>
  <c r="W119" i="3"/>
  <c r="O123" i="3"/>
  <c r="U126" i="3"/>
  <c r="G80" i="3"/>
  <c r="O80" i="3"/>
  <c r="AE80" i="3"/>
  <c r="AA81" i="3"/>
  <c r="Y82" i="3"/>
  <c r="M83" i="3"/>
  <c r="K84" i="3"/>
  <c r="I85" i="3"/>
  <c r="AE85" i="3"/>
  <c r="Q86" i="3"/>
  <c r="O87" i="3"/>
  <c r="M88" i="3"/>
  <c r="K89" i="3"/>
  <c r="I90" i="3"/>
  <c r="G91" i="3"/>
  <c r="E92" i="3"/>
  <c r="C93" i="3"/>
  <c r="Y93" i="3"/>
  <c r="W94" i="3"/>
  <c r="I96" i="3"/>
  <c r="AI99" i="3"/>
  <c r="I80" i="3"/>
  <c r="Q80" i="3"/>
  <c r="Y80" i="3"/>
  <c r="AG80" i="3"/>
  <c r="I81" i="3"/>
  <c r="S81" i="3"/>
  <c r="AE81" i="3"/>
  <c r="G82" i="3"/>
  <c r="Q82" i="3"/>
  <c r="AC82" i="3"/>
  <c r="E83" i="3"/>
  <c r="O83" i="3"/>
  <c r="AA83" i="3"/>
  <c r="C84" i="3"/>
  <c r="M84" i="3"/>
  <c r="Y84" i="3"/>
  <c r="AI84" i="3"/>
  <c r="K85" i="3"/>
  <c r="W85" i="3"/>
  <c r="AG85" i="3"/>
  <c r="I86" i="3"/>
  <c r="U86" i="3"/>
  <c r="AE86" i="3"/>
  <c r="G87" i="3"/>
  <c r="S87" i="3"/>
  <c r="AC87" i="3"/>
  <c r="E88" i="3"/>
  <c r="Q88" i="3"/>
  <c r="AA88" i="3"/>
  <c r="C89" i="3"/>
  <c r="O89" i="3"/>
  <c r="Y89" i="3"/>
  <c r="AI89" i="3"/>
  <c r="M90" i="3"/>
  <c r="W90" i="3"/>
  <c r="AG90" i="3"/>
  <c r="K91" i="3"/>
  <c r="U91" i="3"/>
  <c r="AE91" i="3"/>
  <c r="I92" i="3"/>
  <c r="S92" i="3"/>
  <c r="AC92" i="3"/>
  <c r="G93" i="3"/>
  <c r="Q93" i="3"/>
  <c r="AA93" i="3"/>
  <c r="E94" i="3"/>
  <c r="O94" i="3"/>
  <c r="Y94" i="3"/>
  <c r="C95" i="3"/>
  <c r="M95" i="3"/>
  <c r="W95" i="3"/>
  <c r="AI95" i="3"/>
  <c r="K96" i="3"/>
  <c r="U96" i="3"/>
  <c r="AG96" i="3"/>
  <c r="I97" i="3"/>
  <c r="S97" i="3"/>
  <c r="AE97" i="3"/>
  <c r="G98" i="3"/>
  <c r="Q98" i="3"/>
  <c r="AC98" i="3"/>
  <c r="E99" i="3"/>
  <c r="O99" i="3"/>
  <c r="AA99" i="3"/>
  <c r="C100" i="3"/>
  <c r="M100" i="3"/>
  <c r="Y100" i="3"/>
  <c r="AI100" i="3"/>
  <c r="K101" i="3"/>
  <c r="W101" i="3"/>
  <c r="AG101" i="3"/>
  <c r="I102" i="3"/>
  <c r="U102" i="3"/>
  <c r="AE102" i="3"/>
  <c r="G103" i="3"/>
  <c r="S103" i="3"/>
  <c r="AC103" i="3"/>
  <c r="E104" i="3"/>
  <c r="Q104" i="3"/>
  <c r="AA104" i="3"/>
  <c r="C105" i="3"/>
  <c r="O105" i="3"/>
  <c r="Y105" i="3"/>
  <c r="AI105" i="3"/>
  <c r="M106" i="3"/>
  <c r="W106" i="3"/>
  <c r="AG106" i="3"/>
  <c r="K107" i="3"/>
  <c r="U107" i="3"/>
  <c r="AE107" i="3"/>
  <c r="I108" i="3"/>
  <c r="S108" i="3"/>
  <c r="AC108" i="3"/>
  <c r="G109" i="3"/>
  <c r="Q109" i="3"/>
  <c r="AA109" i="3"/>
  <c r="E110" i="3"/>
  <c r="O110" i="3"/>
  <c r="Y110" i="3"/>
  <c r="C111" i="3"/>
  <c r="M111" i="3"/>
  <c r="W111" i="3"/>
  <c r="AI111" i="3"/>
  <c r="K112" i="3"/>
  <c r="U112" i="3"/>
  <c r="AG112" i="3"/>
  <c r="I113" i="3"/>
  <c r="S113" i="3"/>
  <c r="AE113" i="3"/>
  <c r="G114" i="3"/>
  <c r="Q114" i="3"/>
  <c r="AC114" i="3"/>
  <c r="G115" i="3"/>
  <c r="W115" i="3"/>
  <c r="E116" i="3"/>
  <c r="U116" i="3"/>
  <c r="K117" i="3"/>
  <c r="I118" i="3"/>
  <c r="G119" i="3"/>
  <c r="E120" i="3"/>
  <c r="C121" i="3"/>
  <c r="AI121" i="3"/>
  <c r="AG122" i="3"/>
  <c r="AE123" i="3"/>
  <c r="AH124" i="3"/>
  <c r="C126" i="3"/>
  <c r="E127" i="3"/>
  <c r="H128" i="3"/>
  <c r="K335" i="4"/>
  <c r="K320" i="4"/>
  <c r="K312" i="4"/>
  <c r="K308" i="4"/>
  <c r="K316" i="4"/>
  <c r="K330" i="4"/>
  <c r="K323" i="4"/>
  <c r="K321" i="4"/>
  <c r="K307" i="4"/>
  <c r="S327" i="4"/>
  <c r="S319" i="4"/>
  <c r="S313" i="4"/>
  <c r="S309" i="4"/>
  <c r="S305" i="4"/>
  <c r="S315" i="4"/>
  <c r="S312" i="4"/>
  <c r="S308" i="4"/>
  <c r="S304" i="4"/>
  <c r="S336" i="4"/>
  <c r="S322" i="4"/>
  <c r="S320" i="4"/>
  <c r="K305" i="4"/>
  <c r="D309" i="4"/>
  <c r="AJ311" i="4"/>
  <c r="D313" i="4"/>
  <c r="AG317" i="4"/>
  <c r="AJ321" i="4"/>
  <c r="R323" i="4"/>
  <c r="P328" i="4"/>
  <c r="AB329" i="4"/>
  <c r="Q331" i="4"/>
  <c r="AJ332" i="4"/>
  <c r="AE334" i="4"/>
  <c r="E304" i="4"/>
  <c r="O304" i="4"/>
  <c r="Y304" i="4"/>
  <c r="AI304" i="4"/>
  <c r="L305" i="4"/>
  <c r="V305" i="4"/>
  <c r="AG305" i="4"/>
  <c r="J306" i="4"/>
  <c r="T306" i="4"/>
  <c r="AD306" i="4"/>
  <c r="G307" i="4"/>
  <c r="Q307" i="4"/>
  <c r="AA307" i="4"/>
  <c r="E308" i="4"/>
  <c r="O308" i="4"/>
  <c r="Y308" i="4"/>
  <c r="AI308" i="4"/>
  <c r="L309" i="4"/>
  <c r="V309" i="4"/>
  <c r="AF309" i="4"/>
  <c r="J310" i="4"/>
  <c r="T310" i="4"/>
  <c r="AD310" i="4"/>
  <c r="G311" i="4"/>
  <c r="Q311" i="4"/>
  <c r="AA311" i="4"/>
  <c r="C312" i="4"/>
  <c r="O312" i="4"/>
  <c r="Y312" i="4"/>
  <c r="AI312" i="4"/>
  <c r="L313" i="4"/>
  <c r="V313" i="4"/>
  <c r="AF313" i="4"/>
  <c r="L314" i="4"/>
  <c r="W314" i="4"/>
  <c r="AI314" i="4"/>
  <c r="O315" i="4"/>
  <c r="Z315" i="4"/>
  <c r="C316" i="4"/>
  <c r="Q316" i="4"/>
  <c r="AC316" i="4"/>
  <c r="F317" i="4"/>
  <c r="T317" i="4"/>
  <c r="AE317" i="4"/>
  <c r="I318" i="4"/>
  <c r="V318" i="4"/>
  <c r="AH318" i="4"/>
  <c r="K319" i="4"/>
  <c r="Y319" i="4"/>
  <c r="AJ319" i="4"/>
  <c r="N320" i="4"/>
  <c r="AA320" i="4"/>
  <c r="E321" i="4"/>
  <c r="Q321" i="4"/>
  <c r="AG321" i="4"/>
  <c r="L322" i="4"/>
  <c r="Y322" i="4"/>
  <c r="G323" i="4"/>
  <c r="T323" i="4"/>
  <c r="AG323" i="4"/>
  <c r="O324" i="4"/>
  <c r="AA324" i="4"/>
  <c r="G325" i="4"/>
  <c r="V325" i="4"/>
  <c r="AJ325" i="4"/>
  <c r="N326" i="4"/>
  <c r="AD326" i="4"/>
  <c r="I327" i="4"/>
  <c r="W327" i="4"/>
  <c r="C328" i="4"/>
  <c r="Q328" i="4"/>
  <c r="AD328" i="4"/>
  <c r="L329" i="4"/>
  <c r="X329" i="4"/>
  <c r="D330" i="4"/>
  <c r="T330" i="4"/>
  <c r="AG330" i="4"/>
  <c r="K331" i="4"/>
  <c r="AA331" i="4"/>
  <c r="G332" i="4"/>
  <c r="S332" i="4"/>
  <c r="C333" i="4"/>
  <c r="R333" i="4"/>
  <c r="AH333" i="4"/>
  <c r="Q334" i="4"/>
  <c r="AF334" i="4"/>
  <c r="M335" i="4"/>
  <c r="AE335" i="4"/>
  <c r="K336" i="4"/>
  <c r="AD336" i="4"/>
  <c r="V336" i="4"/>
  <c r="N336" i="4"/>
  <c r="F336" i="4"/>
  <c r="AF335" i="4"/>
  <c r="X335" i="4"/>
  <c r="P335" i="4"/>
  <c r="H335" i="4"/>
  <c r="AH334" i="4"/>
  <c r="Z334" i="4"/>
  <c r="R334" i="4"/>
  <c r="J334" i="4"/>
  <c r="AJ333" i="4"/>
  <c r="AB333" i="4"/>
  <c r="T333" i="4"/>
  <c r="L333" i="4"/>
  <c r="D333" i="4"/>
  <c r="AD332" i="4"/>
  <c r="V332" i="4"/>
  <c r="AE336" i="4"/>
  <c r="U336" i="4"/>
  <c r="L336" i="4"/>
  <c r="C336" i="4"/>
  <c r="AB335" i="4"/>
  <c r="S335" i="4"/>
  <c r="J335" i="4"/>
  <c r="AI334" i="4"/>
  <c r="Y334" i="4"/>
  <c r="P334" i="4"/>
  <c r="G334" i="4"/>
  <c r="AF333" i="4"/>
  <c r="W333" i="4"/>
  <c r="N333" i="4"/>
  <c r="E333" i="4"/>
  <c r="AC332" i="4"/>
  <c r="T332" i="4"/>
  <c r="L332" i="4"/>
  <c r="D332" i="4"/>
  <c r="AD331" i="4"/>
  <c r="V331" i="4"/>
  <c r="N331" i="4"/>
  <c r="F331" i="4"/>
  <c r="AF330" i="4"/>
  <c r="X330" i="4"/>
  <c r="P330" i="4"/>
  <c r="H330" i="4"/>
  <c r="AH329" i="4"/>
  <c r="Z329" i="4"/>
  <c r="R329" i="4"/>
  <c r="J329" i="4"/>
  <c r="AJ328" i="4"/>
  <c r="AB328" i="4"/>
  <c r="T328" i="4"/>
  <c r="L328" i="4"/>
  <c r="D328" i="4"/>
  <c r="AD327" i="4"/>
  <c r="V327" i="4"/>
  <c r="N327" i="4"/>
  <c r="F327" i="4"/>
  <c r="AF326" i="4"/>
  <c r="X326" i="4"/>
  <c r="P326" i="4"/>
  <c r="H326" i="4"/>
  <c r="AH325" i="4"/>
  <c r="Z325" i="4"/>
  <c r="R325" i="4"/>
  <c r="J325" i="4"/>
  <c r="AJ324" i="4"/>
  <c r="AB324" i="4"/>
  <c r="T324" i="4"/>
  <c r="L324" i="4"/>
  <c r="D324" i="4"/>
  <c r="AD323" i="4"/>
  <c r="V323" i="4"/>
  <c r="N323" i="4"/>
  <c r="F323" i="4"/>
  <c r="AF322" i="4"/>
  <c r="X322" i="4"/>
  <c r="P322" i="4"/>
  <c r="H322" i="4"/>
  <c r="AH321" i="4"/>
  <c r="Z321" i="4"/>
  <c r="R321" i="4"/>
  <c r="J321" i="4"/>
  <c r="AJ320" i="4"/>
  <c r="AB320" i="4"/>
  <c r="T320" i="4"/>
  <c r="L320" i="4"/>
  <c r="D320" i="4"/>
  <c r="AD319" i="4"/>
  <c r="V319" i="4"/>
  <c r="N319" i="4"/>
  <c r="F319" i="4"/>
  <c r="AF318" i="4"/>
  <c r="X318" i="4"/>
  <c r="P318" i="4"/>
  <c r="H318" i="4"/>
  <c r="AH317" i="4"/>
  <c r="Z317" i="4"/>
  <c r="R317" i="4"/>
  <c r="J317" i="4"/>
  <c r="AJ316" i="4"/>
  <c r="AB316" i="4"/>
  <c r="T316" i="4"/>
  <c r="L316" i="4"/>
  <c r="D316" i="4"/>
  <c r="AD315" i="4"/>
  <c r="V315" i="4"/>
  <c r="N315" i="4"/>
  <c r="F315" i="4"/>
  <c r="AF314" i="4"/>
  <c r="X314" i="4"/>
  <c r="P314" i="4"/>
  <c r="H314" i="4"/>
  <c r="AH313" i="4"/>
  <c r="Z313" i="4"/>
  <c r="R313" i="4"/>
  <c r="J313" i="4"/>
  <c r="AJ312" i="4"/>
  <c r="AB312" i="4"/>
  <c r="T312" i="4"/>
  <c r="L312" i="4"/>
  <c r="D312" i="4"/>
  <c r="AD311" i="4"/>
  <c r="V311" i="4"/>
  <c r="N311" i="4"/>
  <c r="F311" i="4"/>
  <c r="AF310" i="4"/>
  <c r="X310" i="4"/>
  <c r="P310" i="4"/>
  <c r="H310" i="4"/>
  <c r="AH309" i="4"/>
  <c r="Z309" i="4"/>
  <c r="R309" i="4"/>
  <c r="J309" i="4"/>
  <c r="AJ308" i="4"/>
  <c r="AB308" i="4"/>
  <c r="T308" i="4"/>
  <c r="L308" i="4"/>
  <c r="D308" i="4"/>
  <c r="AD307" i="4"/>
  <c r="V307" i="4"/>
  <c r="N307" i="4"/>
  <c r="F307" i="4"/>
  <c r="AF306" i="4"/>
  <c r="X306" i="4"/>
  <c r="P306" i="4"/>
  <c r="H306" i="4"/>
  <c r="AH305" i="4"/>
  <c r="Z305" i="4"/>
  <c r="R305" i="4"/>
  <c r="J305" i="4"/>
  <c r="AJ304" i="4"/>
  <c r="AB304" i="4"/>
  <c r="T304" i="4"/>
  <c r="L304" i="4"/>
  <c r="D304" i="4"/>
  <c r="AI336" i="4"/>
  <c r="Y336" i="4"/>
  <c r="O336" i="4"/>
  <c r="D336" i="4"/>
  <c r="AA335" i="4"/>
  <c r="Q335" i="4"/>
  <c r="F335" i="4"/>
  <c r="AD334" i="4"/>
  <c r="T334" i="4"/>
  <c r="I334" i="4"/>
  <c r="AG333" i="4"/>
  <c r="V333" i="4"/>
  <c r="K333" i="4"/>
  <c r="AI332" i="4"/>
  <c r="Y332" i="4"/>
  <c r="O332" i="4"/>
  <c r="F332" i="4"/>
  <c r="AE331" i="4"/>
  <c r="U331" i="4"/>
  <c r="L331" i="4"/>
  <c r="C331" i="4"/>
  <c r="AB330" i="4"/>
  <c r="S330" i="4"/>
  <c r="J330" i="4"/>
  <c r="AI329" i="4"/>
  <c r="Y329" i="4"/>
  <c r="P329" i="4"/>
  <c r="G329" i="4"/>
  <c r="AF328" i="4"/>
  <c r="W328" i="4"/>
  <c r="N328" i="4"/>
  <c r="E328" i="4"/>
  <c r="AC327" i="4"/>
  <c r="T327" i="4"/>
  <c r="K327" i="4"/>
  <c r="AJ326" i="4"/>
  <c r="AA326" i="4"/>
  <c r="R326" i="4"/>
  <c r="I326" i="4"/>
  <c r="AG325" i="4"/>
  <c r="X325" i="4"/>
  <c r="O325" i="4"/>
  <c r="F325" i="4"/>
  <c r="AE324" i="4"/>
  <c r="V324" i="4"/>
  <c r="M324" i="4"/>
  <c r="C324" i="4"/>
  <c r="AB323" i="4"/>
  <c r="S323" i="4"/>
  <c r="J323" i="4"/>
  <c r="AI322" i="4"/>
  <c r="Z322" i="4"/>
  <c r="Q322" i="4"/>
  <c r="G322" i="4"/>
  <c r="AF321" i="4"/>
  <c r="W321" i="4"/>
  <c r="N321" i="4"/>
  <c r="AC336" i="4"/>
  <c r="R336" i="4"/>
  <c r="G336" i="4"/>
  <c r="AC335" i="4"/>
  <c r="O335" i="4"/>
  <c r="D335" i="4"/>
  <c r="AA334" i="4"/>
  <c r="N334" i="4"/>
  <c r="C334" i="4"/>
  <c r="Y333" i="4"/>
  <c r="M333" i="4"/>
  <c r="AH332" i="4"/>
  <c r="W332" i="4"/>
  <c r="K332" i="4"/>
  <c r="AI331" i="4"/>
  <c r="Y331" i="4"/>
  <c r="O331" i="4"/>
  <c r="D331" i="4"/>
  <c r="AA330" i="4"/>
  <c r="Q330" i="4"/>
  <c r="F330" i="4"/>
  <c r="AD329" i="4"/>
  <c r="T329" i="4"/>
  <c r="I329" i="4"/>
  <c r="AG328" i="4"/>
  <c r="V328" i="4"/>
  <c r="K328" i="4"/>
  <c r="AI327" i="4"/>
  <c r="Y327" i="4"/>
  <c r="O327" i="4"/>
  <c r="D327" i="4"/>
  <c r="AB326" i="4"/>
  <c r="Q326" i="4"/>
  <c r="F326" i="4"/>
  <c r="AD325" i="4"/>
  <c r="T325" i="4"/>
  <c r="I325" i="4"/>
  <c r="AG324" i="4"/>
  <c r="W324" i="4"/>
  <c r="K324" i="4"/>
  <c r="AI323" i="4"/>
  <c r="Y323" i="4"/>
  <c r="O323" i="4"/>
  <c r="D323" i="4"/>
  <c r="AB322" i="4"/>
  <c r="R322" i="4"/>
  <c r="F322" i="4"/>
  <c r="AD321" i="4"/>
  <c r="T321" i="4"/>
  <c r="I321" i="4"/>
  <c r="AH320" i="4"/>
  <c r="Y320" i="4"/>
  <c r="P320" i="4"/>
  <c r="G320" i="4"/>
  <c r="AF319" i="4"/>
  <c r="W319" i="4"/>
  <c r="M319" i="4"/>
  <c r="D319" i="4"/>
  <c r="AC318" i="4"/>
  <c r="T318" i="4"/>
  <c r="K318" i="4"/>
  <c r="AJ317" i="4"/>
  <c r="AA317" i="4"/>
  <c r="Q317" i="4"/>
  <c r="H317" i="4"/>
  <c r="AG316" i="4"/>
  <c r="X316" i="4"/>
  <c r="O316" i="4"/>
  <c r="F316" i="4"/>
  <c r="AE315" i="4"/>
  <c r="U315" i="4"/>
  <c r="L315" i="4"/>
  <c r="C315" i="4"/>
  <c r="AB314" i="4"/>
  <c r="S314" i="4"/>
  <c r="J314" i="4"/>
  <c r="AI313" i="4"/>
  <c r="Y313" i="4"/>
  <c r="P313" i="4"/>
  <c r="G313" i="4"/>
  <c r="AF312" i="4"/>
  <c r="W312" i="4"/>
  <c r="N312" i="4"/>
  <c r="E312" i="4"/>
  <c r="AC311" i="4"/>
  <c r="T311" i="4"/>
  <c r="K311" i="4"/>
  <c r="AJ310" i="4"/>
  <c r="AA310" i="4"/>
  <c r="R310" i="4"/>
  <c r="I310" i="4"/>
  <c r="AG309" i="4"/>
  <c r="X309" i="4"/>
  <c r="O309" i="4"/>
  <c r="F309" i="4"/>
  <c r="AE308" i="4"/>
  <c r="V308" i="4"/>
  <c r="M308" i="4"/>
  <c r="C308" i="4"/>
  <c r="AB307" i="4"/>
  <c r="S307" i="4"/>
  <c r="J307" i="4"/>
  <c r="AI306" i="4"/>
  <c r="Z306" i="4"/>
  <c r="Q306" i="4"/>
  <c r="G306" i="4"/>
  <c r="AF305" i="4"/>
  <c r="W305" i="4"/>
  <c r="N305" i="4"/>
  <c r="E305" i="4"/>
  <c r="AD304" i="4"/>
  <c r="U304" i="4"/>
  <c r="K304" i="4"/>
  <c r="AB336" i="4"/>
  <c r="Q336" i="4"/>
  <c r="E336" i="4"/>
  <c r="Z335" i="4"/>
  <c r="N335" i="4"/>
  <c r="C335" i="4"/>
  <c r="X334" i="4"/>
  <c r="M334" i="4"/>
  <c r="AI333" i="4"/>
  <c r="X333" i="4"/>
  <c r="J333" i="4"/>
  <c r="AG332" i="4"/>
  <c r="U332" i="4"/>
  <c r="J332" i="4"/>
  <c r="AH331" i="4"/>
  <c r="X331" i="4"/>
  <c r="M331" i="4"/>
  <c r="AJ330" i="4"/>
  <c r="Z330" i="4"/>
  <c r="O330" i="4"/>
  <c r="E330" i="4"/>
  <c r="AC329" i="4"/>
  <c r="S329" i="4"/>
  <c r="H329" i="4"/>
  <c r="AE328" i="4"/>
  <c r="U328" i="4"/>
  <c r="J328" i="4"/>
  <c r="AH327" i="4"/>
  <c r="X327" i="4"/>
  <c r="M327" i="4"/>
  <c r="C327" i="4"/>
  <c r="Z326" i="4"/>
  <c r="O326" i="4"/>
  <c r="E326" i="4"/>
  <c r="AC325" i="4"/>
  <c r="S325" i="4"/>
  <c r="H325" i="4"/>
  <c r="AF324" i="4"/>
  <c r="U324" i="4"/>
  <c r="J324" i="4"/>
  <c r="AH323" i="4"/>
  <c r="X323" i="4"/>
  <c r="M323" i="4"/>
  <c r="C323" i="4"/>
  <c r="AA322" i="4"/>
  <c r="O322" i="4"/>
  <c r="E322" i="4"/>
  <c r="AC321" i="4"/>
  <c r="S321" i="4"/>
  <c r="H321" i="4"/>
  <c r="AG320" i="4"/>
  <c r="X320" i="4"/>
  <c r="O320" i="4"/>
  <c r="F320" i="4"/>
  <c r="AE319" i="4"/>
  <c r="U319" i="4"/>
  <c r="L319" i="4"/>
  <c r="C319" i="4"/>
  <c r="AB318" i="4"/>
  <c r="S318" i="4"/>
  <c r="J318" i="4"/>
  <c r="AI317" i="4"/>
  <c r="Y317" i="4"/>
  <c r="P317" i="4"/>
  <c r="G317" i="4"/>
  <c r="AF316" i="4"/>
  <c r="W316" i="4"/>
  <c r="N316" i="4"/>
  <c r="E316" i="4"/>
  <c r="AC315" i="4"/>
  <c r="T315" i="4"/>
  <c r="K315" i="4"/>
  <c r="AJ314" i="4"/>
  <c r="AA314" i="4"/>
  <c r="R314" i="4"/>
  <c r="I314" i="4"/>
  <c r="AG313" i="4"/>
  <c r="F304" i="4"/>
  <c r="P304" i="4"/>
  <c r="Z304" i="4"/>
  <c r="C305" i="4"/>
  <c r="M305" i="4"/>
  <c r="X305" i="4"/>
  <c r="AI305" i="4"/>
  <c r="K306" i="4"/>
  <c r="U306" i="4"/>
  <c r="AE306" i="4"/>
  <c r="H307" i="4"/>
  <c r="R307" i="4"/>
  <c r="AC307" i="4"/>
  <c r="F308" i="4"/>
  <c r="P308" i="4"/>
  <c r="Z308" i="4"/>
  <c r="C309" i="4"/>
  <c r="M309" i="4"/>
  <c r="W309" i="4"/>
  <c r="AI309" i="4"/>
  <c r="K310" i="4"/>
  <c r="U310" i="4"/>
  <c r="AE310" i="4"/>
  <c r="H311" i="4"/>
  <c r="R311" i="4"/>
  <c r="AB311" i="4"/>
  <c r="F312" i="4"/>
  <c r="P312" i="4"/>
  <c r="Z312" i="4"/>
  <c r="C313" i="4"/>
  <c r="M313" i="4"/>
  <c r="W313" i="4"/>
  <c r="AJ313" i="4"/>
  <c r="M314" i="4"/>
  <c r="Y314" i="4"/>
  <c r="D315" i="4"/>
  <c r="P315" i="4"/>
  <c r="AA315" i="4"/>
  <c r="G316" i="4"/>
  <c r="R316" i="4"/>
  <c r="AD316" i="4"/>
  <c r="I317" i="4"/>
  <c r="U317" i="4"/>
  <c r="AF317" i="4"/>
  <c r="L318" i="4"/>
  <c r="W318" i="4"/>
  <c r="AI318" i="4"/>
  <c r="O319" i="4"/>
  <c r="Z319" i="4"/>
  <c r="C320" i="4"/>
  <c r="Q320" i="4"/>
  <c r="AC320" i="4"/>
  <c r="F321" i="4"/>
  <c r="U321" i="4"/>
  <c r="AI321" i="4"/>
  <c r="M322" i="4"/>
  <c r="AC322" i="4"/>
  <c r="H323" i="4"/>
  <c r="U323" i="4"/>
  <c r="AJ323" i="4"/>
  <c r="P324" i="4"/>
  <c r="AC324" i="4"/>
  <c r="K325" i="4"/>
  <c r="W325" i="4"/>
  <c r="C326" i="4"/>
  <c r="S326" i="4"/>
  <c r="AE326" i="4"/>
  <c r="J327" i="4"/>
  <c r="Z327" i="4"/>
  <c r="F328" i="4"/>
  <c r="R328" i="4"/>
  <c r="AH328" i="4"/>
  <c r="M329" i="4"/>
  <c r="AA329" i="4"/>
  <c r="G330" i="4"/>
  <c r="U330" i="4"/>
  <c r="AH330" i="4"/>
  <c r="P331" i="4"/>
  <c r="AB331" i="4"/>
  <c r="H332" i="4"/>
  <c r="X332" i="4"/>
  <c r="F333" i="4"/>
  <c r="S333" i="4"/>
  <c r="D334" i="4"/>
  <c r="S334" i="4"/>
  <c r="AG334" i="4"/>
  <c r="R335" i="4"/>
  <c r="AG335" i="4"/>
  <c r="M336" i="4"/>
  <c r="AF336" i="4"/>
  <c r="I9" i="8"/>
  <c r="B3" i="9" s="1"/>
  <c r="F9" i="8"/>
  <c r="E26" i="8"/>
  <c r="F33" i="8"/>
  <c r="W306" i="4"/>
  <c r="W310" i="4"/>
  <c r="AH310" i="4"/>
  <c r="G315" i="4"/>
  <c r="AH316" i="4"/>
  <c r="W317" i="4"/>
  <c r="N318" i="4"/>
  <c r="Z318" i="4"/>
  <c r="Z323" i="4"/>
  <c r="F324" i="4"/>
  <c r="AH324" i="4"/>
  <c r="G326" i="4"/>
  <c r="AH326" i="4"/>
  <c r="O329" i="4"/>
  <c r="W330" i="4"/>
  <c r="Z333" i="4"/>
  <c r="F334" i="4"/>
  <c r="V334" i="4"/>
  <c r="AI335" i="4"/>
  <c r="AH336" i="4"/>
  <c r="F11" i="8"/>
  <c r="I11" i="8"/>
  <c r="B5" i="9" s="1"/>
  <c r="F26" i="8"/>
  <c r="I26" i="8"/>
  <c r="B6" i="11" s="1"/>
  <c r="G305" i="4"/>
  <c r="N306" i="4"/>
  <c r="W307" i="4"/>
  <c r="AD308" i="4"/>
  <c r="G309" i="4"/>
  <c r="N310" i="4"/>
  <c r="AI310" i="4"/>
  <c r="W311" i="4"/>
  <c r="AD312" i="4"/>
  <c r="F313" i="4"/>
  <c r="AD314" i="4"/>
  <c r="V316" i="4"/>
  <c r="AI316" i="4"/>
  <c r="D318" i="4"/>
  <c r="O318" i="4"/>
  <c r="AA318" i="4"/>
  <c r="G319" i="4"/>
  <c r="R319" i="4"/>
  <c r="AC319" i="4"/>
  <c r="I320" i="4"/>
  <c r="U320" i="4"/>
  <c r="AF320" i="4"/>
  <c r="L321" i="4"/>
  <c r="Y321" i="4"/>
  <c r="D322" i="4"/>
  <c r="T322" i="4"/>
  <c r="AG322" i="4"/>
  <c r="L323" i="4"/>
  <c r="AA323" i="4"/>
  <c r="G324" i="4"/>
  <c r="S324" i="4"/>
  <c r="AI324" i="4"/>
  <c r="N325" i="4"/>
  <c r="AB325" i="4"/>
  <c r="J326" i="4"/>
  <c r="V326" i="4"/>
  <c r="AI326" i="4"/>
  <c r="Q327" i="4"/>
  <c r="AE327" i="4"/>
  <c r="I328" i="4"/>
  <c r="Y328" i="4"/>
  <c r="D329" i="4"/>
  <c r="Q329" i="4"/>
  <c r="AF329" i="4"/>
  <c r="L330" i="4"/>
  <c r="Y330" i="4"/>
  <c r="G331" i="4"/>
  <c r="S331" i="4"/>
  <c r="AG331" i="4"/>
  <c r="N332" i="4"/>
  <c r="AB332" i="4"/>
  <c r="I333" i="4"/>
  <c r="AA333" i="4"/>
  <c r="H334" i="4"/>
  <c r="W334" i="4"/>
  <c r="G335" i="4"/>
  <c r="V335" i="4"/>
  <c r="AJ335" i="4"/>
  <c r="T336" i="4"/>
  <c r="AJ336" i="4"/>
  <c r="AH307" i="4"/>
  <c r="O310" i="4"/>
  <c r="Z310" i="4"/>
  <c r="AH311" i="4"/>
  <c r="F314" i="4"/>
  <c r="W315" i="4"/>
  <c r="AH315" i="4"/>
  <c r="N317" i="4"/>
  <c r="AD318" i="4"/>
  <c r="V320" i="4"/>
  <c r="AI320" i="4"/>
  <c r="AH322" i="4"/>
  <c r="X324" i="4"/>
  <c r="C325" i="4"/>
  <c r="P325" i="4"/>
  <c r="AE325" i="4"/>
  <c r="K326" i="4"/>
  <c r="W326" i="4"/>
  <c r="E327" i="4"/>
  <c r="R327" i="4"/>
  <c r="AF327" i="4"/>
  <c r="M328" i="4"/>
  <c r="Z328" i="4"/>
  <c r="E329" i="4"/>
  <c r="U329" i="4"/>
  <c r="AG329" i="4"/>
  <c r="M330" i="4"/>
  <c r="AC330" i="4"/>
  <c r="H331" i="4"/>
  <c r="T331" i="4"/>
  <c r="AJ331" i="4"/>
  <c r="P332" i="4"/>
  <c r="AE332" i="4"/>
  <c r="O333" i="4"/>
  <c r="AC333" i="4"/>
  <c r="K334" i="4"/>
  <c r="AB334" i="4"/>
  <c r="I335" i="4"/>
  <c r="W335" i="4"/>
  <c r="H336" i="4"/>
  <c r="W336" i="4"/>
  <c r="B1" i="20"/>
  <c r="B1" i="19"/>
  <c r="B1" i="18"/>
  <c r="B1" i="17"/>
  <c r="B1" i="14"/>
  <c r="B1" i="15"/>
  <c r="B1" i="16"/>
  <c r="B1" i="13"/>
  <c r="B1" i="12"/>
  <c r="B1" i="9"/>
  <c r="B1" i="10"/>
  <c r="J84" i="8"/>
  <c r="C8" i="19" s="1"/>
  <c r="B1" i="11"/>
  <c r="J7" i="8"/>
  <c r="W304" i="4"/>
  <c r="AI307" i="4"/>
  <c r="W308" i="4"/>
  <c r="AI311" i="4"/>
  <c r="G314" i="4"/>
  <c r="O317" i="4"/>
  <c r="F318" i="4"/>
  <c r="W320" i="4"/>
  <c r="O321" i="4"/>
  <c r="V322" i="4"/>
  <c r="AD330" i="4"/>
  <c r="D19" i="8"/>
  <c r="I12" i="8"/>
  <c r="B6" i="9" s="1"/>
  <c r="F12" i="8"/>
  <c r="F14" i="8"/>
  <c r="I14" i="8"/>
  <c r="B8" i="9" s="1"/>
  <c r="J18" i="8"/>
  <c r="C5" i="10" s="1"/>
  <c r="I16" i="8"/>
  <c r="B3" i="10" s="1"/>
  <c r="F21" i="8"/>
  <c r="I21" i="8"/>
  <c r="B8" i="10" s="1"/>
  <c r="F30" i="8"/>
  <c r="J31" i="8"/>
  <c r="C4" i="12" s="1"/>
  <c r="J56" i="8"/>
  <c r="C8" i="15" s="1"/>
  <c r="F29" i="8"/>
  <c r="J54" i="8"/>
  <c r="C6" i="15" s="1"/>
  <c r="F20" i="8"/>
  <c r="J37" i="8"/>
  <c r="C3" i="13" s="1"/>
  <c r="J58" i="8"/>
  <c r="C3" i="16" s="1"/>
  <c r="I20" i="8"/>
  <c r="B7" i="10" s="1"/>
  <c r="I34" i="8"/>
  <c r="B7" i="12" s="1"/>
  <c r="J17" i="8"/>
  <c r="C4" i="10" s="1"/>
  <c r="F24" i="8"/>
  <c r="J69" i="8"/>
  <c r="C7" i="17" s="1"/>
  <c r="J52" i="8"/>
  <c r="C4" i="15" s="1"/>
  <c r="J53" i="8"/>
  <c r="C5" i="15" s="1"/>
  <c r="J57" i="8"/>
  <c r="C2" i="16" s="1"/>
  <c r="J65" i="8"/>
  <c r="C3" i="17" s="1"/>
  <c r="E27" i="8"/>
  <c r="F27" i="8" s="1"/>
  <c r="F35" i="8"/>
  <c r="J41" i="8"/>
  <c r="C7" i="13" s="1"/>
  <c r="J45" i="8"/>
  <c r="C4" i="14" s="1"/>
  <c r="J59" i="8"/>
  <c r="C4" i="16" s="1"/>
  <c r="J64" i="8"/>
  <c r="C2" i="17" s="1"/>
  <c r="J48" i="8"/>
  <c r="C7" i="14" s="1"/>
  <c r="J91" i="8"/>
  <c r="C8" i="20" s="1"/>
  <c r="I50" i="8"/>
  <c r="B2" i="15" s="1"/>
  <c r="F50" i="8"/>
  <c r="J81" i="8"/>
  <c r="C5" i="19" s="1"/>
  <c r="J62" i="8"/>
  <c r="C7" i="16" s="1"/>
  <c r="J72" i="8"/>
  <c r="C3" i="18" s="1"/>
  <c r="I82" i="8"/>
  <c r="B6" i="19" s="1"/>
  <c r="J77" i="8"/>
  <c r="C8" i="18" s="1"/>
  <c r="J78" i="8"/>
  <c r="C2" i="19" s="1"/>
  <c r="J79" i="8"/>
  <c r="C3" i="19" s="1"/>
  <c r="J82" i="8"/>
  <c r="C6" i="19" s="1"/>
  <c r="J76" i="8"/>
  <c r="C7" i="18" s="1"/>
  <c r="J90" i="8"/>
  <c r="C7" i="20" s="1"/>
  <c r="J87" i="8"/>
  <c r="C4" i="20" s="1"/>
  <c r="J88" i="8"/>
  <c r="C5" i="20" s="1"/>
  <c r="J86" i="8"/>
  <c r="C3" i="20" s="1"/>
  <c r="J89" i="8"/>
  <c r="C6" i="20" s="1"/>
  <c r="K20" i="8" l="1"/>
  <c r="D7" i="10" s="1"/>
  <c r="J20" i="8"/>
  <c r="C7" i="10" s="1"/>
  <c r="J14" i="8"/>
  <c r="C8" i="9" s="1"/>
  <c r="J11" i="8"/>
  <c r="C5" i="9" s="1"/>
  <c r="J9" i="8"/>
  <c r="C3" i="9" s="1"/>
  <c r="J16" i="8"/>
  <c r="C3" i="10" s="1"/>
  <c r="J29" i="8"/>
  <c r="C2" i="12" s="1"/>
  <c r="J24" i="8"/>
  <c r="C4" i="11" s="1"/>
  <c r="J30" i="8"/>
  <c r="C3" i="12" s="1"/>
  <c r="J12" i="8"/>
  <c r="C6" i="9" s="1"/>
  <c r="J10" i="8"/>
  <c r="C4" i="9" s="1"/>
  <c r="J35" i="8"/>
  <c r="C8" i="12" s="1"/>
  <c r="J27" i="8"/>
  <c r="C7" i="11" s="1"/>
  <c r="I19" i="8"/>
  <c r="B6" i="10" s="1"/>
  <c r="F19" i="8"/>
  <c r="J28" i="8"/>
  <c r="C8" i="11" s="1"/>
  <c r="J8" i="8"/>
  <c r="C2" i="9" s="1"/>
  <c r="J21" i="8"/>
  <c r="C8" i="10" s="1"/>
  <c r="J26" i="8"/>
  <c r="C6" i="11" s="1"/>
  <c r="J33" i="8"/>
  <c r="C6" i="12" s="1"/>
  <c r="J13" i="8"/>
  <c r="C7" i="9" s="1"/>
  <c r="K50" i="8"/>
  <c r="D2" i="15" s="1"/>
  <c r="J50" i="8"/>
  <c r="C2" i="15" s="1"/>
  <c r="C1" i="18"/>
  <c r="C1" i="17"/>
  <c r="C1" i="20"/>
  <c r="C1" i="19"/>
  <c r="C1" i="15"/>
  <c r="C1" i="16"/>
  <c r="C1" i="14"/>
  <c r="C1" i="11"/>
  <c r="C1" i="10"/>
  <c r="C1" i="9"/>
  <c r="C1" i="13"/>
  <c r="C1" i="12"/>
  <c r="J85" i="8"/>
  <c r="C2" i="20" s="1"/>
  <c r="J75" i="8"/>
  <c r="C6" i="18" s="1"/>
  <c r="J68" i="8"/>
  <c r="C6" i="17" s="1"/>
  <c r="J70" i="8"/>
  <c r="C8" i="17" s="1"/>
  <c r="J80" i="8"/>
  <c r="C4" i="19" s="1"/>
  <c r="J74" i="8"/>
  <c r="C5" i="18" s="1"/>
  <c r="J67" i="8"/>
  <c r="C5" i="17" s="1"/>
  <c r="J55" i="8"/>
  <c r="C7" i="15" s="1"/>
  <c r="J49" i="8"/>
  <c r="C8" i="14" s="1"/>
  <c r="J47" i="8"/>
  <c r="C6" i="14" s="1"/>
  <c r="J40" i="8"/>
  <c r="C6" i="13" s="1"/>
  <c r="J39" i="8"/>
  <c r="C5" i="13" s="1"/>
  <c r="J38" i="8"/>
  <c r="C4" i="13" s="1"/>
  <c r="J60" i="8"/>
  <c r="C5" i="16" s="1"/>
  <c r="J61" i="8"/>
  <c r="C6" i="16" s="1"/>
  <c r="J51" i="8"/>
  <c r="C3" i="15" s="1"/>
  <c r="J73" i="8"/>
  <c r="C4" i="18" s="1"/>
  <c r="J63" i="8"/>
  <c r="C8" i="16" s="1"/>
  <c r="J46" i="8"/>
  <c r="C5" i="14" s="1"/>
  <c r="J83" i="8"/>
  <c r="C7" i="19" s="1"/>
  <c r="J36" i="8"/>
  <c r="C2" i="13" s="1"/>
  <c r="J32" i="8"/>
  <c r="C5" i="12" s="1"/>
  <c r="J43" i="8"/>
  <c r="C2" i="14" s="1"/>
  <c r="J66" i="8"/>
  <c r="C4" i="17" s="1"/>
  <c r="J25" i="8"/>
  <c r="C5" i="11" s="1"/>
  <c r="J34" i="8"/>
  <c r="C7" i="12" s="1"/>
  <c r="J44" i="8"/>
  <c r="C3" i="14" s="1"/>
  <c r="J42" i="8"/>
  <c r="C8" i="13" s="1"/>
  <c r="J71" i="8"/>
  <c r="C2" i="18" s="1"/>
  <c r="K7" i="8"/>
  <c r="K30" i="8" s="1"/>
  <c r="D3" i="12" s="1"/>
  <c r="J22" i="8"/>
  <c r="C2" i="11" s="1"/>
  <c r="J23" i="8"/>
  <c r="C3" i="11" s="1"/>
  <c r="I15" i="8"/>
  <c r="B2" i="10" s="1"/>
  <c r="F15" i="8"/>
  <c r="K28" i="8" l="1"/>
  <c r="D8" i="11" s="1"/>
  <c r="K33" i="8"/>
  <c r="D6" i="12" s="1"/>
  <c r="K26" i="8"/>
  <c r="D6" i="11" s="1"/>
  <c r="L21" i="8"/>
  <c r="E8" i="10" s="1"/>
  <c r="K8" i="8"/>
  <c r="D2" i="9" s="1"/>
  <c r="J19" i="8"/>
  <c r="C6" i="10" s="1"/>
  <c r="K19" i="8"/>
  <c r="D6" i="10" s="1"/>
  <c r="K35" i="8"/>
  <c r="D8" i="12" s="1"/>
  <c r="K24" i="8"/>
  <c r="D4" i="11" s="1"/>
  <c r="K14" i="8"/>
  <c r="D8" i="9" s="1"/>
  <c r="K23" i="8"/>
  <c r="D3" i="11" s="1"/>
  <c r="K21" i="8"/>
  <c r="D8" i="10" s="1"/>
  <c r="K29" i="8"/>
  <c r="D2" i="12" s="1"/>
  <c r="J15" i="8"/>
  <c r="C2" i="10" s="1"/>
  <c r="K15" i="8"/>
  <c r="D2" i="10" s="1"/>
  <c r="K12" i="8"/>
  <c r="D6" i="9" s="1"/>
  <c r="K9" i="8"/>
  <c r="D3" i="9" s="1"/>
  <c r="D1" i="20"/>
  <c r="D1" i="19"/>
  <c r="D1" i="18"/>
  <c r="D1" i="17"/>
  <c r="D1" i="16"/>
  <c r="D1" i="14"/>
  <c r="D1" i="15"/>
  <c r="D1" i="13"/>
  <c r="D1" i="12"/>
  <c r="D1" i="11"/>
  <c r="D1" i="10"/>
  <c r="K89" i="8"/>
  <c r="D6" i="20" s="1"/>
  <c r="K70" i="8"/>
  <c r="D8" i="17" s="1"/>
  <c r="K80" i="8"/>
  <c r="D4" i="19" s="1"/>
  <c r="D1" i="9"/>
  <c r="K88" i="8"/>
  <c r="D5" i="20" s="1"/>
  <c r="K87" i="8"/>
  <c r="D4" i="20" s="1"/>
  <c r="K83" i="8"/>
  <c r="D7" i="19" s="1"/>
  <c r="K73" i="8"/>
  <c r="D4" i="18" s="1"/>
  <c r="K90" i="8"/>
  <c r="D7" i="20" s="1"/>
  <c r="K85" i="8"/>
  <c r="D2" i="20" s="1"/>
  <c r="K61" i="8"/>
  <c r="D6" i="16" s="1"/>
  <c r="K66" i="8"/>
  <c r="D4" i="17" s="1"/>
  <c r="K63" i="8"/>
  <c r="D8" i="16" s="1"/>
  <c r="K60" i="8"/>
  <c r="D5" i="16" s="1"/>
  <c r="K43" i="8"/>
  <c r="D2" i="14" s="1"/>
  <c r="K41" i="8"/>
  <c r="D7" i="13" s="1"/>
  <c r="K51" i="8"/>
  <c r="D3" i="15" s="1"/>
  <c r="K74" i="8"/>
  <c r="D5" i="18" s="1"/>
  <c r="K72" i="8"/>
  <c r="D3" i="18" s="1"/>
  <c r="K36" i="8"/>
  <c r="D2" i="13" s="1"/>
  <c r="L7" i="8"/>
  <c r="L15" i="8" s="1"/>
  <c r="E2" i="10" s="1"/>
  <c r="K64" i="8"/>
  <c r="D2" i="17" s="1"/>
  <c r="K46" i="8"/>
  <c r="D5" i="14" s="1"/>
  <c r="K40" i="8"/>
  <c r="D6" i="13" s="1"/>
  <c r="K39" i="8"/>
  <c r="D5" i="13" s="1"/>
  <c r="K75" i="8"/>
  <c r="D6" i="18" s="1"/>
  <c r="K55" i="8"/>
  <c r="D7" i="15" s="1"/>
  <c r="K47" i="8"/>
  <c r="D6" i="14" s="1"/>
  <c r="K67" i="8"/>
  <c r="D5" i="17" s="1"/>
  <c r="K57" i="8"/>
  <c r="D2" i="16" s="1"/>
  <c r="K44" i="8"/>
  <c r="D3" i="14" s="1"/>
  <c r="K34" i="8"/>
  <c r="D7" i="12" s="1"/>
  <c r="K25" i="8"/>
  <c r="D5" i="11" s="1"/>
  <c r="K17" i="8"/>
  <c r="D4" i="10" s="1"/>
  <c r="K68" i="8"/>
  <c r="D6" i="17" s="1"/>
  <c r="K53" i="8"/>
  <c r="D5" i="15" s="1"/>
  <c r="K31" i="8"/>
  <c r="D4" i="12" s="1"/>
  <c r="K56" i="8"/>
  <c r="D8" i="15" s="1"/>
  <c r="K37" i="8"/>
  <c r="D3" i="13" s="1"/>
  <c r="K32" i="8"/>
  <c r="D5" i="12" s="1"/>
  <c r="K71" i="8"/>
  <c r="D2" i="18" s="1"/>
  <c r="K76" i="8"/>
  <c r="D7" i="18" s="1"/>
  <c r="L22" i="8"/>
  <c r="E2" i="11" s="1"/>
  <c r="K45" i="8"/>
  <c r="D4" i="14" s="1"/>
  <c r="K77" i="8"/>
  <c r="D8" i="18" s="1"/>
  <c r="K10" i="8"/>
  <c r="D4" i="9" s="1"/>
  <c r="K81" i="8"/>
  <c r="D5" i="19" s="1"/>
  <c r="K62" i="8"/>
  <c r="D7" i="16" s="1"/>
  <c r="K65" i="8"/>
  <c r="D3" i="17" s="1"/>
  <c r="K22" i="8"/>
  <c r="D2" i="11" s="1"/>
  <c r="K18" i="8"/>
  <c r="D5" i="10" s="1"/>
  <c r="K48" i="8"/>
  <c r="D7" i="14" s="1"/>
  <c r="K79" i="8"/>
  <c r="D3" i="19" s="1"/>
  <c r="K54" i="8"/>
  <c r="D6" i="15" s="1"/>
  <c r="K78" i="8"/>
  <c r="D2" i="19" s="1"/>
  <c r="K49" i="8"/>
  <c r="D8" i="14" s="1"/>
  <c r="K91" i="8"/>
  <c r="D8" i="20" s="1"/>
  <c r="K69" i="8"/>
  <c r="D7" i="17" s="1"/>
  <c r="K52" i="8"/>
  <c r="D4" i="15" s="1"/>
  <c r="K59" i="8"/>
  <c r="D4" i="16" s="1"/>
  <c r="K84" i="8"/>
  <c r="D8" i="19" s="1"/>
  <c r="K82" i="8"/>
  <c r="D6" i="19" s="1"/>
  <c r="K86" i="8"/>
  <c r="D3" i="20" s="1"/>
  <c r="K13" i="8"/>
  <c r="D7" i="9" s="1"/>
  <c r="K16" i="8"/>
  <c r="D3" i="10" s="1"/>
  <c r="K42" i="8"/>
  <c r="D8" i="13" s="1"/>
  <c r="K58" i="8"/>
  <c r="D3" i="16" s="1"/>
  <c r="K38" i="8"/>
  <c r="D4" i="13" s="1"/>
  <c r="K27" i="8"/>
  <c r="D7" i="11" s="1"/>
  <c r="K11" i="8"/>
  <c r="D5" i="9" s="1"/>
  <c r="L19" i="8" l="1"/>
  <c r="E6" i="10" s="1"/>
  <c r="L33" i="8"/>
  <c r="E6" i="12" s="1"/>
  <c r="L23" i="8"/>
  <c r="E3" i="11" s="1"/>
  <c r="L82" i="8"/>
  <c r="E6" i="19" s="1"/>
  <c r="L78" i="8"/>
  <c r="E2" i="19" s="1"/>
  <c r="L8" i="8"/>
  <c r="E2" i="9" s="1"/>
  <c r="L84" i="8"/>
  <c r="E8" i="19" s="1"/>
  <c r="L79" i="8"/>
  <c r="E3" i="19" s="1"/>
  <c r="L50" i="8"/>
  <c r="E2" i="15" s="1"/>
  <c r="E1" i="20"/>
  <c r="E1" i="19"/>
  <c r="E1" i="17"/>
  <c r="E1" i="15"/>
  <c r="E1" i="16"/>
  <c r="E1" i="13"/>
  <c r="E1" i="18"/>
  <c r="E1" i="11"/>
  <c r="E1" i="10"/>
  <c r="E1" i="14"/>
  <c r="E1" i="12"/>
  <c r="E1" i="9"/>
  <c r="L70" i="8"/>
  <c r="E8" i="17" s="1"/>
  <c r="L80" i="8"/>
  <c r="E4" i="19" s="1"/>
  <c r="L87" i="8"/>
  <c r="E4" i="20" s="1"/>
  <c r="L85" i="8"/>
  <c r="E2" i="20" s="1"/>
  <c r="L43" i="8"/>
  <c r="E2" i="14" s="1"/>
  <c r="L86" i="8"/>
  <c r="E3" i="20" s="1"/>
  <c r="L75" i="8"/>
  <c r="E6" i="18" s="1"/>
  <c r="L68" i="8"/>
  <c r="E6" i="17" s="1"/>
  <c r="L55" i="8"/>
  <c r="E7" i="15" s="1"/>
  <c r="L66" i="8"/>
  <c r="E4" i="17" s="1"/>
  <c r="L63" i="8"/>
  <c r="E8" i="16" s="1"/>
  <c r="L60" i="8"/>
  <c r="E5" i="16" s="1"/>
  <c r="L46" i="8"/>
  <c r="E5" i="14" s="1"/>
  <c r="L51" i="8"/>
  <c r="E3" i="15" s="1"/>
  <c r="L45" i="8"/>
  <c r="E4" i="14" s="1"/>
  <c r="L73" i="8"/>
  <c r="E4" i="18" s="1"/>
  <c r="L25" i="8"/>
  <c r="E5" i="11" s="1"/>
  <c r="L48" i="8"/>
  <c r="E7" i="14" s="1"/>
  <c r="L76" i="8"/>
  <c r="E7" i="18" s="1"/>
  <c r="L38" i="8"/>
  <c r="E4" i="13" s="1"/>
  <c r="L72" i="8"/>
  <c r="E3" i="18" s="1"/>
  <c r="L41" i="8"/>
  <c r="E7" i="13" s="1"/>
  <c r="L67" i="8"/>
  <c r="E5" i="17" s="1"/>
  <c r="L62" i="8"/>
  <c r="E7" i="16" s="1"/>
  <c r="L17" i="8"/>
  <c r="E4" i="10" s="1"/>
  <c r="M7" i="8"/>
  <c r="L18" i="8"/>
  <c r="E5" i="10" s="1"/>
  <c r="L16" i="8"/>
  <c r="E3" i="10" s="1"/>
  <c r="L34" i="8"/>
  <c r="E7" i="12" s="1"/>
  <c r="L69" i="8"/>
  <c r="E7" i="17" s="1"/>
  <c r="L49" i="8"/>
  <c r="E8" i="14" s="1"/>
  <c r="L77" i="8"/>
  <c r="E8" i="18" s="1"/>
  <c r="L31" i="8"/>
  <c r="E4" i="12" s="1"/>
  <c r="L90" i="8"/>
  <c r="E7" i="20" s="1"/>
  <c r="L10" i="8"/>
  <c r="E4" i="9" s="1"/>
  <c r="L59" i="8"/>
  <c r="E4" i="16" s="1"/>
  <c r="L71" i="8"/>
  <c r="E2" i="18" s="1"/>
  <c r="L42" i="8"/>
  <c r="E8" i="13" s="1"/>
  <c r="L58" i="8"/>
  <c r="E3" i="16" s="1"/>
  <c r="L57" i="8"/>
  <c r="E2" i="16" s="1"/>
  <c r="L39" i="8"/>
  <c r="E5" i="13" s="1"/>
  <c r="L54" i="8"/>
  <c r="E6" i="15" s="1"/>
  <c r="L44" i="8"/>
  <c r="E3" i="14" s="1"/>
  <c r="L36" i="8"/>
  <c r="E2" i="13" s="1"/>
  <c r="L61" i="8"/>
  <c r="E6" i="16" s="1"/>
  <c r="L89" i="8"/>
  <c r="E6" i="20" s="1"/>
  <c r="L40" i="8"/>
  <c r="E6" i="13" s="1"/>
  <c r="L13" i="8"/>
  <c r="E7" i="9" s="1"/>
  <c r="L37" i="8"/>
  <c r="E3" i="13" s="1"/>
  <c r="L74" i="8"/>
  <c r="E5" i="18" s="1"/>
  <c r="L88" i="8"/>
  <c r="E5" i="20" s="1"/>
  <c r="L32" i="8"/>
  <c r="E5" i="12" s="1"/>
  <c r="L53" i="8"/>
  <c r="E5" i="15" s="1"/>
  <c r="L47" i="8"/>
  <c r="E6" i="14" s="1"/>
  <c r="L52" i="8"/>
  <c r="E4" i="15" s="1"/>
  <c r="L81" i="8"/>
  <c r="E5" i="19" s="1"/>
  <c r="L83" i="8"/>
  <c r="E7" i="19" s="1"/>
  <c r="L56" i="8"/>
  <c r="E8" i="15" s="1"/>
  <c r="L65" i="8"/>
  <c r="E3" i="17" s="1"/>
  <c r="L64" i="8"/>
  <c r="E2" i="17" s="1"/>
  <c r="L91" i="8"/>
  <c r="E8" i="20" s="1"/>
  <c r="L30" i="8"/>
  <c r="E3" i="12" s="1"/>
  <c r="M26" i="8"/>
  <c r="F6" i="11" s="1"/>
  <c r="L27" i="8"/>
  <c r="E7" i="11" s="1"/>
  <c r="L28" i="8"/>
  <c r="E8" i="11" s="1"/>
  <c r="L11" i="8"/>
  <c r="E5" i="9" s="1"/>
  <c r="M50" i="8"/>
  <c r="F2" i="15" s="1"/>
  <c r="L20" i="8"/>
  <c r="E7" i="10" s="1"/>
  <c r="L24" i="8"/>
  <c r="E4" i="11" s="1"/>
  <c r="M23" i="8"/>
  <c r="F3" i="11" s="1"/>
  <c r="M14" i="8"/>
  <c r="F8" i="9" s="1"/>
  <c r="L9" i="8"/>
  <c r="E3" i="9" s="1"/>
  <c r="L12" i="8"/>
  <c r="E6" i="9" s="1"/>
  <c r="L26" i="8"/>
  <c r="E6" i="11" s="1"/>
  <c r="L14" i="8"/>
  <c r="E8" i="9" s="1"/>
  <c r="M8" i="8"/>
  <c r="F2" i="9" s="1"/>
  <c r="M33" i="8"/>
  <c r="F6" i="12" s="1"/>
  <c r="M12" i="8"/>
  <c r="F6" i="9" s="1"/>
  <c r="M21" i="8"/>
  <c r="F8" i="10" s="1"/>
  <c r="L35" i="8"/>
  <c r="E8" i="12" s="1"/>
  <c r="M29" i="8"/>
  <c r="F2" i="12" s="1"/>
  <c r="M35" i="8"/>
  <c r="F8" i="12" s="1"/>
  <c r="M15" i="8"/>
  <c r="F2" i="10" s="1"/>
  <c r="L29" i="8"/>
  <c r="E2" i="12" s="1"/>
  <c r="F1" i="20" l="1"/>
  <c r="F1" i="19"/>
  <c r="F1" i="17"/>
  <c r="F1" i="15"/>
  <c r="F1" i="16"/>
  <c r="F1" i="14"/>
  <c r="F1" i="18"/>
  <c r="F1" i="13"/>
  <c r="F1" i="12"/>
  <c r="M87" i="8"/>
  <c r="F4" i="20" s="1"/>
  <c r="F1" i="9"/>
  <c r="F1" i="11"/>
  <c r="F1" i="10"/>
  <c r="M80" i="8"/>
  <c r="F4" i="19" s="1"/>
  <c r="M83" i="8"/>
  <c r="F7" i="19" s="1"/>
  <c r="M75" i="8"/>
  <c r="F6" i="18" s="1"/>
  <c r="M74" i="8"/>
  <c r="F5" i="18" s="1"/>
  <c r="M68" i="8"/>
  <c r="F6" i="17" s="1"/>
  <c r="M55" i="8"/>
  <c r="F7" i="15" s="1"/>
  <c r="M70" i="8"/>
  <c r="F8" i="17" s="1"/>
  <c r="M76" i="8"/>
  <c r="F7" i="18" s="1"/>
  <c r="M39" i="8"/>
  <c r="F5" i="13" s="1"/>
  <c r="M60" i="8"/>
  <c r="F5" i="16" s="1"/>
  <c r="M73" i="8"/>
  <c r="F4" i="18" s="1"/>
  <c r="M67" i="8"/>
  <c r="F5" i="17" s="1"/>
  <c r="M62" i="8"/>
  <c r="F7" i="16" s="1"/>
  <c r="M17" i="8"/>
  <c r="F4" i="10" s="1"/>
  <c r="M47" i="8"/>
  <c r="F6" i="14" s="1"/>
  <c r="M69" i="8"/>
  <c r="F7" i="17" s="1"/>
  <c r="M59" i="8"/>
  <c r="F4" i="16" s="1"/>
  <c r="M32" i="8"/>
  <c r="F5" i="12" s="1"/>
  <c r="M43" i="8"/>
  <c r="F2" i="14" s="1"/>
  <c r="M48" i="8"/>
  <c r="F7" i="14" s="1"/>
  <c r="M45" i="8"/>
  <c r="F4" i="14" s="1"/>
  <c r="M37" i="8"/>
  <c r="F3" i="13" s="1"/>
  <c r="M46" i="8"/>
  <c r="F5" i="14" s="1"/>
  <c r="N7" i="8"/>
  <c r="N15" i="8" s="1"/>
  <c r="G2" i="10" s="1"/>
  <c r="M63" i="8"/>
  <c r="F8" i="16" s="1"/>
  <c r="M34" i="8"/>
  <c r="F7" i="12" s="1"/>
  <c r="M42" i="8"/>
  <c r="F8" i="13" s="1"/>
  <c r="M90" i="8"/>
  <c r="F7" i="20" s="1"/>
  <c r="M85" i="8"/>
  <c r="F2" i="20" s="1"/>
  <c r="M66" i="8"/>
  <c r="F4" i="17" s="1"/>
  <c r="M65" i="8"/>
  <c r="F3" i="17" s="1"/>
  <c r="M40" i="8"/>
  <c r="F6" i="13" s="1"/>
  <c r="M18" i="8"/>
  <c r="F5" i="10" s="1"/>
  <c r="M25" i="8"/>
  <c r="F5" i="11" s="1"/>
  <c r="M38" i="8"/>
  <c r="F4" i="13" s="1"/>
  <c r="M91" i="8"/>
  <c r="F8" i="20" s="1"/>
  <c r="M61" i="8"/>
  <c r="F6" i="16" s="1"/>
  <c r="M51" i="8"/>
  <c r="F3" i="15" s="1"/>
  <c r="M72" i="8"/>
  <c r="F3" i="18" s="1"/>
  <c r="M77" i="8"/>
  <c r="F8" i="18" s="1"/>
  <c r="M16" i="8"/>
  <c r="F3" i="10" s="1"/>
  <c r="M56" i="8"/>
  <c r="F8" i="15" s="1"/>
  <c r="M44" i="8"/>
  <c r="F3" i="14" s="1"/>
  <c r="M52" i="8"/>
  <c r="F4" i="15" s="1"/>
  <c r="M64" i="8"/>
  <c r="F2" i="17" s="1"/>
  <c r="M89" i="8"/>
  <c r="F6" i="20" s="1"/>
  <c r="M88" i="8"/>
  <c r="F5" i="20" s="1"/>
  <c r="M13" i="8"/>
  <c r="F7" i="9" s="1"/>
  <c r="M54" i="8"/>
  <c r="F6" i="15" s="1"/>
  <c r="M49" i="8"/>
  <c r="F8" i="14" s="1"/>
  <c r="M41" i="8"/>
  <c r="F7" i="13" s="1"/>
  <c r="M81" i="8"/>
  <c r="F5" i="19" s="1"/>
  <c r="M71" i="8"/>
  <c r="F2" i="18" s="1"/>
  <c r="M86" i="8"/>
  <c r="F3" i="20" s="1"/>
  <c r="M10" i="8"/>
  <c r="F4" i="9" s="1"/>
  <c r="M31" i="8"/>
  <c r="F4" i="12" s="1"/>
  <c r="M58" i="8"/>
  <c r="F3" i="16" s="1"/>
  <c r="M53" i="8"/>
  <c r="F5" i="15" s="1"/>
  <c r="M57" i="8"/>
  <c r="F2" i="16" s="1"/>
  <c r="M36" i="8"/>
  <c r="F2" i="13" s="1"/>
  <c r="M20" i="8"/>
  <c r="F7" i="10" s="1"/>
  <c r="M27" i="8"/>
  <c r="F7" i="11" s="1"/>
  <c r="M11" i="8"/>
  <c r="F5" i="9" s="1"/>
  <c r="M24" i="8"/>
  <c r="F4" i="11" s="1"/>
  <c r="N35" i="8"/>
  <c r="G8" i="12" s="1"/>
  <c r="M78" i="8"/>
  <c r="F2" i="19" s="1"/>
  <c r="M22" i="8"/>
  <c r="F2" i="11" s="1"/>
  <c r="M28" i="8"/>
  <c r="F8" i="11" s="1"/>
  <c r="N78" i="8"/>
  <c r="G2" i="19" s="1"/>
  <c r="M84" i="8"/>
  <c r="F8" i="19" s="1"/>
  <c r="M79" i="8"/>
  <c r="F3" i="19" s="1"/>
  <c r="M9" i="8"/>
  <c r="F3" i="9" s="1"/>
  <c r="M82" i="8"/>
  <c r="F6" i="19" s="1"/>
  <c r="M30" i="8"/>
  <c r="F3" i="12" s="1"/>
  <c r="M19" i="8"/>
  <c r="F6" i="10" s="1"/>
  <c r="N79" i="8" l="1"/>
  <c r="G3" i="19" s="1"/>
  <c r="N22" i="8"/>
  <c r="G2" i="11" s="1"/>
  <c r="N82" i="8"/>
  <c r="G6" i="19" s="1"/>
  <c r="N84" i="8"/>
  <c r="G8" i="19" s="1"/>
  <c r="G1" i="20"/>
  <c r="G1" i="19"/>
  <c r="G1" i="18"/>
  <c r="G1" i="16"/>
  <c r="G1" i="15"/>
  <c r="G1" i="17"/>
  <c r="G1" i="14"/>
  <c r="G1" i="12"/>
  <c r="G1" i="13"/>
  <c r="G1" i="11"/>
  <c r="G1" i="10"/>
  <c r="N89" i="8"/>
  <c r="G6" i="20" s="1"/>
  <c r="N87" i="8"/>
  <c r="G4" i="20" s="1"/>
  <c r="N83" i="8"/>
  <c r="G7" i="19" s="1"/>
  <c r="G1" i="9"/>
  <c r="N88" i="8"/>
  <c r="G5" i="20" s="1"/>
  <c r="N85" i="8"/>
  <c r="G2" i="20" s="1"/>
  <c r="N74" i="8"/>
  <c r="G5" i="18" s="1"/>
  <c r="N86" i="8"/>
  <c r="G3" i="20" s="1"/>
  <c r="N75" i="8"/>
  <c r="G6" i="18" s="1"/>
  <c r="N70" i="8"/>
  <c r="G8" i="17" s="1"/>
  <c r="N63" i="8"/>
  <c r="G8" i="16" s="1"/>
  <c r="N60" i="8"/>
  <c r="G5" i="16" s="1"/>
  <c r="N80" i="8"/>
  <c r="G4" i="19" s="1"/>
  <c r="N77" i="8"/>
  <c r="G8" i="18" s="1"/>
  <c r="N67" i="8"/>
  <c r="G5" i="17" s="1"/>
  <c r="N62" i="8"/>
  <c r="G7" i="16" s="1"/>
  <c r="N46" i="8"/>
  <c r="G5" i="14" s="1"/>
  <c r="N32" i="8"/>
  <c r="G5" i="12" s="1"/>
  <c r="N40" i="8"/>
  <c r="G6" i="13" s="1"/>
  <c r="N66" i="8"/>
  <c r="G4" i="17" s="1"/>
  <c r="N55" i="8"/>
  <c r="G7" i="15" s="1"/>
  <c r="N43" i="8"/>
  <c r="G2" i="14" s="1"/>
  <c r="N39" i="8"/>
  <c r="G5" i="13" s="1"/>
  <c r="N36" i="8"/>
  <c r="G2" i="13" s="1"/>
  <c r="N65" i="8"/>
  <c r="G3" i="17" s="1"/>
  <c r="N25" i="8"/>
  <c r="G5" i="11" s="1"/>
  <c r="N17" i="8"/>
  <c r="G4" i="10" s="1"/>
  <c r="N38" i="8"/>
  <c r="G4" i="13" s="1"/>
  <c r="N52" i="8"/>
  <c r="G4" i="15" s="1"/>
  <c r="N10" i="8"/>
  <c r="G4" i="9" s="1"/>
  <c r="N42" i="8"/>
  <c r="G8" i="13" s="1"/>
  <c r="O7" i="8"/>
  <c r="N69" i="8"/>
  <c r="G7" i="17" s="1"/>
  <c r="N45" i="8"/>
  <c r="G4" i="14" s="1"/>
  <c r="N58" i="8"/>
  <c r="G3" i="16" s="1"/>
  <c r="N47" i="8"/>
  <c r="G6" i="14" s="1"/>
  <c r="N68" i="8"/>
  <c r="G6" i="17" s="1"/>
  <c r="N31" i="8"/>
  <c r="G4" i="12" s="1"/>
  <c r="N57" i="8"/>
  <c r="G2" i="16" s="1"/>
  <c r="N48" i="8"/>
  <c r="G7" i="14" s="1"/>
  <c r="N91" i="8"/>
  <c r="G8" i="20" s="1"/>
  <c r="N54" i="8"/>
  <c r="G6" i="15" s="1"/>
  <c r="N41" i="8"/>
  <c r="G7" i="13" s="1"/>
  <c r="N34" i="8"/>
  <c r="G7" i="12" s="1"/>
  <c r="N73" i="8"/>
  <c r="G4" i="18" s="1"/>
  <c r="N90" i="8"/>
  <c r="G7" i="20" s="1"/>
  <c r="N13" i="8"/>
  <c r="G7" i="9" s="1"/>
  <c r="N37" i="8"/>
  <c r="G3" i="13" s="1"/>
  <c r="N53" i="8"/>
  <c r="G5" i="15" s="1"/>
  <c r="N49" i="8"/>
  <c r="G8" i="14" s="1"/>
  <c r="N81" i="8"/>
  <c r="G5" i="19" s="1"/>
  <c r="N76" i="8"/>
  <c r="G7" i="18" s="1"/>
  <c r="N18" i="8"/>
  <c r="G5" i="10" s="1"/>
  <c r="N59" i="8"/>
  <c r="G4" i="16" s="1"/>
  <c r="N71" i="8"/>
  <c r="G2" i="18" s="1"/>
  <c r="N44" i="8"/>
  <c r="G3" i="14" s="1"/>
  <c r="N64" i="8"/>
  <c r="G2" i="17" s="1"/>
  <c r="N16" i="8"/>
  <c r="G3" i="10" s="1"/>
  <c r="N56" i="8"/>
  <c r="G8" i="15" s="1"/>
  <c r="N61" i="8"/>
  <c r="G6" i="16" s="1"/>
  <c r="N51" i="8"/>
  <c r="G3" i="15" s="1"/>
  <c r="N72" i="8"/>
  <c r="G3" i="18" s="1"/>
  <c r="N24" i="8"/>
  <c r="G4" i="11" s="1"/>
  <c r="N11" i="8"/>
  <c r="G5" i="9" s="1"/>
  <c r="N27" i="8"/>
  <c r="G7" i="11" s="1"/>
  <c r="N20" i="8"/>
  <c r="G7" i="10" s="1"/>
  <c r="O29" i="8"/>
  <c r="H2" i="12" s="1"/>
  <c r="N26" i="8"/>
  <c r="G6" i="11" s="1"/>
  <c r="N8" i="8"/>
  <c r="G2" i="9" s="1"/>
  <c r="O30" i="8"/>
  <c r="H3" i="12" s="1"/>
  <c r="N23" i="8"/>
  <c r="G3" i="11" s="1"/>
  <c r="N30" i="8"/>
  <c r="G3" i="12" s="1"/>
  <c r="N28" i="8"/>
  <c r="G8" i="11" s="1"/>
  <c r="O26" i="8"/>
  <c r="H6" i="11" s="1"/>
  <c r="N9" i="8"/>
  <c r="G3" i="9" s="1"/>
  <c r="O35" i="8"/>
  <c r="H8" i="12" s="1"/>
  <c r="O9" i="8"/>
  <c r="H3" i="9" s="1"/>
  <c r="N33" i="8"/>
  <c r="G6" i="12" s="1"/>
  <c r="O8" i="8"/>
  <c r="H2" i="9" s="1"/>
  <c r="N14" i="8"/>
  <c r="G8" i="9" s="1"/>
  <c r="N12" i="8"/>
  <c r="G6" i="9" s="1"/>
  <c r="N21" i="8"/>
  <c r="G8" i="10" s="1"/>
  <c r="N50" i="8"/>
  <c r="G2" i="15" s="1"/>
  <c r="O15" i="8"/>
  <c r="H2" i="10" s="1"/>
  <c r="N29" i="8"/>
  <c r="G2" i="12" s="1"/>
  <c r="O19" i="8"/>
  <c r="H6" i="10" s="1"/>
  <c r="O33" i="8"/>
  <c r="H6" i="12" s="1"/>
  <c r="N19" i="8"/>
  <c r="G6" i="10" s="1"/>
  <c r="H1" i="20" l="1"/>
  <c r="H1" i="18"/>
  <c r="H1" i="17"/>
  <c r="H1" i="19"/>
  <c r="H1" i="16"/>
  <c r="H1" i="15"/>
  <c r="H1" i="14"/>
  <c r="H1" i="13"/>
  <c r="H1" i="11"/>
  <c r="H1" i="10"/>
  <c r="H1" i="12"/>
  <c r="H1" i="9"/>
  <c r="O63" i="8"/>
  <c r="H8" i="16" s="1"/>
  <c r="O55" i="8"/>
  <c r="H7" i="15" s="1"/>
  <c r="O75" i="8"/>
  <c r="H6" i="18" s="1"/>
  <c r="O74" i="8"/>
  <c r="H5" i="18" s="1"/>
  <c r="O85" i="8"/>
  <c r="H2" i="20" s="1"/>
  <c r="O86" i="8"/>
  <c r="H3" i="20" s="1"/>
  <c r="O60" i="8"/>
  <c r="H5" i="16" s="1"/>
  <c r="O80" i="8"/>
  <c r="H4" i="19" s="1"/>
  <c r="O77" i="8"/>
  <c r="H8" i="18" s="1"/>
  <c r="O70" i="8"/>
  <c r="H8" i="17" s="1"/>
  <c r="O61" i="8"/>
  <c r="H6" i="16" s="1"/>
  <c r="O53" i="8"/>
  <c r="H5" i="15" s="1"/>
  <c r="O44" i="8"/>
  <c r="H3" i="14" s="1"/>
  <c r="O47" i="8"/>
  <c r="H6" i="14" s="1"/>
  <c r="O43" i="8"/>
  <c r="H2" i="14" s="1"/>
  <c r="O71" i="8"/>
  <c r="H2" i="18" s="1"/>
  <c r="O68" i="8"/>
  <c r="H6" i="17" s="1"/>
  <c r="O49" i="8"/>
  <c r="H8" i="14" s="1"/>
  <c r="O56" i="8"/>
  <c r="H8" i="15" s="1"/>
  <c r="O17" i="8"/>
  <c r="H4" i="10" s="1"/>
  <c r="O37" i="8"/>
  <c r="H3" i="13" s="1"/>
  <c r="O25" i="8"/>
  <c r="H5" i="11" s="1"/>
  <c r="O39" i="8"/>
  <c r="H5" i="13" s="1"/>
  <c r="O32" i="8"/>
  <c r="H5" i="12" s="1"/>
  <c r="O40" i="8"/>
  <c r="H6" i="13" s="1"/>
  <c r="O36" i="8"/>
  <c r="H2" i="13" s="1"/>
  <c r="P7" i="8"/>
  <c r="O10" i="8"/>
  <c r="H4" i="9" s="1"/>
  <c r="O42" i="8"/>
  <c r="H8" i="13" s="1"/>
  <c r="O58" i="8"/>
  <c r="H3" i="16" s="1"/>
  <c r="O52" i="8"/>
  <c r="H4" i="15" s="1"/>
  <c r="O38" i="8"/>
  <c r="H4" i="13" s="1"/>
  <c r="O91" i="8"/>
  <c r="H8" i="20" s="1"/>
  <c r="O90" i="8"/>
  <c r="H7" i="20" s="1"/>
  <c r="O57" i="8"/>
  <c r="H2" i="16" s="1"/>
  <c r="O34" i="8"/>
  <c r="H7" i="12" s="1"/>
  <c r="O65" i="8"/>
  <c r="H3" i="17" s="1"/>
  <c r="O51" i="8"/>
  <c r="H3" i="15" s="1"/>
  <c r="O46" i="8"/>
  <c r="H5" i="14" s="1"/>
  <c r="O87" i="8"/>
  <c r="H4" i="20" s="1"/>
  <c r="O83" i="8"/>
  <c r="H7" i="19" s="1"/>
  <c r="O45" i="8"/>
  <c r="H4" i="14" s="1"/>
  <c r="O41" i="8"/>
  <c r="H7" i="13" s="1"/>
  <c r="O81" i="8"/>
  <c r="H5" i="19" s="1"/>
  <c r="O72" i="8"/>
  <c r="H3" i="18" s="1"/>
  <c r="O76" i="8"/>
  <c r="H7" i="18" s="1"/>
  <c r="O66" i="8"/>
  <c r="H4" i="17" s="1"/>
  <c r="O16" i="8"/>
  <c r="H3" i="10" s="1"/>
  <c r="O89" i="8"/>
  <c r="H6" i="20" s="1"/>
  <c r="O54" i="8"/>
  <c r="H6" i="15" s="1"/>
  <c r="O59" i="8"/>
  <c r="H4" i="16" s="1"/>
  <c r="O73" i="8"/>
  <c r="H4" i="18" s="1"/>
  <c r="O13" i="8"/>
  <c r="H7" i="9" s="1"/>
  <c r="O31" i="8"/>
  <c r="H4" i="12" s="1"/>
  <c r="O69" i="8"/>
  <c r="H7" i="17" s="1"/>
  <c r="O64" i="8"/>
  <c r="H2" i="17" s="1"/>
  <c r="O18" i="8"/>
  <c r="H5" i="10" s="1"/>
  <c r="O48" i="8"/>
  <c r="H7" i="14" s="1"/>
  <c r="O62" i="8"/>
  <c r="H7" i="16" s="1"/>
  <c r="O67" i="8"/>
  <c r="H5" i="17" s="1"/>
  <c r="O88" i="8"/>
  <c r="H5" i="20" s="1"/>
  <c r="O11" i="8"/>
  <c r="H5" i="9" s="1"/>
  <c r="O24" i="8"/>
  <c r="H4" i="11" s="1"/>
  <c r="O20" i="8"/>
  <c r="H7" i="10" s="1"/>
  <c r="O27" i="8"/>
  <c r="H7" i="11" s="1"/>
  <c r="O22" i="8"/>
  <c r="H2" i="11" s="1"/>
  <c r="O78" i="8"/>
  <c r="H2" i="19" s="1"/>
  <c r="P82" i="8"/>
  <c r="I6" i="19" s="1"/>
  <c r="O84" i="8"/>
  <c r="H8" i="19" s="1"/>
  <c r="O79" i="8"/>
  <c r="H3" i="19" s="1"/>
  <c r="P28" i="8"/>
  <c r="I8" i="11" s="1"/>
  <c r="P33" i="8"/>
  <c r="I6" i="12" s="1"/>
  <c r="O21" i="8"/>
  <c r="H8" i="10" s="1"/>
  <c r="P84" i="8"/>
  <c r="I8" i="19" s="1"/>
  <c r="O23" i="8"/>
  <c r="H3" i="11" s="1"/>
  <c r="O82" i="8"/>
  <c r="H6" i="19" s="1"/>
  <c r="O50" i="8"/>
  <c r="H2" i="15" s="1"/>
  <c r="O14" i="8"/>
  <c r="H8" i="9" s="1"/>
  <c r="P78" i="8"/>
  <c r="I2" i="19" s="1"/>
  <c r="O12" i="8"/>
  <c r="H6" i="9" s="1"/>
  <c r="O28" i="8"/>
  <c r="H8" i="11" s="1"/>
  <c r="P23" i="8"/>
  <c r="I3" i="11" s="1"/>
  <c r="P79" i="8"/>
  <c r="I3" i="19" s="1"/>
  <c r="P22" i="8"/>
  <c r="I2" i="11" s="1"/>
  <c r="P30" i="8"/>
  <c r="I3" i="12" s="1"/>
  <c r="I1" i="20" l="1"/>
  <c r="I1" i="18"/>
  <c r="I1" i="17"/>
  <c r="I1" i="19"/>
  <c r="I1" i="16"/>
  <c r="I1" i="14"/>
  <c r="I1" i="13"/>
  <c r="I1" i="12"/>
  <c r="I1" i="15"/>
  <c r="I1" i="9"/>
  <c r="I1" i="11"/>
  <c r="I1" i="10"/>
  <c r="P74" i="8"/>
  <c r="I5" i="18" s="1"/>
  <c r="P76" i="8"/>
  <c r="I7" i="18" s="1"/>
  <c r="P90" i="8"/>
  <c r="I7" i="20" s="1"/>
  <c r="P46" i="8"/>
  <c r="I5" i="14" s="1"/>
  <c r="P51" i="8"/>
  <c r="I3" i="15" s="1"/>
  <c r="P61" i="8"/>
  <c r="I6" i="16" s="1"/>
  <c r="P72" i="8"/>
  <c r="I3" i="18" s="1"/>
  <c r="P69" i="8"/>
  <c r="I7" i="17" s="1"/>
  <c r="P71" i="8"/>
  <c r="I2" i="18" s="1"/>
  <c r="P68" i="8"/>
  <c r="I6" i="17" s="1"/>
  <c r="P41" i="8"/>
  <c r="I7" i="13" s="1"/>
  <c r="P25" i="8"/>
  <c r="I5" i="11" s="1"/>
  <c r="Q7" i="8"/>
  <c r="P31" i="8"/>
  <c r="I4" i="12" s="1"/>
  <c r="P47" i="8"/>
  <c r="I6" i="14" s="1"/>
  <c r="P44" i="8"/>
  <c r="I3" i="14" s="1"/>
  <c r="P40" i="8"/>
  <c r="I6" i="13" s="1"/>
  <c r="P36" i="8"/>
  <c r="I2" i="13" s="1"/>
  <c r="P58" i="8"/>
  <c r="I3" i="16" s="1"/>
  <c r="P39" i="8"/>
  <c r="I5" i="13" s="1"/>
  <c r="P17" i="8"/>
  <c r="I4" i="10" s="1"/>
  <c r="P81" i="8"/>
  <c r="I5" i="19" s="1"/>
  <c r="P62" i="8"/>
  <c r="I7" i="16" s="1"/>
  <c r="P73" i="8"/>
  <c r="I4" i="18" s="1"/>
  <c r="P87" i="8"/>
  <c r="I4" i="20" s="1"/>
  <c r="P83" i="8"/>
  <c r="I7" i="19" s="1"/>
  <c r="P56" i="8"/>
  <c r="I8" i="15" s="1"/>
  <c r="P48" i="8"/>
  <c r="I7" i="14" s="1"/>
  <c r="P45" i="8"/>
  <c r="I4" i="14" s="1"/>
  <c r="P57" i="8"/>
  <c r="I2" i="16" s="1"/>
  <c r="P91" i="8"/>
  <c r="I8" i="20" s="1"/>
  <c r="P43" i="8"/>
  <c r="I2" i="14" s="1"/>
  <c r="P16" i="8"/>
  <c r="I3" i="10" s="1"/>
  <c r="P34" i="8"/>
  <c r="I7" i="12" s="1"/>
  <c r="P59" i="8"/>
  <c r="I4" i="16" s="1"/>
  <c r="P64" i="8"/>
  <c r="I2" i="17" s="1"/>
  <c r="P63" i="8"/>
  <c r="I8" i="16" s="1"/>
  <c r="P85" i="8"/>
  <c r="I2" i="20" s="1"/>
  <c r="P53" i="8"/>
  <c r="I5" i="15" s="1"/>
  <c r="P13" i="8"/>
  <c r="I7" i="9" s="1"/>
  <c r="P37" i="8"/>
  <c r="I3" i="13" s="1"/>
  <c r="P32" i="8"/>
  <c r="I5" i="12" s="1"/>
  <c r="P38" i="8"/>
  <c r="I4" i="13" s="1"/>
  <c r="P70" i="8"/>
  <c r="I8" i="17" s="1"/>
  <c r="P10" i="8"/>
  <c r="I4" i="9" s="1"/>
  <c r="P18" i="8"/>
  <c r="I5" i="10" s="1"/>
  <c r="P75" i="8"/>
  <c r="I6" i="18" s="1"/>
  <c r="P55" i="8"/>
  <c r="I7" i="15" s="1"/>
  <c r="P42" i="8"/>
  <c r="I8" i="13" s="1"/>
  <c r="P52" i="8"/>
  <c r="I4" i="15" s="1"/>
  <c r="P49" i="8"/>
  <c r="I8" i="14" s="1"/>
  <c r="P77" i="8"/>
  <c r="I8" i="18" s="1"/>
  <c r="P66" i="8"/>
  <c r="I4" i="17" s="1"/>
  <c r="P67" i="8"/>
  <c r="I5" i="17" s="1"/>
  <c r="P88" i="8"/>
  <c r="I5" i="20" s="1"/>
  <c r="P65" i="8"/>
  <c r="I3" i="17" s="1"/>
  <c r="P60" i="8"/>
  <c r="I5" i="16" s="1"/>
  <c r="P80" i="8"/>
  <c r="I4" i="19" s="1"/>
  <c r="P54" i="8"/>
  <c r="I6" i="15" s="1"/>
  <c r="P86" i="8"/>
  <c r="I3" i="20" s="1"/>
  <c r="P89" i="8"/>
  <c r="I6" i="20" s="1"/>
  <c r="P20" i="8"/>
  <c r="I7" i="10" s="1"/>
  <c r="P27" i="8"/>
  <c r="I7" i="11" s="1"/>
  <c r="P11" i="8"/>
  <c r="I5" i="9" s="1"/>
  <c r="P24" i="8"/>
  <c r="I4" i="11" s="1"/>
  <c r="P50" i="8"/>
  <c r="I2" i="15" s="1"/>
  <c r="Q21" i="8"/>
  <c r="J8" i="10" s="1"/>
  <c r="Q29" i="8"/>
  <c r="J2" i="12" s="1"/>
  <c r="P29" i="8"/>
  <c r="I2" i="12" s="1"/>
  <c r="P21" i="8"/>
  <c r="I8" i="10" s="1"/>
  <c r="P35" i="8"/>
  <c r="I8" i="12" s="1"/>
  <c r="P26" i="8"/>
  <c r="I6" i="11" s="1"/>
  <c r="Q33" i="8"/>
  <c r="J6" i="12" s="1"/>
  <c r="P15" i="8"/>
  <c r="I2" i="10" s="1"/>
  <c r="Q12" i="8"/>
  <c r="J6" i="9" s="1"/>
  <c r="Q26" i="8"/>
  <c r="J6" i="11" s="1"/>
  <c r="P8" i="8"/>
  <c r="I2" i="9" s="1"/>
  <c r="Q19" i="8"/>
  <c r="J6" i="10" s="1"/>
  <c r="Q15" i="8"/>
  <c r="J2" i="10" s="1"/>
  <c r="P9" i="8"/>
  <c r="I3" i="9" s="1"/>
  <c r="Q35" i="8"/>
  <c r="J8" i="12" s="1"/>
  <c r="Q9" i="8"/>
  <c r="J3" i="9" s="1"/>
  <c r="Q50" i="8"/>
  <c r="J2" i="15" s="1"/>
  <c r="P19" i="8"/>
  <c r="I6" i="10" s="1"/>
  <c r="P14" i="8"/>
  <c r="I8" i="9" s="1"/>
  <c r="P12" i="8"/>
  <c r="I6" i="9" s="1"/>
  <c r="J1" i="20" l="1"/>
  <c r="J1" i="19"/>
  <c r="J1" i="18"/>
  <c r="J1" i="17"/>
  <c r="J1" i="16"/>
  <c r="J1" i="14"/>
  <c r="J1" i="15"/>
  <c r="J1" i="13"/>
  <c r="J1" i="12"/>
  <c r="J1" i="9"/>
  <c r="J1" i="10"/>
  <c r="Q87" i="8"/>
  <c r="J4" i="20" s="1"/>
  <c r="Q88" i="8"/>
  <c r="J5" i="20" s="1"/>
  <c r="Q85" i="8"/>
  <c r="J2" i="20" s="1"/>
  <c r="J1" i="11"/>
  <c r="Q86" i="8"/>
  <c r="J3" i="20" s="1"/>
  <c r="Q80" i="8"/>
  <c r="J4" i="19" s="1"/>
  <c r="Q63" i="8"/>
  <c r="J8" i="16" s="1"/>
  <c r="R7" i="8"/>
  <c r="Q43" i="8"/>
  <c r="J2" i="14" s="1"/>
  <c r="Q70" i="8"/>
  <c r="J8" i="17" s="1"/>
  <c r="Q62" i="8"/>
  <c r="J7" i="16" s="1"/>
  <c r="Q44" i="8"/>
  <c r="J3" i="14" s="1"/>
  <c r="Q55" i="8"/>
  <c r="J7" i="15" s="1"/>
  <c r="Q45" i="8"/>
  <c r="J4" i="14" s="1"/>
  <c r="Q41" i="8"/>
  <c r="J7" i="13" s="1"/>
  <c r="Q61" i="8"/>
  <c r="J6" i="16" s="1"/>
  <c r="Q51" i="8"/>
  <c r="J3" i="15" s="1"/>
  <c r="Q38" i="8"/>
  <c r="J4" i="13" s="1"/>
  <c r="Q32" i="8"/>
  <c r="J5" i="12" s="1"/>
  <c r="Q58" i="8"/>
  <c r="J3" i="16" s="1"/>
  <c r="Q18" i="8"/>
  <c r="J5" i="10" s="1"/>
  <c r="Q10" i="8"/>
  <c r="J4" i="9" s="1"/>
  <c r="Q48" i="8"/>
  <c r="J7" i="14" s="1"/>
  <c r="Q36" i="8"/>
  <c r="J2" i="13" s="1"/>
  <c r="Q47" i="8"/>
  <c r="J6" i="14" s="1"/>
  <c r="Q67" i="8"/>
  <c r="J5" i="17" s="1"/>
  <c r="Q89" i="8"/>
  <c r="J6" i="20" s="1"/>
  <c r="Q16" i="8"/>
  <c r="J3" i="10" s="1"/>
  <c r="Q56" i="8"/>
  <c r="J8" i="15" s="1"/>
  <c r="Q53" i="8"/>
  <c r="J5" i="15" s="1"/>
  <c r="Q72" i="8"/>
  <c r="J3" i="18" s="1"/>
  <c r="Q54" i="8"/>
  <c r="J6" i="15" s="1"/>
  <c r="Q13" i="8"/>
  <c r="J7" i="9" s="1"/>
  <c r="Q37" i="8"/>
  <c r="J3" i="13" s="1"/>
  <c r="Q17" i="8"/>
  <c r="J4" i="10" s="1"/>
  <c r="Q25" i="8"/>
  <c r="J5" i="11" s="1"/>
  <c r="Q49" i="8"/>
  <c r="J8" i="14" s="1"/>
  <c r="Q46" i="8"/>
  <c r="J5" i="14" s="1"/>
  <c r="Q65" i="8"/>
  <c r="J3" i="17" s="1"/>
  <c r="Q34" i="8"/>
  <c r="J7" i="12" s="1"/>
  <c r="Q31" i="8"/>
  <c r="J4" i="12" s="1"/>
  <c r="Q69" i="8"/>
  <c r="J7" i="17" s="1"/>
  <c r="Q39" i="8"/>
  <c r="J5" i="13" s="1"/>
  <c r="Q75" i="8"/>
  <c r="J6" i="18" s="1"/>
  <c r="Q66" i="8"/>
  <c r="J4" i="17" s="1"/>
  <c r="Q91" i="8"/>
  <c r="J8" i="20" s="1"/>
  <c r="Q42" i="8"/>
  <c r="J8" i="13" s="1"/>
  <c r="Q40" i="8"/>
  <c r="J6" i="13" s="1"/>
  <c r="Q52" i="8"/>
  <c r="J4" i="15" s="1"/>
  <c r="Q81" i="8"/>
  <c r="J5" i="19" s="1"/>
  <c r="Q77" i="8"/>
  <c r="J8" i="18" s="1"/>
  <c r="Q76" i="8"/>
  <c r="J7" i="18" s="1"/>
  <c r="Q68" i="8"/>
  <c r="J6" i="17" s="1"/>
  <c r="Q90" i="8"/>
  <c r="J7" i="20" s="1"/>
  <c r="Q73" i="8"/>
  <c r="J4" i="18" s="1"/>
  <c r="Q64" i="8"/>
  <c r="J2" i="17" s="1"/>
  <c r="Q71" i="8"/>
  <c r="J2" i="18" s="1"/>
  <c r="Q83" i="8"/>
  <c r="J7" i="19" s="1"/>
  <c r="Q57" i="8"/>
  <c r="J2" i="16" s="1"/>
  <c r="Q74" i="8"/>
  <c r="J5" i="18" s="1"/>
  <c r="Q59" i="8"/>
  <c r="J4" i="16" s="1"/>
  <c r="Q60" i="8"/>
  <c r="J5" i="16" s="1"/>
  <c r="Q24" i="8"/>
  <c r="J4" i="11" s="1"/>
  <c r="Q20" i="8"/>
  <c r="J7" i="10" s="1"/>
  <c r="Q11" i="8"/>
  <c r="J5" i="9" s="1"/>
  <c r="Q27" i="8"/>
  <c r="J7" i="11" s="1"/>
  <c r="Q23" i="8"/>
  <c r="J3" i="11" s="1"/>
  <c r="Q8" i="8"/>
  <c r="J2" i="9" s="1"/>
  <c r="R79" i="8"/>
  <c r="K3" i="19" s="1"/>
  <c r="R30" i="8"/>
  <c r="K3" i="12" s="1"/>
  <c r="Q28" i="8"/>
  <c r="J8" i="11" s="1"/>
  <c r="R29" i="8"/>
  <c r="K2" i="12" s="1"/>
  <c r="Q78" i="8"/>
  <c r="J2" i="19" s="1"/>
  <c r="R23" i="8"/>
  <c r="K3" i="11" s="1"/>
  <c r="Q22" i="8"/>
  <c r="J2" i="11" s="1"/>
  <c r="Q79" i="8"/>
  <c r="J3" i="19" s="1"/>
  <c r="R21" i="8"/>
  <c r="K8" i="10" s="1"/>
  <c r="Q82" i="8"/>
  <c r="J6" i="19" s="1"/>
  <c r="R22" i="8"/>
  <c r="K2" i="11" s="1"/>
  <c r="Q84" i="8"/>
  <c r="J8" i="19" s="1"/>
  <c r="R78" i="8"/>
  <c r="K2" i="19" s="1"/>
  <c r="R82" i="8"/>
  <c r="K6" i="19" s="1"/>
  <c r="R28" i="8"/>
  <c r="K8" i="11" s="1"/>
  <c r="R84" i="8"/>
  <c r="K8" i="19" s="1"/>
  <c r="Q30" i="8"/>
  <c r="J3" i="12" s="1"/>
  <c r="Q14" i="8"/>
  <c r="J8" i="9" s="1"/>
  <c r="K1" i="20" l="1"/>
  <c r="K1" i="18"/>
  <c r="K1" i="17"/>
  <c r="K1" i="19"/>
  <c r="K1" i="16"/>
  <c r="K1" i="15"/>
  <c r="K1" i="14"/>
  <c r="K1" i="12"/>
  <c r="K1" i="11"/>
  <c r="K1" i="10"/>
  <c r="K1" i="9"/>
  <c r="R74" i="8"/>
  <c r="K5" i="18" s="1"/>
  <c r="K1" i="13"/>
  <c r="R85" i="8"/>
  <c r="K2" i="20" s="1"/>
  <c r="R80" i="8"/>
  <c r="K4" i="19" s="1"/>
  <c r="R66" i="8"/>
  <c r="K4" i="17" s="1"/>
  <c r="R73" i="8"/>
  <c r="K4" i="18" s="1"/>
  <c r="R71" i="8"/>
  <c r="K2" i="18" s="1"/>
  <c r="R36" i="8"/>
  <c r="K2" i="13" s="1"/>
  <c r="R81" i="8"/>
  <c r="K5" i="19" s="1"/>
  <c r="R43" i="8"/>
  <c r="K2" i="14" s="1"/>
  <c r="R60" i="8"/>
  <c r="K5" i="16" s="1"/>
  <c r="R55" i="8"/>
  <c r="K7" i="15" s="1"/>
  <c r="R48" i="8"/>
  <c r="K7" i="14" s="1"/>
  <c r="R41" i="8"/>
  <c r="K7" i="13" s="1"/>
  <c r="R70" i="8"/>
  <c r="K8" i="17" s="1"/>
  <c r="R39" i="8"/>
  <c r="K5" i="13" s="1"/>
  <c r="R38" i="8"/>
  <c r="K4" i="13" s="1"/>
  <c r="R32" i="8"/>
  <c r="K5" i="12" s="1"/>
  <c r="R25" i="8"/>
  <c r="K5" i="11" s="1"/>
  <c r="R46" i="8"/>
  <c r="K5" i="14" s="1"/>
  <c r="R59" i="8"/>
  <c r="K4" i="16" s="1"/>
  <c r="R63" i="8"/>
  <c r="K8" i="16" s="1"/>
  <c r="S7" i="8"/>
  <c r="R13" i="8"/>
  <c r="K7" i="9" s="1"/>
  <c r="R34" i="8"/>
  <c r="K7" i="12" s="1"/>
  <c r="R16" i="8"/>
  <c r="K3" i="10" s="1"/>
  <c r="R54" i="8"/>
  <c r="K6" i="15" s="1"/>
  <c r="R17" i="8"/>
  <c r="K4" i="10" s="1"/>
  <c r="R40" i="8"/>
  <c r="K6" i="13" s="1"/>
  <c r="R45" i="8"/>
  <c r="K4" i="14" s="1"/>
  <c r="R77" i="8"/>
  <c r="K8" i="18" s="1"/>
  <c r="R90" i="8"/>
  <c r="K7" i="20" s="1"/>
  <c r="R68" i="8"/>
  <c r="K6" i="17" s="1"/>
  <c r="R75" i="8"/>
  <c r="K6" i="18" s="1"/>
  <c r="R18" i="8"/>
  <c r="K5" i="10" s="1"/>
  <c r="R56" i="8"/>
  <c r="K8" i="15" s="1"/>
  <c r="R49" i="8"/>
  <c r="K8" i="14" s="1"/>
  <c r="R52" i="8"/>
  <c r="K4" i="15" s="1"/>
  <c r="R57" i="8"/>
  <c r="K2" i="16" s="1"/>
  <c r="R67" i="8"/>
  <c r="K5" i="17" s="1"/>
  <c r="R61" i="8"/>
  <c r="K6" i="16" s="1"/>
  <c r="R51" i="8"/>
  <c r="K3" i="15" s="1"/>
  <c r="R83" i="8"/>
  <c r="K7" i="19" s="1"/>
  <c r="R87" i="8"/>
  <c r="K4" i="20" s="1"/>
  <c r="R58" i="8"/>
  <c r="K3" i="16" s="1"/>
  <c r="R53" i="8"/>
  <c r="K5" i="15" s="1"/>
  <c r="R62" i="8"/>
  <c r="K7" i="16" s="1"/>
  <c r="R47" i="8"/>
  <c r="K6" i="14" s="1"/>
  <c r="R86" i="8"/>
  <c r="K3" i="20" s="1"/>
  <c r="R10" i="8"/>
  <c r="K4" i="9" s="1"/>
  <c r="R69" i="8"/>
  <c r="K7" i="17" s="1"/>
  <c r="R64" i="8"/>
  <c r="K2" i="17" s="1"/>
  <c r="R91" i="8"/>
  <c r="K8" i="20" s="1"/>
  <c r="R76" i="8"/>
  <c r="K7" i="18" s="1"/>
  <c r="R88" i="8"/>
  <c r="K5" i="20" s="1"/>
  <c r="R89" i="8"/>
  <c r="K6" i="20" s="1"/>
  <c r="R31" i="8"/>
  <c r="K4" i="12" s="1"/>
  <c r="R42" i="8"/>
  <c r="K8" i="13" s="1"/>
  <c r="R37" i="8"/>
  <c r="K3" i="13" s="1"/>
  <c r="R44" i="8"/>
  <c r="K3" i="14" s="1"/>
  <c r="R72" i="8"/>
  <c r="K3" i="18" s="1"/>
  <c r="R65" i="8"/>
  <c r="K3" i="17" s="1"/>
  <c r="R20" i="8"/>
  <c r="K7" i="10" s="1"/>
  <c r="R24" i="8"/>
  <c r="K4" i="11" s="1"/>
  <c r="R11" i="8"/>
  <c r="K5" i="9" s="1"/>
  <c r="R27" i="8"/>
  <c r="K7" i="11" s="1"/>
  <c r="R8" i="8"/>
  <c r="K2" i="9" s="1"/>
  <c r="R33" i="8"/>
  <c r="K6" i="12" s="1"/>
  <c r="S15" i="8"/>
  <c r="L2" i="10" s="1"/>
  <c r="R26" i="8"/>
  <c r="K6" i="11" s="1"/>
  <c r="S50" i="8"/>
  <c r="L2" i="15" s="1"/>
  <c r="S21" i="8"/>
  <c r="L8" i="10" s="1"/>
  <c r="R35" i="8"/>
  <c r="K8" i="12" s="1"/>
  <c r="R12" i="8"/>
  <c r="K6" i="9" s="1"/>
  <c r="R19" i="8"/>
  <c r="K6" i="10" s="1"/>
  <c r="R9" i="8"/>
  <c r="K3" i="9" s="1"/>
  <c r="S33" i="8"/>
  <c r="L6" i="12" s="1"/>
  <c r="R50" i="8"/>
  <c r="K2" i="15" s="1"/>
  <c r="R14" i="8"/>
  <c r="K8" i="9" s="1"/>
  <c r="R15" i="8"/>
  <c r="K2" i="10" s="1"/>
  <c r="L1" i="20" l="1"/>
  <c r="L1" i="19"/>
  <c r="L1" i="18"/>
  <c r="L1" i="16"/>
  <c r="L1" i="14"/>
  <c r="L1" i="17"/>
  <c r="L1" i="13"/>
  <c r="L1" i="12"/>
  <c r="L1" i="11"/>
  <c r="L1" i="10"/>
  <c r="L1" i="15"/>
  <c r="S75" i="8"/>
  <c r="L6" i="18" s="1"/>
  <c r="S68" i="8"/>
  <c r="L6" i="17" s="1"/>
  <c r="S87" i="8"/>
  <c r="L4" i="20" s="1"/>
  <c r="S85" i="8"/>
  <c r="L2" i="20" s="1"/>
  <c r="S88" i="8"/>
  <c r="L5" i="20" s="1"/>
  <c r="S70" i="8"/>
  <c r="L8" i="17" s="1"/>
  <c r="L1" i="9"/>
  <c r="S80" i="8"/>
  <c r="L4" i="19" s="1"/>
  <c r="S90" i="8"/>
  <c r="L7" i="20" s="1"/>
  <c r="S66" i="8"/>
  <c r="L4" i="17" s="1"/>
  <c r="S83" i="8"/>
  <c r="L7" i="19" s="1"/>
  <c r="S89" i="8"/>
  <c r="L6" i="20" s="1"/>
  <c r="S73" i="8"/>
  <c r="L4" i="18" s="1"/>
  <c r="S71" i="8"/>
  <c r="L2" i="18" s="1"/>
  <c r="S67" i="8"/>
  <c r="L5" i="17" s="1"/>
  <c r="S61" i="8"/>
  <c r="L6" i="16" s="1"/>
  <c r="S55" i="8"/>
  <c r="L7" i="15" s="1"/>
  <c r="S46" i="8"/>
  <c r="L5" i="14" s="1"/>
  <c r="S57" i="8"/>
  <c r="L2" i="16" s="1"/>
  <c r="S74" i="8"/>
  <c r="L5" i="18" s="1"/>
  <c r="S63" i="8"/>
  <c r="L8" i="16" s="1"/>
  <c r="S39" i="8"/>
  <c r="L5" i="13" s="1"/>
  <c r="S49" i="8"/>
  <c r="L8" i="14" s="1"/>
  <c r="S60" i="8"/>
  <c r="L5" i="16" s="1"/>
  <c r="S45" i="8"/>
  <c r="L4" i="14" s="1"/>
  <c r="S47" i="8"/>
  <c r="L6" i="14" s="1"/>
  <c r="S17" i="8"/>
  <c r="L4" i="10" s="1"/>
  <c r="S44" i="8"/>
  <c r="L3" i="14" s="1"/>
  <c r="S36" i="8"/>
  <c r="L2" i="13" s="1"/>
  <c r="S64" i="8"/>
  <c r="L2" i="17" s="1"/>
  <c r="S43" i="8"/>
  <c r="L2" i="14" s="1"/>
  <c r="S25" i="8"/>
  <c r="L5" i="11" s="1"/>
  <c r="T7" i="8"/>
  <c r="S10" i="8"/>
  <c r="L4" i="9" s="1"/>
  <c r="S31" i="8"/>
  <c r="L4" i="12" s="1"/>
  <c r="S38" i="8"/>
  <c r="L4" i="13" s="1"/>
  <c r="S62" i="8"/>
  <c r="L7" i="16" s="1"/>
  <c r="S81" i="8"/>
  <c r="L5" i="19" s="1"/>
  <c r="S51" i="8"/>
  <c r="L3" i="15" s="1"/>
  <c r="S13" i="8"/>
  <c r="L7" i="9" s="1"/>
  <c r="S18" i="8"/>
  <c r="L5" i="10" s="1"/>
  <c r="S58" i="8"/>
  <c r="L3" i="16" s="1"/>
  <c r="S91" i="8"/>
  <c r="L8" i="20" s="1"/>
  <c r="S54" i="8"/>
  <c r="L6" i="15" s="1"/>
  <c r="S69" i="8"/>
  <c r="L7" i="17" s="1"/>
  <c r="S65" i="8"/>
  <c r="L3" i="17" s="1"/>
  <c r="S48" i="8"/>
  <c r="L7" i="14" s="1"/>
  <c r="S77" i="8"/>
  <c r="L8" i="18" s="1"/>
  <c r="S52" i="8"/>
  <c r="L4" i="15" s="1"/>
  <c r="S59" i="8"/>
  <c r="L4" i="16" s="1"/>
  <c r="S16" i="8"/>
  <c r="L3" i="10" s="1"/>
  <c r="S34" i="8"/>
  <c r="L7" i="12" s="1"/>
  <c r="S42" i="8"/>
  <c r="L8" i="13" s="1"/>
  <c r="S40" i="8"/>
  <c r="L6" i="13" s="1"/>
  <c r="S41" i="8"/>
  <c r="L7" i="13" s="1"/>
  <c r="S72" i="8"/>
  <c r="L3" i="18" s="1"/>
  <c r="S76" i="8"/>
  <c r="L7" i="18" s="1"/>
  <c r="S56" i="8"/>
  <c r="L8" i="15" s="1"/>
  <c r="S37" i="8"/>
  <c r="L3" i="13" s="1"/>
  <c r="S53" i="8"/>
  <c r="L5" i="15" s="1"/>
  <c r="S86" i="8"/>
  <c r="L3" i="20" s="1"/>
  <c r="S32" i="8"/>
  <c r="L5" i="12" s="1"/>
  <c r="S20" i="8"/>
  <c r="L7" i="10" s="1"/>
  <c r="S27" i="8"/>
  <c r="L7" i="11" s="1"/>
  <c r="S24" i="8"/>
  <c r="L4" i="11" s="1"/>
  <c r="S11" i="8"/>
  <c r="L5" i="9" s="1"/>
  <c r="S28" i="8"/>
  <c r="L8" i="11" s="1"/>
  <c r="S30" i="8"/>
  <c r="L3" i="12" s="1"/>
  <c r="S14" i="8"/>
  <c r="L8" i="9" s="1"/>
  <c r="S29" i="8"/>
  <c r="L2" i="12" s="1"/>
  <c r="S23" i="8"/>
  <c r="L3" i="11" s="1"/>
  <c r="S35" i="8"/>
  <c r="L8" i="12" s="1"/>
  <c r="S12" i="8"/>
  <c r="L6" i="9" s="1"/>
  <c r="S79" i="8"/>
  <c r="L3" i="19" s="1"/>
  <c r="S84" i="8"/>
  <c r="L8" i="19" s="1"/>
  <c r="S9" i="8"/>
  <c r="L3" i="9" s="1"/>
  <c r="S22" i="8"/>
  <c r="L2" i="11" s="1"/>
  <c r="S26" i="8"/>
  <c r="L6" i="11" s="1"/>
  <c r="S78" i="8"/>
  <c r="L2" i="19" s="1"/>
  <c r="S19" i="8"/>
  <c r="L6" i="10" s="1"/>
  <c r="S8" i="8"/>
  <c r="L2" i="9" s="1"/>
  <c r="S82" i="8"/>
  <c r="L6" i="19" s="1"/>
  <c r="M1" i="20" l="1"/>
  <c r="M1" i="19"/>
  <c r="M1" i="18"/>
  <c r="M1" i="17"/>
  <c r="M1" i="15"/>
  <c r="M1" i="16"/>
  <c r="M1" i="13"/>
  <c r="M1" i="14"/>
  <c r="M1" i="11"/>
  <c r="M1" i="10"/>
  <c r="M1" i="12"/>
  <c r="M1" i="9"/>
  <c r="T87" i="8"/>
  <c r="M4" i="20" s="1"/>
  <c r="T85" i="8"/>
  <c r="M2" i="20" s="1"/>
  <c r="T70" i="8"/>
  <c r="M8" i="17" s="1"/>
  <c r="T80" i="8"/>
  <c r="M4" i="19" s="1"/>
  <c r="T86" i="8"/>
  <c r="M3" i="20" s="1"/>
  <c r="T73" i="8"/>
  <c r="M4" i="18" s="1"/>
  <c r="T43" i="8"/>
  <c r="M2" i="14" s="1"/>
  <c r="T55" i="8"/>
  <c r="M7" i="15" s="1"/>
  <c r="T67" i="8"/>
  <c r="M5" i="17" s="1"/>
  <c r="T63" i="8"/>
  <c r="M8" i="16" s="1"/>
  <c r="T52" i="8"/>
  <c r="M4" i="15" s="1"/>
  <c r="T75" i="8"/>
  <c r="M6" i="18" s="1"/>
  <c r="T66" i="8"/>
  <c r="M4" i="17" s="1"/>
  <c r="T60" i="8"/>
  <c r="M5" i="16" s="1"/>
  <c r="T61" i="8"/>
  <c r="M6" i="16" s="1"/>
  <c r="T51" i="8"/>
  <c r="M3" i="15" s="1"/>
  <c r="U7" i="8"/>
  <c r="T49" i="8"/>
  <c r="M8" i="14" s="1"/>
  <c r="T36" i="8"/>
  <c r="M2" i="13" s="1"/>
  <c r="T68" i="8"/>
  <c r="M6" i="17" s="1"/>
  <c r="T46" i="8"/>
  <c r="M5" i="14" s="1"/>
  <c r="T40" i="8"/>
  <c r="M6" i="13" s="1"/>
  <c r="T25" i="8"/>
  <c r="M5" i="11" s="1"/>
  <c r="T18" i="8"/>
  <c r="M5" i="10" s="1"/>
  <c r="T31" i="8"/>
  <c r="M4" i="12" s="1"/>
  <c r="T17" i="8"/>
  <c r="M4" i="10" s="1"/>
  <c r="T32" i="8"/>
  <c r="M5" i="12" s="1"/>
  <c r="T59" i="8"/>
  <c r="M4" i="16" s="1"/>
  <c r="T39" i="8"/>
  <c r="M5" i="13" s="1"/>
  <c r="T71" i="8"/>
  <c r="M2" i="18" s="1"/>
  <c r="T76" i="8"/>
  <c r="M7" i="18" s="1"/>
  <c r="T74" i="8"/>
  <c r="M5" i="18" s="1"/>
  <c r="T34" i="8"/>
  <c r="M7" i="12" s="1"/>
  <c r="T53" i="8"/>
  <c r="M5" i="15" s="1"/>
  <c r="T37" i="8"/>
  <c r="M3" i="13" s="1"/>
  <c r="T54" i="8"/>
  <c r="M6" i="15" s="1"/>
  <c r="T69" i="8"/>
  <c r="M7" i="17" s="1"/>
  <c r="T41" i="8"/>
  <c r="M7" i="13" s="1"/>
  <c r="T45" i="8"/>
  <c r="M4" i="14" s="1"/>
  <c r="T65" i="8"/>
  <c r="M3" i="17" s="1"/>
  <c r="T72" i="8"/>
  <c r="M3" i="18" s="1"/>
  <c r="T77" i="8"/>
  <c r="M8" i="18" s="1"/>
  <c r="T90" i="8"/>
  <c r="M7" i="20" s="1"/>
  <c r="T10" i="8"/>
  <c r="M4" i="9" s="1"/>
  <c r="T42" i="8"/>
  <c r="M8" i="13" s="1"/>
  <c r="T89" i="8"/>
  <c r="M6" i="20" s="1"/>
  <c r="T58" i="8"/>
  <c r="M3" i="16" s="1"/>
  <c r="T81" i="8"/>
  <c r="M5" i="19" s="1"/>
  <c r="T83" i="8"/>
  <c r="M7" i="19" s="1"/>
  <c r="T48" i="8"/>
  <c r="M7" i="14" s="1"/>
  <c r="T57" i="8"/>
  <c r="M2" i="16" s="1"/>
  <c r="T13" i="8"/>
  <c r="M7" i="9" s="1"/>
  <c r="T16" i="8"/>
  <c r="M3" i="10" s="1"/>
  <c r="T56" i="8"/>
  <c r="M8" i="15" s="1"/>
  <c r="T38" i="8"/>
  <c r="M4" i="13" s="1"/>
  <c r="T64" i="8"/>
  <c r="M2" i="17" s="1"/>
  <c r="T91" i="8"/>
  <c r="M8" i="20" s="1"/>
  <c r="T47" i="8"/>
  <c r="M6" i="14" s="1"/>
  <c r="T88" i="8"/>
  <c r="M5" i="20" s="1"/>
  <c r="T44" i="8"/>
  <c r="M3" i="14" s="1"/>
  <c r="T62" i="8"/>
  <c r="M7" i="16" s="1"/>
  <c r="T11" i="8"/>
  <c r="M5" i="9" s="1"/>
  <c r="T24" i="8"/>
  <c r="M4" i="11" s="1"/>
  <c r="T20" i="8"/>
  <c r="M7" i="10" s="1"/>
  <c r="T27" i="8"/>
  <c r="M7" i="11" s="1"/>
  <c r="T8" i="8"/>
  <c r="M2" i="9" s="1"/>
  <c r="T28" i="8"/>
  <c r="M8" i="11" s="1"/>
  <c r="T23" i="8"/>
  <c r="M3" i="11" s="1"/>
  <c r="T35" i="8"/>
  <c r="M8" i="12" s="1"/>
  <c r="T26" i="8"/>
  <c r="M6" i="11" s="1"/>
  <c r="T50" i="8"/>
  <c r="M2" i="15" s="1"/>
  <c r="T82" i="8"/>
  <c r="M6" i="19" s="1"/>
  <c r="T12" i="8"/>
  <c r="M6" i="9" s="1"/>
  <c r="T9" i="8"/>
  <c r="M3" i="9" s="1"/>
  <c r="T30" i="8"/>
  <c r="M3" i="12" s="1"/>
  <c r="T79" i="8"/>
  <c r="M3" i="19" s="1"/>
  <c r="T29" i="8"/>
  <c r="M2" i="12" s="1"/>
  <c r="T84" i="8"/>
  <c r="M8" i="19" s="1"/>
  <c r="T78" i="8"/>
  <c r="M2" i="19" s="1"/>
  <c r="T22" i="8"/>
  <c r="M2" i="11" s="1"/>
  <c r="T14" i="8"/>
  <c r="M8" i="9" s="1"/>
  <c r="T19" i="8"/>
  <c r="M6" i="10" s="1"/>
  <c r="T15" i="8"/>
  <c r="M2" i="10" s="1"/>
  <c r="T21" i="8"/>
  <c r="M8" i="10" s="1"/>
  <c r="T33" i="8"/>
  <c r="M6" i="12" s="1"/>
  <c r="N1" i="20" l="1"/>
  <c r="N1" i="19"/>
  <c r="N1" i="18"/>
  <c r="N1" i="15"/>
  <c r="N1" i="16"/>
  <c r="N1" i="13"/>
  <c r="N1" i="12"/>
  <c r="N1" i="14"/>
  <c r="N1" i="17"/>
  <c r="N1" i="10"/>
  <c r="N1" i="11"/>
  <c r="N1" i="9"/>
  <c r="U70" i="8"/>
  <c r="N8" i="17" s="1"/>
  <c r="U80" i="8"/>
  <c r="N4" i="19" s="1"/>
  <c r="U75" i="8"/>
  <c r="N6" i="18" s="1"/>
  <c r="U83" i="8"/>
  <c r="N7" i="19" s="1"/>
  <c r="U43" i="8"/>
  <c r="N2" i="14" s="1"/>
  <c r="U67" i="8"/>
  <c r="N5" i="17" s="1"/>
  <c r="U76" i="8"/>
  <c r="N7" i="18" s="1"/>
  <c r="U74" i="8"/>
  <c r="N5" i="18" s="1"/>
  <c r="U68" i="8"/>
  <c r="N6" i="17" s="1"/>
  <c r="U63" i="8"/>
  <c r="N8" i="16" s="1"/>
  <c r="U60" i="8"/>
  <c r="N5" i="16" s="1"/>
  <c r="U46" i="8"/>
  <c r="N5" i="14" s="1"/>
  <c r="U73" i="8"/>
  <c r="N4" i="18" s="1"/>
  <c r="U40" i="8"/>
  <c r="N6" i="13" s="1"/>
  <c r="U65" i="8"/>
  <c r="N3" i="17" s="1"/>
  <c r="U72" i="8"/>
  <c r="N3" i="18" s="1"/>
  <c r="U47" i="8"/>
  <c r="N6" i="14" s="1"/>
  <c r="U55" i="8"/>
  <c r="N7" i="15" s="1"/>
  <c r="U45" i="8"/>
  <c r="N4" i="14" s="1"/>
  <c r="U41" i="8"/>
  <c r="N7" i="13" s="1"/>
  <c r="U17" i="8"/>
  <c r="N4" i="10" s="1"/>
  <c r="U57" i="8"/>
  <c r="N2" i="16" s="1"/>
  <c r="U39" i="8"/>
  <c r="N5" i="13" s="1"/>
  <c r="U38" i="8"/>
  <c r="N4" i="13" s="1"/>
  <c r="U31" i="8"/>
  <c r="N4" i="12" s="1"/>
  <c r="V7" i="8"/>
  <c r="U10" i="8"/>
  <c r="N4" i="9" s="1"/>
  <c r="U13" i="8"/>
  <c r="N7" i="9" s="1"/>
  <c r="U37" i="8"/>
  <c r="N3" i="13" s="1"/>
  <c r="U25" i="8"/>
  <c r="N5" i="11" s="1"/>
  <c r="U91" i="8"/>
  <c r="N8" i="20" s="1"/>
  <c r="U51" i="8"/>
  <c r="N3" i="15" s="1"/>
  <c r="U89" i="8"/>
  <c r="N6" i="20" s="1"/>
  <c r="U54" i="8"/>
  <c r="N6" i="15" s="1"/>
  <c r="U42" i="8"/>
  <c r="N8" i="13" s="1"/>
  <c r="U61" i="8"/>
  <c r="N6" i="16" s="1"/>
  <c r="U77" i="8"/>
  <c r="N8" i="18" s="1"/>
  <c r="U66" i="8"/>
  <c r="N4" i="17" s="1"/>
  <c r="U59" i="8"/>
  <c r="N4" i="16" s="1"/>
  <c r="U81" i="8"/>
  <c r="N5" i="19" s="1"/>
  <c r="U88" i="8"/>
  <c r="N5" i="20" s="1"/>
  <c r="U16" i="8"/>
  <c r="N3" i="10" s="1"/>
  <c r="U56" i="8"/>
  <c r="N8" i="15" s="1"/>
  <c r="U44" i="8"/>
  <c r="N3" i="14" s="1"/>
  <c r="U64" i="8"/>
  <c r="N2" i="17" s="1"/>
  <c r="U85" i="8"/>
  <c r="N2" i="20" s="1"/>
  <c r="U58" i="8"/>
  <c r="N3" i="16" s="1"/>
  <c r="U52" i="8"/>
  <c r="N4" i="15" s="1"/>
  <c r="U87" i="8"/>
  <c r="N4" i="20" s="1"/>
  <c r="U71" i="8"/>
  <c r="N2" i="18" s="1"/>
  <c r="U34" i="8"/>
  <c r="N7" i="12" s="1"/>
  <c r="U90" i="8"/>
  <c r="N7" i="20" s="1"/>
  <c r="U86" i="8"/>
  <c r="N3" i="20" s="1"/>
  <c r="U18" i="8"/>
  <c r="N5" i="10" s="1"/>
  <c r="U48" i="8"/>
  <c r="N7" i="14" s="1"/>
  <c r="U32" i="8"/>
  <c r="N5" i="12" s="1"/>
  <c r="U53" i="8"/>
  <c r="N5" i="15" s="1"/>
  <c r="U49" i="8"/>
  <c r="N8" i="14" s="1"/>
  <c r="U36" i="8"/>
  <c r="N2" i="13" s="1"/>
  <c r="U62" i="8"/>
  <c r="N7" i="16" s="1"/>
  <c r="U69" i="8"/>
  <c r="N7" i="17" s="1"/>
  <c r="U24" i="8"/>
  <c r="N4" i="11" s="1"/>
  <c r="U20" i="8"/>
  <c r="N7" i="10" s="1"/>
  <c r="U11" i="8"/>
  <c r="N5" i="9" s="1"/>
  <c r="U27" i="8"/>
  <c r="N7" i="11" s="1"/>
  <c r="U22" i="8"/>
  <c r="N2" i="11" s="1"/>
  <c r="U8" i="8"/>
  <c r="N2" i="9" s="1"/>
  <c r="U28" i="8"/>
  <c r="N8" i="11" s="1"/>
  <c r="U29" i="8"/>
  <c r="N2" i="12" s="1"/>
  <c r="U14" i="8"/>
  <c r="N8" i="9" s="1"/>
  <c r="U50" i="8"/>
  <c r="N2" i="15" s="1"/>
  <c r="U84" i="8"/>
  <c r="N8" i="19" s="1"/>
  <c r="U21" i="8"/>
  <c r="N8" i="10" s="1"/>
  <c r="U35" i="8"/>
  <c r="N8" i="12" s="1"/>
  <c r="U26" i="8"/>
  <c r="N6" i="11" s="1"/>
  <c r="U9" i="8"/>
  <c r="N3" i="9" s="1"/>
  <c r="U12" i="8"/>
  <c r="N6" i="9" s="1"/>
  <c r="U78" i="8"/>
  <c r="N2" i="19" s="1"/>
  <c r="U79" i="8"/>
  <c r="N3" i="19" s="1"/>
  <c r="U23" i="8"/>
  <c r="N3" i="11" s="1"/>
  <c r="U82" i="8"/>
  <c r="N6" i="19" s="1"/>
  <c r="U33" i="8"/>
  <c r="N6" i="12" s="1"/>
  <c r="U15" i="8"/>
  <c r="N2" i="10" s="1"/>
  <c r="U30" i="8"/>
  <c r="N3" i="12" s="1"/>
  <c r="U19" i="8"/>
  <c r="N6" i="10" s="1"/>
  <c r="O1" i="20" l="1"/>
  <c r="O1" i="19"/>
  <c r="O1" i="18"/>
  <c r="O1" i="16"/>
  <c r="O1" i="15"/>
  <c r="O1" i="17"/>
  <c r="O1" i="14"/>
  <c r="O1" i="12"/>
  <c r="O1" i="13"/>
  <c r="O1" i="11"/>
  <c r="O1" i="10"/>
  <c r="V80" i="8"/>
  <c r="O4" i="19" s="1"/>
  <c r="V88" i="8"/>
  <c r="O5" i="20" s="1"/>
  <c r="O1" i="9"/>
  <c r="V86" i="8"/>
  <c r="O3" i="20" s="1"/>
  <c r="V83" i="8"/>
  <c r="O7" i="19" s="1"/>
  <c r="V75" i="8"/>
  <c r="O6" i="18" s="1"/>
  <c r="V74" i="8"/>
  <c r="O5" i="18" s="1"/>
  <c r="V85" i="8"/>
  <c r="O2" i="20" s="1"/>
  <c r="V67" i="8"/>
  <c r="O5" i="17" s="1"/>
  <c r="V73" i="8"/>
  <c r="O4" i="18" s="1"/>
  <c r="V55" i="8"/>
  <c r="O7" i="15" s="1"/>
  <c r="V87" i="8"/>
  <c r="O4" i="20" s="1"/>
  <c r="V63" i="8"/>
  <c r="O8" i="16" s="1"/>
  <c r="V60" i="8"/>
  <c r="O5" i="16" s="1"/>
  <c r="V70" i="8"/>
  <c r="O8" i="17" s="1"/>
  <c r="V39" i="8"/>
  <c r="O5" i="13" s="1"/>
  <c r="V65" i="8"/>
  <c r="O3" i="17" s="1"/>
  <c r="V38" i="8"/>
  <c r="O4" i="13" s="1"/>
  <c r="V43" i="8"/>
  <c r="O2" i="14" s="1"/>
  <c r="V25" i="8"/>
  <c r="O5" i="11" s="1"/>
  <c r="V17" i="8"/>
  <c r="O4" i="10" s="1"/>
  <c r="V89" i="8"/>
  <c r="O6" i="20" s="1"/>
  <c r="V46" i="8"/>
  <c r="O5" i="14" s="1"/>
  <c r="V48" i="8"/>
  <c r="O7" i="14" s="1"/>
  <c r="V47" i="8"/>
  <c r="O6" i="14" s="1"/>
  <c r="V66" i="8"/>
  <c r="O4" i="17" s="1"/>
  <c r="V37" i="8"/>
  <c r="O3" i="13" s="1"/>
  <c r="V62" i="8"/>
  <c r="O7" i="16" s="1"/>
  <c r="V32" i="8"/>
  <c r="O5" i="12" s="1"/>
  <c r="W7" i="8"/>
  <c r="V10" i="8"/>
  <c r="O4" i="9" s="1"/>
  <c r="V31" i="8"/>
  <c r="O4" i="12" s="1"/>
  <c r="V59" i="8"/>
  <c r="O4" i="16" s="1"/>
  <c r="V81" i="8"/>
  <c r="O5" i="19" s="1"/>
  <c r="V72" i="8"/>
  <c r="O3" i="18" s="1"/>
  <c r="V16" i="8"/>
  <c r="O3" i="10" s="1"/>
  <c r="V69" i="8"/>
  <c r="O7" i="17" s="1"/>
  <c r="V57" i="8"/>
  <c r="O2" i="16" s="1"/>
  <c r="V41" i="8"/>
  <c r="O7" i="13" s="1"/>
  <c r="V13" i="8"/>
  <c r="O7" i="9" s="1"/>
  <c r="V56" i="8"/>
  <c r="O8" i="15" s="1"/>
  <c r="V42" i="8"/>
  <c r="O8" i="13" s="1"/>
  <c r="V44" i="8"/>
  <c r="O3" i="14" s="1"/>
  <c r="V53" i="8"/>
  <c r="O5" i="15" s="1"/>
  <c r="V49" i="8"/>
  <c r="O8" i="14" s="1"/>
  <c r="V18" i="8"/>
  <c r="O5" i="10" s="1"/>
  <c r="V36" i="8"/>
  <c r="O2" i="13" s="1"/>
  <c r="V34" i="8"/>
  <c r="O7" i="12" s="1"/>
  <c r="V58" i="8"/>
  <c r="O3" i="16" s="1"/>
  <c r="V40" i="8"/>
  <c r="O6" i="13" s="1"/>
  <c r="V91" i="8"/>
  <c r="O8" i="20" s="1"/>
  <c r="V76" i="8"/>
  <c r="O7" i="18" s="1"/>
  <c r="V68" i="8"/>
  <c r="O6" i="17" s="1"/>
  <c r="V90" i="8"/>
  <c r="O7" i="20" s="1"/>
  <c r="V52" i="8"/>
  <c r="O4" i="15" s="1"/>
  <c r="V45" i="8"/>
  <c r="O4" i="14" s="1"/>
  <c r="V61" i="8"/>
  <c r="O6" i="16" s="1"/>
  <c r="V51" i="8"/>
  <c r="O3" i="15" s="1"/>
  <c r="V71" i="8"/>
  <c r="O2" i="18" s="1"/>
  <c r="V77" i="8"/>
  <c r="O8" i="18" s="1"/>
  <c r="V54" i="8"/>
  <c r="O6" i="15" s="1"/>
  <c r="V64" i="8"/>
  <c r="O2" i="17" s="1"/>
  <c r="V11" i="8"/>
  <c r="O5" i="9" s="1"/>
  <c r="V27" i="8"/>
  <c r="O7" i="11" s="1"/>
  <c r="V24" i="8"/>
  <c r="O4" i="11" s="1"/>
  <c r="V20" i="8"/>
  <c r="O7" i="10" s="1"/>
  <c r="V8" i="8"/>
  <c r="O2" i="9" s="1"/>
  <c r="V28" i="8"/>
  <c r="O8" i="11" s="1"/>
  <c r="V12" i="8"/>
  <c r="O6" i="9" s="1"/>
  <c r="V9" i="8"/>
  <c r="O3" i="9" s="1"/>
  <c r="V21" i="8"/>
  <c r="O8" i="10" s="1"/>
  <c r="V78" i="8"/>
  <c r="O2" i="19" s="1"/>
  <c r="V22" i="8"/>
  <c r="O2" i="11" s="1"/>
  <c r="V82" i="8"/>
  <c r="O6" i="19" s="1"/>
  <c r="V84" i="8"/>
  <c r="O8" i="19" s="1"/>
  <c r="V33" i="8"/>
  <c r="O6" i="12" s="1"/>
  <c r="V14" i="8"/>
  <c r="O8" i="9" s="1"/>
  <c r="V23" i="8"/>
  <c r="O3" i="11" s="1"/>
  <c r="V79" i="8"/>
  <c r="O3" i="19" s="1"/>
  <c r="V29" i="8"/>
  <c r="O2" i="12" s="1"/>
  <c r="V26" i="8"/>
  <c r="O6" i="11" s="1"/>
  <c r="V35" i="8"/>
  <c r="O8" i="12" s="1"/>
  <c r="V15" i="8"/>
  <c r="O2" i="10" s="1"/>
  <c r="V30" i="8"/>
  <c r="O3" i="12" s="1"/>
  <c r="V50" i="8"/>
  <c r="O2" i="15" s="1"/>
  <c r="V19" i="8"/>
  <c r="O6" i="10" s="1"/>
  <c r="P1" i="20" l="1"/>
  <c r="P1" i="19"/>
  <c r="P1" i="18"/>
  <c r="P1" i="17"/>
  <c r="P1" i="16"/>
  <c r="P1" i="15"/>
  <c r="P1" i="14"/>
  <c r="P1" i="13"/>
  <c r="P1" i="11"/>
  <c r="P1" i="10"/>
  <c r="P1" i="9"/>
  <c r="W86" i="8"/>
  <c r="P3" i="20" s="1"/>
  <c r="W63" i="8"/>
  <c r="P8" i="16" s="1"/>
  <c r="W55" i="8"/>
  <c r="P7" i="15" s="1"/>
  <c r="W85" i="8"/>
  <c r="P2" i="20" s="1"/>
  <c r="W80" i="8"/>
  <c r="P4" i="19" s="1"/>
  <c r="W77" i="8"/>
  <c r="P8" i="18" s="1"/>
  <c r="W61" i="8"/>
  <c r="P6" i="16" s="1"/>
  <c r="P1" i="12"/>
  <c r="W74" i="8"/>
  <c r="P5" i="18" s="1"/>
  <c r="W70" i="8"/>
  <c r="P8" i="17" s="1"/>
  <c r="W68" i="8"/>
  <c r="P6" i="17" s="1"/>
  <c r="W67" i="8"/>
  <c r="P5" i="17" s="1"/>
  <c r="W41" i="8"/>
  <c r="P7" i="13" s="1"/>
  <c r="W39" i="8"/>
  <c r="P5" i="13" s="1"/>
  <c r="W75" i="8"/>
  <c r="P6" i="18" s="1"/>
  <c r="W69" i="8"/>
  <c r="P7" i="17" s="1"/>
  <c r="W76" i="8"/>
  <c r="P7" i="18" s="1"/>
  <c r="W51" i="8"/>
  <c r="P3" i="15" s="1"/>
  <c r="W62" i="8"/>
  <c r="P7" i="16" s="1"/>
  <c r="W60" i="8"/>
  <c r="P5" i="16" s="1"/>
  <c r="W66" i="8"/>
  <c r="P4" i="17" s="1"/>
  <c r="W34" i="8"/>
  <c r="P7" i="12" s="1"/>
  <c r="W42" i="8"/>
  <c r="P8" i="13" s="1"/>
  <c r="W36" i="8"/>
  <c r="P2" i="13" s="1"/>
  <c r="W40" i="8"/>
  <c r="P6" i="13" s="1"/>
  <c r="W25" i="8"/>
  <c r="P5" i="11" s="1"/>
  <c r="W59" i="8"/>
  <c r="P4" i="16" s="1"/>
  <c r="W32" i="8"/>
  <c r="P5" i="12" s="1"/>
  <c r="W53" i="8"/>
  <c r="P5" i="15" s="1"/>
  <c r="W43" i="8"/>
  <c r="P2" i="14" s="1"/>
  <c r="W17" i="8"/>
  <c r="P4" i="10" s="1"/>
  <c r="X7" i="8"/>
  <c r="W10" i="8"/>
  <c r="P4" i="9" s="1"/>
  <c r="W18" i="8"/>
  <c r="P5" i="10" s="1"/>
  <c r="W46" i="8"/>
  <c r="P5" i="14" s="1"/>
  <c r="W88" i="8"/>
  <c r="P5" i="20" s="1"/>
  <c r="W87" i="8"/>
  <c r="P4" i="20" s="1"/>
  <c r="W54" i="8"/>
  <c r="P6" i="15" s="1"/>
  <c r="W81" i="8"/>
  <c r="P5" i="19" s="1"/>
  <c r="W83" i="8"/>
  <c r="P7" i="19" s="1"/>
  <c r="W56" i="8"/>
  <c r="P8" i="15" s="1"/>
  <c r="W37" i="8"/>
  <c r="P3" i="13" s="1"/>
  <c r="W52" i="8"/>
  <c r="P4" i="15" s="1"/>
  <c r="W49" i="8"/>
  <c r="P8" i="14" s="1"/>
  <c r="W64" i="8"/>
  <c r="P2" i="17" s="1"/>
  <c r="W48" i="8"/>
  <c r="P7" i="14" s="1"/>
  <c r="W73" i="8"/>
  <c r="P4" i="18" s="1"/>
  <c r="W16" i="8"/>
  <c r="P3" i="10" s="1"/>
  <c r="W13" i="8"/>
  <c r="P7" i="9" s="1"/>
  <c r="W89" i="8"/>
  <c r="P6" i="20" s="1"/>
  <c r="W47" i="8"/>
  <c r="P6" i="14" s="1"/>
  <c r="W72" i="8"/>
  <c r="P3" i="18" s="1"/>
  <c r="W58" i="8"/>
  <c r="P3" i="16" s="1"/>
  <c r="W38" i="8"/>
  <c r="P4" i="13" s="1"/>
  <c r="W45" i="8"/>
  <c r="P4" i="14" s="1"/>
  <c r="W44" i="8"/>
  <c r="P3" i="14" s="1"/>
  <c r="W57" i="8"/>
  <c r="P2" i="16" s="1"/>
  <c r="W65" i="8"/>
  <c r="P3" i="17" s="1"/>
  <c r="W71" i="8"/>
  <c r="P2" i="18" s="1"/>
  <c r="W31" i="8"/>
  <c r="P4" i="12" s="1"/>
  <c r="W91" i="8"/>
  <c r="P8" i="20" s="1"/>
  <c r="W90" i="8"/>
  <c r="P7" i="20" s="1"/>
  <c r="W20" i="8"/>
  <c r="P7" i="10" s="1"/>
  <c r="W24" i="8"/>
  <c r="P4" i="11" s="1"/>
  <c r="W11" i="8"/>
  <c r="P5" i="9" s="1"/>
  <c r="W27" i="8"/>
  <c r="P7" i="11" s="1"/>
  <c r="W79" i="8"/>
  <c r="P3" i="19" s="1"/>
  <c r="W9" i="8"/>
  <c r="P3" i="9" s="1"/>
  <c r="W33" i="8"/>
  <c r="P6" i="12" s="1"/>
  <c r="W29" i="8"/>
  <c r="P2" i="12" s="1"/>
  <c r="W12" i="8"/>
  <c r="P6" i="9" s="1"/>
  <c r="W35" i="8"/>
  <c r="P8" i="12" s="1"/>
  <c r="W50" i="8"/>
  <c r="P2" i="15" s="1"/>
  <c r="W28" i="8"/>
  <c r="P8" i="11" s="1"/>
  <c r="W22" i="8"/>
  <c r="P2" i="11" s="1"/>
  <c r="W8" i="8"/>
  <c r="P2" i="9" s="1"/>
  <c r="W30" i="8"/>
  <c r="P3" i="12" s="1"/>
  <c r="W84" i="8"/>
  <c r="P8" i="19" s="1"/>
  <c r="W23" i="8"/>
  <c r="P3" i="11" s="1"/>
  <c r="W82" i="8"/>
  <c r="P6" i="19" s="1"/>
  <c r="W14" i="8"/>
  <c r="P8" i="9" s="1"/>
  <c r="W78" i="8"/>
  <c r="P2" i="19" s="1"/>
  <c r="W15" i="8"/>
  <c r="P2" i="10" s="1"/>
  <c r="W26" i="8"/>
  <c r="P6" i="11" s="1"/>
  <c r="W19" i="8"/>
  <c r="P6" i="10" s="1"/>
  <c r="W21" i="8"/>
  <c r="P8" i="10" s="1"/>
  <c r="Q1" i="20" l="1"/>
  <c r="Q1" i="19"/>
  <c r="Q1" i="18"/>
  <c r="Q1" i="17"/>
  <c r="Q1" i="16"/>
  <c r="Q1" i="15"/>
  <c r="Q1" i="14"/>
  <c r="Q1" i="13"/>
  <c r="Q1" i="12"/>
  <c r="Q1" i="10"/>
  <c r="Q1" i="11"/>
  <c r="Q1" i="9"/>
  <c r="X75" i="8"/>
  <c r="Q6" i="18" s="1"/>
  <c r="X74" i="8"/>
  <c r="Q5" i="18" s="1"/>
  <c r="X90" i="8"/>
  <c r="Q7" i="20" s="1"/>
  <c r="X83" i="8"/>
  <c r="Q7" i="19" s="1"/>
  <c r="X77" i="8"/>
  <c r="Q8" i="18" s="1"/>
  <c r="X47" i="8"/>
  <c r="Q6" i="14" s="1"/>
  <c r="X69" i="8"/>
  <c r="Q7" i="17" s="1"/>
  <c r="X62" i="8"/>
  <c r="Q7" i="16" s="1"/>
  <c r="X46" i="8"/>
  <c r="Q5" i="14" s="1"/>
  <c r="X44" i="8"/>
  <c r="Q3" i="14" s="1"/>
  <c r="X36" i="8"/>
  <c r="Q2" i="13" s="1"/>
  <c r="X56" i="8"/>
  <c r="Q8" i="15" s="1"/>
  <c r="X32" i="8"/>
  <c r="Q5" i="12" s="1"/>
  <c r="X39" i="8"/>
  <c r="Q5" i="13" s="1"/>
  <c r="X38" i="8"/>
  <c r="Q4" i="13" s="1"/>
  <c r="X68" i="8"/>
  <c r="Q6" i="17" s="1"/>
  <c r="X51" i="8"/>
  <c r="Q3" i="15" s="1"/>
  <c r="X18" i="8"/>
  <c r="Q5" i="10" s="1"/>
  <c r="X71" i="8"/>
  <c r="Q2" i="18" s="1"/>
  <c r="X17" i="8"/>
  <c r="Q4" i="10" s="1"/>
  <c r="Y7" i="8"/>
  <c r="X25" i="8"/>
  <c r="Q5" i="11" s="1"/>
  <c r="X52" i="8"/>
  <c r="Q4" i="15" s="1"/>
  <c r="X13" i="8"/>
  <c r="Q7" i="9" s="1"/>
  <c r="X88" i="8"/>
  <c r="Q5" i="20" s="1"/>
  <c r="X86" i="8"/>
  <c r="Q3" i="20" s="1"/>
  <c r="X89" i="8"/>
  <c r="Q6" i="20" s="1"/>
  <c r="X87" i="8"/>
  <c r="Q4" i="20" s="1"/>
  <c r="X70" i="8"/>
  <c r="Q8" i="17" s="1"/>
  <c r="X10" i="8"/>
  <c r="Q4" i="9" s="1"/>
  <c r="X54" i="8"/>
  <c r="Q6" i="15" s="1"/>
  <c r="X59" i="8"/>
  <c r="Q4" i="16" s="1"/>
  <c r="X58" i="8"/>
  <c r="Q3" i="16" s="1"/>
  <c r="X41" i="8"/>
  <c r="Q7" i="13" s="1"/>
  <c r="X72" i="8"/>
  <c r="Q3" i="18" s="1"/>
  <c r="X43" i="8"/>
  <c r="Q2" i="14" s="1"/>
  <c r="X61" i="8"/>
  <c r="Q6" i="16" s="1"/>
  <c r="X37" i="8"/>
  <c r="Q3" i="13" s="1"/>
  <c r="X53" i="8"/>
  <c r="Q5" i="15" s="1"/>
  <c r="X65" i="8"/>
  <c r="Q3" i="17" s="1"/>
  <c r="X45" i="8"/>
  <c r="Q4" i="14" s="1"/>
  <c r="X48" i="8"/>
  <c r="Q7" i="14" s="1"/>
  <c r="X76" i="8"/>
  <c r="Q7" i="18" s="1"/>
  <c r="X66" i="8"/>
  <c r="Q4" i="17" s="1"/>
  <c r="X63" i="8"/>
  <c r="Q8" i="16" s="1"/>
  <c r="X85" i="8"/>
  <c r="Q2" i="20" s="1"/>
  <c r="X31" i="8"/>
  <c r="Q4" i="12" s="1"/>
  <c r="X40" i="8"/>
  <c r="Q6" i="13" s="1"/>
  <c r="X81" i="8"/>
  <c r="Q5" i="19" s="1"/>
  <c r="X73" i="8"/>
  <c r="Q4" i="18" s="1"/>
  <c r="X55" i="8"/>
  <c r="Q7" i="15" s="1"/>
  <c r="X16" i="8"/>
  <c r="Q3" i="10" s="1"/>
  <c r="X42" i="8"/>
  <c r="Q8" i="13" s="1"/>
  <c r="X64" i="8"/>
  <c r="Q2" i="17" s="1"/>
  <c r="X91" i="8"/>
  <c r="Q8" i="20" s="1"/>
  <c r="X60" i="8"/>
  <c r="Q5" i="16" s="1"/>
  <c r="X80" i="8"/>
  <c r="Q4" i="19" s="1"/>
  <c r="X34" i="8"/>
  <c r="Q7" i="12" s="1"/>
  <c r="X57" i="8"/>
  <c r="Q2" i="16" s="1"/>
  <c r="X49" i="8"/>
  <c r="Q8" i="14" s="1"/>
  <c r="X67" i="8"/>
  <c r="Q5" i="17" s="1"/>
  <c r="X11" i="8"/>
  <c r="Q5" i="9" s="1"/>
  <c r="X20" i="8"/>
  <c r="Q7" i="10" s="1"/>
  <c r="X27" i="8"/>
  <c r="Q7" i="11" s="1"/>
  <c r="X24" i="8"/>
  <c r="Q4" i="11" s="1"/>
  <c r="X78" i="8"/>
  <c r="Q2" i="19" s="1"/>
  <c r="X8" i="8"/>
  <c r="Q2" i="9" s="1"/>
  <c r="X22" i="8"/>
  <c r="Q2" i="11" s="1"/>
  <c r="X21" i="8"/>
  <c r="Q8" i="10" s="1"/>
  <c r="X28" i="8"/>
  <c r="Q8" i="11" s="1"/>
  <c r="X29" i="8"/>
  <c r="Q2" i="12" s="1"/>
  <c r="X50" i="8"/>
  <c r="Q2" i="15" s="1"/>
  <c r="X12" i="8"/>
  <c r="Q6" i="9" s="1"/>
  <c r="X30" i="8"/>
  <c r="Q3" i="12" s="1"/>
  <c r="X84" i="8"/>
  <c r="Q8" i="19" s="1"/>
  <c r="X14" i="8"/>
  <c r="Q8" i="9" s="1"/>
  <c r="X82" i="8"/>
  <c r="Q6" i="19" s="1"/>
  <c r="X79" i="8"/>
  <c r="Q3" i="19" s="1"/>
  <c r="X23" i="8"/>
  <c r="Q3" i="11" s="1"/>
  <c r="X26" i="8"/>
  <c r="Q6" i="11" s="1"/>
  <c r="X33" i="8"/>
  <c r="Q6" i="12" s="1"/>
  <c r="X35" i="8"/>
  <c r="Q8" i="12" s="1"/>
  <c r="X9" i="8"/>
  <c r="Q3" i="9" s="1"/>
  <c r="X15" i="8"/>
  <c r="Q2" i="10" s="1"/>
  <c r="X19" i="8"/>
  <c r="Q6" i="10" s="1"/>
  <c r="R1" i="20" l="1"/>
  <c r="R1" i="19"/>
  <c r="R1" i="18"/>
  <c r="R1" i="17"/>
  <c r="R1" i="15"/>
  <c r="R1" i="14"/>
  <c r="R1" i="16"/>
  <c r="R1" i="13"/>
  <c r="R1" i="12"/>
  <c r="R1" i="11"/>
  <c r="R1" i="9"/>
  <c r="Y88" i="8"/>
  <c r="R5" i="20" s="1"/>
  <c r="Y86" i="8"/>
  <c r="R3" i="20" s="1"/>
  <c r="Y74" i="8"/>
  <c r="R5" i="18" s="1"/>
  <c r="Y83" i="8"/>
  <c r="R7" i="19" s="1"/>
  <c r="Y76" i="8"/>
  <c r="R7" i="18" s="1"/>
  <c r="Y85" i="8"/>
  <c r="R2" i="20" s="1"/>
  <c r="R1" i="10"/>
  <c r="Y80" i="8"/>
  <c r="R4" i="19" s="1"/>
  <c r="Y55" i="8"/>
  <c r="R7" i="15" s="1"/>
  <c r="Z7" i="8"/>
  <c r="Y71" i="8"/>
  <c r="R2" i="18" s="1"/>
  <c r="Y68" i="8"/>
  <c r="R6" i="17" s="1"/>
  <c r="Y46" i="8"/>
  <c r="R5" i="14" s="1"/>
  <c r="Y87" i="8"/>
  <c r="R4" i="20" s="1"/>
  <c r="Y69" i="8"/>
  <c r="R7" i="17" s="1"/>
  <c r="Y63" i="8"/>
  <c r="R8" i="16" s="1"/>
  <c r="Y47" i="8"/>
  <c r="R6" i="14" s="1"/>
  <c r="Y43" i="8"/>
  <c r="R2" i="14" s="1"/>
  <c r="Y61" i="8"/>
  <c r="R6" i="16" s="1"/>
  <c r="Y70" i="8"/>
  <c r="R8" i="17" s="1"/>
  <c r="Y39" i="8"/>
  <c r="R5" i="13" s="1"/>
  <c r="Y49" i="8"/>
  <c r="R8" i="14" s="1"/>
  <c r="Y56" i="8"/>
  <c r="R8" i="15" s="1"/>
  <c r="Y44" i="8"/>
  <c r="R3" i="14" s="1"/>
  <c r="Y36" i="8"/>
  <c r="R2" i="13" s="1"/>
  <c r="Y25" i="8"/>
  <c r="R5" i="11" s="1"/>
  <c r="Y17" i="8"/>
  <c r="R4" i="10" s="1"/>
  <c r="Y18" i="8"/>
  <c r="R5" i="10" s="1"/>
  <c r="Y41" i="8"/>
  <c r="R7" i="13" s="1"/>
  <c r="Y64" i="8"/>
  <c r="R2" i="17" s="1"/>
  <c r="Y45" i="8"/>
  <c r="R4" i="14" s="1"/>
  <c r="Y60" i="8"/>
  <c r="R5" i="16" s="1"/>
  <c r="Y67" i="8"/>
  <c r="R5" i="17" s="1"/>
  <c r="Y16" i="8"/>
  <c r="R3" i="10" s="1"/>
  <c r="Y73" i="8"/>
  <c r="R4" i="18" s="1"/>
  <c r="Y75" i="8"/>
  <c r="R6" i="18" s="1"/>
  <c r="Y89" i="8"/>
  <c r="R6" i="20" s="1"/>
  <c r="Y32" i="8"/>
  <c r="R5" i="12" s="1"/>
  <c r="Y38" i="8"/>
  <c r="R4" i="13" s="1"/>
  <c r="Y51" i="8"/>
  <c r="R3" i="15" s="1"/>
  <c r="Y81" i="8"/>
  <c r="R5" i="19" s="1"/>
  <c r="Y31" i="8"/>
  <c r="R4" i="12" s="1"/>
  <c r="Y65" i="8"/>
  <c r="R3" i="17" s="1"/>
  <c r="Y59" i="8"/>
  <c r="R4" i="16" s="1"/>
  <c r="Y91" i="8"/>
  <c r="R8" i="20" s="1"/>
  <c r="Y42" i="8"/>
  <c r="R8" i="13" s="1"/>
  <c r="Y40" i="8"/>
  <c r="R6" i="13" s="1"/>
  <c r="Y90" i="8"/>
  <c r="R7" i="20" s="1"/>
  <c r="Y53" i="8"/>
  <c r="R5" i="15" s="1"/>
  <c r="Y57" i="8"/>
  <c r="R2" i="16" s="1"/>
  <c r="Y10" i="8"/>
  <c r="R4" i="9" s="1"/>
  <c r="Y54" i="8"/>
  <c r="R6" i="15" s="1"/>
  <c r="Y37" i="8"/>
  <c r="R3" i="13" s="1"/>
  <c r="Y58" i="8"/>
  <c r="R3" i="16" s="1"/>
  <c r="Y72" i="8"/>
  <c r="R3" i="18" s="1"/>
  <c r="Y77" i="8"/>
  <c r="R8" i="18" s="1"/>
  <c r="Y66" i="8"/>
  <c r="R4" i="17" s="1"/>
  <c r="Y13" i="8"/>
  <c r="R7" i="9" s="1"/>
  <c r="Y34" i="8"/>
  <c r="R7" i="12" s="1"/>
  <c r="Y52" i="8"/>
  <c r="R4" i="15" s="1"/>
  <c r="Y48" i="8"/>
  <c r="R7" i="14" s="1"/>
  <c r="Y62" i="8"/>
  <c r="R7" i="16" s="1"/>
  <c r="Y27" i="8"/>
  <c r="R7" i="11" s="1"/>
  <c r="Y20" i="8"/>
  <c r="R7" i="10" s="1"/>
  <c r="Y11" i="8"/>
  <c r="R5" i="9" s="1"/>
  <c r="Y24" i="8"/>
  <c r="R4" i="11" s="1"/>
  <c r="Y23" i="8"/>
  <c r="R3" i="11" s="1"/>
  <c r="Y22" i="8"/>
  <c r="R2" i="11" s="1"/>
  <c r="Y30" i="8"/>
  <c r="R3" i="12" s="1"/>
  <c r="Y9" i="8"/>
  <c r="R3" i="9" s="1"/>
  <c r="Y29" i="8"/>
  <c r="R2" i="12" s="1"/>
  <c r="Y50" i="8"/>
  <c r="R2" i="15" s="1"/>
  <c r="Y35" i="8"/>
  <c r="R8" i="12" s="1"/>
  <c r="Y78" i="8"/>
  <c r="R2" i="19" s="1"/>
  <c r="Y82" i="8"/>
  <c r="R6" i="19" s="1"/>
  <c r="Y79" i="8"/>
  <c r="R3" i="19" s="1"/>
  <c r="Y14" i="8"/>
  <c r="R8" i="9" s="1"/>
  <c r="Y28" i="8"/>
  <c r="R8" i="11" s="1"/>
  <c r="Y84" i="8"/>
  <c r="R8" i="19" s="1"/>
  <c r="Y8" i="8"/>
  <c r="R2" i="9" s="1"/>
  <c r="Y26" i="8"/>
  <c r="R6" i="11" s="1"/>
  <c r="Y21" i="8"/>
  <c r="R8" i="10" s="1"/>
  <c r="Y33" i="8"/>
  <c r="R6" i="12" s="1"/>
  <c r="Y19" i="8"/>
  <c r="R6" i="10" s="1"/>
  <c r="Y15" i="8"/>
  <c r="R2" i="10" s="1"/>
  <c r="Y12" i="8"/>
  <c r="R6" i="9" s="1"/>
  <c r="S1" i="18" l="1"/>
  <c r="S1" i="17"/>
  <c r="S1" i="20"/>
  <c r="S1" i="19"/>
  <c r="S1" i="14"/>
  <c r="S1" i="15"/>
  <c r="S1" i="16"/>
  <c r="S1" i="11"/>
  <c r="S1" i="10"/>
  <c r="S1" i="12"/>
  <c r="S1" i="9"/>
  <c r="S1" i="13"/>
  <c r="Z85" i="8"/>
  <c r="S2" i="20" s="1"/>
  <c r="Z80" i="8"/>
  <c r="S4" i="19" s="1"/>
  <c r="Z70" i="8"/>
  <c r="S8" i="17" s="1"/>
  <c r="Z63" i="8"/>
  <c r="S8" i="16" s="1"/>
  <c r="Z60" i="8"/>
  <c r="S5" i="16" s="1"/>
  <c r="Z51" i="8"/>
  <c r="S3" i="15" s="1"/>
  <c r="Z43" i="8"/>
  <c r="S2" i="14" s="1"/>
  <c r="Z55" i="8"/>
  <c r="S7" i="15" s="1"/>
  <c r="Z32" i="8"/>
  <c r="S5" i="12" s="1"/>
  <c r="Z40" i="8"/>
  <c r="S6" i="13" s="1"/>
  <c r="Z44" i="8"/>
  <c r="S3" i="14" s="1"/>
  <c r="Z61" i="8"/>
  <c r="S6" i="16" s="1"/>
  <c r="AA7" i="8"/>
  <c r="Z31" i="8"/>
  <c r="S4" i="12" s="1"/>
  <c r="Z52" i="8"/>
  <c r="S4" i="15" s="1"/>
  <c r="Z57" i="8"/>
  <c r="S2" i="16" s="1"/>
  <c r="Z48" i="8"/>
  <c r="S7" i="14" s="1"/>
  <c r="Z71" i="8"/>
  <c r="S2" i="18" s="1"/>
  <c r="Z67" i="8"/>
  <c r="S5" i="17" s="1"/>
  <c r="Z88" i="8"/>
  <c r="S5" i="20" s="1"/>
  <c r="Z89" i="8"/>
  <c r="S6" i="20" s="1"/>
  <c r="Z47" i="8"/>
  <c r="S6" i="14" s="1"/>
  <c r="Z39" i="8"/>
  <c r="S5" i="13" s="1"/>
  <c r="Z59" i="8"/>
  <c r="S4" i="16" s="1"/>
  <c r="Z36" i="8"/>
  <c r="S2" i="13" s="1"/>
  <c r="Z62" i="8"/>
  <c r="S7" i="16" s="1"/>
  <c r="Z66" i="8"/>
  <c r="S4" i="17" s="1"/>
  <c r="Z34" i="8"/>
  <c r="S7" i="12" s="1"/>
  <c r="Z58" i="8"/>
  <c r="S3" i="16" s="1"/>
  <c r="Z49" i="8"/>
  <c r="S8" i="14" s="1"/>
  <c r="Z87" i="8"/>
  <c r="S4" i="20" s="1"/>
  <c r="Z10" i="8"/>
  <c r="S4" i="9" s="1"/>
  <c r="Z56" i="8"/>
  <c r="S8" i="15" s="1"/>
  <c r="Z25" i="8"/>
  <c r="S5" i="11" s="1"/>
  <c r="Z38" i="8"/>
  <c r="S4" i="13" s="1"/>
  <c r="Z53" i="8"/>
  <c r="S5" i="15" s="1"/>
  <c r="Z46" i="8"/>
  <c r="S5" i="14" s="1"/>
  <c r="Z83" i="8"/>
  <c r="S7" i="19" s="1"/>
  <c r="Z64" i="8"/>
  <c r="S2" i="17" s="1"/>
  <c r="Z13" i="8"/>
  <c r="S7" i="9" s="1"/>
  <c r="Z16" i="8"/>
  <c r="S3" i="10" s="1"/>
  <c r="Z37" i="8"/>
  <c r="S3" i="13" s="1"/>
  <c r="Z72" i="8"/>
  <c r="S3" i="18" s="1"/>
  <c r="Z75" i="8"/>
  <c r="S6" i="18" s="1"/>
  <c r="Z54" i="8"/>
  <c r="S6" i="15" s="1"/>
  <c r="Z74" i="8"/>
  <c r="S5" i="18" s="1"/>
  <c r="Z42" i="8"/>
  <c r="S8" i="13" s="1"/>
  <c r="Z18" i="8"/>
  <c r="S5" i="10" s="1"/>
  <c r="Z65" i="8"/>
  <c r="S3" i="17" s="1"/>
  <c r="Z91" i="8"/>
  <c r="S8" i="20" s="1"/>
  <c r="Z77" i="8"/>
  <c r="S8" i="18" s="1"/>
  <c r="Z76" i="8"/>
  <c r="S7" i="18" s="1"/>
  <c r="Z68" i="8"/>
  <c r="S6" i="17" s="1"/>
  <c r="Z73" i="8"/>
  <c r="S4" i="18" s="1"/>
  <c r="Z86" i="8"/>
  <c r="S3" i="20" s="1"/>
  <c r="Z17" i="8"/>
  <c r="S4" i="10" s="1"/>
  <c r="Z41" i="8"/>
  <c r="S7" i="13" s="1"/>
  <c r="Z69" i="8"/>
  <c r="S7" i="17" s="1"/>
  <c r="Z45" i="8"/>
  <c r="S4" i="14" s="1"/>
  <c r="Z81" i="8"/>
  <c r="S5" i="19" s="1"/>
  <c r="Z90" i="8"/>
  <c r="S7" i="20" s="1"/>
  <c r="Z27" i="8"/>
  <c r="S7" i="11" s="1"/>
  <c r="Z20" i="8"/>
  <c r="S7" i="10" s="1"/>
  <c r="Z24" i="8"/>
  <c r="S4" i="11" s="1"/>
  <c r="Z11" i="8"/>
  <c r="S5" i="9" s="1"/>
  <c r="Z82" i="8"/>
  <c r="S6" i="19" s="1"/>
  <c r="Z8" i="8"/>
  <c r="S2" i="9" s="1"/>
  <c r="Z22" i="8"/>
  <c r="S2" i="11" s="1"/>
  <c r="Z23" i="8"/>
  <c r="S3" i="11" s="1"/>
  <c r="Z29" i="8"/>
  <c r="S2" i="12" s="1"/>
  <c r="Z30" i="8"/>
  <c r="S3" i="12" s="1"/>
  <c r="Z50" i="8"/>
  <c r="S2" i="15" s="1"/>
  <c r="Z35" i="8"/>
  <c r="S8" i="12" s="1"/>
  <c r="Z12" i="8"/>
  <c r="S6" i="9" s="1"/>
  <c r="Z9" i="8"/>
  <c r="S3" i="9" s="1"/>
  <c r="Z33" i="8"/>
  <c r="S6" i="12" s="1"/>
  <c r="Z84" i="8"/>
  <c r="S8" i="19" s="1"/>
  <c r="Z28" i="8"/>
  <c r="S8" i="11" s="1"/>
  <c r="Z79" i="8"/>
  <c r="S3" i="19" s="1"/>
  <c r="Z78" i="8"/>
  <c r="S2" i="19" s="1"/>
  <c r="Z15" i="8"/>
  <c r="S2" i="10" s="1"/>
  <c r="Z21" i="8"/>
  <c r="S8" i="10" s="1"/>
  <c r="Z26" i="8"/>
  <c r="S6" i="11" s="1"/>
  <c r="Z19" i="8"/>
  <c r="S6" i="10" s="1"/>
  <c r="Z14" i="8"/>
  <c r="S8" i="9" s="1"/>
  <c r="T1" i="20" l="1"/>
  <c r="T1" i="19"/>
  <c r="T1" i="18"/>
  <c r="T1" i="17"/>
  <c r="T1" i="16"/>
  <c r="T1" i="14"/>
  <c r="T1" i="15"/>
  <c r="T1" i="13"/>
  <c r="T1" i="12"/>
  <c r="T1" i="11"/>
  <c r="T1" i="10"/>
  <c r="AA88" i="8"/>
  <c r="T5" i="20" s="1"/>
  <c r="AA87" i="8"/>
  <c r="T4" i="20" s="1"/>
  <c r="AA80" i="8"/>
  <c r="T4" i="19" s="1"/>
  <c r="AA74" i="8"/>
  <c r="T5" i="18" s="1"/>
  <c r="T1" i="9"/>
  <c r="AA90" i="8"/>
  <c r="T7" i="20" s="1"/>
  <c r="AA85" i="8"/>
  <c r="T2" i="20" s="1"/>
  <c r="AA89" i="8"/>
  <c r="T6" i="20" s="1"/>
  <c r="AA73" i="8"/>
  <c r="T4" i="18" s="1"/>
  <c r="AA71" i="8"/>
  <c r="T2" i="18" s="1"/>
  <c r="AA70" i="8"/>
  <c r="T8" i="17" s="1"/>
  <c r="AA63" i="8"/>
  <c r="T8" i="16" s="1"/>
  <c r="AA60" i="8"/>
  <c r="T5" i="16" s="1"/>
  <c r="AA66" i="8"/>
  <c r="T4" i="17" s="1"/>
  <c r="AA45" i="8"/>
  <c r="T4" i="14" s="1"/>
  <c r="AA55" i="8"/>
  <c r="T7" i="15" s="1"/>
  <c r="AA41" i="8"/>
  <c r="T7" i="13" s="1"/>
  <c r="AB7" i="8"/>
  <c r="AA61" i="8"/>
  <c r="T6" i="16" s="1"/>
  <c r="AA37" i="8"/>
  <c r="T3" i="13" s="1"/>
  <c r="AA36" i="8"/>
  <c r="T2" i="13" s="1"/>
  <c r="AA39" i="8"/>
  <c r="T5" i="13" s="1"/>
  <c r="AA38" i="8"/>
  <c r="T4" i="13" s="1"/>
  <c r="AA51" i="8"/>
  <c r="T3" i="15" s="1"/>
  <c r="AA46" i="8"/>
  <c r="T5" i="14" s="1"/>
  <c r="AA43" i="8"/>
  <c r="T2" i="14" s="1"/>
  <c r="AA31" i="8"/>
  <c r="T4" i="12" s="1"/>
  <c r="AA25" i="8"/>
  <c r="T5" i="11" s="1"/>
  <c r="AA34" i="8"/>
  <c r="T7" i="12" s="1"/>
  <c r="AA56" i="8"/>
  <c r="T8" i="15" s="1"/>
  <c r="AA53" i="8"/>
  <c r="T5" i="15" s="1"/>
  <c r="AA76" i="8"/>
  <c r="T7" i="18" s="1"/>
  <c r="AA83" i="8"/>
  <c r="T7" i="19" s="1"/>
  <c r="AA68" i="8"/>
  <c r="T6" i="17" s="1"/>
  <c r="AA42" i="8"/>
  <c r="T8" i="13" s="1"/>
  <c r="AA13" i="8"/>
  <c r="T7" i="9" s="1"/>
  <c r="AA49" i="8"/>
  <c r="T8" i="14" s="1"/>
  <c r="AA64" i="8"/>
  <c r="T2" i="17" s="1"/>
  <c r="AA91" i="8"/>
  <c r="T8" i="20" s="1"/>
  <c r="AA72" i="8"/>
  <c r="T3" i="18" s="1"/>
  <c r="AA16" i="8"/>
  <c r="T3" i="10" s="1"/>
  <c r="AA54" i="8"/>
  <c r="T6" i="15" s="1"/>
  <c r="AA69" i="8"/>
  <c r="T7" i="17" s="1"/>
  <c r="AA65" i="8"/>
  <c r="T3" i="17" s="1"/>
  <c r="AA77" i="8"/>
  <c r="T8" i="18" s="1"/>
  <c r="AA75" i="8"/>
  <c r="T6" i="18" s="1"/>
  <c r="AA81" i="8"/>
  <c r="T5" i="19" s="1"/>
  <c r="AA18" i="8"/>
  <c r="T5" i="10" s="1"/>
  <c r="AA17" i="8"/>
  <c r="T4" i="10" s="1"/>
  <c r="AA52" i="8"/>
  <c r="T4" i="15" s="1"/>
  <c r="AA57" i="8"/>
  <c r="T2" i="16" s="1"/>
  <c r="AA59" i="8"/>
  <c r="T4" i="16" s="1"/>
  <c r="AA67" i="8"/>
  <c r="T5" i="17" s="1"/>
  <c r="AA58" i="8"/>
  <c r="T3" i="16" s="1"/>
  <c r="AA44" i="8"/>
  <c r="T3" i="14" s="1"/>
  <c r="AA48" i="8"/>
  <c r="T7" i="14" s="1"/>
  <c r="AA40" i="8"/>
  <c r="T6" i="13" s="1"/>
  <c r="AA62" i="8"/>
  <c r="T7" i="16" s="1"/>
  <c r="AA32" i="8"/>
  <c r="T5" i="12" s="1"/>
  <c r="AA47" i="8"/>
  <c r="T6" i="14" s="1"/>
  <c r="AA10" i="8"/>
  <c r="T4" i="9" s="1"/>
  <c r="AA86" i="8"/>
  <c r="T3" i="20" s="1"/>
  <c r="AA11" i="8"/>
  <c r="T5" i="9" s="1"/>
  <c r="AA27" i="8"/>
  <c r="T7" i="11" s="1"/>
  <c r="AA20" i="8"/>
  <c r="T7" i="10" s="1"/>
  <c r="AA24" i="8"/>
  <c r="T4" i="11" s="1"/>
  <c r="AA14" i="8"/>
  <c r="T8" i="9" s="1"/>
  <c r="AA23" i="8"/>
  <c r="T3" i="11" s="1"/>
  <c r="AA22" i="8"/>
  <c r="T2" i="11" s="1"/>
  <c r="AA12" i="8"/>
  <c r="T6" i="9" s="1"/>
  <c r="AA35" i="8"/>
  <c r="T8" i="12" s="1"/>
  <c r="AA28" i="8"/>
  <c r="T8" i="11" s="1"/>
  <c r="AA79" i="8"/>
  <c r="T3" i="19" s="1"/>
  <c r="AA8" i="8"/>
  <c r="T2" i="9" s="1"/>
  <c r="AA78" i="8"/>
  <c r="T2" i="19" s="1"/>
  <c r="AA82" i="8"/>
  <c r="T6" i="19" s="1"/>
  <c r="AA33" i="8"/>
  <c r="T6" i="12" s="1"/>
  <c r="AA29" i="8"/>
  <c r="T2" i="12" s="1"/>
  <c r="AA84" i="8"/>
  <c r="T8" i="19" s="1"/>
  <c r="AA9" i="8"/>
  <c r="T3" i="9" s="1"/>
  <c r="AA26" i="8"/>
  <c r="T6" i="11" s="1"/>
  <c r="AA21" i="8"/>
  <c r="T8" i="10" s="1"/>
  <c r="AA30" i="8"/>
  <c r="T3" i="12" s="1"/>
  <c r="AA19" i="8"/>
  <c r="T6" i="10" s="1"/>
  <c r="AA50" i="8"/>
  <c r="T2" i="15" s="1"/>
  <c r="AA15" i="8"/>
  <c r="T2" i="10" s="1"/>
  <c r="U1" i="20" l="1"/>
  <c r="U1" i="19"/>
  <c r="U1" i="17"/>
  <c r="U1" i="18"/>
  <c r="U1" i="16"/>
  <c r="U1" i="15"/>
  <c r="U1" i="14"/>
  <c r="U1" i="13"/>
  <c r="U1" i="11"/>
  <c r="U1" i="10"/>
  <c r="U1" i="12"/>
  <c r="U1" i="9"/>
  <c r="AB75" i="8"/>
  <c r="U6" i="18" s="1"/>
  <c r="AB68" i="8"/>
  <c r="U6" i="17" s="1"/>
  <c r="AB85" i="8"/>
  <c r="U2" i="20" s="1"/>
  <c r="AB70" i="8"/>
  <c r="U8" i="17" s="1"/>
  <c r="AB80" i="8"/>
  <c r="U4" i="19" s="1"/>
  <c r="AB87" i="8"/>
  <c r="U4" i="20" s="1"/>
  <c r="AB86" i="8"/>
  <c r="U3" i="20" s="1"/>
  <c r="AB66" i="8"/>
  <c r="U4" i="17" s="1"/>
  <c r="AB55" i="8"/>
  <c r="U7" i="15" s="1"/>
  <c r="AB44" i="8"/>
  <c r="U3" i="14" s="1"/>
  <c r="AB71" i="8"/>
  <c r="U2" i="18" s="1"/>
  <c r="AB43" i="8"/>
  <c r="U2" i="14" s="1"/>
  <c r="AB36" i="8"/>
  <c r="U2" i="13" s="1"/>
  <c r="AB25" i="8"/>
  <c r="U5" i="11" s="1"/>
  <c r="AB65" i="8"/>
  <c r="U3" i="17" s="1"/>
  <c r="AB38" i="8"/>
  <c r="U4" i="13" s="1"/>
  <c r="AB32" i="8"/>
  <c r="U5" i="12" s="1"/>
  <c r="AB67" i="8"/>
  <c r="U5" i="17" s="1"/>
  <c r="AB46" i="8"/>
  <c r="U5" i="14" s="1"/>
  <c r="AB40" i="8"/>
  <c r="U6" i="13" s="1"/>
  <c r="AB17" i="8"/>
  <c r="U4" i="10" s="1"/>
  <c r="AB63" i="8"/>
  <c r="U8" i="16" s="1"/>
  <c r="AB53" i="8"/>
  <c r="U5" i="15" s="1"/>
  <c r="AB73" i="8"/>
  <c r="U4" i="18" s="1"/>
  <c r="AB48" i="8"/>
  <c r="U7" i="14" s="1"/>
  <c r="AB45" i="8"/>
  <c r="U4" i="14" s="1"/>
  <c r="AB34" i="8"/>
  <c r="U7" i="12" s="1"/>
  <c r="AC7" i="8"/>
  <c r="AB60" i="8"/>
  <c r="U5" i="16" s="1"/>
  <c r="AB16" i="8"/>
  <c r="U3" i="10" s="1"/>
  <c r="AB58" i="8"/>
  <c r="U3" i="16" s="1"/>
  <c r="AB57" i="8"/>
  <c r="U2" i="16" s="1"/>
  <c r="AB39" i="8"/>
  <c r="U5" i="13" s="1"/>
  <c r="AB81" i="8"/>
  <c r="U5" i="19" s="1"/>
  <c r="AB83" i="8"/>
  <c r="U7" i="19" s="1"/>
  <c r="AB62" i="8"/>
  <c r="U7" i="16" s="1"/>
  <c r="AB77" i="8"/>
  <c r="U8" i="18" s="1"/>
  <c r="AB49" i="8"/>
  <c r="U8" i="14" s="1"/>
  <c r="AB61" i="8"/>
  <c r="U6" i="16" s="1"/>
  <c r="AB72" i="8"/>
  <c r="U3" i="18" s="1"/>
  <c r="AB10" i="8"/>
  <c r="U4" i="9" s="1"/>
  <c r="AB90" i="8"/>
  <c r="U7" i="20" s="1"/>
  <c r="AB52" i="8"/>
  <c r="U4" i="15" s="1"/>
  <c r="AB41" i="8"/>
  <c r="U7" i="13" s="1"/>
  <c r="AB51" i="8"/>
  <c r="U3" i="15" s="1"/>
  <c r="AB13" i="8"/>
  <c r="U7" i="9" s="1"/>
  <c r="AB18" i="8"/>
  <c r="U5" i="10" s="1"/>
  <c r="AB74" i="8"/>
  <c r="U5" i="18" s="1"/>
  <c r="AB56" i="8"/>
  <c r="U8" i="15" s="1"/>
  <c r="AB37" i="8"/>
  <c r="U3" i="13" s="1"/>
  <c r="AB64" i="8"/>
  <c r="U2" i="17" s="1"/>
  <c r="AB91" i="8"/>
  <c r="U8" i="20" s="1"/>
  <c r="AB47" i="8"/>
  <c r="U6" i="14" s="1"/>
  <c r="AB89" i="8"/>
  <c r="U6" i="20" s="1"/>
  <c r="AB31" i="8"/>
  <c r="U4" i="12" s="1"/>
  <c r="AB88" i="8"/>
  <c r="U5" i="20" s="1"/>
  <c r="AB54" i="8"/>
  <c r="U6" i="15" s="1"/>
  <c r="AB69" i="8"/>
  <c r="U7" i="17" s="1"/>
  <c r="AB76" i="8"/>
  <c r="U7" i="18" s="1"/>
  <c r="AB42" i="8"/>
  <c r="U8" i="13" s="1"/>
  <c r="AB59" i="8"/>
  <c r="U4" i="16" s="1"/>
  <c r="AB24" i="8"/>
  <c r="U4" i="11" s="1"/>
  <c r="AB11" i="8"/>
  <c r="U5" i="9" s="1"/>
  <c r="AB20" i="8"/>
  <c r="U7" i="10" s="1"/>
  <c r="AB27" i="8"/>
  <c r="U7" i="11" s="1"/>
  <c r="AB22" i="8"/>
  <c r="U2" i="11" s="1"/>
  <c r="AB84" i="8"/>
  <c r="U8" i="19" s="1"/>
  <c r="AB12" i="8"/>
  <c r="U6" i="9" s="1"/>
  <c r="AB35" i="8"/>
  <c r="U8" i="12" s="1"/>
  <c r="AB82" i="8"/>
  <c r="U6" i="19" s="1"/>
  <c r="AB30" i="8"/>
  <c r="U3" i="12" s="1"/>
  <c r="AB78" i="8"/>
  <c r="U2" i="19" s="1"/>
  <c r="AB8" i="8"/>
  <c r="U2" i="9" s="1"/>
  <c r="AB50" i="8"/>
  <c r="U2" i="15" s="1"/>
  <c r="AB33" i="8"/>
  <c r="U6" i="12" s="1"/>
  <c r="AB23" i="8"/>
  <c r="U3" i="11" s="1"/>
  <c r="AB9" i="8"/>
  <c r="U3" i="9" s="1"/>
  <c r="AB14" i="8"/>
  <c r="U8" i="9" s="1"/>
  <c r="AB79" i="8"/>
  <c r="U3" i="19" s="1"/>
  <c r="AB28" i="8"/>
  <c r="U8" i="11" s="1"/>
  <c r="AB29" i="8"/>
  <c r="U2" i="12" s="1"/>
  <c r="AB26" i="8"/>
  <c r="U6" i="11" s="1"/>
  <c r="AB19" i="8"/>
  <c r="U6" i="10" s="1"/>
  <c r="AB21" i="8"/>
  <c r="U8" i="10" s="1"/>
  <c r="AB15" i="8"/>
  <c r="U2" i="10" s="1"/>
  <c r="V1" i="20" l="1"/>
  <c r="V1" i="19"/>
  <c r="V1" i="17"/>
  <c r="V1" i="18"/>
  <c r="V1" i="16"/>
  <c r="V1" i="13"/>
  <c r="V1" i="12"/>
  <c r="V1" i="14"/>
  <c r="V1" i="15"/>
  <c r="V1" i="11"/>
  <c r="V1" i="9"/>
  <c r="V1" i="10"/>
  <c r="AC70" i="8"/>
  <c r="V8" i="17" s="1"/>
  <c r="AC80" i="8"/>
  <c r="V4" i="19" s="1"/>
  <c r="AC73" i="8"/>
  <c r="V4" i="18" s="1"/>
  <c r="AC68" i="8"/>
  <c r="V6" i="17" s="1"/>
  <c r="AC43" i="8"/>
  <c r="V2" i="14" s="1"/>
  <c r="AC75" i="8"/>
  <c r="V6" i="18" s="1"/>
  <c r="AC55" i="8"/>
  <c r="V7" i="15" s="1"/>
  <c r="AC74" i="8"/>
  <c r="V5" i="18" s="1"/>
  <c r="AC72" i="8"/>
  <c r="V3" i="18" s="1"/>
  <c r="AC60" i="8"/>
  <c r="V5" i="16" s="1"/>
  <c r="AC46" i="8"/>
  <c r="V5" i="14" s="1"/>
  <c r="AC67" i="8"/>
  <c r="V5" i="17" s="1"/>
  <c r="AC63" i="8"/>
  <c r="V8" i="16" s="1"/>
  <c r="AD7" i="8"/>
  <c r="AC47" i="8"/>
  <c r="V6" i="14" s="1"/>
  <c r="AC32" i="8"/>
  <c r="V5" i="12" s="1"/>
  <c r="AC39" i="8"/>
  <c r="V5" i="13" s="1"/>
  <c r="AC40" i="8"/>
  <c r="V6" i="13" s="1"/>
  <c r="AC62" i="8"/>
  <c r="V7" i="16" s="1"/>
  <c r="AC41" i="8"/>
  <c r="V7" i="13" s="1"/>
  <c r="AC17" i="8"/>
  <c r="V4" i="10" s="1"/>
  <c r="AC18" i="8"/>
  <c r="V5" i="10" s="1"/>
  <c r="AC31" i="8"/>
  <c r="V4" i="12" s="1"/>
  <c r="AC58" i="8"/>
  <c r="V3" i="16" s="1"/>
  <c r="AC65" i="8"/>
  <c r="V3" i="17" s="1"/>
  <c r="AC61" i="8"/>
  <c r="V6" i="16" s="1"/>
  <c r="AC51" i="8"/>
  <c r="V3" i="15" s="1"/>
  <c r="AC66" i="8"/>
  <c r="V4" i="17" s="1"/>
  <c r="AC86" i="8"/>
  <c r="V3" i="20" s="1"/>
  <c r="AC76" i="8"/>
  <c r="V7" i="18" s="1"/>
  <c r="AC71" i="8"/>
  <c r="V2" i="18" s="1"/>
  <c r="AC16" i="8"/>
  <c r="V3" i="10" s="1"/>
  <c r="AC56" i="8"/>
  <c r="V8" i="15" s="1"/>
  <c r="AC37" i="8"/>
  <c r="V3" i="13" s="1"/>
  <c r="AC44" i="8"/>
  <c r="V3" i="14" s="1"/>
  <c r="AC64" i="8"/>
  <c r="V2" i="17" s="1"/>
  <c r="AC42" i="8"/>
  <c r="V8" i="13" s="1"/>
  <c r="AC77" i="8"/>
  <c r="V8" i="18" s="1"/>
  <c r="AC87" i="8"/>
  <c r="V4" i="20" s="1"/>
  <c r="AC34" i="8"/>
  <c r="V7" i="12" s="1"/>
  <c r="AC52" i="8"/>
  <c r="V4" i="15" s="1"/>
  <c r="AC69" i="8"/>
  <c r="V7" i="17" s="1"/>
  <c r="AC45" i="8"/>
  <c r="V4" i="14" s="1"/>
  <c r="AC48" i="8"/>
  <c r="V7" i="14" s="1"/>
  <c r="AC81" i="8"/>
  <c r="V5" i="19" s="1"/>
  <c r="AC10" i="8"/>
  <c r="V4" i="9" s="1"/>
  <c r="AC54" i="8"/>
  <c r="V6" i="15" s="1"/>
  <c r="AC57" i="8"/>
  <c r="V2" i="16" s="1"/>
  <c r="AC85" i="8"/>
  <c r="V2" i="20" s="1"/>
  <c r="AC83" i="8"/>
  <c r="V7" i="19" s="1"/>
  <c r="AC13" i="8"/>
  <c r="V7" i="9" s="1"/>
  <c r="AC53" i="8"/>
  <c r="V5" i="15" s="1"/>
  <c r="AC38" i="8"/>
  <c r="V4" i="13" s="1"/>
  <c r="AC49" i="8"/>
  <c r="V8" i="14" s="1"/>
  <c r="AC36" i="8"/>
  <c r="V2" i="13" s="1"/>
  <c r="AC89" i="8"/>
  <c r="V6" i="20" s="1"/>
  <c r="AC88" i="8"/>
  <c r="V5" i="20" s="1"/>
  <c r="AC25" i="8"/>
  <c r="V5" i="11" s="1"/>
  <c r="AC59" i="8"/>
  <c r="V4" i="16" s="1"/>
  <c r="AC91" i="8"/>
  <c r="V8" i="20" s="1"/>
  <c r="AC90" i="8"/>
  <c r="V7" i="20" s="1"/>
  <c r="AC24" i="8"/>
  <c r="V4" i="11" s="1"/>
  <c r="AC27" i="8"/>
  <c r="V7" i="11" s="1"/>
  <c r="AC20" i="8"/>
  <c r="V7" i="10" s="1"/>
  <c r="AC11" i="8"/>
  <c r="V5" i="9" s="1"/>
  <c r="AC23" i="8"/>
  <c r="V3" i="11" s="1"/>
  <c r="AC28" i="8"/>
  <c r="V8" i="11" s="1"/>
  <c r="AC21" i="8"/>
  <c r="V8" i="10" s="1"/>
  <c r="AC35" i="8"/>
  <c r="V8" i="12" s="1"/>
  <c r="AC50" i="8"/>
  <c r="V2" i="15" s="1"/>
  <c r="AC82" i="8"/>
  <c r="V6" i="19" s="1"/>
  <c r="AC79" i="8"/>
  <c r="V3" i="19" s="1"/>
  <c r="AC78" i="8"/>
  <c r="V2" i="19" s="1"/>
  <c r="AC8" i="8"/>
  <c r="V2" i="9" s="1"/>
  <c r="AC9" i="8"/>
  <c r="V3" i="9" s="1"/>
  <c r="AC84" i="8"/>
  <c r="V8" i="19" s="1"/>
  <c r="AC14" i="8"/>
  <c r="V8" i="9" s="1"/>
  <c r="AC33" i="8"/>
  <c r="V6" i="12" s="1"/>
  <c r="AC12" i="8"/>
  <c r="V6" i="9" s="1"/>
  <c r="AC30" i="8"/>
  <c r="V3" i="12" s="1"/>
  <c r="AC15" i="8"/>
  <c r="V2" i="10" s="1"/>
  <c r="AC29" i="8"/>
  <c r="V2" i="12" s="1"/>
  <c r="AC22" i="8"/>
  <c r="V2" i="11" s="1"/>
  <c r="AC26" i="8"/>
  <c r="V6" i="11" s="1"/>
  <c r="AC19" i="8"/>
  <c r="V6" i="10" s="1"/>
  <c r="W1" i="20" l="1"/>
  <c r="W1" i="19"/>
  <c r="W1" i="18"/>
  <c r="W1" i="16"/>
  <c r="W1" i="15"/>
  <c r="W1" i="17"/>
  <c r="W1" i="14"/>
  <c r="W1" i="13"/>
  <c r="W1" i="11"/>
  <c r="AD85" i="8"/>
  <c r="W2" i="20" s="1"/>
  <c r="W1" i="12"/>
  <c r="W1" i="10"/>
  <c r="W1" i="9"/>
  <c r="AD70" i="8"/>
  <c r="W8" i="17" s="1"/>
  <c r="AD80" i="8"/>
  <c r="W4" i="19" s="1"/>
  <c r="AD89" i="8"/>
  <c r="W6" i="20" s="1"/>
  <c r="AD87" i="8"/>
  <c r="W4" i="20" s="1"/>
  <c r="AD86" i="8"/>
  <c r="W3" i="20" s="1"/>
  <c r="AD73" i="8"/>
  <c r="W4" i="18" s="1"/>
  <c r="AD88" i="8"/>
  <c r="W5" i="20" s="1"/>
  <c r="AD83" i="8"/>
  <c r="W7" i="19" s="1"/>
  <c r="AD81" i="8"/>
  <c r="W5" i="19" s="1"/>
  <c r="AD43" i="8"/>
  <c r="W2" i="14" s="1"/>
  <c r="AD74" i="8"/>
  <c r="W5" i="18" s="1"/>
  <c r="AD75" i="8"/>
  <c r="W6" i="18" s="1"/>
  <c r="AD55" i="8"/>
  <c r="W7" i="15" s="1"/>
  <c r="AD67" i="8"/>
  <c r="W5" i="17" s="1"/>
  <c r="AD46" i="8"/>
  <c r="W5" i="14" s="1"/>
  <c r="AD72" i="8"/>
  <c r="W3" i="18" s="1"/>
  <c r="AD60" i="8"/>
  <c r="W5" i="16" s="1"/>
  <c r="AD66" i="8"/>
  <c r="W4" i="17" s="1"/>
  <c r="AD36" i="8"/>
  <c r="W2" i="13" s="1"/>
  <c r="AD63" i="8"/>
  <c r="W8" i="16" s="1"/>
  <c r="AD47" i="8"/>
  <c r="W6" i="14" s="1"/>
  <c r="AD44" i="8"/>
  <c r="W3" i="14" s="1"/>
  <c r="AD39" i="8"/>
  <c r="W5" i="13" s="1"/>
  <c r="AD38" i="8"/>
  <c r="W4" i="13" s="1"/>
  <c r="AD17" i="8"/>
  <c r="W4" i="10" s="1"/>
  <c r="AD57" i="8"/>
  <c r="W2" i="16" s="1"/>
  <c r="AD54" i="8"/>
  <c r="W6" i="15" s="1"/>
  <c r="AD10" i="8"/>
  <c r="W4" i="9" s="1"/>
  <c r="AE7" i="8"/>
  <c r="AD25" i="8"/>
  <c r="W5" i="11" s="1"/>
  <c r="AD42" i="8"/>
  <c r="W8" i="13" s="1"/>
  <c r="AD41" i="8"/>
  <c r="W7" i="13" s="1"/>
  <c r="AD62" i="8"/>
  <c r="W7" i="16" s="1"/>
  <c r="AD71" i="8"/>
  <c r="W2" i="18" s="1"/>
  <c r="AD77" i="8"/>
  <c r="W8" i="18" s="1"/>
  <c r="AD90" i="8"/>
  <c r="W7" i="20" s="1"/>
  <c r="AD13" i="8"/>
  <c r="W7" i="9" s="1"/>
  <c r="AD56" i="8"/>
  <c r="W8" i="15" s="1"/>
  <c r="AD37" i="8"/>
  <c r="W3" i="13" s="1"/>
  <c r="AD53" i="8"/>
  <c r="W5" i="15" s="1"/>
  <c r="AD49" i="8"/>
  <c r="W8" i="14" s="1"/>
  <c r="AD59" i="8"/>
  <c r="W4" i="16" s="1"/>
  <c r="AD34" i="8"/>
  <c r="W7" i="12" s="1"/>
  <c r="AD58" i="8"/>
  <c r="W3" i="16" s="1"/>
  <c r="AD91" i="8"/>
  <c r="W8" i="20" s="1"/>
  <c r="AD76" i="8"/>
  <c r="W7" i="18" s="1"/>
  <c r="AD68" i="8"/>
  <c r="W6" i="17" s="1"/>
  <c r="AD18" i="8"/>
  <c r="W5" i="10" s="1"/>
  <c r="AD61" i="8"/>
  <c r="W6" i="16" s="1"/>
  <c r="AD51" i="8"/>
  <c r="W3" i="15" s="1"/>
  <c r="AD16" i="8"/>
  <c r="W3" i="10" s="1"/>
  <c r="AD45" i="8"/>
  <c r="W4" i="14" s="1"/>
  <c r="AD32" i="8"/>
  <c r="W5" i="12" s="1"/>
  <c r="AD65" i="8"/>
  <c r="W3" i="17" s="1"/>
  <c r="AD64" i="8"/>
  <c r="W2" i="17" s="1"/>
  <c r="AD52" i="8"/>
  <c r="W4" i="15" s="1"/>
  <c r="AD69" i="8"/>
  <c r="W7" i="17" s="1"/>
  <c r="AD40" i="8"/>
  <c r="W6" i="13" s="1"/>
  <c r="AD48" i="8"/>
  <c r="W7" i="14" s="1"/>
  <c r="AD31" i="8"/>
  <c r="W4" i="12" s="1"/>
  <c r="AD20" i="8"/>
  <c r="W7" i="10" s="1"/>
  <c r="AD11" i="8"/>
  <c r="W5" i="9" s="1"/>
  <c r="AD24" i="8"/>
  <c r="W4" i="11" s="1"/>
  <c r="AD27" i="8"/>
  <c r="W7" i="11" s="1"/>
  <c r="AD12" i="8"/>
  <c r="W6" i="9" s="1"/>
  <c r="AD14" i="8"/>
  <c r="W8" i="9" s="1"/>
  <c r="AD30" i="8"/>
  <c r="W3" i="12" s="1"/>
  <c r="AD50" i="8"/>
  <c r="W2" i="15" s="1"/>
  <c r="AD84" i="8"/>
  <c r="W8" i="19" s="1"/>
  <c r="AD9" i="8"/>
  <c r="W3" i="9" s="1"/>
  <c r="AD8" i="8"/>
  <c r="W2" i="9" s="1"/>
  <c r="AD35" i="8"/>
  <c r="W8" i="12" s="1"/>
  <c r="AD28" i="8"/>
  <c r="W8" i="11" s="1"/>
  <c r="AD82" i="8"/>
  <c r="W6" i="19" s="1"/>
  <c r="AD21" i="8"/>
  <c r="W8" i="10" s="1"/>
  <c r="AD29" i="8"/>
  <c r="W2" i="12" s="1"/>
  <c r="AD22" i="8"/>
  <c r="W2" i="11" s="1"/>
  <c r="AD78" i="8"/>
  <c r="W2" i="19" s="1"/>
  <c r="AD23" i="8"/>
  <c r="W3" i="11" s="1"/>
  <c r="AD79" i="8"/>
  <c r="W3" i="19" s="1"/>
  <c r="AD26" i="8"/>
  <c r="W6" i="11" s="1"/>
  <c r="AD33" i="8"/>
  <c r="W6" i="12" s="1"/>
  <c r="AD19" i="8"/>
  <c r="W6" i="10" s="1"/>
  <c r="AD15" i="8"/>
  <c r="W2" i="10" s="1"/>
  <c r="X1" i="20" l="1"/>
  <c r="X1" i="18"/>
  <c r="X1" i="17"/>
  <c r="X1" i="16"/>
  <c r="X1" i="15"/>
  <c r="X1" i="19"/>
  <c r="X1" i="12"/>
  <c r="X1" i="13"/>
  <c r="X1" i="11"/>
  <c r="X1" i="10"/>
  <c r="X1" i="14"/>
  <c r="X1" i="9"/>
  <c r="AE85" i="8"/>
  <c r="X2" i="20" s="1"/>
  <c r="AE80" i="8"/>
  <c r="X4" i="19" s="1"/>
  <c r="AE63" i="8"/>
  <c r="X8" i="16" s="1"/>
  <c r="AE55" i="8"/>
  <c r="X7" i="15" s="1"/>
  <c r="AE86" i="8"/>
  <c r="X3" i="20" s="1"/>
  <c r="AE75" i="8"/>
  <c r="X6" i="18" s="1"/>
  <c r="AE74" i="8"/>
  <c r="X5" i="18" s="1"/>
  <c r="AE76" i="8"/>
  <c r="X7" i="18" s="1"/>
  <c r="AE66" i="8"/>
  <c r="X4" i="17" s="1"/>
  <c r="AE67" i="8"/>
  <c r="X5" i="17" s="1"/>
  <c r="AE61" i="8"/>
  <c r="X6" i="16" s="1"/>
  <c r="AE60" i="8"/>
  <c r="X5" i="16" s="1"/>
  <c r="AE39" i="8"/>
  <c r="X5" i="13" s="1"/>
  <c r="AE49" i="8"/>
  <c r="X8" i="14" s="1"/>
  <c r="AE68" i="8"/>
  <c r="X6" i="17" s="1"/>
  <c r="AE25" i="8"/>
  <c r="X5" i="11" s="1"/>
  <c r="AE17" i="8"/>
  <c r="X4" i="10" s="1"/>
  <c r="AE70" i="8"/>
  <c r="X8" i="17" s="1"/>
  <c r="AE47" i="8"/>
  <c r="X6" i="14" s="1"/>
  <c r="AE45" i="8"/>
  <c r="X4" i="14" s="1"/>
  <c r="AE43" i="8"/>
  <c r="X2" i="14" s="1"/>
  <c r="AE57" i="8"/>
  <c r="X2" i="16" s="1"/>
  <c r="AE52" i="8"/>
  <c r="X4" i="15" s="1"/>
  <c r="AE41" i="8"/>
  <c r="X7" i="13" s="1"/>
  <c r="AE32" i="8"/>
  <c r="X5" i="12" s="1"/>
  <c r="AE10" i="8"/>
  <c r="X4" i="9" s="1"/>
  <c r="AE37" i="8"/>
  <c r="X3" i="13" s="1"/>
  <c r="AF7" i="8"/>
  <c r="AE18" i="8"/>
  <c r="X5" i="10" s="1"/>
  <c r="AE65" i="8"/>
  <c r="X3" i="17" s="1"/>
  <c r="AE81" i="8"/>
  <c r="X5" i="19" s="1"/>
  <c r="AE72" i="8"/>
  <c r="X3" i="18" s="1"/>
  <c r="AE83" i="8"/>
  <c r="X7" i="19" s="1"/>
  <c r="AE51" i="8"/>
  <c r="X3" i="15" s="1"/>
  <c r="AE88" i="8"/>
  <c r="X5" i="20" s="1"/>
  <c r="AE69" i="8"/>
  <c r="X7" i="17" s="1"/>
  <c r="AE42" i="8"/>
  <c r="X8" i="13" s="1"/>
  <c r="AE44" i="8"/>
  <c r="X3" i="14" s="1"/>
  <c r="AE73" i="8"/>
  <c r="X4" i="18" s="1"/>
  <c r="AE64" i="8"/>
  <c r="X2" i="17" s="1"/>
  <c r="AE40" i="8"/>
  <c r="X6" i="13" s="1"/>
  <c r="AE48" i="8"/>
  <c r="X7" i="14" s="1"/>
  <c r="AE59" i="8"/>
  <c r="X4" i="16" s="1"/>
  <c r="AE87" i="8"/>
  <c r="X4" i="20" s="1"/>
  <c r="AE54" i="8"/>
  <c r="X6" i="15" s="1"/>
  <c r="AE31" i="8"/>
  <c r="X4" i="12" s="1"/>
  <c r="AE56" i="8"/>
  <c r="X8" i="15" s="1"/>
  <c r="AE53" i="8"/>
  <c r="X5" i="15" s="1"/>
  <c r="AE36" i="8"/>
  <c r="X2" i="13" s="1"/>
  <c r="AE89" i="8"/>
  <c r="X6" i="20" s="1"/>
  <c r="AE13" i="8"/>
  <c r="X7" i="9" s="1"/>
  <c r="AE34" i="8"/>
  <c r="X7" i="12" s="1"/>
  <c r="AE58" i="8"/>
  <c r="X3" i="16" s="1"/>
  <c r="AE38" i="8"/>
  <c r="X4" i="13" s="1"/>
  <c r="AE91" i="8"/>
  <c r="X8" i="20" s="1"/>
  <c r="AE71" i="8"/>
  <c r="X2" i="18" s="1"/>
  <c r="AE90" i="8"/>
  <c r="X7" i="20" s="1"/>
  <c r="AE77" i="8"/>
  <c r="X8" i="18" s="1"/>
  <c r="AE16" i="8"/>
  <c r="X3" i="10" s="1"/>
  <c r="AE46" i="8"/>
  <c r="X5" i="14" s="1"/>
  <c r="AE62" i="8"/>
  <c r="X7" i="16" s="1"/>
  <c r="AE24" i="8"/>
  <c r="X4" i="11" s="1"/>
  <c r="AE27" i="8"/>
  <c r="X7" i="11" s="1"/>
  <c r="AE20" i="8"/>
  <c r="X7" i="10" s="1"/>
  <c r="AE11" i="8"/>
  <c r="X5" i="9" s="1"/>
  <c r="AE23" i="8"/>
  <c r="X3" i="11" s="1"/>
  <c r="AE28" i="8"/>
  <c r="X8" i="11" s="1"/>
  <c r="AE8" i="8"/>
  <c r="X2" i="9" s="1"/>
  <c r="AE26" i="8"/>
  <c r="X6" i="11" s="1"/>
  <c r="AE29" i="8"/>
  <c r="X2" i="12" s="1"/>
  <c r="AE30" i="8"/>
  <c r="X3" i="12" s="1"/>
  <c r="AE12" i="8"/>
  <c r="X6" i="9" s="1"/>
  <c r="AE22" i="8"/>
  <c r="X2" i="11" s="1"/>
  <c r="AE9" i="8"/>
  <c r="X3" i="9" s="1"/>
  <c r="AE84" i="8"/>
  <c r="X8" i="19" s="1"/>
  <c r="AE14" i="8"/>
  <c r="X8" i="9" s="1"/>
  <c r="AE82" i="8"/>
  <c r="X6" i="19" s="1"/>
  <c r="AE78" i="8"/>
  <c r="X2" i="19" s="1"/>
  <c r="AE79" i="8"/>
  <c r="X3" i="19" s="1"/>
  <c r="AE19" i="8"/>
  <c r="X6" i="10" s="1"/>
  <c r="AE21" i="8"/>
  <c r="X8" i="10" s="1"/>
  <c r="AE33" i="8"/>
  <c r="X6" i="12" s="1"/>
  <c r="AE50" i="8"/>
  <c r="X2" i="15" s="1"/>
  <c r="AE35" i="8"/>
  <c r="X8" i="12" s="1"/>
  <c r="AE15" i="8"/>
  <c r="X2" i="10" s="1"/>
  <c r="Y1" i="20" l="1"/>
  <c r="Y1" i="18"/>
  <c r="Y1" i="17"/>
  <c r="Y1" i="16"/>
  <c r="Y1" i="15"/>
  <c r="Y1" i="19"/>
  <c r="Y1" i="13"/>
  <c r="Y1" i="12"/>
  <c r="Y1" i="14"/>
  <c r="Y1" i="9"/>
  <c r="Y1" i="11"/>
  <c r="AF73" i="8"/>
  <c r="Y4" i="18" s="1"/>
  <c r="Y1" i="10"/>
  <c r="AF83" i="8"/>
  <c r="Y7" i="19" s="1"/>
  <c r="AF76" i="8"/>
  <c r="Y7" i="18" s="1"/>
  <c r="AF74" i="8"/>
  <c r="Y5" i="18" s="1"/>
  <c r="AF66" i="8"/>
  <c r="Y4" i="17" s="1"/>
  <c r="AF77" i="8"/>
  <c r="Y8" i="18" s="1"/>
  <c r="AF49" i="8"/>
  <c r="Y8" i="14" s="1"/>
  <c r="AF75" i="8"/>
  <c r="Y6" i="18" s="1"/>
  <c r="AF68" i="8"/>
  <c r="Y6" i="17" s="1"/>
  <c r="AF61" i="8"/>
  <c r="Y6" i="16" s="1"/>
  <c r="AF51" i="8"/>
  <c r="Y3" i="15" s="1"/>
  <c r="AF39" i="8"/>
  <c r="Y5" i="13" s="1"/>
  <c r="AF67" i="8"/>
  <c r="Y5" i="17" s="1"/>
  <c r="AF40" i="8"/>
  <c r="Y6" i="13" s="1"/>
  <c r="AF31" i="8"/>
  <c r="Y4" i="12" s="1"/>
  <c r="AF62" i="8"/>
  <c r="Y7" i="16" s="1"/>
  <c r="AF46" i="8"/>
  <c r="Y5" i="14" s="1"/>
  <c r="AF25" i="8"/>
  <c r="Y5" i="11" s="1"/>
  <c r="AF36" i="8"/>
  <c r="Y2" i="13" s="1"/>
  <c r="AG7" i="8"/>
  <c r="AF17" i="8"/>
  <c r="Y4" i="10" s="1"/>
  <c r="AF69" i="8"/>
  <c r="Y7" i="17" s="1"/>
  <c r="AF57" i="8"/>
  <c r="Y2" i="16" s="1"/>
  <c r="AF65" i="8"/>
  <c r="Y3" i="17" s="1"/>
  <c r="AF60" i="8"/>
  <c r="Y5" i="16" s="1"/>
  <c r="AF80" i="8"/>
  <c r="Y4" i="19" s="1"/>
  <c r="AF88" i="8"/>
  <c r="Y5" i="20" s="1"/>
  <c r="AF56" i="8"/>
  <c r="Y8" i="15" s="1"/>
  <c r="AF37" i="8"/>
  <c r="Y3" i="13" s="1"/>
  <c r="AF32" i="8"/>
  <c r="Y5" i="12" s="1"/>
  <c r="AF53" i="8"/>
  <c r="Y5" i="15" s="1"/>
  <c r="AF38" i="8"/>
  <c r="Y4" i="13" s="1"/>
  <c r="AF86" i="8"/>
  <c r="Y3" i="20" s="1"/>
  <c r="AF89" i="8"/>
  <c r="Y6" i="20" s="1"/>
  <c r="AF34" i="8"/>
  <c r="Y7" i="12" s="1"/>
  <c r="AF52" i="8"/>
  <c r="Y4" i="15" s="1"/>
  <c r="AF85" i="8"/>
  <c r="Y2" i="20" s="1"/>
  <c r="AF54" i="8"/>
  <c r="Y6" i="15" s="1"/>
  <c r="AF42" i="8"/>
  <c r="Y8" i="13" s="1"/>
  <c r="AF48" i="8"/>
  <c r="Y7" i="14" s="1"/>
  <c r="AF90" i="8"/>
  <c r="Y7" i="20" s="1"/>
  <c r="AF87" i="8"/>
  <c r="Y4" i="20" s="1"/>
  <c r="AF58" i="8"/>
  <c r="Y3" i="16" s="1"/>
  <c r="AF63" i="8"/>
  <c r="Y8" i="16" s="1"/>
  <c r="AF16" i="8"/>
  <c r="Y3" i="10" s="1"/>
  <c r="AF64" i="8"/>
  <c r="Y2" i="17" s="1"/>
  <c r="AF81" i="8"/>
  <c r="Y5" i="19" s="1"/>
  <c r="AF43" i="8"/>
  <c r="Y2" i="14" s="1"/>
  <c r="AF41" i="8"/>
  <c r="Y7" i="13" s="1"/>
  <c r="AF72" i="8"/>
  <c r="Y3" i="18" s="1"/>
  <c r="AF44" i="8"/>
  <c r="Y3" i="14" s="1"/>
  <c r="AF91" i="8"/>
  <c r="Y8" i="20" s="1"/>
  <c r="AF70" i="8"/>
  <c r="Y8" i="17" s="1"/>
  <c r="AF10" i="8"/>
  <c r="Y4" i="9" s="1"/>
  <c r="AF18" i="8"/>
  <c r="Y5" i="10" s="1"/>
  <c r="AF59" i="8"/>
  <c r="Y4" i="16" s="1"/>
  <c r="AF71" i="8"/>
  <c r="Y2" i="18" s="1"/>
  <c r="AF45" i="8"/>
  <c r="Y4" i="14" s="1"/>
  <c r="AF47" i="8"/>
  <c r="Y6" i="14" s="1"/>
  <c r="AF55" i="8"/>
  <c r="Y7" i="15" s="1"/>
  <c r="AF13" i="8"/>
  <c r="Y7" i="9" s="1"/>
  <c r="AF20" i="8"/>
  <c r="Y7" i="10" s="1"/>
  <c r="AF11" i="8"/>
  <c r="Y5" i="9" s="1"/>
  <c r="AF27" i="8"/>
  <c r="Y7" i="11" s="1"/>
  <c r="AF24" i="8"/>
  <c r="Y4" i="11" s="1"/>
  <c r="AF22" i="8"/>
  <c r="Y2" i="11" s="1"/>
  <c r="AF23" i="8"/>
  <c r="Y3" i="11" s="1"/>
  <c r="AF8" i="8"/>
  <c r="Y2" i="9" s="1"/>
  <c r="AF30" i="8"/>
  <c r="Y3" i="12" s="1"/>
  <c r="AF14" i="8"/>
  <c r="Y8" i="9" s="1"/>
  <c r="AF12" i="8"/>
  <c r="Y6" i="9" s="1"/>
  <c r="AF33" i="8"/>
  <c r="Y6" i="12" s="1"/>
  <c r="AF82" i="8"/>
  <c r="Y6" i="19" s="1"/>
  <c r="AF28" i="8"/>
  <c r="Y8" i="11" s="1"/>
  <c r="AF79" i="8"/>
  <c r="Y3" i="19" s="1"/>
  <c r="AF78" i="8"/>
  <c r="Y2" i="19" s="1"/>
  <c r="AF35" i="8"/>
  <c r="Y8" i="12" s="1"/>
  <c r="AF84" i="8"/>
  <c r="Y8" i="19" s="1"/>
  <c r="AF21" i="8"/>
  <c r="Y8" i="10" s="1"/>
  <c r="AF50" i="8"/>
  <c r="Y2" i="15" s="1"/>
  <c r="AF26" i="8"/>
  <c r="Y6" i="11" s="1"/>
  <c r="AF9" i="8"/>
  <c r="Y3" i="9" s="1"/>
  <c r="AF29" i="8"/>
  <c r="Y2" i="12" s="1"/>
  <c r="AF15" i="8"/>
  <c r="Y2" i="10" s="1"/>
  <c r="AF19" i="8"/>
  <c r="Y6" i="10" s="1"/>
  <c r="Z1" i="20" l="1"/>
  <c r="Z1" i="19"/>
  <c r="Z1" i="18"/>
  <c r="Z1" i="17"/>
  <c r="Z1" i="16"/>
  <c r="Z1" i="14"/>
  <c r="Z1" i="15"/>
  <c r="Z1" i="12"/>
  <c r="Z1" i="9"/>
  <c r="Z1" i="10"/>
  <c r="Z1" i="13"/>
  <c r="Z1" i="11"/>
  <c r="AG85" i="8"/>
  <c r="Z2" i="20" s="1"/>
  <c r="AG80" i="8"/>
  <c r="Z4" i="19" s="1"/>
  <c r="AG87" i="8"/>
  <c r="Z4" i="20" s="1"/>
  <c r="AG74" i="8"/>
  <c r="Z5" i="18" s="1"/>
  <c r="AG86" i="8"/>
  <c r="Z3" i="20" s="1"/>
  <c r="AG83" i="8"/>
  <c r="Z7" i="19" s="1"/>
  <c r="AG88" i="8"/>
  <c r="Z5" i="20" s="1"/>
  <c r="AG77" i="8"/>
  <c r="Z8" i="18" s="1"/>
  <c r="AH7" i="8"/>
  <c r="AG61" i="8"/>
  <c r="Z6" i="16" s="1"/>
  <c r="AG47" i="8"/>
  <c r="Z6" i="14" s="1"/>
  <c r="AG63" i="8"/>
  <c r="Z8" i="16" s="1"/>
  <c r="AG68" i="8"/>
  <c r="Z6" i="17" s="1"/>
  <c r="AG46" i="8"/>
  <c r="Z5" i="14" s="1"/>
  <c r="AG44" i="8"/>
  <c r="Z3" i="14" s="1"/>
  <c r="AG36" i="8"/>
  <c r="Z2" i="13" s="1"/>
  <c r="AG51" i="8"/>
  <c r="Z3" i="15" s="1"/>
  <c r="AG71" i="8"/>
  <c r="Z2" i="18" s="1"/>
  <c r="AG62" i="8"/>
  <c r="Z7" i="16" s="1"/>
  <c r="AG17" i="8"/>
  <c r="Z4" i="10" s="1"/>
  <c r="AG70" i="8"/>
  <c r="Z8" i="17" s="1"/>
  <c r="AG53" i="8"/>
  <c r="Z5" i="15" s="1"/>
  <c r="AG43" i="8"/>
  <c r="Z2" i="14" s="1"/>
  <c r="AG59" i="8"/>
  <c r="Z4" i="16" s="1"/>
  <c r="AG25" i="8"/>
  <c r="Z5" i="11" s="1"/>
  <c r="AG32" i="8"/>
  <c r="Z5" i="12" s="1"/>
  <c r="AG38" i="8"/>
  <c r="Z4" i="13" s="1"/>
  <c r="AG39" i="8"/>
  <c r="Z5" i="13" s="1"/>
  <c r="AG55" i="8"/>
  <c r="Z7" i="15" s="1"/>
  <c r="AG10" i="8"/>
  <c r="Z4" i="9" s="1"/>
  <c r="AG18" i="8"/>
  <c r="Z5" i="10" s="1"/>
  <c r="AG41" i="8"/>
  <c r="Z7" i="13" s="1"/>
  <c r="AG72" i="8"/>
  <c r="Z3" i="18" s="1"/>
  <c r="AG60" i="8"/>
  <c r="Z5" i="16" s="1"/>
  <c r="AG42" i="8"/>
  <c r="Z8" i="13" s="1"/>
  <c r="AG52" i="8"/>
  <c r="Z4" i="15" s="1"/>
  <c r="AG49" i="8"/>
  <c r="Z8" i="14" s="1"/>
  <c r="AG75" i="8"/>
  <c r="Z6" i="18" s="1"/>
  <c r="AG57" i="8"/>
  <c r="Z2" i="16" s="1"/>
  <c r="AG66" i="8"/>
  <c r="Z4" i="17" s="1"/>
  <c r="AG69" i="8"/>
  <c r="Z7" i="17" s="1"/>
  <c r="AG65" i="8"/>
  <c r="Z3" i="17" s="1"/>
  <c r="AG45" i="8"/>
  <c r="Z4" i="14" s="1"/>
  <c r="AG64" i="8"/>
  <c r="Z2" i="17" s="1"/>
  <c r="AG91" i="8"/>
  <c r="Z8" i="20" s="1"/>
  <c r="AG13" i="8"/>
  <c r="Z7" i="9" s="1"/>
  <c r="AG16" i="8"/>
  <c r="Z3" i="10" s="1"/>
  <c r="AG31" i="8"/>
  <c r="Z4" i="12" s="1"/>
  <c r="AG54" i="8"/>
  <c r="Z6" i="15" s="1"/>
  <c r="AG40" i="8"/>
  <c r="Z6" i="13" s="1"/>
  <c r="AG90" i="8"/>
  <c r="Z7" i="20" s="1"/>
  <c r="AG89" i="8"/>
  <c r="Z6" i="20" s="1"/>
  <c r="AG76" i="8"/>
  <c r="Z7" i="18" s="1"/>
  <c r="AG34" i="8"/>
  <c r="Z7" i="12" s="1"/>
  <c r="AG81" i="8"/>
  <c r="Z5" i="19" s="1"/>
  <c r="AG58" i="8"/>
  <c r="Z3" i="16" s="1"/>
  <c r="AG48" i="8"/>
  <c r="Z7" i="14" s="1"/>
  <c r="AG73" i="8"/>
  <c r="Z4" i="18" s="1"/>
  <c r="AG56" i="8"/>
  <c r="Z8" i="15" s="1"/>
  <c r="AG37" i="8"/>
  <c r="Z3" i="13" s="1"/>
  <c r="AG67" i="8"/>
  <c r="Z5" i="17" s="1"/>
  <c r="AG24" i="8"/>
  <c r="Z4" i="11" s="1"/>
  <c r="AG27" i="8"/>
  <c r="Z7" i="11" s="1"/>
  <c r="AG11" i="8"/>
  <c r="Z5" i="9" s="1"/>
  <c r="AG20" i="8"/>
  <c r="Z7" i="10" s="1"/>
  <c r="AG79" i="8"/>
  <c r="Z3" i="19" s="1"/>
  <c r="AG29" i="8"/>
  <c r="Z2" i="12" s="1"/>
  <c r="AG8" i="8"/>
  <c r="Z2" i="9" s="1"/>
  <c r="AG9" i="8"/>
  <c r="Z3" i="9" s="1"/>
  <c r="AG35" i="8"/>
  <c r="Z8" i="12" s="1"/>
  <c r="AG26" i="8"/>
  <c r="Z6" i="11" s="1"/>
  <c r="AG21" i="8"/>
  <c r="Z8" i="10" s="1"/>
  <c r="AG82" i="8"/>
  <c r="Z6" i="19" s="1"/>
  <c r="AG28" i="8"/>
  <c r="Z8" i="11" s="1"/>
  <c r="AG22" i="8"/>
  <c r="Z2" i="11" s="1"/>
  <c r="AG78" i="8"/>
  <c r="Z2" i="19" s="1"/>
  <c r="AG23" i="8"/>
  <c r="Z3" i="11" s="1"/>
  <c r="AG12" i="8"/>
  <c r="Z6" i="9" s="1"/>
  <c r="AG30" i="8"/>
  <c r="Z3" i="12" s="1"/>
  <c r="AG84" i="8"/>
  <c r="Z8" i="19" s="1"/>
  <c r="AG33" i="8"/>
  <c r="Z6" i="12" s="1"/>
  <c r="AG14" i="8"/>
  <c r="Z8" i="9" s="1"/>
  <c r="AG50" i="8"/>
  <c r="Z2" i="15" s="1"/>
  <c r="AG19" i="8"/>
  <c r="Z6" i="10" s="1"/>
  <c r="AG15" i="8"/>
  <c r="Z2" i="10" s="1"/>
  <c r="AA1" i="18" l="1"/>
  <c r="AA1" i="17"/>
  <c r="AA1" i="19"/>
  <c r="AA1" i="20"/>
  <c r="AA1" i="15"/>
  <c r="AA1" i="16"/>
  <c r="AA1" i="14"/>
  <c r="AA1" i="12"/>
  <c r="AA1" i="11"/>
  <c r="AA1" i="10"/>
  <c r="AA1" i="9"/>
  <c r="AA1" i="13"/>
  <c r="AH74" i="8"/>
  <c r="AA5" i="18" s="1"/>
  <c r="AH75" i="8"/>
  <c r="AA6" i="18" s="1"/>
  <c r="AH83" i="8"/>
  <c r="AA7" i="19" s="1"/>
  <c r="AH76" i="8"/>
  <c r="AA7" i="18" s="1"/>
  <c r="AH70" i="8"/>
  <c r="AA8" i="17" s="1"/>
  <c r="AH55" i="8"/>
  <c r="AA7" i="15" s="1"/>
  <c r="AH46" i="8"/>
  <c r="AA5" i="14" s="1"/>
  <c r="AH63" i="8"/>
  <c r="AA8" i="16" s="1"/>
  <c r="AH60" i="8"/>
  <c r="AA5" i="16" s="1"/>
  <c r="AH68" i="8"/>
  <c r="AA6" i="17" s="1"/>
  <c r="AH51" i="8"/>
  <c r="AA3" i="15" s="1"/>
  <c r="AH40" i="8"/>
  <c r="AA6" i="13" s="1"/>
  <c r="AH39" i="8"/>
  <c r="AA5" i="13" s="1"/>
  <c r="AH71" i="8"/>
  <c r="AA2" i="18" s="1"/>
  <c r="AH85" i="8"/>
  <c r="AA2" i="20" s="1"/>
  <c r="AH48" i="8"/>
  <c r="AA7" i="14" s="1"/>
  <c r="AH80" i="8"/>
  <c r="AA4" i="19" s="1"/>
  <c r="AH43" i="8"/>
  <c r="AA2" i="14" s="1"/>
  <c r="AH41" i="8"/>
  <c r="AA7" i="13" s="1"/>
  <c r="AH25" i="8"/>
  <c r="AA5" i="11" s="1"/>
  <c r="AH44" i="8"/>
  <c r="AA3" i="14" s="1"/>
  <c r="AH47" i="8"/>
  <c r="AA6" i="14" s="1"/>
  <c r="AH36" i="8"/>
  <c r="AA2" i="13" s="1"/>
  <c r="AH34" i="8"/>
  <c r="AA7" i="12" s="1"/>
  <c r="AI7" i="8"/>
  <c r="AH16" i="8"/>
  <c r="AA3" i="10" s="1"/>
  <c r="AH58" i="8"/>
  <c r="AA3" i="16" s="1"/>
  <c r="AH69" i="8"/>
  <c r="AA7" i="17" s="1"/>
  <c r="AH53" i="8"/>
  <c r="AA5" i="15" s="1"/>
  <c r="AH67" i="8"/>
  <c r="AA5" i="17" s="1"/>
  <c r="AH88" i="8"/>
  <c r="AA5" i="20" s="1"/>
  <c r="AH37" i="8"/>
  <c r="AA3" i="13" s="1"/>
  <c r="AH72" i="8"/>
  <c r="AA3" i="18" s="1"/>
  <c r="AH10" i="8"/>
  <c r="AA4" i="9" s="1"/>
  <c r="AH32" i="8"/>
  <c r="AA5" i="12" s="1"/>
  <c r="AH38" i="8"/>
  <c r="AA4" i="13" s="1"/>
  <c r="AH64" i="8"/>
  <c r="AA2" i="17" s="1"/>
  <c r="AH89" i="8"/>
  <c r="AA6" i="20" s="1"/>
  <c r="AH66" i="8"/>
  <c r="AA4" i="17" s="1"/>
  <c r="AH77" i="8"/>
  <c r="AA8" i="18" s="1"/>
  <c r="AH42" i="8"/>
  <c r="AA8" i="13" s="1"/>
  <c r="AH62" i="8"/>
  <c r="AA7" i="16" s="1"/>
  <c r="AH31" i="8"/>
  <c r="AA4" i="12" s="1"/>
  <c r="AH81" i="8"/>
  <c r="AA5" i="19" s="1"/>
  <c r="AH18" i="8"/>
  <c r="AA5" i="10" s="1"/>
  <c r="AH56" i="8"/>
  <c r="AA8" i="15" s="1"/>
  <c r="AH65" i="8"/>
  <c r="AA3" i="17" s="1"/>
  <c r="AH91" i="8"/>
  <c r="AA8" i="20" s="1"/>
  <c r="AH61" i="8"/>
  <c r="AA6" i="16" s="1"/>
  <c r="AH87" i="8"/>
  <c r="AA4" i="20" s="1"/>
  <c r="AH13" i="8"/>
  <c r="AA7" i="9" s="1"/>
  <c r="AH52" i="8"/>
  <c r="AA4" i="15" s="1"/>
  <c r="AH54" i="8"/>
  <c r="AA6" i="15" s="1"/>
  <c r="AH17" i="8"/>
  <c r="AA4" i="10" s="1"/>
  <c r="AH59" i="8"/>
  <c r="AA4" i="16" s="1"/>
  <c r="AH45" i="8"/>
  <c r="AA4" i="14" s="1"/>
  <c r="AH49" i="8"/>
  <c r="AA8" i="14" s="1"/>
  <c r="AH90" i="8"/>
  <c r="AA7" i="20" s="1"/>
  <c r="AH57" i="8"/>
  <c r="AA2" i="16" s="1"/>
  <c r="AH73" i="8"/>
  <c r="AA4" i="18" s="1"/>
  <c r="AH86" i="8"/>
  <c r="AA3" i="20" s="1"/>
  <c r="AH11" i="8"/>
  <c r="AA5" i="9" s="1"/>
  <c r="AH27" i="8"/>
  <c r="AA7" i="11" s="1"/>
  <c r="AH24" i="8"/>
  <c r="AA4" i="11" s="1"/>
  <c r="AH20" i="8"/>
  <c r="AA7" i="10" s="1"/>
  <c r="AH22" i="8"/>
  <c r="AA2" i="11" s="1"/>
  <c r="AH78" i="8"/>
  <c r="AA2" i="19" s="1"/>
  <c r="AH79" i="8"/>
  <c r="AA3" i="19" s="1"/>
  <c r="AH26" i="8"/>
  <c r="AA6" i="11" s="1"/>
  <c r="AH29" i="8"/>
  <c r="AA2" i="12" s="1"/>
  <c r="AH12" i="8"/>
  <c r="AA6" i="9" s="1"/>
  <c r="AH35" i="8"/>
  <c r="AA8" i="12" s="1"/>
  <c r="AH33" i="8"/>
  <c r="AA6" i="12" s="1"/>
  <c r="AH30" i="8"/>
  <c r="AA3" i="12" s="1"/>
  <c r="AH8" i="8"/>
  <c r="AA2" i="9" s="1"/>
  <c r="AH28" i="8"/>
  <c r="AA8" i="11" s="1"/>
  <c r="AH14" i="8"/>
  <c r="AA8" i="9" s="1"/>
  <c r="AH9" i="8"/>
  <c r="AA3" i="9" s="1"/>
  <c r="AH82" i="8"/>
  <c r="AA6" i="19" s="1"/>
  <c r="AH23" i="8"/>
  <c r="AA3" i="11" s="1"/>
  <c r="AH21" i="8"/>
  <c r="AA8" i="10" s="1"/>
  <c r="AH84" i="8"/>
  <c r="AA8" i="19" s="1"/>
  <c r="AH50" i="8"/>
  <c r="AA2" i="15" s="1"/>
  <c r="AH15" i="8"/>
  <c r="AA2" i="10" s="1"/>
  <c r="AH19" i="8"/>
  <c r="AA6" i="10" s="1"/>
  <c r="AB1" i="20" l="1"/>
  <c r="AB1" i="19"/>
  <c r="AB1" i="18"/>
  <c r="AB1" i="16"/>
  <c r="AB1" i="14"/>
  <c r="AB1" i="15"/>
  <c r="AB1" i="13"/>
  <c r="AB1" i="12"/>
  <c r="AB1" i="11"/>
  <c r="AB1" i="10"/>
  <c r="AB1" i="17"/>
  <c r="AI88" i="8"/>
  <c r="AB5" i="20" s="1"/>
  <c r="AI87" i="8"/>
  <c r="AB4" i="20" s="1"/>
  <c r="AI80" i="8"/>
  <c r="AB4" i="19" s="1"/>
  <c r="AI89" i="8"/>
  <c r="AB6" i="20" s="1"/>
  <c r="AI83" i="8"/>
  <c r="AB7" i="19" s="1"/>
  <c r="AI55" i="8"/>
  <c r="AB7" i="15" s="1"/>
  <c r="AB1" i="9"/>
  <c r="AI85" i="8"/>
  <c r="AB2" i="20" s="1"/>
  <c r="AI43" i="8"/>
  <c r="AB2" i="14" s="1"/>
  <c r="AI60" i="8"/>
  <c r="AB5" i="16" s="1"/>
  <c r="AI41" i="8"/>
  <c r="AB7" i="13" s="1"/>
  <c r="AI38" i="8"/>
  <c r="AB4" i="13" s="1"/>
  <c r="AI61" i="8"/>
  <c r="AB6" i="16" s="1"/>
  <c r="AI53" i="8"/>
  <c r="AB5" i="15" s="1"/>
  <c r="AI70" i="8"/>
  <c r="AB8" i="17" s="1"/>
  <c r="AI40" i="8"/>
  <c r="AB6" i="13" s="1"/>
  <c r="AI72" i="8"/>
  <c r="AB3" i="18" s="1"/>
  <c r="AI63" i="8"/>
  <c r="AB8" i="16" s="1"/>
  <c r="AI45" i="8"/>
  <c r="AB4" i="14" s="1"/>
  <c r="AI48" i="8"/>
  <c r="AB7" i="14" s="1"/>
  <c r="AI31" i="8"/>
  <c r="AB4" i="12" s="1"/>
  <c r="AI17" i="8"/>
  <c r="AB4" i="10" s="1"/>
  <c r="AI49" i="8"/>
  <c r="AB8" i="14" s="1"/>
  <c r="AI37" i="8"/>
  <c r="AB3" i="13" s="1"/>
  <c r="AJ7" i="8"/>
  <c r="AI44" i="8"/>
  <c r="AB3" i="14" s="1"/>
  <c r="AI91" i="8"/>
  <c r="AB8" i="20" s="1"/>
  <c r="AI74" i="8"/>
  <c r="AB5" i="18" s="1"/>
  <c r="AI81" i="8"/>
  <c r="AB5" i="19" s="1"/>
  <c r="AI71" i="8"/>
  <c r="AB2" i="18" s="1"/>
  <c r="AI77" i="8"/>
  <c r="AB8" i="18" s="1"/>
  <c r="AI56" i="8"/>
  <c r="AB8" i="15" s="1"/>
  <c r="AI54" i="8"/>
  <c r="AB6" i="15" s="1"/>
  <c r="AI34" i="8"/>
  <c r="AB7" i="12" s="1"/>
  <c r="AI69" i="8"/>
  <c r="AB7" i="17" s="1"/>
  <c r="AI65" i="8"/>
  <c r="AB3" i="17" s="1"/>
  <c r="AI86" i="8"/>
  <c r="AB3" i="20" s="1"/>
  <c r="AI16" i="8"/>
  <c r="AB3" i="10" s="1"/>
  <c r="AI13" i="8"/>
  <c r="AB7" i="9" s="1"/>
  <c r="AI52" i="8"/>
  <c r="AB4" i="15" s="1"/>
  <c r="AI59" i="8"/>
  <c r="AB4" i="16" s="1"/>
  <c r="AI36" i="8"/>
  <c r="AB2" i="13" s="1"/>
  <c r="AI47" i="8"/>
  <c r="AB6" i="14" s="1"/>
  <c r="AI67" i="8"/>
  <c r="AB5" i="17" s="1"/>
  <c r="AI25" i="8"/>
  <c r="AB5" i="11" s="1"/>
  <c r="AI18" i="8"/>
  <c r="AB5" i="10" s="1"/>
  <c r="AI51" i="8"/>
  <c r="AB3" i="15" s="1"/>
  <c r="AI42" i="8"/>
  <c r="AB8" i="13" s="1"/>
  <c r="AI46" i="8"/>
  <c r="AB5" i="14" s="1"/>
  <c r="AI58" i="8"/>
  <c r="AB3" i="16" s="1"/>
  <c r="AI32" i="8"/>
  <c r="AB5" i="12" s="1"/>
  <c r="AI57" i="8"/>
  <c r="AB2" i="16" s="1"/>
  <c r="AI39" i="8"/>
  <c r="AB5" i="13" s="1"/>
  <c r="AI66" i="8"/>
  <c r="AB4" i="17" s="1"/>
  <c r="AI68" i="8"/>
  <c r="AB6" i="17" s="1"/>
  <c r="AI10" i="8"/>
  <c r="AB4" i="9" s="1"/>
  <c r="AI64" i="8"/>
  <c r="AB2" i="17" s="1"/>
  <c r="AI62" i="8"/>
  <c r="AB7" i="16" s="1"/>
  <c r="AI75" i="8"/>
  <c r="AB6" i="18" s="1"/>
  <c r="AI90" i="8"/>
  <c r="AB7" i="20" s="1"/>
  <c r="AI76" i="8"/>
  <c r="AB7" i="18" s="1"/>
  <c r="AI73" i="8"/>
  <c r="AB4" i="18" s="1"/>
  <c r="AI20" i="8"/>
  <c r="AB7" i="10" s="1"/>
  <c r="AI11" i="8"/>
  <c r="AB5" i="9" s="1"/>
  <c r="AI24" i="8"/>
  <c r="AB4" i="11" s="1"/>
  <c r="AI27" i="8"/>
  <c r="AB7" i="11" s="1"/>
  <c r="AI8" i="8"/>
  <c r="AB2" i="9" s="1"/>
  <c r="AI22" i="8"/>
  <c r="AB2" i="11" s="1"/>
  <c r="AI23" i="8"/>
  <c r="AB3" i="11" s="1"/>
  <c r="AI33" i="8"/>
  <c r="AB6" i="12" s="1"/>
  <c r="AI50" i="8"/>
  <c r="AB2" i="15" s="1"/>
  <c r="AI30" i="8"/>
  <c r="AB3" i="12" s="1"/>
  <c r="AI21" i="8"/>
  <c r="AB8" i="10" s="1"/>
  <c r="AI28" i="8"/>
  <c r="AB8" i="11" s="1"/>
  <c r="AI78" i="8"/>
  <c r="AB2" i="19" s="1"/>
  <c r="AI35" i="8"/>
  <c r="AB8" i="12" s="1"/>
  <c r="AI82" i="8"/>
  <c r="AB6" i="19" s="1"/>
  <c r="AI79" i="8"/>
  <c r="AB3" i="19" s="1"/>
  <c r="AI84" i="8"/>
  <c r="AB8" i="19" s="1"/>
  <c r="AI9" i="8"/>
  <c r="AB3" i="9" s="1"/>
  <c r="AI14" i="8"/>
  <c r="AB8" i="9" s="1"/>
  <c r="AI15" i="8"/>
  <c r="AB2" i="10" s="1"/>
  <c r="AI29" i="8"/>
  <c r="AB2" i="12" s="1"/>
  <c r="AI26" i="8"/>
  <c r="AB6" i="11" s="1"/>
  <c r="AI12" i="8"/>
  <c r="AB6" i="9" s="1"/>
  <c r="AI19" i="8"/>
  <c r="AB6" i="10" s="1"/>
  <c r="AC1" i="20" l="1"/>
  <c r="AC1" i="19"/>
  <c r="AC1" i="18"/>
  <c r="AC1" i="17"/>
  <c r="AC1" i="15"/>
  <c r="AC1" i="16"/>
  <c r="AC1" i="14"/>
  <c r="AC1" i="13"/>
  <c r="AC1" i="11"/>
  <c r="AC1" i="10"/>
  <c r="AC1" i="9"/>
  <c r="AJ87" i="8"/>
  <c r="AC4" i="20" s="1"/>
  <c r="AJ86" i="8"/>
  <c r="AC3" i="20" s="1"/>
  <c r="AJ85" i="8"/>
  <c r="AC2" i="20" s="1"/>
  <c r="AJ80" i="8"/>
  <c r="AC4" i="19" s="1"/>
  <c r="AJ63" i="8"/>
  <c r="AC8" i="16" s="1"/>
  <c r="AJ60" i="8"/>
  <c r="AC5" i="16" s="1"/>
  <c r="AJ51" i="8"/>
  <c r="AC3" i="15" s="1"/>
  <c r="AJ71" i="8"/>
  <c r="AC2" i="18" s="1"/>
  <c r="AJ70" i="8"/>
  <c r="AC8" i="17" s="1"/>
  <c r="AC1" i="12"/>
  <c r="AJ61" i="8"/>
  <c r="AC6" i="16" s="1"/>
  <c r="AJ66" i="8"/>
  <c r="AC4" i="17" s="1"/>
  <c r="AJ62" i="8"/>
  <c r="AC7" i="16" s="1"/>
  <c r="AJ43" i="8"/>
  <c r="AC2" i="14" s="1"/>
  <c r="AJ73" i="8"/>
  <c r="AC4" i="18" s="1"/>
  <c r="AJ55" i="8"/>
  <c r="AC7" i="15" s="1"/>
  <c r="AJ36" i="8"/>
  <c r="AC2" i="13" s="1"/>
  <c r="AJ65" i="8"/>
  <c r="AC3" i="17" s="1"/>
  <c r="AJ46" i="8"/>
  <c r="AC5" i="14" s="1"/>
  <c r="AJ41" i="8"/>
  <c r="AC7" i="13" s="1"/>
  <c r="AJ52" i="8"/>
  <c r="AC4" i="15" s="1"/>
  <c r="AJ45" i="8"/>
  <c r="AC4" i="14" s="1"/>
  <c r="AJ32" i="8"/>
  <c r="AC5" i="12" s="1"/>
  <c r="AJ38" i="8"/>
  <c r="AC4" i="13" s="1"/>
  <c r="AJ25" i="8"/>
  <c r="AC5" i="11" s="1"/>
  <c r="AJ42" i="8"/>
  <c r="AC8" i="13" s="1"/>
  <c r="AK7" i="8"/>
  <c r="AJ54" i="8"/>
  <c r="AC6" i="15" s="1"/>
  <c r="AJ88" i="8"/>
  <c r="AC5" i="20" s="1"/>
  <c r="AJ76" i="8"/>
  <c r="AC7" i="18" s="1"/>
  <c r="AJ64" i="8"/>
  <c r="AC2" i="17" s="1"/>
  <c r="AJ47" i="8"/>
  <c r="AC6" i="14" s="1"/>
  <c r="AJ67" i="8"/>
  <c r="AC5" i="17" s="1"/>
  <c r="AJ16" i="8"/>
  <c r="AC3" i="10" s="1"/>
  <c r="AJ69" i="8"/>
  <c r="AC7" i="17" s="1"/>
  <c r="AJ90" i="8"/>
  <c r="AC7" i="20" s="1"/>
  <c r="AJ74" i="8"/>
  <c r="AC5" i="18" s="1"/>
  <c r="AJ58" i="8"/>
  <c r="AC3" i="16" s="1"/>
  <c r="AJ56" i="8"/>
  <c r="AC8" i="15" s="1"/>
  <c r="AJ17" i="8"/>
  <c r="AC4" i="10" s="1"/>
  <c r="AJ91" i="8"/>
  <c r="AC8" i="20" s="1"/>
  <c r="AJ18" i="8"/>
  <c r="AC5" i="10" s="1"/>
  <c r="AJ31" i="8"/>
  <c r="AC4" i="12" s="1"/>
  <c r="AJ34" i="8"/>
  <c r="AC7" i="12" s="1"/>
  <c r="AJ53" i="8"/>
  <c r="AC5" i="15" s="1"/>
  <c r="AJ57" i="8"/>
  <c r="AC2" i="16" s="1"/>
  <c r="AJ72" i="8"/>
  <c r="AC3" i="18" s="1"/>
  <c r="AJ44" i="8"/>
  <c r="AC3" i="14" s="1"/>
  <c r="AJ37" i="8"/>
  <c r="AC3" i="13" s="1"/>
  <c r="AJ49" i="8"/>
  <c r="AC8" i="14" s="1"/>
  <c r="AJ81" i="8"/>
  <c r="AC5" i="19" s="1"/>
  <c r="AJ68" i="8"/>
  <c r="AC6" i="17" s="1"/>
  <c r="AJ75" i="8"/>
  <c r="AC6" i="18" s="1"/>
  <c r="AJ83" i="8"/>
  <c r="AC7" i="19" s="1"/>
  <c r="AJ13" i="8"/>
  <c r="AC7" i="9" s="1"/>
  <c r="AJ39" i="8"/>
  <c r="AC5" i="13" s="1"/>
  <c r="AJ77" i="8"/>
  <c r="AC8" i="18" s="1"/>
  <c r="AJ10" i="8"/>
  <c r="AC4" i="9" s="1"/>
  <c r="AJ40" i="8"/>
  <c r="AC6" i="13" s="1"/>
  <c r="AJ59" i="8"/>
  <c r="AC4" i="16" s="1"/>
  <c r="AJ89" i="8"/>
  <c r="AC6" i="20" s="1"/>
  <c r="AJ48" i="8"/>
  <c r="AC7" i="14" s="1"/>
  <c r="AJ11" i="8"/>
  <c r="AC5" i="9" s="1"/>
  <c r="AJ20" i="8"/>
  <c r="AC7" i="10" s="1"/>
  <c r="AJ24" i="8"/>
  <c r="AC4" i="11" s="1"/>
  <c r="AJ27" i="8"/>
  <c r="AC7" i="11" s="1"/>
  <c r="AJ23" i="8"/>
  <c r="AC3" i="11" s="1"/>
  <c r="AJ8" i="8"/>
  <c r="AC2" i="9" s="1"/>
  <c r="AJ82" i="8"/>
  <c r="AC6" i="19" s="1"/>
  <c r="AJ26" i="8"/>
  <c r="AC6" i="11" s="1"/>
  <c r="AJ35" i="8"/>
  <c r="AC8" i="12" s="1"/>
  <c r="AJ29" i="8"/>
  <c r="AC2" i="12" s="1"/>
  <c r="AJ9" i="8"/>
  <c r="AC3" i="9" s="1"/>
  <c r="AJ22" i="8"/>
  <c r="AC2" i="11" s="1"/>
  <c r="AJ78" i="8"/>
  <c r="AC2" i="19" s="1"/>
  <c r="AJ84" i="8"/>
  <c r="AC8" i="19" s="1"/>
  <c r="AJ30" i="8"/>
  <c r="AC3" i="12" s="1"/>
  <c r="AJ79" i="8"/>
  <c r="AC3" i="19" s="1"/>
  <c r="AJ14" i="8"/>
  <c r="AC8" i="9" s="1"/>
  <c r="AJ28" i="8"/>
  <c r="AC8" i="11" s="1"/>
  <c r="AJ19" i="8"/>
  <c r="AC6" i="10" s="1"/>
  <c r="AJ21" i="8"/>
  <c r="AC8" i="10" s="1"/>
  <c r="AJ15" i="8"/>
  <c r="AC2" i="10" s="1"/>
  <c r="AJ33" i="8"/>
  <c r="AC6" i="12" s="1"/>
  <c r="AJ50" i="8"/>
  <c r="AC2" i="15" s="1"/>
  <c r="AJ12" i="8"/>
  <c r="AC6" i="9" s="1"/>
  <c r="AD1" i="20" l="1"/>
  <c r="AD1" i="19"/>
  <c r="AD1" i="18"/>
  <c r="AD1" i="17"/>
  <c r="AD1" i="16"/>
  <c r="AD1" i="14"/>
  <c r="AD1" i="13"/>
  <c r="AD1" i="12"/>
  <c r="AD1" i="15"/>
  <c r="AD1" i="10"/>
  <c r="AD1" i="11"/>
  <c r="AD1" i="9"/>
  <c r="AK75" i="8"/>
  <c r="AD6" i="18" s="1"/>
  <c r="AK74" i="8"/>
  <c r="AD5" i="18" s="1"/>
  <c r="AK68" i="8"/>
  <c r="AD6" i="17" s="1"/>
  <c r="AK70" i="8"/>
  <c r="AD8" i="17" s="1"/>
  <c r="AK80" i="8"/>
  <c r="AD4" i="19" s="1"/>
  <c r="AK63" i="8"/>
  <c r="AD8" i="16" s="1"/>
  <c r="AK60" i="8"/>
  <c r="AD5" i="16" s="1"/>
  <c r="AK67" i="8"/>
  <c r="AD5" i="17" s="1"/>
  <c r="AK73" i="8"/>
  <c r="AD4" i="18" s="1"/>
  <c r="AK55" i="8"/>
  <c r="AD7" i="15" s="1"/>
  <c r="AK46" i="8"/>
  <c r="AD5" i="14" s="1"/>
  <c r="AL7" i="8"/>
  <c r="AK43" i="8"/>
  <c r="AD2" i="14" s="1"/>
  <c r="AK58" i="8"/>
  <c r="AD3" i="16" s="1"/>
  <c r="AK32" i="8"/>
  <c r="AD5" i="12" s="1"/>
  <c r="AK17" i="8"/>
  <c r="AD4" i="10" s="1"/>
  <c r="AK54" i="8"/>
  <c r="AD6" i="15" s="1"/>
  <c r="AK39" i="8"/>
  <c r="AD5" i="13" s="1"/>
  <c r="AK18" i="8"/>
  <c r="AD5" i="10" s="1"/>
  <c r="AK13" i="8"/>
  <c r="AD7" i="9" s="1"/>
  <c r="AK16" i="8"/>
  <c r="AD3" i="10" s="1"/>
  <c r="AK56" i="8"/>
  <c r="AD8" i="15" s="1"/>
  <c r="AK40" i="8"/>
  <c r="AD6" i="13" s="1"/>
  <c r="AK44" i="8"/>
  <c r="AD3" i="14" s="1"/>
  <c r="AK64" i="8"/>
  <c r="AD2" i="17" s="1"/>
  <c r="AK62" i="8"/>
  <c r="AD7" i="16" s="1"/>
  <c r="AK85" i="8"/>
  <c r="AD2" i="20" s="1"/>
  <c r="AK83" i="8"/>
  <c r="AD7" i="19" s="1"/>
  <c r="AK88" i="8"/>
  <c r="AD5" i="20" s="1"/>
  <c r="AK86" i="8"/>
  <c r="AD3" i="20" s="1"/>
  <c r="AK10" i="8"/>
  <c r="AD4" i="9" s="1"/>
  <c r="AK57" i="8"/>
  <c r="AD2" i="16" s="1"/>
  <c r="AK77" i="8"/>
  <c r="AD8" i="18" s="1"/>
  <c r="AK36" i="8"/>
  <c r="AD2" i="13" s="1"/>
  <c r="AK41" i="8"/>
  <c r="AD7" i="13" s="1"/>
  <c r="AK91" i="8"/>
  <c r="AD8" i="20" s="1"/>
  <c r="AK72" i="8"/>
  <c r="AD3" i="18" s="1"/>
  <c r="AK71" i="8"/>
  <c r="AD2" i="18" s="1"/>
  <c r="AK37" i="8"/>
  <c r="AD3" i="13" s="1"/>
  <c r="AK53" i="8"/>
  <c r="AD5" i="15" s="1"/>
  <c r="AK49" i="8"/>
  <c r="AD8" i="14" s="1"/>
  <c r="AK48" i="8"/>
  <c r="AD7" i="14" s="1"/>
  <c r="AK69" i="8"/>
  <c r="AD7" i="17" s="1"/>
  <c r="AK59" i="8"/>
  <c r="AD4" i="16" s="1"/>
  <c r="AK65" i="8"/>
  <c r="AD3" i="17" s="1"/>
  <c r="AK90" i="8"/>
  <c r="AD7" i="20" s="1"/>
  <c r="AK87" i="8"/>
  <c r="AD4" i="20" s="1"/>
  <c r="AK38" i="8"/>
  <c r="AD4" i="13" s="1"/>
  <c r="AK61" i="8"/>
  <c r="AD6" i="16" s="1"/>
  <c r="AK47" i="8"/>
  <c r="AD6" i="14" s="1"/>
  <c r="AK66" i="8"/>
  <c r="AD4" i="17" s="1"/>
  <c r="AK31" i="8"/>
  <c r="AD4" i="12" s="1"/>
  <c r="AK34" i="8"/>
  <c r="AD7" i="12" s="1"/>
  <c r="AK42" i="8"/>
  <c r="AD8" i="13" s="1"/>
  <c r="AK25" i="8"/>
  <c r="AD5" i="11" s="1"/>
  <c r="AK52" i="8"/>
  <c r="AD4" i="15" s="1"/>
  <c r="AK45" i="8"/>
  <c r="AD4" i="14" s="1"/>
  <c r="AK81" i="8"/>
  <c r="AD5" i="19" s="1"/>
  <c r="AK89" i="8"/>
  <c r="AD6" i="20" s="1"/>
  <c r="AK51" i="8"/>
  <c r="AD3" i="15" s="1"/>
  <c r="AK76" i="8"/>
  <c r="AD7" i="18" s="1"/>
  <c r="AK27" i="8"/>
  <c r="AD7" i="11" s="1"/>
  <c r="AK24" i="8"/>
  <c r="AD4" i="11" s="1"/>
  <c r="AK11" i="8"/>
  <c r="AD5" i="9" s="1"/>
  <c r="AK20" i="8"/>
  <c r="AD7" i="10" s="1"/>
  <c r="AK22" i="8"/>
  <c r="AD2" i="11" s="1"/>
  <c r="AK8" i="8"/>
  <c r="AD2" i="9" s="1"/>
  <c r="AK29" i="8"/>
  <c r="AD2" i="12" s="1"/>
  <c r="AK30" i="8"/>
  <c r="AD3" i="12" s="1"/>
  <c r="AK21" i="8"/>
  <c r="AD8" i="10" s="1"/>
  <c r="AK9" i="8"/>
  <c r="AD3" i="9" s="1"/>
  <c r="AK23" i="8"/>
  <c r="AD3" i="11" s="1"/>
  <c r="AK78" i="8"/>
  <c r="AD2" i="19" s="1"/>
  <c r="AK84" i="8"/>
  <c r="AD8" i="19" s="1"/>
  <c r="AK82" i="8"/>
  <c r="AD6" i="19" s="1"/>
  <c r="AK79" i="8"/>
  <c r="AD3" i="19" s="1"/>
  <c r="AK28" i="8"/>
  <c r="AD8" i="11" s="1"/>
  <c r="AK26" i="8"/>
  <c r="AD6" i="11" s="1"/>
  <c r="AK15" i="8"/>
  <c r="AD2" i="10" s="1"/>
  <c r="AK12" i="8"/>
  <c r="AD6" i="9" s="1"/>
  <c r="AK14" i="8"/>
  <c r="AD8" i="9" s="1"/>
  <c r="AK33" i="8"/>
  <c r="AD6" i="12" s="1"/>
  <c r="AK35" i="8"/>
  <c r="AD8" i="12" s="1"/>
  <c r="AK50" i="8"/>
  <c r="AD2" i="15" s="1"/>
  <c r="AK19" i="8"/>
  <c r="AD6" i="10" s="1"/>
  <c r="AE1" i="20" l="1"/>
  <c r="AE1" i="19"/>
  <c r="AE1" i="18"/>
  <c r="AE1" i="16"/>
  <c r="AE1" i="15"/>
  <c r="AE1" i="17"/>
  <c r="AE1" i="14"/>
  <c r="AE1" i="13"/>
  <c r="AE1" i="12"/>
  <c r="AE1" i="11"/>
  <c r="AL85" i="8"/>
  <c r="AE2" i="20" s="1"/>
  <c r="AE1" i="10"/>
  <c r="AL87" i="8"/>
  <c r="AE4" i="20" s="1"/>
  <c r="AL70" i="8"/>
  <c r="AE8" i="17" s="1"/>
  <c r="AL89" i="8"/>
  <c r="AE6" i="20" s="1"/>
  <c r="AL86" i="8"/>
  <c r="AE3" i="20" s="1"/>
  <c r="AL80" i="8"/>
  <c r="AE4" i="19" s="1"/>
  <c r="AL88" i="8"/>
  <c r="AE5" i="20" s="1"/>
  <c r="AL73" i="8"/>
  <c r="AE4" i="18" s="1"/>
  <c r="AE1" i="9"/>
  <c r="AL67" i="8"/>
  <c r="AE5" i="17" s="1"/>
  <c r="AL75" i="8"/>
  <c r="AE6" i="18" s="1"/>
  <c r="AL43" i="8"/>
  <c r="AE2" i="14" s="1"/>
  <c r="AL71" i="8"/>
  <c r="AE2" i="18" s="1"/>
  <c r="AL74" i="8"/>
  <c r="AE5" i="18" s="1"/>
  <c r="AL66" i="8"/>
  <c r="AE4" i="17" s="1"/>
  <c r="AL32" i="8"/>
  <c r="AE5" i="12" s="1"/>
  <c r="AL46" i="8"/>
  <c r="AE5" i="14" s="1"/>
  <c r="AL44" i="8"/>
  <c r="AE3" i="14" s="1"/>
  <c r="AL40" i="8"/>
  <c r="AE6" i="13" s="1"/>
  <c r="AL39" i="8"/>
  <c r="AE5" i="13" s="1"/>
  <c r="AM7" i="8"/>
  <c r="AL25" i="8"/>
  <c r="AE5" i="11" s="1"/>
  <c r="AL63" i="8"/>
  <c r="AE8" i="16" s="1"/>
  <c r="AL48" i="8"/>
  <c r="AE7" i="14" s="1"/>
  <c r="AL36" i="8"/>
  <c r="AE2" i="13" s="1"/>
  <c r="AL17" i="8"/>
  <c r="AE4" i="10" s="1"/>
  <c r="AL42" i="8"/>
  <c r="AE8" i="13" s="1"/>
  <c r="AL60" i="8"/>
  <c r="AE5" i="16" s="1"/>
  <c r="AL55" i="8"/>
  <c r="AE7" i="15" s="1"/>
  <c r="AL47" i="8"/>
  <c r="AE6" i="14" s="1"/>
  <c r="AL13" i="8"/>
  <c r="AE7" i="9" s="1"/>
  <c r="AL53" i="8"/>
  <c r="AE5" i="15" s="1"/>
  <c r="AL49" i="8"/>
  <c r="AE8" i="14" s="1"/>
  <c r="AL59" i="8"/>
  <c r="AE4" i="16" s="1"/>
  <c r="AL76" i="8"/>
  <c r="AE7" i="18" s="1"/>
  <c r="AL90" i="8"/>
  <c r="AE7" i="20" s="1"/>
  <c r="AL34" i="8"/>
  <c r="AE7" i="12" s="1"/>
  <c r="AL58" i="8"/>
  <c r="AE3" i="16" s="1"/>
  <c r="AL69" i="8"/>
  <c r="AE7" i="17" s="1"/>
  <c r="AL45" i="8"/>
  <c r="AE4" i="14" s="1"/>
  <c r="AL91" i="8"/>
  <c r="AE8" i="20" s="1"/>
  <c r="AL68" i="8"/>
  <c r="AE6" i="17" s="1"/>
  <c r="AL38" i="8"/>
  <c r="AE4" i="13" s="1"/>
  <c r="AL10" i="8"/>
  <c r="AE4" i="9" s="1"/>
  <c r="AL18" i="8"/>
  <c r="AE5" i="10" s="1"/>
  <c r="AL56" i="8"/>
  <c r="AE8" i="15" s="1"/>
  <c r="AL65" i="8"/>
  <c r="AE3" i="17" s="1"/>
  <c r="AL16" i="8"/>
  <c r="AE3" i="10" s="1"/>
  <c r="AL37" i="8"/>
  <c r="AE3" i="13" s="1"/>
  <c r="AL64" i="8"/>
  <c r="AE2" i="17" s="1"/>
  <c r="AL52" i="8"/>
  <c r="AE4" i="15" s="1"/>
  <c r="AL61" i="8"/>
  <c r="AE6" i="16" s="1"/>
  <c r="AL81" i="8"/>
  <c r="AE5" i="19" s="1"/>
  <c r="AL51" i="8"/>
  <c r="AE3" i="15" s="1"/>
  <c r="AL54" i="8"/>
  <c r="AE6" i="15" s="1"/>
  <c r="AL77" i="8"/>
  <c r="AE8" i="18" s="1"/>
  <c r="AL57" i="8"/>
  <c r="AE2" i="16" s="1"/>
  <c r="AL31" i="8"/>
  <c r="AE4" i="12" s="1"/>
  <c r="AL72" i="8"/>
  <c r="AE3" i="18" s="1"/>
  <c r="AL62" i="8"/>
  <c r="AE7" i="16" s="1"/>
  <c r="AL41" i="8"/>
  <c r="AE7" i="13" s="1"/>
  <c r="AL83" i="8"/>
  <c r="AE7" i="19" s="1"/>
  <c r="AL24" i="8"/>
  <c r="AE4" i="11" s="1"/>
  <c r="AL11" i="8"/>
  <c r="AE5" i="9" s="1"/>
  <c r="AL20" i="8"/>
  <c r="AE7" i="10" s="1"/>
  <c r="AL27" i="8"/>
  <c r="AE7" i="11" s="1"/>
  <c r="AL22" i="8"/>
  <c r="AE2" i="11" s="1"/>
  <c r="AL28" i="8"/>
  <c r="AE8" i="11" s="1"/>
  <c r="AL82" i="8"/>
  <c r="AE6" i="19" s="1"/>
  <c r="AL30" i="8"/>
  <c r="AE3" i="12" s="1"/>
  <c r="AL8" i="8"/>
  <c r="AE2" i="9" s="1"/>
  <c r="AL9" i="8"/>
  <c r="AE3" i="9" s="1"/>
  <c r="AL12" i="8"/>
  <c r="AE6" i="9" s="1"/>
  <c r="AL14" i="8"/>
  <c r="AE8" i="9" s="1"/>
  <c r="AL35" i="8"/>
  <c r="AE8" i="12" s="1"/>
  <c r="AL29" i="8"/>
  <c r="AE2" i="12" s="1"/>
  <c r="AL79" i="8"/>
  <c r="AE3" i="19" s="1"/>
  <c r="AL21" i="8"/>
  <c r="AE8" i="10" s="1"/>
  <c r="AL26" i="8"/>
  <c r="AE6" i="11" s="1"/>
  <c r="AL84" i="8"/>
  <c r="AE8" i="19" s="1"/>
  <c r="AL23" i="8"/>
  <c r="AE3" i="11" s="1"/>
  <c r="AL78" i="8"/>
  <c r="AE2" i="19" s="1"/>
  <c r="AL19" i="8"/>
  <c r="AE6" i="10" s="1"/>
  <c r="AL33" i="8"/>
  <c r="AE6" i="12" s="1"/>
  <c r="AL50" i="8"/>
  <c r="AE2" i="15" s="1"/>
  <c r="AL15" i="8"/>
  <c r="AE2" i="10" s="1"/>
  <c r="AF1" i="20" l="1"/>
  <c r="AF1" i="19"/>
  <c r="AF1" i="18"/>
  <c r="AF1" i="17"/>
  <c r="AF1" i="16"/>
  <c r="AF1" i="15"/>
  <c r="AF1" i="14"/>
  <c r="AF1" i="13"/>
  <c r="AF1" i="12"/>
  <c r="AF1" i="11"/>
  <c r="AF1" i="10"/>
  <c r="AF1" i="9"/>
  <c r="AM70" i="8"/>
  <c r="AF8" i="17" s="1"/>
  <c r="AM86" i="8"/>
  <c r="AF3" i="20" s="1"/>
  <c r="AM63" i="8"/>
  <c r="AF8" i="16" s="1"/>
  <c r="AM55" i="8"/>
  <c r="AF7" i="15" s="1"/>
  <c r="AM80" i="8"/>
  <c r="AF4" i="19" s="1"/>
  <c r="AM85" i="8"/>
  <c r="AF2" i="20" s="1"/>
  <c r="AM74" i="8"/>
  <c r="AF5" i="18" s="1"/>
  <c r="AM75" i="8"/>
  <c r="AF6" i="18" s="1"/>
  <c r="AM43" i="8"/>
  <c r="AF2" i="14" s="1"/>
  <c r="AM68" i="8"/>
  <c r="AF6" i="17" s="1"/>
  <c r="AM62" i="8"/>
  <c r="AF7" i="16" s="1"/>
  <c r="AM57" i="8"/>
  <c r="AF2" i="16" s="1"/>
  <c r="AM47" i="8"/>
  <c r="AF6" i="14" s="1"/>
  <c r="AM72" i="8"/>
  <c r="AF3" i="18" s="1"/>
  <c r="AM60" i="8"/>
  <c r="AF5" i="16" s="1"/>
  <c r="AM66" i="8"/>
  <c r="AF4" i="17" s="1"/>
  <c r="AM61" i="8"/>
  <c r="AF6" i="16" s="1"/>
  <c r="AM34" i="8"/>
  <c r="AF7" i="12" s="1"/>
  <c r="AM67" i="8"/>
  <c r="AF5" i="17" s="1"/>
  <c r="AM51" i="8"/>
  <c r="AF3" i="15" s="1"/>
  <c r="AM45" i="8"/>
  <c r="AF4" i="14" s="1"/>
  <c r="AM36" i="8"/>
  <c r="AF2" i="13" s="1"/>
  <c r="AM17" i="8"/>
  <c r="AF4" i="10" s="1"/>
  <c r="AM64" i="8"/>
  <c r="AF2" i="17" s="1"/>
  <c r="AM39" i="8"/>
  <c r="AF5" i="13" s="1"/>
  <c r="AM44" i="8"/>
  <c r="AF3" i="14" s="1"/>
  <c r="AM25" i="8"/>
  <c r="AF5" i="11" s="1"/>
  <c r="AM40" i="8"/>
  <c r="AF6" i="13" s="1"/>
  <c r="AM65" i="8"/>
  <c r="AF3" i="17" s="1"/>
  <c r="AM31" i="8"/>
  <c r="AF4" i="12" s="1"/>
  <c r="AN7" i="8"/>
  <c r="AM10" i="8"/>
  <c r="AF4" i="9" s="1"/>
  <c r="AM49" i="8"/>
  <c r="AF8" i="14" s="1"/>
  <c r="AM88" i="8"/>
  <c r="AF5" i="20" s="1"/>
  <c r="AM32" i="8"/>
  <c r="AF5" i="12" s="1"/>
  <c r="AM48" i="8"/>
  <c r="AF7" i="14" s="1"/>
  <c r="AM73" i="8"/>
  <c r="AF4" i="18" s="1"/>
  <c r="AM54" i="8"/>
  <c r="AF6" i="15" s="1"/>
  <c r="AM71" i="8"/>
  <c r="AF2" i="18" s="1"/>
  <c r="AM77" i="8"/>
  <c r="AF8" i="18" s="1"/>
  <c r="AM76" i="8"/>
  <c r="AF7" i="18" s="1"/>
  <c r="AM13" i="8"/>
  <c r="AF7" i="9" s="1"/>
  <c r="AM16" i="8"/>
  <c r="AF3" i="10" s="1"/>
  <c r="AM18" i="8"/>
  <c r="AF5" i="10" s="1"/>
  <c r="AM41" i="8"/>
  <c r="AF7" i="13" s="1"/>
  <c r="AM58" i="8"/>
  <c r="AF3" i="16" s="1"/>
  <c r="AM69" i="8"/>
  <c r="AF7" i="17" s="1"/>
  <c r="AM38" i="8"/>
  <c r="AF4" i="13" s="1"/>
  <c r="AM59" i="8"/>
  <c r="AF4" i="16" s="1"/>
  <c r="AM91" i="8"/>
  <c r="AF8" i="20" s="1"/>
  <c r="AM90" i="8"/>
  <c r="AF7" i="20" s="1"/>
  <c r="AM56" i="8"/>
  <c r="AF8" i="15" s="1"/>
  <c r="AM53" i="8"/>
  <c r="AF5" i="15" s="1"/>
  <c r="AM81" i="8"/>
  <c r="AF5" i="19" s="1"/>
  <c r="AM37" i="8"/>
  <c r="AF3" i="13" s="1"/>
  <c r="AM52" i="8"/>
  <c r="AF4" i="15" s="1"/>
  <c r="AM46" i="8"/>
  <c r="AF5" i="14" s="1"/>
  <c r="AM89" i="8"/>
  <c r="AF6" i="20" s="1"/>
  <c r="AM42" i="8"/>
  <c r="AF8" i="13" s="1"/>
  <c r="AM83" i="8"/>
  <c r="AF7" i="19" s="1"/>
  <c r="AM87" i="8"/>
  <c r="AF4" i="20" s="1"/>
  <c r="AM20" i="8"/>
  <c r="AF7" i="10" s="1"/>
  <c r="AM27" i="8"/>
  <c r="AF7" i="11" s="1"/>
  <c r="AM24" i="8"/>
  <c r="AF4" i="11" s="1"/>
  <c r="AM11" i="8"/>
  <c r="AF5" i="9" s="1"/>
  <c r="AM23" i="8"/>
  <c r="AF3" i="11" s="1"/>
  <c r="AM21" i="8"/>
  <c r="AF8" i="10" s="1"/>
  <c r="AM14" i="8"/>
  <c r="AF8" i="9" s="1"/>
  <c r="AM50" i="8"/>
  <c r="AF2" i="15" s="1"/>
  <c r="AM12" i="8"/>
  <c r="AF6" i="9" s="1"/>
  <c r="AM29" i="8"/>
  <c r="AF2" i="12" s="1"/>
  <c r="AM35" i="8"/>
  <c r="AF8" i="12" s="1"/>
  <c r="AM33" i="8"/>
  <c r="AF6" i="12" s="1"/>
  <c r="AM79" i="8"/>
  <c r="AF3" i="19" s="1"/>
  <c r="AM78" i="8"/>
  <c r="AF2" i="19" s="1"/>
  <c r="AM22" i="8"/>
  <c r="AF2" i="11" s="1"/>
  <c r="AM9" i="8"/>
  <c r="AF3" i="9" s="1"/>
  <c r="AM84" i="8"/>
  <c r="AF8" i="19" s="1"/>
  <c r="AM82" i="8"/>
  <c r="AF6" i="19" s="1"/>
  <c r="AM8" i="8"/>
  <c r="AF2" i="9" s="1"/>
  <c r="AM28" i="8"/>
  <c r="AF8" i="11" s="1"/>
  <c r="AM30" i="8"/>
  <c r="AF3" i="12" s="1"/>
  <c r="AM26" i="8"/>
  <c r="AF6" i="11" s="1"/>
  <c r="AM19" i="8"/>
  <c r="AF6" i="10" s="1"/>
  <c r="AM15" i="8"/>
  <c r="AF2" i="10" s="1"/>
  <c r="AG1" i="20" l="1"/>
  <c r="AG1" i="19"/>
  <c r="AG1" i="18"/>
  <c r="AG1" i="17"/>
  <c r="AG1" i="16"/>
  <c r="AG1" i="15"/>
  <c r="AG1" i="13"/>
  <c r="AG1" i="12"/>
  <c r="AG1" i="14"/>
  <c r="AG1" i="10"/>
  <c r="AG1" i="9"/>
  <c r="AG1" i="11"/>
  <c r="AN75" i="8"/>
  <c r="AG6" i="18" s="1"/>
  <c r="AN74" i="8"/>
  <c r="AG5" i="18" s="1"/>
  <c r="AN81" i="8"/>
  <c r="AG5" i="19" s="1"/>
  <c r="AN73" i="8"/>
  <c r="AG4" i="18" s="1"/>
  <c r="AN66" i="8"/>
  <c r="AG4" i="17" s="1"/>
  <c r="AN46" i="8"/>
  <c r="AG5" i="14" s="1"/>
  <c r="AN39" i="8"/>
  <c r="AG5" i="13" s="1"/>
  <c r="AN45" i="8"/>
  <c r="AG4" i="14" s="1"/>
  <c r="AN52" i="8"/>
  <c r="AG4" i="15" s="1"/>
  <c r="AN25" i="8"/>
  <c r="AG5" i="11" s="1"/>
  <c r="AN17" i="8"/>
  <c r="AG4" i="10" s="1"/>
  <c r="AN69" i="8"/>
  <c r="AG7" i="17" s="1"/>
  <c r="AN41" i="8"/>
  <c r="AG7" i="13" s="1"/>
  <c r="AN91" i="8"/>
  <c r="AG8" i="20" s="1"/>
  <c r="AN67" i="8"/>
  <c r="AG5" i="17" s="1"/>
  <c r="AN68" i="8"/>
  <c r="AG6" i="17" s="1"/>
  <c r="AN37" i="8"/>
  <c r="AG3" i="13" s="1"/>
  <c r="AN59" i="8"/>
  <c r="AG4" i="16" s="1"/>
  <c r="AN47" i="8"/>
  <c r="AG6" i="14" s="1"/>
  <c r="AN38" i="8"/>
  <c r="AG4" i="13" s="1"/>
  <c r="AN76" i="8"/>
  <c r="AG7" i="18" s="1"/>
  <c r="AO7" i="8"/>
  <c r="AN32" i="8"/>
  <c r="AG5" i="12" s="1"/>
  <c r="AN31" i="8"/>
  <c r="AG4" i="12" s="1"/>
  <c r="AN44" i="8"/>
  <c r="AG3" i="14" s="1"/>
  <c r="AN57" i="8"/>
  <c r="AG2" i="16" s="1"/>
  <c r="AN62" i="8"/>
  <c r="AG7" i="16" s="1"/>
  <c r="AN60" i="8"/>
  <c r="AG5" i="16" s="1"/>
  <c r="AN90" i="8"/>
  <c r="AG7" i="20" s="1"/>
  <c r="AN87" i="8"/>
  <c r="AG4" i="20" s="1"/>
  <c r="AN16" i="8"/>
  <c r="AG3" i="10" s="1"/>
  <c r="AN63" i="8"/>
  <c r="AG8" i="16" s="1"/>
  <c r="AN40" i="8"/>
  <c r="AG6" i="13" s="1"/>
  <c r="AN48" i="8"/>
  <c r="AG7" i="14" s="1"/>
  <c r="AN88" i="8"/>
  <c r="AG5" i="20" s="1"/>
  <c r="AN89" i="8"/>
  <c r="AG6" i="20" s="1"/>
  <c r="AN54" i="8"/>
  <c r="AG6" i="15" s="1"/>
  <c r="AN58" i="8"/>
  <c r="AG3" i="16" s="1"/>
  <c r="AN13" i="8"/>
  <c r="AG7" i="9" s="1"/>
  <c r="AN18" i="8"/>
  <c r="AG5" i="10" s="1"/>
  <c r="AN70" i="8"/>
  <c r="AG8" i="17" s="1"/>
  <c r="AN86" i="8"/>
  <c r="AG3" i="20" s="1"/>
  <c r="AN56" i="8"/>
  <c r="AG8" i="15" s="1"/>
  <c r="AN64" i="8"/>
  <c r="AG2" i="17" s="1"/>
  <c r="AN43" i="8"/>
  <c r="AG2" i="14" s="1"/>
  <c r="AN80" i="8"/>
  <c r="AG4" i="19" s="1"/>
  <c r="AN10" i="8"/>
  <c r="AG4" i="9" s="1"/>
  <c r="AN34" i="8"/>
  <c r="AG7" i="12" s="1"/>
  <c r="AN55" i="8"/>
  <c r="AG7" i="15" s="1"/>
  <c r="AN61" i="8"/>
  <c r="AG6" i="16" s="1"/>
  <c r="AN51" i="8"/>
  <c r="AG3" i="15" s="1"/>
  <c r="AN83" i="8"/>
  <c r="AG7" i="19" s="1"/>
  <c r="AN85" i="8"/>
  <c r="AG2" i="20" s="1"/>
  <c r="AN65" i="8"/>
  <c r="AG3" i="17" s="1"/>
  <c r="AN77" i="8"/>
  <c r="AG8" i="18" s="1"/>
  <c r="AN42" i="8"/>
  <c r="AG8" i="13" s="1"/>
  <c r="AN53" i="8"/>
  <c r="AG5" i="15" s="1"/>
  <c r="AN36" i="8"/>
  <c r="AG2" i="13" s="1"/>
  <c r="AN49" i="8"/>
  <c r="AG8" i="14" s="1"/>
  <c r="AN72" i="8"/>
  <c r="AG3" i="18" s="1"/>
  <c r="AN71" i="8"/>
  <c r="AG2" i="18" s="1"/>
  <c r="AN11" i="8"/>
  <c r="AG5" i="9" s="1"/>
  <c r="AN27" i="8"/>
  <c r="AG7" i="11" s="1"/>
  <c r="AN24" i="8"/>
  <c r="AG4" i="11" s="1"/>
  <c r="AN20" i="8"/>
  <c r="AG7" i="10" s="1"/>
  <c r="AN14" i="8"/>
  <c r="AG8" i="9" s="1"/>
  <c r="AN30" i="8"/>
  <c r="AG3" i="12" s="1"/>
  <c r="AN23" i="8"/>
  <c r="AG3" i="11" s="1"/>
  <c r="AN12" i="8"/>
  <c r="AG6" i="9" s="1"/>
  <c r="AN50" i="8"/>
  <c r="AG2" i="15" s="1"/>
  <c r="AN9" i="8"/>
  <c r="AG3" i="9" s="1"/>
  <c r="AN84" i="8"/>
  <c r="AG8" i="19" s="1"/>
  <c r="AN79" i="8"/>
  <c r="AG3" i="19" s="1"/>
  <c r="AN33" i="8"/>
  <c r="AG6" i="12" s="1"/>
  <c r="AN82" i="8"/>
  <c r="AG6" i="19" s="1"/>
  <c r="AN78" i="8"/>
  <c r="AG2" i="19" s="1"/>
  <c r="AN8" i="8"/>
  <c r="AG2" i="9" s="1"/>
  <c r="AN22" i="8"/>
  <c r="AG2" i="11" s="1"/>
  <c r="AN35" i="8"/>
  <c r="AG8" i="12" s="1"/>
  <c r="AN28" i="8"/>
  <c r="AG8" i="11" s="1"/>
  <c r="AN26" i="8"/>
  <c r="AG6" i="11" s="1"/>
  <c r="AN21" i="8"/>
  <c r="AG8" i="10" s="1"/>
  <c r="AN29" i="8"/>
  <c r="AG2" i="12" s="1"/>
  <c r="AN19" i="8"/>
  <c r="AG6" i="10" s="1"/>
  <c r="AN15" i="8"/>
  <c r="AG2" i="10" s="1"/>
  <c r="AH1" i="20" l="1"/>
  <c r="AH1" i="19"/>
  <c r="AH1" i="18"/>
  <c r="AH1" i="17"/>
  <c r="AH1" i="14"/>
  <c r="AH1" i="15"/>
  <c r="AH1" i="13"/>
  <c r="AH1" i="9"/>
  <c r="AH1" i="16"/>
  <c r="AH1" i="12"/>
  <c r="AH1" i="11"/>
  <c r="AO87" i="8"/>
  <c r="AH4" i="20" s="1"/>
  <c r="AO86" i="8"/>
  <c r="AH3" i="20" s="1"/>
  <c r="AO63" i="8"/>
  <c r="AH8" i="16" s="1"/>
  <c r="AO80" i="8"/>
  <c r="AH4" i="19" s="1"/>
  <c r="AO85" i="8"/>
  <c r="AH2" i="20" s="1"/>
  <c r="AO73" i="8"/>
  <c r="AH4" i="18" s="1"/>
  <c r="AO88" i="8"/>
  <c r="AH5" i="20" s="1"/>
  <c r="AH1" i="10"/>
  <c r="AO76" i="8"/>
  <c r="AH7" i="18" s="1"/>
  <c r="AP7" i="8"/>
  <c r="AO68" i="8"/>
  <c r="AH6" i="17" s="1"/>
  <c r="AO70" i="8"/>
  <c r="AH8" i="17" s="1"/>
  <c r="AO66" i="8"/>
  <c r="AH4" i="17" s="1"/>
  <c r="AO61" i="8"/>
  <c r="AH6" i="16" s="1"/>
  <c r="AO55" i="8"/>
  <c r="AH7" i="15" s="1"/>
  <c r="AO43" i="8"/>
  <c r="AH2" i="14" s="1"/>
  <c r="AO81" i="8"/>
  <c r="AH5" i="19" s="1"/>
  <c r="AO83" i="8"/>
  <c r="AH7" i="19" s="1"/>
  <c r="AO49" i="8"/>
  <c r="AH8" i="14" s="1"/>
  <c r="AO46" i="8"/>
  <c r="AH5" i="14" s="1"/>
  <c r="AO25" i="8"/>
  <c r="AH5" i="11" s="1"/>
  <c r="AO41" i="8"/>
  <c r="AH7" i="13" s="1"/>
  <c r="AO32" i="8"/>
  <c r="AH5" i="12" s="1"/>
  <c r="AO77" i="8"/>
  <c r="AH8" i="18" s="1"/>
  <c r="AO36" i="8"/>
  <c r="AH2" i="13" s="1"/>
  <c r="AO74" i="8"/>
  <c r="AH5" i="18" s="1"/>
  <c r="AO39" i="8"/>
  <c r="AH5" i="13" s="1"/>
  <c r="AO38" i="8"/>
  <c r="AH4" i="13" s="1"/>
  <c r="AO17" i="8"/>
  <c r="AH4" i="10" s="1"/>
  <c r="AO69" i="8"/>
  <c r="AH7" i="17" s="1"/>
  <c r="AO10" i="8"/>
  <c r="AH4" i="9" s="1"/>
  <c r="AO54" i="8"/>
  <c r="AH6" i="15" s="1"/>
  <c r="AO37" i="8"/>
  <c r="AH3" i="13" s="1"/>
  <c r="AO65" i="8"/>
  <c r="AH3" i="17" s="1"/>
  <c r="AO64" i="8"/>
  <c r="AH2" i="17" s="1"/>
  <c r="AO62" i="8"/>
  <c r="AH7" i="16" s="1"/>
  <c r="AO75" i="8"/>
  <c r="AH6" i="18" s="1"/>
  <c r="AO71" i="8"/>
  <c r="AH2" i="18" s="1"/>
  <c r="AO53" i="8"/>
  <c r="AH5" i="15" s="1"/>
  <c r="AO31" i="8"/>
  <c r="AH4" i="12" s="1"/>
  <c r="AO91" i="8"/>
  <c r="AH8" i="20" s="1"/>
  <c r="AO90" i="8"/>
  <c r="AH7" i="20" s="1"/>
  <c r="AO44" i="8"/>
  <c r="AH3" i="14" s="1"/>
  <c r="AO40" i="8"/>
  <c r="AH6" i="13" s="1"/>
  <c r="AO59" i="8"/>
  <c r="AH4" i="16" s="1"/>
  <c r="AO51" i="8"/>
  <c r="AH3" i="15" s="1"/>
  <c r="AO52" i="8"/>
  <c r="AH4" i="15" s="1"/>
  <c r="AO13" i="8"/>
  <c r="AH7" i="9" s="1"/>
  <c r="AO16" i="8"/>
  <c r="AH3" i="10" s="1"/>
  <c r="AO42" i="8"/>
  <c r="AH8" i="13" s="1"/>
  <c r="AO57" i="8"/>
  <c r="AH2" i="16" s="1"/>
  <c r="AO72" i="8"/>
  <c r="AH3" i="18" s="1"/>
  <c r="AO56" i="8"/>
  <c r="AH8" i="15" s="1"/>
  <c r="AO60" i="8"/>
  <c r="AH5" i="16" s="1"/>
  <c r="AO45" i="8"/>
  <c r="AH4" i="14" s="1"/>
  <c r="AO48" i="8"/>
  <c r="AH7" i="14" s="1"/>
  <c r="AO58" i="8"/>
  <c r="AH3" i="16" s="1"/>
  <c r="AO34" i="8"/>
  <c r="AH7" i="12" s="1"/>
  <c r="AO89" i="8"/>
  <c r="AH6" i="20" s="1"/>
  <c r="AO18" i="8"/>
  <c r="AH5" i="10" s="1"/>
  <c r="AO67" i="8"/>
  <c r="AH5" i="17" s="1"/>
  <c r="AO47" i="8"/>
  <c r="AH6" i="14" s="1"/>
  <c r="AO27" i="8"/>
  <c r="AH7" i="11" s="1"/>
  <c r="AO20" i="8"/>
  <c r="AH7" i="10" s="1"/>
  <c r="AO24" i="8"/>
  <c r="AH4" i="11" s="1"/>
  <c r="AO11" i="8"/>
  <c r="AH5" i="9" s="1"/>
  <c r="AO22" i="8"/>
  <c r="AH2" i="11" s="1"/>
  <c r="AO29" i="8"/>
  <c r="AH2" i="12" s="1"/>
  <c r="AO12" i="8"/>
  <c r="AH6" i="9" s="1"/>
  <c r="AO28" i="8"/>
  <c r="AH8" i="11" s="1"/>
  <c r="AO14" i="8"/>
  <c r="AH8" i="9" s="1"/>
  <c r="AO78" i="8"/>
  <c r="AH2" i="19" s="1"/>
  <c r="AO26" i="8"/>
  <c r="AH6" i="11" s="1"/>
  <c r="AO35" i="8"/>
  <c r="AH8" i="12" s="1"/>
  <c r="AO79" i="8"/>
  <c r="AH3" i="19" s="1"/>
  <c r="AO84" i="8"/>
  <c r="AH8" i="19" s="1"/>
  <c r="AO21" i="8"/>
  <c r="AH8" i="10" s="1"/>
  <c r="AO30" i="8"/>
  <c r="AH3" i="12" s="1"/>
  <c r="AO82" i="8"/>
  <c r="AH6" i="19" s="1"/>
  <c r="AO9" i="8"/>
  <c r="AH3" i="9" s="1"/>
  <c r="AO23" i="8"/>
  <c r="AH3" i="11" s="1"/>
  <c r="AO8" i="8"/>
  <c r="AH2" i="9" s="1"/>
  <c r="AO50" i="8"/>
  <c r="AH2" i="15" s="1"/>
  <c r="AO19" i="8"/>
  <c r="AH6" i="10" s="1"/>
  <c r="AO33" i="8"/>
  <c r="AH6" i="12" s="1"/>
  <c r="AO15" i="8"/>
  <c r="AH2" i="10" s="1"/>
  <c r="AI1" i="18" l="1"/>
  <c r="AI1" i="17"/>
  <c r="AI1" i="19"/>
  <c r="AI1" i="20"/>
  <c r="AI1" i="15"/>
  <c r="AI1" i="16"/>
  <c r="AI1" i="14"/>
  <c r="AI1" i="11"/>
  <c r="AI1" i="10"/>
  <c r="AI1" i="9"/>
  <c r="AI1" i="12"/>
  <c r="AI1" i="13"/>
  <c r="AP80" i="8"/>
  <c r="AI4" i="19" s="1"/>
  <c r="AP85" i="8"/>
  <c r="AI2" i="20" s="1"/>
  <c r="AP74" i="8"/>
  <c r="AI5" i="18" s="1"/>
  <c r="AP75" i="8"/>
  <c r="AI6" i="18" s="1"/>
  <c r="AP68" i="8"/>
  <c r="AI6" i="17" s="1"/>
  <c r="AP55" i="8"/>
  <c r="AI7" i="15" s="1"/>
  <c r="AP47" i="8"/>
  <c r="AI6" i="14" s="1"/>
  <c r="AP83" i="8"/>
  <c r="AI7" i="19" s="1"/>
  <c r="AP77" i="8"/>
  <c r="AI8" i="18" s="1"/>
  <c r="AP71" i="8"/>
  <c r="AI2" i="18" s="1"/>
  <c r="AP70" i="8"/>
  <c r="AI8" i="17" s="1"/>
  <c r="AP67" i="8"/>
  <c r="AI5" i="17" s="1"/>
  <c r="AP63" i="8"/>
  <c r="AI8" i="16" s="1"/>
  <c r="AP36" i="8"/>
  <c r="AI2" i="13" s="1"/>
  <c r="AP60" i="8"/>
  <c r="AI5" i="16" s="1"/>
  <c r="AP61" i="8"/>
  <c r="AI6" i="16" s="1"/>
  <c r="AP51" i="8"/>
  <c r="AI3" i="15" s="1"/>
  <c r="AP43" i="8"/>
  <c r="AI2" i="14" s="1"/>
  <c r="AP32" i="8"/>
  <c r="AI5" i="12" s="1"/>
  <c r="AP39" i="8"/>
  <c r="AI5" i="13" s="1"/>
  <c r="AP38" i="8"/>
  <c r="AI4" i="13" s="1"/>
  <c r="AP44" i="8"/>
  <c r="AI3" i="14" s="1"/>
  <c r="AP46" i="8"/>
  <c r="AI5" i="14" s="1"/>
  <c r="AP25" i="8"/>
  <c r="AI5" i="11" s="1"/>
  <c r="AP34" i="8"/>
  <c r="AI7" i="12" s="1"/>
  <c r="AP40" i="8"/>
  <c r="AI6" i="13" s="1"/>
  <c r="AP49" i="8"/>
  <c r="AI8" i="14" s="1"/>
  <c r="AP18" i="8"/>
  <c r="AI5" i="10" s="1"/>
  <c r="AP56" i="8"/>
  <c r="AI8" i="15" s="1"/>
  <c r="AP64" i="8"/>
  <c r="AI2" i="17" s="1"/>
  <c r="AP53" i="8"/>
  <c r="AI5" i="15" s="1"/>
  <c r="AP86" i="8"/>
  <c r="AI3" i="20" s="1"/>
  <c r="AP88" i="8"/>
  <c r="AI5" i="20" s="1"/>
  <c r="AP91" i="8"/>
  <c r="AI8" i="20" s="1"/>
  <c r="AP65" i="8"/>
  <c r="AI3" i="17" s="1"/>
  <c r="AP31" i="8"/>
  <c r="AI4" i="12" s="1"/>
  <c r="AP81" i="8"/>
  <c r="AI5" i="19" s="1"/>
  <c r="AP62" i="8"/>
  <c r="AI7" i="16" s="1"/>
  <c r="AP37" i="8"/>
  <c r="AI3" i="13" s="1"/>
  <c r="AP58" i="8"/>
  <c r="AI3" i="16" s="1"/>
  <c r="AP76" i="8"/>
  <c r="AI7" i="18" s="1"/>
  <c r="AP72" i="8"/>
  <c r="AI3" i="18" s="1"/>
  <c r="AP54" i="8"/>
  <c r="AI6" i="15" s="1"/>
  <c r="AP17" i="8"/>
  <c r="AI4" i="10" s="1"/>
  <c r="AP45" i="8"/>
  <c r="AI4" i="14" s="1"/>
  <c r="AP48" i="8"/>
  <c r="AI7" i="14" s="1"/>
  <c r="AP89" i="8"/>
  <c r="AI6" i="20" s="1"/>
  <c r="AP66" i="8"/>
  <c r="AI4" i="17" s="1"/>
  <c r="AP90" i="8"/>
  <c r="AI7" i="20" s="1"/>
  <c r="AP42" i="8"/>
  <c r="AI8" i="13" s="1"/>
  <c r="AP41" i="8"/>
  <c r="AI7" i="13" s="1"/>
  <c r="AP13" i="8"/>
  <c r="AI7" i="9" s="1"/>
  <c r="AP10" i="8"/>
  <c r="AI4" i="9" s="1"/>
  <c r="AP16" i="8"/>
  <c r="AI3" i="10" s="1"/>
  <c r="AP69" i="8"/>
  <c r="AI7" i="17" s="1"/>
  <c r="AP52" i="8"/>
  <c r="AI4" i="15" s="1"/>
  <c r="AP57" i="8"/>
  <c r="AI2" i="16" s="1"/>
  <c r="AP59" i="8"/>
  <c r="AI4" i="16" s="1"/>
  <c r="AP87" i="8"/>
  <c r="AI4" i="20" s="1"/>
  <c r="AP73" i="8"/>
  <c r="AI4" i="18" s="1"/>
  <c r="AP11" i="8"/>
  <c r="AI5" i="9" s="1"/>
  <c r="AP20" i="8"/>
  <c r="AI7" i="10" s="1"/>
  <c r="AP27" i="8"/>
  <c r="AI7" i="11" s="1"/>
  <c r="AP24" i="8"/>
  <c r="AI4" i="11" s="1"/>
  <c r="AP23" i="8"/>
  <c r="AI3" i="11" s="1"/>
  <c r="AP79" i="8"/>
  <c r="AI3" i="19" s="1"/>
  <c r="AP8" i="8"/>
  <c r="AI2" i="9" s="1"/>
  <c r="AP84" i="8"/>
  <c r="AI8" i="19" s="1"/>
  <c r="AP21" i="8"/>
  <c r="AI8" i="10" s="1"/>
  <c r="AP29" i="8"/>
  <c r="AI2" i="12" s="1"/>
  <c r="AP78" i="8"/>
  <c r="AI2" i="19" s="1"/>
  <c r="AP28" i="8"/>
  <c r="AI8" i="11" s="1"/>
  <c r="AP30" i="8"/>
  <c r="AI3" i="12" s="1"/>
  <c r="AP82" i="8"/>
  <c r="AI6" i="19" s="1"/>
  <c r="AP22" i="8"/>
  <c r="AI2" i="11" s="1"/>
  <c r="AP14" i="8"/>
  <c r="AI8" i="9" s="1"/>
  <c r="AP33" i="8"/>
  <c r="AI6" i="12" s="1"/>
  <c r="AP50" i="8"/>
  <c r="AI2" i="15" s="1"/>
  <c r="AP15" i="8"/>
  <c r="AI2" i="10" s="1"/>
  <c r="AP9" i="8"/>
  <c r="AI3" i="9" s="1"/>
  <c r="AP19" i="8"/>
  <c r="AI6" i="10" s="1"/>
  <c r="AP12" i="8"/>
  <c r="AI6" i="9" s="1"/>
  <c r="AP26" i="8"/>
  <c r="AI6" i="11" s="1"/>
  <c r="AP35" i="8"/>
  <c r="AI8" i="12" s="1"/>
</calcChain>
</file>

<file path=xl/sharedStrings.xml><?xml version="1.0" encoding="utf-8"?>
<sst xmlns="http://schemas.openxmlformats.org/spreadsheetml/2006/main" count="1377" uniqueCount="659">
  <si>
    <t>MPNVbT Max Percent New Vehicles by Technology</t>
  </si>
  <si>
    <t>Source:</t>
  </si>
  <si>
    <t>LDVs (except battery electric vehicles in the Last Year)</t>
  </si>
  <si>
    <t>EIA</t>
  </si>
  <si>
    <t>Annual Energy Outlook 2019</t>
  </si>
  <si>
    <t>https://www.eia.gov/outlooks/aeo/tables_ref.cfm</t>
  </si>
  <si>
    <t>Table 40</t>
  </si>
  <si>
    <t>LDVs (battery electric vehicles in the Last Year)</t>
  </si>
  <si>
    <t>Bloomberg New Energy Finance</t>
  </si>
  <si>
    <t>The Electric-Car Boom Is So Real Even Oil Companies Say It’s Coming</t>
  </si>
  <si>
    <t>https://www.bloomberg.com/news/articles/2017-04-25/electric-car-boom-seen-triggering-peak-oil-demand-in-2030s</t>
  </si>
  <si>
    <t>First figure</t>
  </si>
  <si>
    <t>freight HDVs, Last Year passenger HDVs</t>
  </si>
  <si>
    <t>Table 50</t>
  </si>
  <si>
    <t>First Year passenger HDVs, First Year passenger motorbikes</t>
  </si>
  <si>
    <t>See SYVbT variable.</t>
  </si>
  <si>
    <t>Last Year passenger motorbikes</t>
  </si>
  <si>
    <t>Clean Rider</t>
  </si>
  <si>
    <t>The electric scooter market</t>
  </si>
  <si>
    <t>http://cleanrider.com/electric-scooter-market/</t>
  </si>
  <si>
    <t>RevZilla Motorsports</t>
  </si>
  <si>
    <t>How Many Motorcycles wer Sold in the U.S. Last Year?</t>
  </si>
  <si>
    <t>https://www.revzilla.com/common-tread/us-motorcycle-sales</t>
  </si>
  <si>
    <t>Notes</t>
  </si>
  <si>
    <t>This variable caps the maximum fraction of production for each vehicle</t>
  </si>
  <si>
    <t>type for each year.</t>
  </si>
  <si>
    <t>When adapting the model to a new country or region, it may be helpful</t>
  </si>
  <si>
    <t>to calibrate this variable after replacing the input data for other variables.</t>
  </si>
  <si>
    <t>To make it easier to set the values for this variable, it is set up to interpolate</t>
  </si>
  <si>
    <t>between the current sales share and the potential 2050 sales share.</t>
  </si>
  <si>
    <t>The easiest way to calibrate this variable is to simply adjust these first</t>
  </si>
  <si>
    <t>last year values (on the "Data" tab).</t>
  </si>
  <si>
    <t>Here are the assumptions we use for the U.S.:</t>
  </si>
  <si>
    <t>First and Last Simulated Year Values</t>
  </si>
  <si>
    <t>All nonroad modes have a 100% share of the "nonroad vehicle"</t>
  </si>
  <si>
    <t>technology type and a 0% share of the other technology types.</t>
  </si>
  <si>
    <t>Technology allocation is only used for on-road vehicles in the EPS.</t>
  </si>
  <si>
    <t>On-road modes all have a 0% share of the "nonroad vehicle"</t>
  </si>
  <si>
    <t>technology type.</t>
  </si>
  <si>
    <t>The technology that is the reference type for a given vehicle type is</t>
  </si>
  <si>
    <t>allowed a 100% share in all years.  (This is "gasoline vehicle" for LDVs</t>
  </si>
  <si>
    <t>and motorbikes, "diesel vehicle" for HDVs.)</t>
  </si>
  <si>
    <t>First Simulated Year Values Only</t>
  </si>
  <si>
    <t>For LDVs, the potential sales share of each non-reference technology</t>
  </si>
  <si>
    <t>For freight HDVs, we use the sales shares by technology from AEO 50</t>
  </si>
  <si>
    <t>as maximum potentials in the first simulated year.</t>
  </si>
  <si>
    <t>For passenger HDVs, we use the share of existing vehicles by</t>
  </si>
  <si>
    <t>technology, as calculated in variable SYVbT.</t>
  </si>
  <si>
    <t>For passenger motorbikes, we use the share of existing vehicles by</t>
  </si>
  <si>
    <t>Last Simulated Year Values Only</t>
  </si>
  <si>
    <t>For passenger LDVs, predictions of battery electric penetration vary.</t>
  </si>
  <si>
    <t>EIA, Greentech Media, and BNEF have all released projections.</t>
  </si>
  <si>
    <t>Their values may be higher still in the United States and higher for a</t>
  </si>
  <si>
    <t>maximum potential rather than a BAU projection, so we select</t>
  </si>
  <si>
    <t>For other unusual technologies (diesel vehicle,</t>
  </si>
  <si>
    <t>natural gas vehicle, and plug-in hybrid vehicle), we use the</t>
  </si>
  <si>
    <t>double the percentage of stock estimated by EIA for 2050 (AEO 40).  As was</t>
  </si>
  <si>
    <t>the case when estimating the first year, this is using a share of</t>
  </si>
  <si>
    <t>stock to represent a share of sales.  This effectively assumes that twice the</t>
  </si>
  <si>
    <t>entire projected stock in 2050 could be built in a single year,</t>
  </si>
  <si>
    <t>which is generous, and thus may compensate for the fact that</t>
  </si>
  <si>
    <t>our AEO source is a reference case, not a maximum.</t>
  </si>
  <si>
    <t>For freight LDVs, we use the same percentages as passenger LDVs,</t>
  </si>
  <si>
    <t>except we allow up to 100% diesel engine market share, which is</t>
  </si>
  <si>
    <t>necessary to avoid a situation where the retirement rate of the</t>
  </si>
  <si>
    <t>start year diesel engine freight LDVs is far in excess of how quickly</t>
  </si>
  <si>
    <t>they can be replaced.</t>
  </si>
  <si>
    <t>For freight HDVs, we use estimated sales shares by technology in 2050</t>
  </si>
  <si>
    <t>from AEO 50.  This is a reference case, not a maximum, so we multiply</t>
  </si>
  <si>
    <t>the shares of the three newer technologies (battery electric vehicle,</t>
  </si>
  <si>
    <t>natural gas vehicle, plug-in hybrid vehicle) by a multiplier</t>
  </si>
  <si>
    <t>(see "Assumptions" tab) to represent the potential for sales to</t>
  </si>
  <si>
    <t>greatly exceed the reference case values.</t>
  </si>
  <si>
    <t>For passenger HDVs, we use the same percentages as passenger LDVs.</t>
  </si>
  <si>
    <t>For passenger motorbikes, we assume there will be no diesel</t>
  </si>
  <si>
    <t>vehicle, natural gas vehicle, or plug-in hybrid vehicle technologies.</t>
  </si>
  <si>
    <t>In 2014 in China, 9.3 million electric motorcycles and scooters</t>
  </si>
  <si>
    <t>were sold, roughly 20 times the total number of motorcycles</t>
  </si>
  <si>
    <t>and scooters sold in the U.S. in that year.  Therefore, it seems</t>
  </si>
  <si>
    <t>possible that electric motorbikes could account for as much</t>
  </si>
  <si>
    <t>as 100% of U.S. motorbike sales in 205.</t>
  </si>
  <si>
    <t>Notes (Sarah Dodamead):</t>
  </si>
  <si>
    <t>AEO 39&amp;40&amp;50:</t>
  </si>
  <si>
    <t>https://www.fhwa.dot.gov/policyinformation/statistics/2017/mv1.cfm</t>
  </si>
  <si>
    <t>Updated with a vehicle regristration multipiler and an annunal increase in TX populaiton</t>
  </si>
  <si>
    <t>SYVbT</t>
  </si>
  <si>
    <t>Updated accordingly with SYVbT</t>
  </si>
  <si>
    <t>ref2019.d111618a</t>
  </si>
  <si>
    <t>Report</t>
  </si>
  <si>
    <t>Scenario</t>
  </si>
  <si>
    <t>ref2019</t>
  </si>
  <si>
    <t>Reference case</t>
  </si>
  <si>
    <t>Datekey</t>
  </si>
  <si>
    <t>d111618a</t>
  </si>
  <si>
    <t>Release Date</t>
  </si>
  <si>
    <t>TST000</t>
  </si>
  <si>
    <t>39. Light-Duty Vehicle Sales by Technology Type</t>
  </si>
  <si>
    <t>(thousands)</t>
  </si>
  <si>
    <t>2018-</t>
  </si>
  <si>
    <t>Technology Type</t>
  </si>
  <si>
    <t>New Car Sales 1/</t>
  </si>
  <si>
    <t>Conventional Cars</t>
  </si>
  <si>
    <t>TST000:ba_GasolineICEVe</t>
  </si>
  <si>
    <t>Gasoline ICE Vehicles</t>
  </si>
  <si>
    <t>TST000:ba_TDIDieselICE</t>
  </si>
  <si>
    <t>TDI Diesel ICE</t>
  </si>
  <si>
    <t>TST000:ba_TotalConventi</t>
  </si>
  <si>
    <t>Total Conventional Cars</t>
  </si>
  <si>
    <t>Alternative-Fuel Cars</t>
  </si>
  <si>
    <t>TST000:ca_Ethanol-FlexF</t>
  </si>
  <si>
    <t>Ethanol-Flex Fuel ICE</t>
  </si>
  <si>
    <t>TST000:ca_100mileEV</t>
  </si>
  <si>
    <t>100 Mile Electric Vehicle</t>
  </si>
  <si>
    <t>TST000:ca_ElectricVehic</t>
  </si>
  <si>
    <t>200 Mile Electric Vehicle</t>
  </si>
  <si>
    <t>TST000:ea_FuelCellGasol</t>
  </si>
  <si>
    <t>300 Mile Electric Vehicle</t>
  </si>
  <si>
    <t>TST000:ca_Plug-inGasoli</t>
  </si>
  <si>
    <t>Plug-in 10 Gasoline Hybrid</t>
  </si>
  <si>
    <t>TST000:ca_Plug-in40Hybd</t>
  </si>
  <si>
    <t>Plug-in 40 Gasoline Hybrid</t>
  </si>
  <si>
    <t>TST000:ca_Electric-Dies</t>
  </si>
  <si>
    <t>Electric-Diesel Hybrid</t>
  </si>
  <si>
    <t>- -</t>
  </si>
  <si>
    <t>TST000:ca_Electric-Gaso</t>
  </si>
  <si>
    <t>Electric-Gasoline Hybrid</t>
  </si>
  <si>
    <t>TST000:ca_CompressedNat</t>
  </si>
  <si>
    <t>Natural Gas ICE</t>
  </si>
  <si>
    <t>TST000:da_CompressedNat</t>
  </si>
  <si>
    <t>Natural Gas Bi-fuel</t>
  </si>
  <si>
    <t>TST000:da_LiquefiedPetr</t>
  </si>
  <si>
    <t>Propane ICE</t>
  </si>
  <si>
    <t>TST000:ea_LiquefiedPetr</t>
  </si>
  <si>
    <t>Propane Bi-fuel</t>
  </si>
  <si>
    <t>TST000:ea_FuelCellMetha</t>
  </si>
  <si>
    <t>Fuel Cell Methanol</t>
  </si>
  <si>
    <t>TST000:ea_FuelCellHydro</t>
  </si>
  <si>
    <t>Fuel Cell Hydrogen</t>
  </si>
  <si>
    <t>TST000:ea_TotalAlternat</t>
  </si>
  <si>
    <t>Total Alternative Cars</t>
  </si>
  <si>
    <t>TST000:fa_PercentAltern</t>
  </si>
  <si>
    <t>Percent Alternative Car Sales</t>
  </si>
  <si>
    <t>TST000:fa_TotalNewCarSa</t>
  </si>
  <si>
    <t>Total New Car Sales</t>
  </si>
  <si>
    <t>New Light Truck Sales 2/</t>
  </si>
  <si>
    <t>Conventional Light Trucks</t>
  </si>
  <si>
    <t>TST000:ga_GasolineICEVe</t>
  </si>
  <si>
    <t>TST000:ga_TDIDieselICE</t>
  </si>
  <si>
    <t>TST000:ga_TotalConventi</t>
  </si>
  <si>
    <t>Total Conventional Light Trucks</t>
  </si>
  <si>
    <t>Alternative-Fuel Light Trucks</t>
  </si>
  <si>
    <t>TST000:ha_Ethanol-FlexF</t>
  </si>
  <si>
    <t>TST000:ha_100mileEV</t>
  </si>
  <si>
    <t>TST000:ha_ElectricVehic</t>
  </si>
  <si>
    <t>TST000:ja_FuelCellGasol</t>
  </si>
  <si>
    <t>TST000:ha_Plug-inGasoli</t>
  </si>
  <si>
    <t>TST000:ha_Plug-in40Hybd</t>
  </si>
  <si>
    <t>TST000:ha_Electric-Dies</t>
  </si>
  <si>
    <t>TST000:ha_Electric-Gaso</t>
  </si>
  <si>
    <t>TST000:ha_CompressedNat</t>
  </si>
  <si>
    <t>TST000:ia_CompressedNat</t>
  </si>
  <si>
    <t>TST000:ia_LiquefiedPetr</t>
  </si>
  <si>
    <t>TST000:ja_LiquefiedPetr</t>
  </si>
  <si>
    <t>TST000:ja_FuelCellMetha</t>
  </si>
  <si>
    <t>TST000:ja_FuelCellHydro</t>
  </si>
  <si>
    <t>TST000:ja_TotalAlternat</t>
  </si>
  <si>
    <t>Total Alternative Light Trucks</t>
  </si>
  <si>
    <t>TST000:ka_PercentAltern</t>
  </si>
  <si>
    <t>Percent Alternative Light Truck Sales</t>
  </si>
  <si>
    <t>TST000:ka_TotalNewTruck</t>
  </si>
  <si>
    <t>Total New Light Truck Sales</t>
  </si>
  <si>
    <t>TST000:la_PercentTotalA</t>
  </si>
  <si>
    <t>Percent Total Alternative Sales</t>
  </si>
  <si>
    <t>TST000:la_EPACTLegislat</t>
  </si>
  <si>
    <t>EPACT Legislative Alternative Sales</t>
  </si>
  <si>
    <t>TST000:la_ZEVPLegislati</t>
  </si>
  <si>
    <t>ZEVP Legislative Alternative Sales</t>
  </si>
  <si>
    <t>Total Sales, Cars and Light Trucks</t>
  </si>
  <si>
    <t>TST000:ta_ConventionGas</t>
  </si>
  <si>
    <t>Conventional Gasoline</t>
  </si>
  <si>
    <t>TST000:ta_TDIDiesel</t>
  </si>
  <si>
    <t>TDI Diesel</t>
  </si>
  <si>
    <t>TST000:ta_Flex-Fuel</t>
  </si>
  <si>
    <t>Flex-Fuel</t>
  </si>
  <si>
    <t>TST000:ta_PlugElectric</t>
  </si>
  <si>
    <t>Electric</t>
  </si>
  <si>
    <t>TST000:ta_PluginHybrid</t>
  </si>
  <si>
    <t>Plug-in Electric Hybrid</t>
  </si>
  <si>
    <t>TST000:ta_ElectricHybrd</t>
  </si>
  <si>
    <t>Electric Hybrid</t>
  </si>
  <si>
    <t>TST000:ta_GassyGaseous</t>
  </si>
  <si>
    <t>Gaseous (Propane and Natural Gas)</t>
  </si>
  <si>
    <t>TST000:ta_FuelCell</t>
  </si>
  <si>
    <t>Fuel Cell</t>
  </si>
  <si>
    <t>TST000:ma_TotalVehicles</t>
  </si>
  <si>
    <t>Total Vehicles Sales</t>
  </si>
  <si>
    <t>TST000:mh_ConventionGas</t>
  </si>
  <si>
    <t>Conventional Gasoline Microhybrids</t>
  </si>
  <si>
    <t>TST000:mh_TDIDiesel</t>
  </si>
  <si>
    <t>TDI Diesel Microhybrids</t>
  </si>
  <si>
    <t>TST000:</t>
  </si>
  <si>
    <t>Total Alternative-Fueled Vehicle Sales</t>
  </si>
  <si>
    <t>1/ Includes personal and fleet light-duty cars.</t>
  </si>
  <si>
    <t>2/ Includes personal and fleet light-duty trucks.</t>
  </si>
  <si>
    <t>ICE = Internal combustion engine.</t>
  </si>
  <si>
    <t>EPACT = Energy Policy Act of 1992.</t>
  </si>
  <si>
    <t>ZEVP = Zero emission vehicles from the low emission vehicle program.</t>
  </si>
  <si>
    <t>- - = Not applicable.</t>
  </si>
  <si>
    <t>Note:  Totals may not equal sum of components due to independent rounding.</t>
  </si>
  <si>
    <t>Sources:  2017 values derived using:  U.S. Energy Information Administration (EIA), Describing</t>
  </si>
  <si>
    <t>Current and Potential Markets for Alternative-Fuel Vehicles, 1996; EIA, Alternatives to Traditional Transportation</t>
  </si>
  <si>
    <t>Fuels 2009 (Part II - User and Fuel Data); U.S. Environmental Protection Agency, Engines and Vehicles Compliance</t>
  </si>
  <si>
    <t>Information System, various years; and EIA, AEO2019 National Energy Modeling System run ref2019.d111618a.</t>
  </si>
  <si>
    <t>2018 and projections:  EIA, AEO2019 National Energy Modeling System run ref2019.d111618a.</t>
  </si>
  <si>
    <t>https://www.statista.com/statistics/196010/total-number-of-registered-automobiles-in-the-us-by-state/</t>
  </si>
  <si>
    <t>TX vehical registration:</t>
  </si>
  <si>
    <t>US vehicle registration:</t>
  </si>
  <si>
    <t>multipilier:</t>
  </si>
  <si>
    <t>year</t>
  </si>
  <si>
    <t>% TX population of USA population</t>
  </si>
  <si>
    <t>Percent increase</t>
  </si>
  <si>
    <t>EPACT Legislative  Alternative Sales</t>
  </si>
  <si>
    <t xml:space="preserve"> January 2019</t>
  </si>
  <si>
    <t>TSK000</t>
  </si>
  <si>
    <t>40. Light-Duty Vehicle Stock by Technology Type</t>
  </si>
  <si>
    <t>(millions)</t>
  </si>
  <si>
    <t/>
  </si>
  <si>
    <t xml:space="preserve"> Technology Type</t>
  </si>
  <si>
    <t>Car Stock 1/</t>
  </si>
  <si>
    <t xml:space="preserve"> Conventional Cars</t>
  </si>
  <si>
    <t>TSK000:ba_GasolineICEVe</t>
  </si>
  <si>
    <t xml:space="preserve">   Gasoline ICE Vehicles</t>
  </si>
  <si>
    <t>TSK000:ba_TDIDieselICE</t>
  </si>
  <si>
    <t xml:space="preserve">   TDI Diesel ICE</t>
  </si>
  <si>
    <t>TSK000:ba_TotalConventi</t>
  </si>
  <si>
    <t xml:space="preserve">     Total Conventional Cars</t>
  </si>
  <si>
    <t xml:space="preserve"> Alternative-Fuel Cars</t>
  </si>
  <si>
    <t>TSK000:ca_Ethanol-FlexF</t>
  </si>
  <si>
    <t xml:space="preserve">   Ethanol-Flex Fuel ICE</t>
  </si>
  <si>
    <t>TSK000:ca_100mileEV</t>
  </si>
  <si>
    <t xml:space="preserve">   100 Mile Electric Vehicle</t>
  </si>
  <si>
    <t>TSK000:ca_ElectricVehic</t>
  </si>
  <si>
    <t xml:space="preserve">   200 Mile Electric Vehicle</t>
  </si>
  <si>
    <t>TSK000:ea_FuelCellGasol</t>
  </si>
  <si>
    <t xml:space="preserve">   300 Mile Electric Vehicle</t>
  </si>
  <si>
    <t>TSK000:ca_Plug-inGasoli</t>
  </si>
  <si>
    <t xml:space="preserve">   Plug-in 10 Gasoline Hybrid</t>
  </si>
  <si>
    <t>TSK000:ca_Plug-in40Hybd</t>
  </si>
  <si>
    <t xml:space="preserve">   Plug-in 40 Gasoline Hybrid</t>
  </si>
  <si>
    <t>TSK000:ca_Electric-Dies</t>
  </si>
  <si>
    <t xml:space="preserve">   Electric-Diesel Hybrid</t>
  </si>
  <si>
    <t>TSK000:ca_Electric-Gaso</t>
  </si>
  <si>
    <t xml:space="preserve">   Electric-Gasoline Hybrid</t>
  </si>
  <si>
    <t>TSK000:ca_CompressedNat</t>
  </si>
  <si>
    <t xml:space="preserve">   Natural Gas ICE</t>
  </si>
  <si>
    <t>TSK000:da_CompressedNat</t>
  </si>
  <si>
    <t xml:space="preserve">   Natural Gas Bi-fuel</t>
  </si>
  <si>
    <t>TSK000:da_LiquefiedPetr</t>
  </si>
  <si>
    <t xml:space="preserve">   Propane ICE</t>
  </si>
  <si>
    <t>TSK000:ea_LiquefiedPetr</t>
  </si>
  <si>
    <t xml:space="preserve">   Propane Bi-fuel</t>
  </si>
  <si>
    <t>TSK000:ea_FuelCellMetha</t>
  </si>
  <si>
    <t xml:space="preserve">   Fuel Cell Methanol</t>
  </si>
  <si>
    <t>TSK000:ea_FuelCellHydro</t>
  </si>
  <si>
    <t xml:space="preserve">   Fuel Cell Hydrogen</t>
  </si>
  <si>
    <t>TSK000:ea_TotalAlternat</t>
  </si>
  <si>
    <t xml:space="preserve">     Total Alternative Cars</t>
  </si>
  <si>
    <t>TSK000:fa_TotalNewCarSa</t>
  </si>
  <si>
    <t>Total Car Stock</t>
  </si>
  <si>
    <t>Light Truck Stock 1/</t>
  </si>
  <si>
    <t xml:space="preserve"> Conventional Light Trucks</t>
  </si>
  <si>
    <t>TSK000:ga_GasolineICEVe</t>
  </si>
  <si>
    <t>TSK000:ga_TDIDieselICE</t>
  </si>
  <si>
    <t>TSK000:ga_TotalConventi</t>
  </si>
  <si>
    <t xml:space="preserve">     Total Conventional Light Trucks</t>
  </si>
  <si>
    <t xml:space="preserve"> Alternative-Fuel Light Trucks</t>
  </si>
  <si>
    <t>TSK000:ha_Ethanol-FlexF</t>
  </si>
  <si>
    <t>TSK000:ha_100mileEV</t>
  </si>
  <si>
    <t>TSK000:ha_ElectricVehic</t>
  </si>
  <si>
    <t>TSK000:ja_FuelCellGasol</t>
  </si>
  <si>
    <t>TSK000:ha_Plug-inGasoli</t>
  </si>
  <si>
    <t>TSK000:ha_Plug-in40Hybd</t>
  </si>
  <si>
    <t>TSK000:ha_Electric-Dies</t>
  </si>
  <si>
    <t>TSK000:ha_Electric-Gaso</t>
  </si>
  <si>
    <t>TSK000:ha_CompressedNat</t>
  </si>
  <si>
    <t>TSK000:ia_CompressedNat</t>
  </si>
  <si>
    <t>TSK000:ia_LiquefiedPetr</t>
  </si>
  <si>
    <t>TSK000:ja_LiquefiedPetr</t>
  </si>
  <si>
    <t>TSK000:ja_FuelCellMetha</t>
  </si>
  <si>
    <t>TSK000:ja_FuelCellHydro</t>
  </si>
  <si>
    <t>TSK000:ja_TotalAlternat</t>
  </si>
  <si>
    <t xml:space="preserve">     Total Alternative Light Trucks</t>
  </si>
  <si>
    <t>TSK000:ka_TotalNewTruck</t>
  </si>
  <si>
    <t>Total Light Truck Stock</t>
  </si>
  <si>
    <t>TSK000:la_TotalVehicleS</t>
  </si>
  <si>
    <t>Total Stock</t>
  </si>
  <si>
    <t xml:space="preserve">   1/ Includes personal and fleet vehicles.</t>
  </si>
  <si>
    <t xml:space="preserve">   ICE = Internal combustion engine.</t>
  </si>
  <si>
    <t xml:space="preserve">   - - = Not applicable.</t>
  </si>
  <si>
    <t xml:space="preserve">   Note:  Totals may not equal sum of components due to independent rounding.</t>
  </si>
  <si>
    <t>Automobile ratio 2017:</t>
  </si>
  <si>
    <t xml:space="preserve">   Sources:  2017 values derived using:  Energy Information Administration (EIA), Describing Current and Potential</t>
  </si>
  <si>
    <t>TX:</t>
  </si>
  <si>
    <t>Markets for Alternative-Fuel Vehicles, 1996; EIA, Alternatives to Traditional Transportation Fuels 2009 (Part II - User and Fuel Data); Federal Highway</t>
  </si>
  <si>
    <t>Administration, Highway Statistics 2016; Oak Ridge National Laboratory, Transportation Energy Data Book:  Edition 36;</t>
  </si>
  <si>
    <t>US:</t>
  </si>
  <si>
    <t>IHS Markit Polk, National Vehicle Population Profile, various years; IHS Markit Polk, Trucking Industry Profile, various years; and</t>
  </si>
  <si>
    <t>EIA, AEO2019 National Energy Modeling System run ref2019.d111618a.  2018 and projections:  EIA, AEO2019 National Energy</t>
  </si>
  <si>
    <t>Ratio:</t>
  </si>
  <si>
    <t xml:space="preserve">Percent increase </t>
  </si>
  <si>
    <t>FTE000</t>
  </si>
  <si>
    <t>50. Freight Transportation Energy Use</t>
  </si>
  <si>
    <t xml:space="preserve"> Technology and Fuel Type</t>
  </si>
  <si>
    <t>Freight Truck Stock by Size Class</t>
  </si>
  <si>
    <t xml:space="preserve">  Vehicle Miles Traveled (billion miles)</t>
  </si>
  <si>
    <t xml:space="preserve">    Light Medium</t>
  </si>
  <si>
    <t>FTE000:lm_vmt_stk_Dies</t>
  </si>
  <si>
    <t xml:space="preserve">      Diesel</t>
  </si>
  <si>
    <t>FTE000:lm_vmt_stk_Gas</t>
  </si>
  <si>
    <t xml:space="preserve">      Motor Gasoline</t>
  </si>
  <si>
    <t>FTE000:lm_vmt_stk_Liq</t>
  </si>
  <si>
    <t xml:space="preserve">      Propane</t>
  </si>
  <si>
    <t>FTE000:lm_vmt_stk_NGas</t>
  </si>
  <si>
    <t xml:space="preserve">      Compressed/Liquefied Natural Gas</t>
  </si>
  <si>
    <t>FTE000:lm_vmt_stk_eff</t>
  </si>
  <si>
    <t xml:space="preserve">      Ethanol-Flex Fuel</t>
  </si>
  <si>
    <t>FTE000:lm_vmt_stk_elec</t>
  </si>
  <si>
    <t xml:space="preserve">      Electric</t>
  </si>
  <si>
    <t>FTE000:lm_vmt_stk_pidh</t>
  </si>
  <si>
    <t xml:space="preserve">      Plug-in Diesel Hybrid</t>
  </si>
  <si>
    <t>FTE000:lm_vmt_stk_pigh</t>
  </si>
  <si>
    <t xml:space="preserve">      Plug-in Gasoline Hybrid</t>
  </si>
  <si>
    <t>FTE000:lm_vmt_stk_cell</t>
  </si>
  <si>
    <t xml:space="preserve">      Fuel Cell</t>
  </si>
  <si>
    <t>FTE000:lm_vmt_stk_total</t>
  </si>
  <si>
    <t xml:space="preserve">        Light Medium Subtotal</t>
  </si>
  <si>
    <t xml:space="preserve">    Medium</t>
  </si>
  <si>
    <t>FTE000:ca_Diesel</t>
  </si>
  <si>
    <t>FTE000:ca_Gasoline</t>
  </si>
  <si>
    <t>FTE000:ca_LiquefiedPetr</t>
  </si>
  <si>
    <t>FTE000:ca_CompressedNat</t>
  </si>
  <si>
    <t>FTE000:ca_ethanolflex</t>
  </si>
  <si>
    <t>FTE000:ca_electric</t>
  </si>
  <si>
    <t>FTE000:ca_plugindiesel</t>
  </si>
  <si>
    <t>FTE000:ca_plugingasolin</t>
  </si>
  <si>
    <t>FTE000:ca_fuelcell</t>
  </si>
  <si>
    <t>FTE000:ca_MediumSubtota</t>
  </si>
  <si>
    <t xml:space="preserve">        Medium Subtotal</t>
  </si>
  <si>
    <t xml:space="preserve">    Heavy</t>
  </si>
  <si>
    <t>FTE000:da_Diesel</t>
  </si>
  <si>
    <t>FTE000:da_Gasoline</t>
  </si>
  <si>
    <t>FTE000:da_LiquefiedPetr</t>
  </si>
  <si>
    <t>FTE000:da_CompressedNat</t>
  </si>
  <si>
    <t>FTE000:da_ethanolflex</t>
  </si>
  <si>
    <t>FTE000:da_electric</t>
  </si>
  <si>
    <t>FTE000:da_plugindiesel</t>
  </si>
  <si>
    <t>FTE000:da_plugingasolin</t>
  </si>
  <si>
    <t>FTE000:da_fuelcell</t>
  </si>
  <si>
    <t>FTE000:da_HeavySubtotal</t>
  </si>
  <si>
    <t xml:space="preserve">        Heavy Subtotal</t>
  </si>
  <si>
    <t>FTE000:da_TotalVehicleM</t>
  </si>
  <si>
    <t xml:space="preserve">  Total Vehicle Miles Traveled</t>
  </si>
  <si>
    <t xml:space="preserve">  Consumption (trillion Btu)</t>
  </si>
  <si>
    <t>FTE000:lm_use_stk_Dies</t>
  </si>
  <si>
    <t>FTE000:lm_use_stk_Gas</t>
  </si>
  <si>
    <t>FTE000:lm_use_stk_Liq</t>
  </si>
  <si>
    <t>FTE000:lm_use_stk_NGas</t>
  </si>
  <si>
    <t>FTE000:lm_use_stk_flex</t>
  </si>
  <si>
    <t>FTE000:lm_use_stk_elect</t>
  </si>
  <si>
    <t>FTE000:lm_use_stk_plugd</t>
  </si>
  <si>
    <t>FTE000:lm_use_stk_plugg</t>
  </si>
  <si>
    <t>FTE000:lm_use_stk_sell</t>
  </si>
  <si>
    <t>FTE000:lm_use_stk_total</t>
  </si>
  <si>
    <t>FTE000:ea_Diesel</t>
  </si>
  <si>
    <t>FTE000:ea_Gasoline</t>
  </si>
  <si>
    <t>FTE000:ea_LiquefiedPetr</t>
  </si>
  <si>
    <t>FTE000:ea_CompressedNat</t>
  </si>
  <si>
    <t>FTE000:ea_ethanolflex</t>
  </si>
  <si>
    <t>FTE000:ea_electric</t>
  </si>
  <si>
    <t>FTE000:ea_plugindiesel</t>
  </si>
  <si>
    <t>FTE000:ea_plugingasolin</t>
  </si>
  <si>
    <t>FTE000:ea_fuelcell</t>
  </si>
  <si>
    <t>FTE000:ea_MediumSubtota</t>
  </si>
  <si>
    <t>FTE000:fa_Diesel</t>
  </si>
  <si>
    <t>FTE000:fa_Gasoline</t>
  </si>
  <si>
    <t>FTE000:fa_LiquefiedPetr</t>
  </si>
  <si>
    <t>FTE000:fa_CompressedNat</t>
  </si>
  <si>
    <t>FTE000:fa_ethanolflex</t>
  </si>
  <si>
    <t>FTE000:fa_electric</t>
  </si>
  <si>
    <t>FTE000:fa_plugindiesel</t>
  </si>
  <si>
    <t>FTE000:fa_plugingasolin</t>
  </si>
  <si>
    <t>FTE000:fa_fuelcell</t>
  </si>
  <si>
    <t>FTE000:fa_HeavySubtotal</t>
  </si>
  <si>
    <t xml:space="preserve">    Light Medium, Medium, and Heavy Total</t>
  </si>
  <si>
    <t>FTE000:ga_Diesel</t>
  </si>
  <si>
    <t>FTE000:ga_Gasoline</t>
  </si>
  <si>
    <t>FTE000:ga_LiquefiedPetr</t>
  </si>
  <si>
    <t>FTE000:ga_CompressedNat</t>
  </si>
  <si>
    <t>FTE000:ga_ethanolflex</t>
  </si>
  <si>
    <t>FTE000:ga_electric</t>
  </si>
  <si>
    <t>FTE000:ga_plugindiesel</t>
  </si>
  <si>
    <t>FTE000:ga_plugingasolin</t>
  </si>
  <si>
    <t>FTE000:ga_fuelcell</t>
  </si>
  <si>
    <t>FTE000:ga_Total</t>
  </si>
  <si>
    <t xml:space="preserve">        Total Consumption</t>
  </si>
  <si>
    <t xml:space="preserve">  Fuel Efficiency (miles per gallon)</t>
  </si>
  <si>
    <t>FTE000:lm_mpg_stk_Dies</t>
  </si>
  <si>
    <t>FTE000:lm_mpg_stk_Gas</t>
  </si>
  <si>
    <t>FTE000:lm_mpg_stk_Liq</t>
  </si>
  <si>
    <t>FTE000:lm_mpg_stk_NGas</t>
  </si>
  <si>
    <t>FTE000:lm_mpg_stk_fleck</t>
  </si>
  <si>
    <t>FTE000:lm_mpg_stk_eleck</t>
  </si>
  <si>
    <t>FTE000:lm_mpg_stk_diehy</t>
  </si>
  <si>
    <t>FTE000:lm_mpg_stk_gashy</t>
  </si>
  <si>
    <t>FTE000:lm_mpg_stk_cel</t>
  </si>
  <si>
    <t>FTE000:lm_mpg_stk_total</t>
  </si>
  <si>
    <t xml:space="preserve">        Light Medium Average</t>
  </si>
  <si>
    <t>FTE000:ha_Diesel</t>
  </si>
  <si>
    <t>FTE000:ha_Gasoline</t>
  </si>
  <si>
    <t>FTE000:ha_LiquefiedPetr</t>
  </si>
  <si>
    <t>FTE000:ha_CompressedNat</t>
  </si>
  <si>
    <t>FTE000:ha_ethanolflex</t>
  </si>
  <si>
    <t>FTE000:ha_electric</t>
  </si>
  <si>
    <t>FTE000:ha_plugindiesel</t>
  </si>
  <si>
    <t>FTE000:ha_plugingasolin</t>
  </si>
  <si>
    <t>FTE000:ha_fuelcell</t>
  </si>
  <si>
    <t>FTE000:ha_MediumAverage</t>
  </si>
  <si>
    <t xml:space="preserve">        Medium Average</t>
  </si>
  <si>
    <t>FTE000:ia_Diesel</t>
  </si>
  <si>
    <t>FTE000:ia_Gasoline</t>
  </si>
  <si>
    <t>FTE000:ia_LiquefiedPetr</t>
  </si>
  <si>
    <t>FTE000:ia_CompressedNat</t>
  </si>
  <si>
    <t>FTE000:ia_ethanolflex</t>
  </si>
  <si>
    <t>FTE000:ia_electric</t>
  </si>
  <si>
    <t>FTE000:ia_plugindiesel</t>
  </si>
  <si>
    <t>FTE000:ia_plugingasolin</t>
  </si>
  <si>
    <t>FTE000:ia_fuelcell</t>
  </si>
  <si>
    <t>FTE000:ia_HeavyAverage</t>
  </si>
  <si>
    <t xml:space="preserve">        Heavy Average</t>
  </si>
  <si>
    <t>FTE000:ia_Average</t>
  </si>
  <si>
    <t xml:space="preserve">  Average Fuel Efficiency</t>
  </si>
  <si>
    <t xml:space="preserve">  Stock (millions)</t>
  </si>
  <si>
    <t>FTE000:lm_stk_stk_Dies</t>
  </si>
  <si>
    <t>FTE000:lm_stk_stk_Gas</t>
  </si>
  <si>
    <t>FTE000:lm_stk_stk_Liq</t>
  </si>
  <si>
    <t>FTE000:lm_stk_stk_NGas</t>
  </si>
  <si>
    <t>FTE000:lm_stk_stk_flux</t>
  </si>
  <si>
    <t>FTE000:lm_stk_stk_el</t>
  </si>
  <si>
    <t>FTE000:lm_stk_stk_inDie</t>
  </si>
  <si>
    <t>FTE000:lm_stk_stk_inGas</t>
  </si>
  <si>
    <t>FTE000:lm_stk_stk_FuelC</t>
  </si>
  <si>
    <t>FTE000:lm_stk_stk_total</t>
  </si>
  <si>
    <t>FTE000:ja_Diesel</t>
  </si>
  <si>
    <t>FTE000:ja_Gasoline</t>
  </si>
  <si>
    <t>FTE000:ja_LiquefiedPetr</t>
  </si>
  <si>
    <t>FTE000:ja_CompressedNat</t>
  </si>
  <si>
    <t>FTE000:ja_ethanolflex</t>
  </si>
  <si>
    <t>FTE000:ja_electric</t>
  </si>
  <si>
    <t>FTE000:ja_plugindiesel</t>
  </si>
  <si>
    <t>FTE000:ja_plugingasolin</t>
  </si>
  <si>
    <t>FTE000:ja_fuelcell</t>
  </si>
  <si>
    <t>FTE000:ja_MediumSubtota</t>
  </si>
  <si>
    <t>FTE000:ka_Diesel</t>
  </si>
  <si>
    <t>FTE000:ka_Gasoline</t>
  </si>
  <si>
    <t>FTE000:ka_LiquefiedPetr</t>
  </si>
  <si>
    <t>FTE000:ka_CompressedNat</t>
  </si>
  <si>
    <t>FTE000:ka_ethanolflex</t>
  </si>
  <si>
    <t>FTE000:ka_electric</t>
  </si>
  <si>
    <t>FTE000:ka_plugindiesel</t>
  </si>
  <si>
    <t>FTE000:ka_plugingasolin</t>
  </si>
  <si>
    <t>FTE000:ka_fuelcell</t>
  </si>
  <si>
    <t>FTE000:ka_HeavySubtotal</t>
  </si>
  <si>
    <t>FTE000:ka_TotalStock</t>
  </si>
  <si>
    <t xml:space="preserve">  Total Stock</t>
  </si>
  <si>
    <t>New Trucks by Size Class</t>
  </si>
  <si>
    <t>FTE000:lm_mpg_new_Dies</t>
  </si>
  <si>
    <t>FTE000:lm_mpg_new_Gas</t>
  </si>
  <si>
    <t>FTE000:lm_mpg_new_Liq</t>
  </si>
  <si>
    <t>FTE000:lm_mpg_new_NGas</t>
  </si>
  <si>
    <t>FTE000:lm_mpg_new_Ethfl</t>
  </si>
  <si>
    <t>FTE000:lm_mpg_new_lectr</t>
  </si>
  <si>
    <t>FTE000:lm_mpg_new_PlgDs</t>
  </si>
  <si>
    <t>FTE000:lm_mpg_new_PlgGs</t>
  </si>
  <si>
    <t>FTE000:lm_mpg_new_FuCel</t>
  </si>
  <si>
    <t>FTE000:lm_mpg_new_total</t>
  </si>
  <si>
    <t>FTE000:ma_Diesel</t>
  </si>
  <si>
    <t>FTE000:ma_Gasoline</t>
  </si>
  <si>
    <t>FTE000:ma_LiquefiedPetr</t>
  </si>
  <si>
    <t>FTE000:ma_CompressedNat</t>
  </si>
  <si>
    <t>FTE000:ma_ethanolflex</t>
  </si>
  <si>
    <t>FTE000:ma_electric</t>
  </si>
  <si>
    <t>FTE000:ma_plugindiesel</t>
  </si>
  <si>
    <t>FTE000:ma_plugingasolin</t>
  </si>
  <si>
    <t>FTE000:ma_fuelcell</t>
  </si>
  <si>
    <t>FTE000:ma_MediumAverage</t>
  </si>
  <si>
    <t>FTE000:na_Diesel</t>
  </si>
  <si>
    <t>FTE000:na_Gasoline</t>
  </si>
  <si>
    <t>FTE000:na_LiquefiedPetr</t>
  </si>
  <si>
    <t>FTE000:na_CompressedNat</t>
  </si>
  <si>
    <t>FTE000:na_ethanolflex</t>
  </si>
  <si>
    <t>FTE000:na_electric</t>
  </si>
  <si>
    <t>FTE000:na_plugindiesel</t>
  </si>
  <si>
    <t>FTE000:na_plugingasolin</t>
  </si>
  <si>
    <t>FTE000:na_fuelcell</t>
  </si>
  <si>
    <t>FTE000:na_HeavyAverage</t>
  </si>
  <si>
    <t>FTE000:na_Average</t>
  </si>
  <si>
    <t xml:space="preserve">  Sales (thousands)</t>
  </si>
  <si>
    <t>FTE000:lm_sal_new_Dies</t>
  </si>
  <si>
    <t>FTE000:lm_sal_new_Gas</t>
  </si>
  <si>
    <t>FTE000:lm_sal_new_Liq</t>
  </si>
  <si>
    <t>FTE000:lm_sal_new_NGas</t>
  </si>
  <si>
    <t>FTE000:lm_sal_new_flxfl</t>
  </si>
  <si>
    <t>FTE000:lm_sal_new_lctrc</t>
  </si>
  <si>
    <t>FTE000:lm_sal_new_PiDH</t>
  </si>
  <si>
    <t>FTE000:lm_sal_new_PiGH</t>
  </si>
  <si>
    <t>FTE000:lm_sal_new_FlCll</t>
  </si>
  <si>
    <t>FTE000:lm_sal_new_total</t>
  </si>
  <si>
    <t>FTE000:oa_Diesel</t>
  </si>
  <si>
    <t>FTE000:oa_Gasoline</t>
  </si>
  <si>
    <t>FTE000:oa_LiquefiedPetr</t>
  </si>
  <si>
    <t>FTE000:oa_CompressedNat</t>
  </si>
  <si>
    <t>FTE000:oa_ethanolflex</t>
  </si>
  <si>
    <t>FTE000:oa_electric</t>
  </si>
  <si>
    <t>FTE000:oa_plugindiesel</t>
  </si>
  <si>
    <t>FTE000:oa_plugingasolin</t>
  </si>
  <si>
    <t>FTE000:oa_fuelcell</t>
  </si>
  <si>
    <t>FTE000:oa_MediumSubtota</t>
  </si>
  <si>
    <t>FTE000:pa_Diesel</t>
  </si>
  <si>
    <t>FTE000:pa_Gasoline</t>
  </si>
  <si>
    <t>FTE000:pa_LiquefiedPetr</t>
  </si>
  <si>
    <t>FTE000:pa_CompressedNat</t>
  </si>
  <si>
    <t>FTE000:pa_ethanolflex</t>
  </si>
  <si>
    <t>FTE000:pa_electric</t>
  </si>
  <si>
    <t>FTE000:pa_plugindiesel</t>
  </si>
  <si>
    <t>FTE000:pa_plugingasolin</t>
  </si>
  <si>
    <t>FTE000:pa_fuelcell</t>
  </si>
  <si>
    <t>FTE000:pa_HeavySubtotal</t>
  </si>
  <si>
    <t>FTE000:pa_TotalSales</t>
  </si>
  <si>
    <t xml:space="preserve">  Total Sales</t>
  </si>
  <si>
    <t>Railroads</t>
  </si>
  <si>
    <t>FTE000:qa_TonMilesbyRai</t>
  </si>
  <si>
    <t xml:space="preserve"> Ton Miles by Rail (billion)</t>
  </si>
  <si>
    <t>FTE000:qa_FuelEfficienc</t>
  </si>
  <si>
    <t xml:space="preserve"> Fuel Efficiency (ton miles per thousand Btu)</t>
  </si>
  <si>
    <t xml:space="preserve"> Fuel Consumption (trillion Btu)</t>
  </si>
  <si>
    <t>FTE000:qa_Distillate(di</t>
  </si>
  <si>
    <t xml:space="preserve">   Distillate Fuel Oil (diesel)</t>
  </si>
  <si>
    <t>FTE000:qa_ResidualOil</t>
  </si>
  <si>
    <t xml:space="preserve">   Residual Fuel Oil</t>
  </si>
  <si>
    <t>FTE000:qa_Electricity</t>
  </si>
  <si>
    <t xml:space="preserve">   Compressed Natural Gas</t>
  </si>
  <si>
    <t>FTE000:qa_ElEnGee</t>
  </si>
  <si>
    <t xml:space="preserve">   Liquefied Natural Gas</t>
  </si>
  <si>
    <t>Domestic Shipping</t>
  </si>
  <si>
    <t>FTE000:ra_TonMilesShipp</t>
  </si>
  <si>
    <t xml:space="preserve"> Ton Miles Shipping (billion)</t>
  </si>
  <si>
    <t>FTE000:ra_FuelEfficienc</t>
  </si>
  <si>
    <t>FTE000:ra_Distillate(di</t>
  </si>
  <si>
    <t>FTE000:ra_ResidualOil</t>
  </si>
  <si>
    <t>FTE000:ra_MotorGasoline</t>
  </si>
  <si>
    <t>FTE000:ra_ElEnGee</t>
  </si>
  <si>
    <t>International Shipping</t>
  </si>
  <si>
    <t>FTE000:sa_GrossTrade(bi</t>
  </si>
  <si>
    <t xml:space="preserve"> Gross Trade (billion 2009 dollars)</t>
  </si>
  <si>
    <t>FTE000:sa_Exports(billi</t>
  </si>
  <si>
    <t xml:space="preserve"> Exports (billion 2009 dollars)</t>
  </si>
  <si>
    <t>FTE000:sa_Imports(billi</t>
  </si>
  <si>
    <t xml:space="preserve"> Imports (billion 2009 dollars)</t>
  </si>
  <si>
    <t>FTE000:sa_Distillate(di</t>
  </si>
  <si>
    <t>FTE000:sa_ResidualOil</t>
  </si>
  <si>
    <t>FTE000:sa_SeeEnGee</t>
  </si>
  <si>
    <t>FTE000:sa_ElEnGee</t>
  </si>
  <si>
    <t xml:space="preserve">   MPG = Miles per gallon.</t>
  </si>
  <si>
    <t xml:space="preserve">   Btu = British thermal unit.</t>
  </si>
  <si>
    <t xml:space="preserve">   Note:  Includes estimated consumption for petroleum and other liquids.  Totals may not equal sum of components due to independent rounding.</t>
  </si>
  <si>
    <t xml:space="preserve">   Sources:  2017 values derived using:  Oak Ridge National Laboratory, Transportation Energy Data</t>
  </si>
  <si>
    <t>Book:  Edition 36; U.S. Department of Commerce, Bureau of the Census, "Vehicle Inventory and Use Survey," EC02TV;</t>
  </si>
  <si>
    <t>Federal Highway Administration, Highway Statistics 2016; U.S. Department of Transportation, Surface</t>
  </si>
  <si>
    <t>Transportation Board, Annual Reports R-1 Selected Schedules and Complete Annual Reports; U.S. Department of Defense,</t>
  </si>
  <si>
    <t>U.S. Army Corps of Engineers, 2015 Waterborne Commerce in the United States, Part 5; and U.S. Energy Information</t>
  </si>
  <si>
    <t>Administration (EIA), AEO2019 National Energy Modeling System run ref2019.d111618a.  2018:  EIA,</t>
  </si>
  <si>
    <t>Short-Term Energy Outlook, October 2018 and EIA, AEO2019 National Energy Modeling System run ref2019.d111618a.</t>
  </si>
  <si>
    <t>Projections:  EIA, AEO2019 National Energy Modeling System run ref2019.d111618a.</t>
  </si>
  <si>
    <t>Private and Commercial Truck ratio 2017: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</si>
  <si>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</si>
  <si>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</si>
  <si>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</si>
  <si>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</si>
  <si>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</si>
  <si>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</si>
  <si>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</si>
  <si>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LDVs</t>
  </si>
  <si>
    <t>HDVs</t>
  </si>
  <si>
    <t>aircraft</t>
  </si>
  <si>
    <t>rail</t>
  </si>
  <si>
    <t>ships</t>
  </si>
  <si>
    <t>motorbikes</t>
  </si>
  <si>
    <t>HDV new technology multiplier</t>
  </si>
  <si>
    <t>AEO Table 50 specifies an estimated number of sales of freight HDVs</t>
  </si>
  <si>
    <t>by technology in 2050.  This is a reference case.  To obtain a maximum</t>
  </si>
  <si>
    <t>figure, we multiply the reference case values by the multiplier</t>
  </si>
  <si>
    <t>specified above for new, immature technologies (battery electric</t>
  </si>
  <si>
    <t>vehicle, natural gas vehicle, plug-in hybrid vehicle).</t>
  </si>
  <si>
    <t>LDV technology multiplier (NG, diesel, plug-in hybrid, LPG, hydrogen)</t>
  </si>
  <si>
    <t>AEO Table 40 specifies estimates numbers of passenger LDVs by</t>
  </si>
  <si>
    <t>technology in 2050.  This is a reference case.  To obtain a maximum</t>
  </si>
  <si>
    <t>specified above for three technologies:</t>
  </si>
  <si>
    <t>natural gas vehicle, diesel vehicle, plug-in hybrid vehicle.</t>
  </si>
  <si>
    <t>The values in AEO 40 are shares of the stock, not shares of</t>
  </si>
  <si>
    <t>sales, so using the share of stock to represent a share of sales</t>
  </si>
  <si>
    <t>is already generous.  (It assumes the entire stock in the BAU case</t>
  </si>
  <si>
    <t>could be built in a single year in the policy case.)  Therefore, the</t>
  </si>
  <si>
    <t>multiplier above should generally be much more modest than</t>
  </si>
  <si>
    <t>the "HDV new technology multiplier" (at top), which scales</t>
  </si>
  <si>
    <t>a share of sales, not a share of stock.</t>
  </si>
  <si>
    <t>Max Percent New Passenger Rail by Technology</t>
  </si>
  <si>
    <t>It is not possible for non-electric technologies to use urban</t>
  </si>
  <si>
    <t>subway systems.  Similarly, it is not possible for electric</t>
  </si>
  <si>
    <t>technologies to use non-electrified rail tracks running</t>
  </si>
  <si>
    <t>long distances between cities.  The EPS only picks between</t>
  </si>
  <si>
    <t>vehicle technologies on the basis of vehicle and fuel costs,</t>
  </si>
  <si>
    <t>not on the basis of which types are compatible with which</t>
  </si>
  <si>
    <t>track.  Accordingly, we bound the maximum penetration</t>
  </si>
  <si>
    <t>of rail technology here.</t>
  </si>
  <si>
    <t>Even without changing rail infrastructure, it is possible</t>
  </si>
  <si>
    <t>for demand changes to shift patterns (e.g. if urban metro</t>
  </si>
  <si>
    <t>systems grow in usage while intercity passenger rail</t>
  </si>
  <si>
    <t>declines in usage), so some flexibility should be</t>
  </si>
  <si>
    <t>included under this limit, even if no dramatic</t>
  </si>
  <si>
    <t>track replacements or installation of new high-speed</t>
  </si>
  <si>
    <t>rail lines is anticipated.</t>
  </si>
  <si>
    <t>We use sigmoidal interpolation for relatively new technologies (battery electric vehicles, natural gas vehicles, and</t>
  </si>
  <si>
    <t>Sigmoidal Curve Values for Vehicle Technologies</t>
  </si>
  <si>
    <t>plugin hybrid vehicles) and linear interpolation for other vehicle technologies.  Technologies with constant values</t>
  </si>
  <si>
    <t>L</t>
  </si>
  <si>
    <t>do not require interpolation.</t>
  </si>
  <si>
    <t>k</t>
  </si>
  <si>
    <t>The values (to the right) that define the shape of the sigmoidal curve are assumptions, which neatly approach the</t>
  </si>
  <si>
    <t>Xo</t>
  </si>
  <si>
    <t>specified 2050 max sales share with a flattening curve.  (Of course, linear interpolation is similarly an assumption.)</t>
  </si>
  <si>
    <t>Max Potential Sales Share</t>
  </si>
  <si>
    <t>Interpolation Method</t>
  </si>
  <si>
    <t>Vehicle Type</t>
  </si>
  <si>
    <t>Cargo Type</t>
  </si>
  <si>
    <t>Vehicle Technology</t>
  </si>
  <si>
    <t>passenger</t>
  </si>
  <si>
    <t>freight</t>
  </si>
  <si>
    <t>linear</t>
  </si>
  <si>
    <t>Max Fraction of Production (dimensionless)</t>
  </si>
  <si>
    <t>is estimated as the that technology's percentage of EV sales</t>
  </si>
  <si>
    <t xml:space="preserve">in the first simulated year (AEO 40). </t>
  </si>
  <si>
    <t>a value of 60%, given rapidly improving technologies.</t>
  </si>
  <si>
    <t>Number of Vehicles</t>
  </si>
  <si>
    <t>freight LDV</t>
  </si>
  <si>
    <t>freight HDV</t>
  </si>
  <si>
    <t>freight aircraft</t>
  </si>
  <si>
    <t>freight rail</t>
  </si>
  <si>
    <t>freight ships</t>
  </si>
  <si>
    <t>freight motorbikes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</si>
</sst>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mmmm\ yyyy"/>
    <numFmt numFmtId="165" formatCode="#,##0.0"/>
    <numFmt numFmtId="166" formatCode="0.0%"/>
    <numFmt numFmtId="167" formatCode="0.0000"/>
    <numFmt numFmtId="168" formatCode="0.0"/>
  </numFmts>
  <fonts count="26" x14ac:knownFonts="1">
    <font>
      <sz val="11"/>
      <color theme="1"/>
      <name val="Arial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u/>
      <sz val="11"/>
      <color theme="10"/>
      <name val="Arial"/>
      <family val="2"/>
    </font>
    <font>
      <i/>
      <sz val="11"/>
      <color theme="1"/>
      <name val="Calibri"/>
      <family val="2"/>
    </font>
    <font>
      <sz val="11"/>
      <color rgb="FF000000"/>
      <name val="Arial"/>
      <family val="2"/>
    </font>
    <font>
      <sz val="11"/>
      <name val="Calibri"/>
      <family val="2"/>
    </font>
    <font>
      <u/>
      <sz val="11"/>
      <color rgb="FF1155CC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1"/>
      <color theme="1"/>
      <name val="Arial"/>
      <family val="2"/>
    </font>
    <font>
      <sz val="10"/>
      <color rgb="FF000000"/>
      <name val="Arial"/>
      <family val="2"/>
    </font>
    <font>
      <sz val="8"/>
      <name val="Arial"/>
      <family val="2"/>
    </font>
    <font>
      <b/>
      <sz val="12"/>
      <color rgb="FF0066CC"/>
      <name val="Calibri"/>
      <family val="2"/>
    </font>
    <font>
      <sz val="9"/>
      <name val="Calibri"/>
      <family val="2"/>
    </font>
    <font>
      <u/>
      <sz val="11"/>
      <color rgb="FF0000FF"/>
      <name val="Arial"/>
      <family val="2"/>
    </font>
    <font>
      <sz val="11"/>
      <color theme="1"/>
      <name val="Calibri"/>
      <family val="2"/>
    </font>
    <font>
      <sz val="8"/>
      <color theme="1"/>
      <name val="Arial"/>
      <family val="2"/>
    </font>
    <font>
      <sz val="11"/>
      <name val="Arial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sz val="11"/>
      <name val="Arial"/>
      <family val="2"/>
    </font>
    <font>
      <sz val="11"/>
      <color rgb="FF000000"/>
      <name val="Calibri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  <font>
      <b/>
      <sz val="11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95B3D7"/>
        <bgColor rgb="FF95B3D7"/>
      </patternFill>
    </fill>
  </fills>
  <borders count="14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98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0" fontId="1" fillId="2" borderId="1" xfId="0" applyFont="1" applyFill="1" applyBorder="1"/>
    <xf numFmtId="0" fontId="2" fillId="0" borderId="0" xfId="0" applyFont="1" applyAlignment="1">
      <alignment horizontal="left"/>
    </xf>
    <xf numFmtId="0" fontId="3" fillId="0" borderId="0" xfId="0" applyFont="1"/>
    <xf numFmtId="0" fontId="4" fillId="0" borderId="0" xfId="0" applyFont="1"/>
    <xf numFmtId="0" fontId="2" fillId="2" borderId="1" xfId="0" applyFont="1" applyFill="1" applyBorder="1"/>
    <xf numFmtId="0" fontId="5" fillId="0" borderId="0" xfId="0" applyFont="1" applyAlignment="1"/>
    <xf numFmtId="0" fontId="6" fillId="0" borderId="0" xfId="0" applyFont="1" applyAlignment="1"/>
    <xf numFmtId="0" fontId="7" fillId="0" borderId="2" xfId="0" applyFont="1" applyBorder="1" applyAlignment="1"/>
    <xf numFmtId="0" fontId="8" fillId="0" borderId="0" xfId="0" applyFont="1" applyAlignment="1">
      <alignment vertical="center"/>
    </xf>
    <xf numFmtId="0" fontId="9" fillId="0" borderId="3" xfId="0" applyFont="1" applyBorder="1" applyAlignment="1">
      <alignment vertical="center" wrapText="1"/>
    </xf>
    <xf numFmtId="0" fontId="2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164" fontId="11" fillId="0" borderId="0" xfId="0" applyNumberFormat="1" applyFont="1" applyAlignment="1">
      <alignment vertical="center"/>
    </xf>
    <xf numFmtId="0" fontId="12" fillId="0" borderId="0" xfId="0" applyFont="1" applyAlignment="1"/>
    <xf numFmtId="0" fontId="13" fillId="0" borderId="0" xfId="0" applyFont="1" applyAlignment="1">
      <alignment horizontal="left" vertical="center"/>
    </xf>
    <xf numFmtId="0" fontId="8" fillId="0" borderId="0" xfId="0" applyFont="1" applyAlignment="1">
      <alignment vertic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9" fillId="0" borderId="4" xfId="0" applyFont="1" applyBorder="1" applyAlignment="1">
      <alignment vertical="center" wrapText="1"/>
    </xf>
    <xf numFmtId="0" fontId="10" fillId="0" borderId="5" xfId="0" applyFont="1" applyBorder="1" applyAlignment="1">
      <alignment vertical="center" wrapText="1"/>
    </xf>
    <xf numFmtId="165" fontId="10" fillId="0" borderId="5" xfId="0" applyNumberFormat="1" applyFont="1" applyBorder="1" applyAlignment="1">
      <alignment horizontal="right" vertical="center" wrapText="1"/>
    </xf>
    <xf numFmtId="166" fontId="10" fillId="0" borderId="5" xfId="0" applyNumberFormat="1" applyFont="1" applyBorder="1" applyAlignment="1">
      <alignment horizontal="right" vertical="center" wrapText="1"/>
    </xf>
    <xf numFmtId="0" fontId="10" fillId="0" borderId="5" xfId="0" applyFont="1" applyBorder="1" applyAlignment="1">
      <alignment horizontal="right" vertical="center" wrapText="1"/>
    </xf>
    <xf numFmtId="165" fontId="9" fillId="0" borderId="4" xfId="0" applyNumberFormat="1" applyFont="1" applyBorder="1" applyAlignment="1">
      <alignment horizontal="right" vertical="center" wrapText="1"/>
    </xf>
    <xf numFmtId="166" fontId="9" fillId="0" borderId="4" xfId="0" applyNumberFormat="1" applyFont="1" applyBorder="1" applyAlignment="1">
      <alignment horizontal="right" vertical="center" wrapText="1"/>
    </xf>
    <xf numFmtId="0" fontId="8" fillId="0" borderId="6" xfId="0" applyFont="1" applyBorder="1" applyAlignment="1">
      <alignment vertical="center" wrapText="1"/>
    </xf>
    <xf numFmtId="0" fontId="8" fillId="0" borderId="6" xfId="0" applyFont="1" applyBorder="1" applyAlignment="1">
      <alignment vertical="center" wrapText="1"/>
    </xf>
    <xf numFmtId="0" fontId="14" fillId="0" borderId="0" xfId="0" applyFont="1" applyAlignment="1">
      <alignment vertical="center"/>
    </xf>
    <xf numFmtId="0" fontId="15" fillId="0" borderId="0" xfId="0" applyFont="1" applyAlignment="1"/>
    <xf numFmtId="0" fontId="16" fillId="0" borderId="0" xfId="0" applyFont="1" applyAlignment="1"/>
    <xf numFmtId="3" fontId="16" fillId="0" borderId="0" xfId="0" applyNumberFormat="1" applyFont="1" applyAlignment="1"/>
    <xf numFmtId="0" fontId="9" fillId="0" borderId="3" xfId="0" applyFont="1" applyBorder="1" applyAlignment="1">
      <alignment vertical="center" wrapText="1"/>
    </xf>
    <xf numFmtId="0" fontId="17" fillId="0" borderId="0" xfId="0" applyFont="1" applyAlignment="1">
      <alignment vertical="center"/>
    </xf>
    <xf numFmtId="0" fontId="13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9" fillId="0" borderId="4" xfId="0" applyFont="1" applyBorder="1" applyAlignment="1">
      <alignment vertical="center" wrapText="1"/>
    </xf>
    <xf numFmtId="4" fontId="10" fillId="0" borderId="5" xfId="0" applyNumberFormat="1" applyFont="1" applyBorder="1" applyAlignment="1">
      <alignment vertical="center" wrapText="1"/>
    </xf>
    <xf numFmtId="4" fontId="10" fillId="0" borderId="0" xfId="0" applyNumberFormat="1" applyFont="1" applyAlignment="1">
      <alignment vertical="center"/>
    </xf>
    <xf numFmtId="4" fontId="2" fillId="0" borderId="5" xfId="0" applyNumberFormat="1" applyFont="1" applyBorder="1" applyAlignment="1">
      <alignment horizontal="right" vertical="center" wrapText="1"/>
    </xf>
    <xf numFmtId="4" fontId="10" fillId="0" borderId="5" xfId="0" applyNumberFormat="1" applyFont="1" applyBorder="1" applyAlignment="1">
      <alignment horizontal="right" vertical="center" wrapText="1"/>
    </xf>
    <xf numFmtId="4" fontId="9" fillId="0" borderId="4" xfId="0" applyNumberFormat="1" applyFont="1" applyBorder="1" applyAlignment="1">
      <alignment vertical="center" wrapText="1"/>
    </xf>
    <xf numFmtId="0" fontId="19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20" fillId="0" borderId="0" xfId="0" applyFont="1" applyAlignment="1"/>
    <xf numFmtId="0" fontId="14" fillId="0" borderId="0" xfId="0" applyFont="1" applyAlignment="1">
      <alignment vertical="center"/>
    </xf>
    <xf numFmtId="0" fontId="10" fillId="0" borderId="5" xfId="0" applyFont="1" applyBorder="1" applyAlignment="1">
      <alignment vertical="center" wrapText="1"/>
    </xf>
    <xf numFmtId="0" fontId="10" fillId="0" borderId="0" xfId="0" applyFont="1" applyAlignment="1">
      <alignment vertical="center"/>
    </xf>
    <xf numFmtId="0" fontId="21" fillId="0" borderId="0" xfId="0" applyFont="1" applyAlignment="1"/>
    <xf numFmtId="0" fontId="22" fillId="0" borderId="0" xfId="0" applyFont="1" applyAlignment="1">
      <alignment horizontal="right"/>
    </xf>
    <xf numFmtId="0" fontId="21" fillId="0" borderId="2" xfId="0" applyFont="1" applyBorder="1" applyAlignment="1"/>
    <xf numFmtId="0" fontId="23" fillId="0" borderId="0" xfId="0" applyFont="1" applyAlignment="1">
      <alignment horizontal="right"/>
    </xf>
    <xf numFmtId="0" fontId="2" fillId="0" borderId="5" xfId="0" applyFont="1" applyBorder="1" applyAlignment="1">
      <alignment vertical="center" wrapText="1"/>
    </xf>
    <xf numFmtId="165" fontId="2" fillId="0" borderId="5" xfId="0" applyNumberFormat="1" applyFont="1" applyBorder="1" applyAlignment="1">
      <alignment horizontal="right" vertical="center" wrapText="1"/>
    </xf>
    <xf numFmtId="166" fontId="2" fillId="0" borderId="5" xfId="0" applyNumberFormat="1" applyFont="1" applyBorder="1" applyAlignment="1">
      <alignment horizontal="right" vertical="center" wrapText="1"/>
    </xf>
    <xf numFmtId="165" fontId="9" fillId="0" borderId="4" xfId="0" applyNumberFormat="1" applyFont="1" applyBorder="1" applyAlignment="1">
      <alignment horizontal="right" vertical="center" wrapText="1"/>
    </xf>
    <xf numFmtId="166" fontId="9" fillId="0" borderId="4" xfId="0" applyNumberFormat="1" applyFont="1" applyBorder="1" applyAlignment="1">
      <alignment horizontal="right" vertical="center" wrapText="1"/>
    </xf>
    <xf numFmtId="4" fontId="9" fillId="0" borderId="4" xfId="0" applyNumberFormat="1" applyFont="1" applyBorder="1" applyAlignment="1">
      <alignment horizontal="right" vertical="center" wrapText="1"/>
    </xf>
    <xf numFmtId="165" fontId="10" fillId="0" borderId="5" xfId="0" applyNumberFormat="1" applyFont="1" applyBorder="1" applyAlignment="1">
      <alignment horizontal="right" vertical="center" wrapText="1"/>
    </xf>
    <xf numFmtId="166" fontId="5" fillId="0" borderId="5" xfId="0" applyNumberFormat="1" applyFont="1" applyBorder="1" applyAlignment="1">
      <alignment horizontal="right" vertical="center" wrapText="1"/>
    </xf>
    <xf numFmtId="166" fontId="10" fillId="0" borderId="5" xfId="0" applyNumberFormat="1" applyFont="1" applyBorder="1" applyAlignment="1">
      <alignment horizontal="right" vertical="center" wrapText="1"/>
    </xf>
    <xf numFmtId="3" fontId="2" fillId="0" borderId="5" xfId="0" applyNumberFormat="1" applyFont="1" applyBorder="1" applyAlignment="1">
      <alignment horizontal="right" vertical="center" wrapText="1"/>
    </xf>
    <xf numFmtId="0" fontId="24" fillId="3" borderId="0" xfId="0" applyFont="1" applyFill="1" applyAlignment="1"/>
    <xf numFmtId="0" fontId="22" fillId="0" borderId="0" xfId="0" applyFont="1" applyAlignment="1">
      <alignment vertical="center"/>
    </xf>
    <xf numFmtId="11" fontId="25" fillId="0" borderId="0" xfId="0" applyNumberFormat="1" applyFont="1" applyAlignment="1">
      <alignment wrapText="1"/>
    </xf>
    <xf numFmtId="11" fontId="25" fillId="0" borderId="0" xfId="0" applyNumberFormat="1" applyFont="1" applyAlignment="1">
      <alignment horizontal="right"/>
    </xf>
    <xf numFmtId="11" fontId="18" fillId="0" borderId="0" xfId="0" applyNumberFormat="1" applyFont="1"/>
    <xf numFmtId="11" fontId="25" fillId="0" borderId="0" xfId="0" applyNumberFormat="1" applyFont="1" applyAlignment="1"/>
    <xf numFmtId="11" fontId="10" fillId="0" borderId="0" xfId="0" applyNumberFormat="1" applyFont="1" applyAlignment="1"/>
    <xf numFmtId="11" fontId="10" fillId="0" borderId="0" xfId="0" applyNumberFormat="1" applyFont="1"/>
    <xf numFmtId="11" fontId="16" fillId="0" borderId="0" xfId="0" applyNumberFormat="1" applyFont="1"/>
    <xf numFmtId="0" fontId="2" fillId="4" borderId="1" xfId="0" applyFont="1" applyFill="1" applyBorder="1"/>
    <xf numFmtId="0" fontId="2" fillId="0" borderId="0" xfId="0" applyFont="1" applyAlignment="1">
      <alignment horizontal="right"/>
    </xf>
    <xf numFmtId="0" fontId="2" fillId="5" borderId="7" xfId="0" applyFont="1" applyFill="1" applyBorder="1"/>
    <xf numFmtId="0" fontId="2" fillId="5" borderId="8" xfId="0" applyFont="1" applyFill="1" applyBorder="1"/>
    <xf numFmtId="0" fontId="2" fillId="5" borderId="1" xfId="0" applyFont="1" applyFill="1" applyBorder="1"/>
    <xf numFmtId="0" fontId="2" fillId="0" borderId="9" xfId="0" applyFont="1" applyBorder="1" applyAlignment="1">
      <alignment horizontal="right"/>
    </xf>
    <xf numFmtId="0" fontId="2" fillId="0" borderId="10" xfId="0" applyFont="1" applyBorder="1"/>
    <xf numFmtId="0" fontId="2" fillId="0" borderId="11" xfId="0" applyFont="1" applyBorder="1" applyAlignment="1">
      <alignment horizontal="right"/>
    </xf>
    <xf numFmtId="0" fontId="2" fillId="0" borderId="12" xfId="0" applyFont="1" applyBorder="1"/>
    <xf numFmtId="0" fontId="1" fillId="2" borderId="1" xfId="0" applyFont="1" applyFill="1" applyBorder="1" applyAlignment="1">
      <alignment horizontal="right" wrapText="1"/>
    </xf>
    <xf numFmtId="0" fontId="2" fillId="2" borderId="1" xfId="0" applyFont="1" applyFill="1" applyBorder="1" applyAlignment="1">
      <alignment horizontal="right"/>
    </xf>
    <xf numFmtId="0" fontId="1" fillId="5" borderId="1" xfId="0" applyFont="1" applyFill="1" applyBorder="1"/>
    <xf numFmtId="167" fontId="2" fillId="0" borderId="0" xfId="0" applyNumberFormat="1" applyFont="1"/>
    <xf numFmtId="0" fontId="2" fillId="0" borderId="13" xfId="0" applyFont="1" applyBorder="1"/>
    <xf numFmtId="167" fontId="2" fillId="0" borderId="13" xfId="0" applyNumberFormat="1" applyFont="1" applyBorder="1"/>
    <xf numFmtId="0" fontId="2" fillId="0" borderId="13" xfId="0" applyFont="1" applyBorder="1" applyAlignment="1">
      <alignment horizontal="right"/>
    </xf>
    <xf numFmtId="1" fontId="2" fillId="0" borderId="0" xfId="0" applyNumberFormat="1" applyFont="1"/>
    <xf numFmtId="11" fontId="2" fillId="0" borderId="0" xfId="0" applyNumberFormat="1" applyFont="1"/>
    <xf numFmtId="0" fontId="1" fillId="0" borderId="0" xfId="0" applyFont="1" applyAlignment="1">
      <alignment wrapText="1"/>
    </xf>
    <xf numFmtId="168" fontId="2" fillId="0" borderId="0" xfId="0" applyNumberFormat="1" applyFont="1"/>
    <xf numFmtId="0" fontId="8" fillId="0" borderId="6" xfId="0" applyFont="1" applyBorder="1" applyAlignment="1">
      <alignment vertical="center" wrapText="1"/>
    </xf>
    <xf numFmtId="0" fontId="18" fillId="0" borderId="6" xfId="0" applyFont="1" applyBorder="1"/>
    <xf numFmtId="0" fontId="2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fhwa.dot.gov/policyinformation/statistics/2017/mv1.cfmUpdated" TargetMode="External"/><Relationship Id="rId1" Type="http://schemas.openxmlformats.org/officeDocument/2006/relationships/hyperlink" Target="https://www.bloomberg.com/news/articles/2017-04-25/electric-car-boom-seen-triggering-peak-oil-demand-in-2030s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fhwa.dot.gov/policyinformation/statistics/2017/mv1.cfm" TargetMode="External"/><Relationship Id="rId1" Type="http://schemas.openxmlformats.org/officeDocument/2006/relationships/hyperlink" Target="https://www.statista.com/statistics/196010/total-number-of-registered-automobiles-in-the-us-by-state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fhwa.dot.gov/policyinformation/statistics/2017/mv1.cf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fhwa.dot.gov/policyinformation/statistics/2017/mv1.cf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97"/>
  <sheetViews>
    <sheetView topLeftCell="A46" workbookViewId="0">
      <selection activeCell="B87" sqref="B87"/>
    </sheetView>
  </sheetViews>
  <sheetFormatPr defaultColWidth="12.625" defaultRowHeight="15" customHeight="1" x14ac:dyDescent="0.35"/>
  <cols>
    <col min="1" max="1" width="8" customWidth="1"/>
    <col min="2" max="2" width="49.25" customWidth="1"/>
    <col min="3" max="6" width="8" customWidth="1"/>
    <col min="7" max="26" width="7.625" customWidth="1"/>
  </cols>
  <sheetData>
    <row r="1" spans="1:26" ht="14.25" x14ac:dyDescent="0.45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x14ac:dyDescent="0.4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25" x14ac:dyDescent="0.45">
      <c r="A3" s="1" t="s">
        <v>1</v>
      </c>
      <c r="B3" s="3" t="s">
        <v>2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25" x14ac:dyDescent="0.45">
      <c r="A4" s="2"/>
      <c r="B4" s="2" t="s">
        <v>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25" x14ac:dyDescent="0.45">
      <c r="A5" s="2"/>
      <c r="B5" s="4">
        <v>2019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25" x14ac:dyDescent="0.45">
      <c r="A6" s="2"/>
      <c r="B6" s="2" t="s">
        <v>4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x14ac:dyDescent="0.45">
      <c r="A7" s="2"/>
      <c r="B7" s="2" t="s">
        <v>5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x14ac:dyDescent="0.45">
      <c r="A8" s="2"/>
      <c r="B8" s="2" t="s">
        <v>6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x14ac:dyDescent="0.4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x14ac:dyDescent="0.45">
      <c r="A10" s="2"/>
      <c r="B10" s="3" t="s">
        <v>7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x14ac:dyDescent="0.45">
      <c r="A11" s="2"/>
      <c r="B11" s="2" t="s">
        <v>8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x14ac:dyDescent="0.45">
      <c r="A12" s="2"/>
      <c r="B12" s="4">
        <v>2017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x14ac:dyDescent="0.45">
      <c r="A13" s="2"/>
      <c r="B13" s="2" t="s">
        <v>9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x14ac:dyDescent="0.45">
      <c r="A14" s="2"/>
      <c r="B14" s="5" t="s">
        <v>10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x14ac:dyDescent="0.45">
      <c r="A15" s="2"/>
      <c r="B15" s="2" t="s">
        <v>11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x14ac:dyDescent="0.4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x14ac:dyDescent="0.45">
      <c r="A17" s="2"/>
      <c r="B17" s="3" t="s">
        <v>12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x14ac:dyDescent="0.45">
      <c r="A18" s="2"/>
      <c r="B18" s="2" t="s">
        <v>3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x14ac:dyDescent="0.45">
      <c r="A19" s="2"/>
      <c r="B19" s="4">
        <v>2019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x14ac:dyDescent="0.45">
      <c r="A20" s="2"/>
      <c r="B20" s="2" t="s">
        <v>4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45">
      <c r="A21" s="2"/>
      <c r="B21" s="2" t="s">
        <v>5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45">
      <c r="A22" s="2"/>
      <c r="B22" s="2" t="s">
        <v>13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4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45">
      <c r="A24" s="2"/>
      <c r="B24" s="3" t="s">
        <v>14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45">
      <c r="A25" s="2"/>
      <c r="B25" s="6" t="s">
        <v>15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4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45">
      <c r="A27" s="2"/>
      <c r="B27" s="3" t="s">
        <v>16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45">
      <c r="A28" s="2"/>
      <c r="B28" s="2" t="s">
        <v>17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45">
      <c r="A29" s="2"/>
      <c r="B29" s="4">
        <v>2014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45">
      <c r="A30" s="2"/>
      <c r="B30" s="2" t="s">
        <v>18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45">
      <c r="A31" s="2"/>
      <c r="B31" s="2" t="s">
        <v>19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4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45">
      <c r="A33" s="2"/>
      <c r="B33" s="2" t="s">
        <v>20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45">
      <c r="A34" s="2"/>
      <c r="B34" s="4">
        <v>2015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45">
      <c r="A35" s="2"/>
      <c r="B35" s="2" t="s">
        <v>21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45">
      <c r="A36" s="2"/>
      <c r="B36" s="2" t="s">
        <v>22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4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45">
      <c r="A38" s="1" t="s">
        <v>23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45">
      <c r="A39" s="2" t="s">
        <v>24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45">
      <c r="A40" s="2" t="s">
        <v>25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45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45">
      <c r="A42" s="2" t="s">
        <v>26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45">
      <c r="A43" s="2" t="s">
        <v>27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4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45">
      <c r="A45" s="2" t="s">
        <v>28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45">
      <c r="A46" s="2" t="s">
        <v>29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45">
      <c r="A47" s="2" t="s">
        <v>30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45">
      <c r="A48" s="2" t="s">
        <v>31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4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45">
      <c r="A50" s="3" t="s">
        <v>32</v>
      </c>
      <c r="B50" s="7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4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45">
      <c r="A52" s="2"/>
      <c r="B52" s="3" t="s">
        <v>33</v>
      </c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45">
      <c r="A53" s="2"/>
      <c r="B53" s="1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45">
      <c r="A54" s="2"/>
      <c r="B54" s="2" t="s">
        <v>34</v>
      </c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45">
      <c r="A55" s="2"/>
      <c r="B55" s="2" t="s">
        <v>35</v>
      </c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45">
      <c r="A56" s="2"/>
      <c r="B56" s="2" t="s">
        <v>36</v>
      </c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4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45">
      <c r="A58" s="2"/>
      <c r="B58" s="2" t="s">
        <v>37</v>
      </c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45">
      <c r="A59" s="2"/>
      <c r="B59" s="2" t="s">
        <v>38</v>
      </c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4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45">
      <c r="A61" s="2"/>
      <c r="B61" s="2" t="s">
        <v>39</v>
      </c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45">
      <c r="A62" s="2"/>
      <c r="B62" s="2" t="s">
        <v>40</v>
      </c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45">
      <c r="A63" s="2"/>
      <c r="B63" s="2" t="s">
        <v>41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4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45">
      <c r="A65" s="2"/>
      <c r="B65" s="3" t="s">
        <v>42</v>
      </c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4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45">
      <c r="A67" s="2"/>
      <c r="B67" s="2" t="s">
        <v>43</v>
      </c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45">
      <c r="A68" s="2"/>
      <c r="B68" s="2" t="s">
        <v>649</v>
      </c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45">
      <c r="A69" s="2"/>
      <c r="B69" s="2" t="s">
        <v>650</v>
      </c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4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45">
      <c r="A71" s="2"/>
      <c r="B71" s="2" t="s">
        <v>44</v>
      </c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45">
      <c r="A72" s="2"/>
      <c r="B72" s="2" t="s">
        <v>45</v>
      </c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4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45">
      <c r="A74" s="2"/>
      <c r="B74" s="2" t="s">
        <v>46</v>
      </c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45">
      <c r="A75" s="2"/>
      <c r="B75" s="2" t="s">
        <v>47</v>
      </c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4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45">
      <c r="A77" s="2"/>
      <c r="B77" s="2" t="s">
        <v>48</v>
      </c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45">
      <c r="A78" s="2"/>
      <c r="B78" s="2" t="s">
        <v>47</v>
      </c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4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45">
      <c r="A80" s="2"/>
      <c r="B80" s="3" t="s">
        <v>49</v>
      </c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4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45">
      <c r="A82" s="2"/>
      <c r="B82" s="2" t="s">
        <v>50</v>
      </c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45">
      <c r="A83" s="2"/>
      <c r="B83" s="2" t="s">
        <v>51</v>
      </c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45">
      <c r="A84" s="2"/>
      <c r="B84" s="2" t="s">
        <v>52</v>
      </c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45">
      <c r="A85" s="2"/>
      <c r="B85" s="2" t="s">
        <v>53</v>
      </c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45">
      <c r="A86" s="2"/>
      <c r="B86" s="2" t="s">
        <v>651</v>
      </c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45">
      <c r="A87" s="2"/>
      <c r="B87" s="2" t="s">
        <v>54</v>
      </c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45">
      <c r="A88" s="2"/>
      <c r="B88" s="2" t="s">
        <v>55</v>
      </c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45">
      <c r="A89" s="2"/>
      <c r="B89" s="2" t="s">
        <v>56</v>
      </c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45">
      <c r="A90" s="2"/>
      <c r="B90" s="2" t="s">
        <v>57</v>
      </c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45">
      <c r="A91" s="2"/>
      <c r="B91" s="2" t="s">
        <v>58</v>
      </c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45">
      <c r="A92" s="2"/>
      <c r="B92" s="2" t="s">
        <v>59</v>
      </c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45">
      <c r="A93" s="2"/>
      <c r="B93" s="2" t="s">
        <v>60</v>
      </c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45">
      <c r="A94" s="2"/>
      <c r="B94" s="2" t="s">
        <v>61</v>
      </c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4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45">
      <c r="A96" s="2"/>
      <c r="B96" s="2" t="s">
        <v>62</v>
      </c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45">
      <c r="A97" s="2"/>
      <c r="B97" s="2" t="s">
        <v>63</v>
      </c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45">
      <c r="A98" s="2"/>
      <c r="B98" s="2" t="s">
        <v>64</v>
      </c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45">
      <c r="A99" s="2"/>
      <c r="B99" s="2" t="s">
        <v>65</v>
      </c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45">
      <c r="A100" s="2"/>
      <c r="B100" s="2" t="s">
        <v>66</v>
      </c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4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45">
      <c r="A102" s="2"/>
      <c r="B102" s="2" t="s">
        <v>67</v>
      </c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45">
      <c r="A103" s="2"/>
      <c r="B103" s="2" t="s">
        <v>68</v>
      </c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45">
      <c r="A104" s="2"/>
      <c r="B104" s="2" t="s">
        <v>69</v>
      </c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45">
      <c r="A105" s="2"/>
      <c r="B105" s="2" t="s">
        <v>70</v>
      </c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45">
      <c r="A106" s="2"/>
      <c r="B106" s="2" t="s">
        <v>71</v>
      </c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45">
      <c r="A107" s="2"/>
      <c r="B107" s="2" t="s">
        <v>72</v>
      </c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4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45">
      <c r="A109" s="2"/>
      <c r="B109" s="2" t="s">
        <v>73</v>
      </c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4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45">
      <c r="A111" s="2"/>
      <c r="B111" s="2" t="s">
        <v>74</v>
      </c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45">
      <c r="A112" s="2"/>
      <c r="B112" s="2" t="s">
        <v>75</v>
      </c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45">
      <c r="A113" s="2"/>
      <c r="B113" s="2" t="s">
        <v>76</v>
      </c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45">
      <c r="A114" s="2"/>
      <c r="B114" s="2" t="s">
        <v>77</v>
      </c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45">
      <c r="A115" s="2"/>
      <c r="B115" s="2" t="s">
        <v>78</v>
      </c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45">
      <c r="A116" s="2"/>
      <c r="B116" s="2" t="s">
        <v>79</v>
      </c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45">
      <c r="A117" s="2"/>
      <c r="B117" s="2" t="s">
        <v>80</v>
      </c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4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45">
      <c r="A119" s="8" t="s">
        <v>81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45">
      <c r="A120" s="9" t="s">
        <v>82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45">
      <c r="A121" s="10" t="s">
        <v>83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45">
      <c r="A122" s="8" t="s">
        <v>84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45">
      <c r="A123" s="8" t="s">
        <v>85</v>
      </c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45">
      <c r="A124" s="8" t="s">
        <v>86</v>
      </c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4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4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4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4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4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4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4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4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4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4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4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4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4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4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4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4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4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4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4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4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4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4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4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4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4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4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4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4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4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4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4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4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4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4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4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4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4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4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4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4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4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4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4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4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4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4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4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4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4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4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4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4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4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4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4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4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4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4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4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4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4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4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4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4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4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4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4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4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4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4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4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4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4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4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4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4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4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4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4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4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4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4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4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4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4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4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4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4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4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4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4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4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4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4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4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4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4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4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4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4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4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4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4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4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4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4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4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4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4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4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4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4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4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4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4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4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4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4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4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4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4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4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4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4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4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4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4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4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4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4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4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4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4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4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4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4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4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4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4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4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4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4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4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4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4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4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4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4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4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4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4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4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4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4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4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4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4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4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4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4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4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4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4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4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4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4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4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4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4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4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4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4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4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4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4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4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4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4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4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4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4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4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4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4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4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4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4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4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4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4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4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4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4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4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4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4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4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4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4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4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4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4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4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4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4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4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4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4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4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4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4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4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4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4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4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4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4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4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4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4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4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4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4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4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4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4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4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4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4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4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4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4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4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4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4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4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4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4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4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4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4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4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4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4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4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4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4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4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4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4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4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4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4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4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4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4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4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4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4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4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4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4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4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4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4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4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4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4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4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4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4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4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4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4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4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4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4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4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4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4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4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4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4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4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4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4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4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4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4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4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4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4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4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4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4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4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4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4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4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4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4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4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4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4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4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4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4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4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4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4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4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4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4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4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4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4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4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4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4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4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4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4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4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4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4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4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4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4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4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4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4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4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4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4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4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4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4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4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4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4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4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4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4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4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4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4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4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4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4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4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4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4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4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4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4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4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4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4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4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4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4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4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4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4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4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4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4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4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4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4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4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4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4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4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4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4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4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4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4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4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4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4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4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4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4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4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4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4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4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4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4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4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4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4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4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4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4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4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4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4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4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4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4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4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4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4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4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4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4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4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4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4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4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4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4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4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4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4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4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4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4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4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4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4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4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4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4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4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4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4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4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4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4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4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4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4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4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4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4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4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4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4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4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4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4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4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4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4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4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4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4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4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4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4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4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4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4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4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4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4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4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4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4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4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4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4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4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4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4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4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4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4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4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4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4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4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4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4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4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4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4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4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4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4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4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4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4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4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4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4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4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4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4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4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4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4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4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4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4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4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4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4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4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4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4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4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4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4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4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4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4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4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4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4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4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4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4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4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4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4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4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4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4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4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4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4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4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4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4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4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4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4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4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4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4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4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4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4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4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4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4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4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4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4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4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4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4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4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4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4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4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4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4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4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4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4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4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4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4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4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4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4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4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4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4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4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4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4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4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4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4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4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4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4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4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4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4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4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4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4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4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4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4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4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4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4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4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4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4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4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4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4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4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4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4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4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4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4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4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4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4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4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4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4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4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4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4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4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4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4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4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4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4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4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4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4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4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4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4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4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4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4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4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4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4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4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4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4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4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4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4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4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4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4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4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4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4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4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4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4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4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4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4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4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4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4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4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4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4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4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4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4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4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4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4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4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4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4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4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4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4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4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4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4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4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4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4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4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4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4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4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4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4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4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4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4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4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4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4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4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4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4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4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4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4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4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4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4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4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4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4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4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4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4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4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4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4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4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4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4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4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4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4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4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4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4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4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4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4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4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4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4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4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4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4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4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4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4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4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4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4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4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4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4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4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4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4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4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4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4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4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4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4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4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4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4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4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4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4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4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4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4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4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4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4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4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4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4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4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4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4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4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4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4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4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4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4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4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4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4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4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4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4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4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4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4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4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4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4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4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4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4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4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4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4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4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4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4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4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4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4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4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4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4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4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4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4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4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4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4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4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4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4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4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4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4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4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4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4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4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4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4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4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4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4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4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4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4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4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4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4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4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4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4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4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4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4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4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4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4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4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4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4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4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4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4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4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4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4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4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4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4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4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4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4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4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4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4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4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4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4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4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4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4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4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4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4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4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4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4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4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4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4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4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4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4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4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4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4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4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4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4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4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4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</sheetData>
  <hyperlinks>
    <hyperlink ref="B14" r:id="rId1" xr:uid="{00000000-0004-0000-0000-000000000000}"/>
    <hyperlink ref="A121" r:id="rId2" xr:uid="{00000000-0004-0000-0000-000001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1000"/>
  <sheetViews>
    <sheetView topLeftCell="B49" workbookViewId="0">
      <selection activeCell="C71" sqref="C71"/>
    </sheetView>
  </sheetViews>
  <sheetFormatPr defaultColWidth="12.625" defaultRowHeight="15" customHeight="1" x14ac:dyDescent="0.35"/>
  <cols>
    <col min="1" max="1" width="18.25" hidden="1" customWidth="1"/>
    <col min="2" max="2" width="40" customWidth="1"/>
    <col min="3" max="39" width="7.625" customWidth="1"/>
  </cols>
  <sheetData>
    <row r="1" spans="1:39" ht="15" customHeight="1" x14ac:dyDescent="0.35">
      <c r="B1" s="11" t="s">
        <v>87</v>
      </c>
      <c r="C1" s="12">
        <v>2017</v>
      </c>
      <c r="D1" s="12">
        <v>2018</v>
      </c>
      <c r="E1" s="12">
        <v>2019</v>
      </c>
      <c r="F1" s="12">
        <v>2020</v>
      </c>
      <c r="G1" s="12">
        <v>2021</v>
      </c>
      <c r="H1" s="12">
        <v>2022</v>
      </c>
      <c r="I1" s="12">
        <v>2023</v>
      </c>
      <c r="J1" s="12">
        <v>2024</v>
      </c>
      <c r="K1" s="12">
        <v>2025</v>
      </c>
      <c r="L1" s="12">
        <v>2026</v>
      </c>
      <c r="M1" s="12">
        <v>2027</v>
      </c>
      <c r="N1" s="12">
        <v>2028</v>
      </c>
      <c r="O1" s="12">
        <v>2029</v>
      </c>
      <c r="P1" s="12">
        <v>2030</v>
      </c>
      <c r="Q1" s="12">
        <v>2031</v>
      </c>
      <c r="R1" s="12">
        <v>2032</v>
      </c>
      <c r="S1" s="12">
        <v>2033</v>
      </c>
      <c r="T1" s="12">
        <v>2034</v>
      </c>
      <c r="U1" s="12">
        <v>2035</v>
      </c>
      <c r="V1" s="12">
        <v>2036</v>
      </c>
      <c r="W1" s="12">
        <v>2037</v>
      </c>
      <c r="X1" s="12">
        <v>2038</v>
      </c>
      <c r="Y1" s="12">
        <v>2039</v>
      </c>
      <c r="Z1" s="12">
        <v>2040</v>
      </c>
      <c r="AA1" s="12">
        <v>2041</v>
      </c>
      <c r="AB1" s="12">
        <v>2042</v>
      </c>
      <c r="AC1" s="12">
        <v>2043</v>
      </c>
      <c r="AD1" s="12">
        <v>2044</v>
      </c>
      <c r="AE1" s="12">
        <v>2045</v>
      </c>
      <c r="AF1" s="12">
        <v>2046</v>
      </c>
      <c r="AG1" s="12">
        <v>2047</v>
      </c>
      <c r="AH1" s="12">
        <v>2048</v>
      </c>
      <c r="AI1" s="12">
        <v>2049</v>
      </c>
      <c r="AJ1" s="12">
        <v>2050</v>
      </c>
      <c r="AK1" s="13"/>
      <c r="AL1" s="13"/>
      <c r="AM1" s="13"/>
    </row>
    <row r="2" spans="1:39" ht="15" customHeight="1" x14ac:dyDescent="0.35">
      <c r="B2" s="13"/>
      <c r="C2" s="14" t="e">
        <v>#REF!</v>
      </c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</row>
    <row r="3" spans="1:39" ht="15" customHeight="1" x14ac:dyDescent="0.35">
      <c r="B3" s="13"/>
      <c r="C3" s="15" t="s">
        <v>88</v>
      </c>
      <c r="D3" s="15" t="s">
        <v>4</v>
      </c>
      <c r="E3" s="16"/>
      <c r="F3" s="16"/>
      <c r="G3" s="16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</row>
    <row r="4" spans="1:39" ht="15" customHeight="1" x14ac:dyDescent="0.35">
      <c r="B4" s="13"/>
      <c r="C4" s="15" t="s">
        <v>89</v>
      </c>
      <c r="D4" s="15" t="s">
        <v>90</v>
      </c>
      <c r="E4" s="16"/>
      <c r="F4" s="16"/>
      <c r="G4" s="15" t="s">
        <v>91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ht="15" customHeight="1" x14ac:dyDescent="0.35">
      <c r="B5" s="13"/>
      <c r="C5" s="15" t="s">
        <v>92</v>
      </c>
      <c r="D5" s="15" t="s">
        <v>93</v>
      </c>
      <c r="E5" s="16"/>
      <c r="F5" s="16"/>
      <c r="G5" s="16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</row>
    <row r="6" spans="1:39" ht="15" customHeight="1" x14ac:dyDescent="0.35">
      <c r="B6" s="13"/>
      <c r="C6" s="15" t="s">
        <v>94</v>
      </c>
      <c r="D6" s="16"/>
      <c r="E6" s="17">
        <v>43466</v>
      </c>
      <c r="F6" s="16"/>
      <c r="G6" s="16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</row>
    <row r="7" spans="1:39" ht="14.25" x14ac:dyDescent="0.35"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</row>
    <row r="8" spans="1:39" ht="14.25" x14ac:dyDescent="0.35"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</row>
    <row r="9" spans="1:39" ht="14.25" x14ac:dyDescent="0.35"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</row>
    <row r="10" spans="1:39" ht="15" customHeight="1" x14ac:dyDescent="0.35">
      <c r="A10" s="18" t="s">
        <v>95</v>
      </c>
      <c r="B10" s="19" t="s">
        <v>96</v>
      </c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</row>
    <row r="11" spans="1:39" ht="15" customHeight="1" x14ac:dyDescent="0.35">
      <c r="B11" s="11" t="s">
        <v>97</v>
      </c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</row>
    <row r="12" spans="1:39" ht="15" customHeight="1" x14ac:dyDescent="0.35">
      <c r="B12" s="20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2" t="s">
        <v>98</v>
      </c>
      <c r="AL12" s="13"/>
      <c r="AM12" s="13"/>
    </row>
    <row r="13" spans="1:39" ht="15" customHeight="1" x14ac:dyDescent="0.35">
      <c r="B13" s="12" t="s">
        <v>99</v>
      </c>
      <c r="C13" s="12">
        <v>2017</v>
      </c>
      <c r="D13" s="12">
        <v>2018</v>
      </c>
      <c r="E13" s="12">
        <v>2019</v>
      </c>
      <c r="F13" s="12">
        <v>2020</v>
      </c>
      <c r="G13" s="12">
        <v>2021</v>
      </c>
      <c r="H13" s="12">
        <v>2022</v>
      </c>
      <c r="I13" s="12">
        <v>2023</v>
      </c>
      <c r="J13" s="12">
        <v>2024</v>
      </c>
      <c r="K13" s="12">
        <v>2025</v>
      </c>
      <c r="L13" s="12">
        <v>2026</v>
      </c>
      <c r="M13" s="12">
        <v>2027</v>
      </c>
      <c r="N13" s="12">
        <v>2028</v>
      </c>
      <c r="O13" s="12">
        <v>2029</v>
      </c>
      <c r="P13" s="12">
        <v>2030</v>
      </c>
      <c r="Q13" s="12">
        <v>2031</v>
      </c>
      <c r="R13" s="12">
        <v>2032</v>
      </c>
      <c r="S13" s="12">
        <v>2033</v>
      </c>
      <c r="T13" s="12">
        <v>2034</v>
      </c>
      <c r="U13" s="12">
        <v>2035</v>
      </c>
      <c r="V13" s="12">
        <v>2036</v>
      </c>
      <c r="W13" s="12">
        <v>2037</v>
      </c>
      <c r="X13" s="12">
        <v>2038</v>
      </c>
      <c r="Y13" s="12">
        <v>2039</v>
      </c>
      <c r="Z13" s="12">
        <v>2040</v>
      </c>
      <c r="AA13" s="12">
        <v>2041</v>
      </c>
      <c r="AB13" s="12">
        <v>2042</v>
      </c>
      <c r="AC13" s="12">
        <v>2043</v>
      </c>
      <c r="AD13" s="12">
        <v>2044</v>
      </c>
      <c r="AE13" s="12">
        <v>2045</v>
      </c>
      <c r="AF13" s="12">
        <v>2046</v>
      </c>
      <c r="AG13" s="12">
        <v>2047</v>
      </c>
      <c r="AH13" s="12">
        <v>2048</v>
      </c>
      <c r="AI13" s="12">
        <v>2049</v>
      </c>
      <c r="AJ13" s="12">
        <v>2050</v>
      </c>
      <c r="AK13" s="12">
        <v>2050</v>
      </c>
      <c r="AL13" s="13"/>
      <c r="AM13" s="13"/>
    </row>
    <row r="14" spans="1:39" ht="15" customHeight="1" x14ac:dyDescent="0.35"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</row>
    <row r="15" spans="1:39" ht="15" customHeight="1" x14ac:dyDescent="0.35">
      <c r="B15" s="23" t="s">
        <v>100</v>
      </c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</row>
    <row r="16" spans="1:39" ht="15" customHeight="1" x14ac:dyDescent="0.35">
      <c r="B16" s="23" t="s">
        <v>101</v>
      </c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</row>
    <row r="17" spans="1:39" ht="15" customHeight="1" x14ac:dyDescent="0.35">
      <c r="A17" s="18" t="s">
        <v>102</v>
      </c>
      <c r="B17" s="24" t="s">
        <v>103</v>
      </c>
      <c r="C17" s="25">
        <v>553.9</v>
      </c>
      <c r="D17" s="25">
        <v>536.6</v>
      </c>
      <c r="E17" s="25">
        <v>512.1</v>
      </c>
      <c r="F17" s="25">
        <v>500.4</v>
      </c>
      <c r="G17" s="25">
        <v>488.5</v>
      </c>
      <c r="H17" s="25">
        <v>474</v>
      </c>
      <c r="I17" s="25">
        <v>476.1</v>
      </c>
      <c r="J17" s="25">
        <v>477.1</v>
      </c>
      <c r="K17" s="25">
        <v>478.4</v>
      </c>
      <c r="L17" s="25">
        <v>479.6</v>
      </c>
      <c r="M17" s="25">
        <v>484.1</v>
      </c>
      <c r="N17" s="25">
        <v>488.5</v>
      </c>
      <c r="O17" s="25">
        <v>491.7</v>
      </c>
      <c r="P17" s="25">
        <v>497.4</v>
      </c>
      <c r="Q17" s="25">
        <v>506.8</v>
      </c>
      <c r="R17" s="25">
        <v>510</v>
      </c>
      <c r="S17" s="25">
        <v>513.79999999999995</v>
      </c>
      <c r="T17" s="25">
        <v>517.6</v>
      </c>
      <c r="U17" s="25">
        <v>519.29999999999995</v>
      </c>
      <c r="V17" s="25">
        <v>520.1</v>
      </c>
      <c r="W17" s="25">
        <v>522.29999999999995</v>
      </c>
      <c r="X17" s="25">
        <v>525.1</v>
      </c>
      <c r="Y17" s="25">
        <v>525.70000000000005</v>
      </c>
      <c r="Z17" s="25">
        <v>526.9</v>
      </c>
      <c r="AA17" s="25">
        <v>528.79999999999995</v>
      </c>
      <c r="AB17" s="25">
        <v>529.4</v>
      </c>
      <c r="AC17" s="25">
        <v>530.5</v>
      </c>
      <c r="AD17" s="25">
        <v>533.6</v>
      </c>
      <c r="AE17" s="25">
        <v>535.9</v>
      </c>
      <c r="AF17" s="25">
        <v>536.9</v>
      </c>
      <c r="AG17" s="25">
        <v>535.1</v>
      </c>
      <c r="AH17" s="25">
        <v>532.1</v>
      </c>
      <c r="AI17" s="25">
        <v>530.70000000000005</v>
      </c>
      <c r="AJ17" s="25">
        <v>528.1</v>
      </c>
      <c r="AK17" s="26">
        <v>-1E-3</v>
      </c>
      <c r="AL17" s="13"/>
      <c r="AM17" s="13"/>
    </row>
    <row r="18" spans="1:39" ht="15" customHeight="1" x14ac:dyDescent="0.35">
      <c r="A18" s="18" t="s">
        <v>104</v>
      </c>
      <c r="B18" s="24" t="s">
        <v>105</v>
      </c>
      <c r="C18" s="25">
        <v>0.1</v>
      </c>
      <c r="D18" s="25">
        <v>0.6</v>
      </c>
      <c r="E18" s="25">
        <v>1.8</v>
      </c>
      <c r="F18" s="25">
        <v>3</v>
      </c>
      <c r="G18" s="25">
        <v>3.3</v>
      </c>
      <c r="H18" s="25">
        <v>3.8</v>
      </c>
      <c r="I18" s="25">
        <v>4.5999999999999996</v>
      </c>
      <c r="J18" s="25">
        <v>5.3</v>
      </c>
      <c r="K18" s="25">
        <v>6.4</v>
      </c>
      <c r="L18" s="25">
        <v>7.7</v>
      </c>
      <c r="M18" s="25">
        <v>9.1999999999999993</v>
      </c>
      <c r="N18" s="25">
        <v>11</v>
      </c>
      <c r="O18" s="25">
        <v>12.3</v>
      </c>
      <c r="P18" s="25">
        <v>13.6</v>
      </c>
      <c r="Q18" s="25">
        <v>14</v>
      </c>
      <c r="R18" s="25">
        <v>14</v>
      </c>
      <c r="S18" s="25">
        <v>13.7</v>
      </c>
      <c r="T18" s="25">
        <v>14.2</v>
      </c>
      <c r="U18" s="25">
        <v>13.9</v>
      </c>
      <c r="V18" s="25">
        <v>13.5</v>
      </c>
      <c r="W18" s="25">
        <v>13.4</v>
      </c>
      <c r="X18" s="25">
        <v>13.2</v>
      </c>
      <c r="Y18" s="25">
        <v>13</v>
      </c>
      <c r="Z18" s="25">
        <v>12.9</v>
      </c>
      <c r="AA18" s="25">
        <v>12.8</v>
      </c>
      <c r="AB18" s="25">
        <v>12.6</v>
      </c>
      <c r="AC18" s="25">
        <v>12.5</v>
      </c>
      <c r="AD18" s="25">
        <v>12.5</v>
      </c>
      <c r="AE18" s="25">
        <v>12.3</v>
      </c>
      <c r="AF18" s="25">
        <v>12.4</v>
      </c>
      <c r="AG18" s="25">
        <v>12.3</v>
      </c>
      <c r="AH18" s="25">
        <v>12.1</v>
      </c>
      <c r="AI18" s="25">
        <v>12</v>
      </c>
      <c r="AJ18" s="25">
        <v>11.7</v>
      </c>
      <c r="AK18" s="26">
        <v>9.7000000000000003E-2</v>
      </c>
      <c r="AL18" s="13"/>
      <c r="AM18" s="13"/>
    </row>
    <row r="19" spans="1:39" ht="15" customHeight="1" x14ac:dyDescent="0.35">
      <c r="A19" s="18" t="s">
        <v>106</v>
      </c>
      <c r="B19" s="24" t="s">
        <v>107</v>
      </c>
      <c r="C19" s="25">
        <v>554</v>
      </c>
      <c r="D19" s="25">
        <v>537.1</v>
      </c>
      <c r="E19" s="25">
        <v>513.9</v>
      </c>
      <c r="F19" s="25">
        <v>503.3</v>
      </c>
      <c r="G19" s="25">
        <v>491.9</v>
      </c>
      <c r="H19" s="25">
        <v>477.9</v>
      </c>
      <c r="I19" s="25">
        <v>480.7</v>
      </c>
      <c r="J19" s="25">
        <v>482.4</v>
      </c>
      <c r="K19" s="25">
        <v>484.8</v>
      </c>
      <c r="L19" s="25">
        <v>487.3</v>
      </c>
      <c r="M19" s="25">
        <v>493.3</v>
      </c>
      <c r="N19" s="25">
        <v>499.6</v>
      </c>
      <c r="O19" s="25">
        <v>504</v>
      </c>
      <c r="P19" s="25">
        <v>511</v>
      </c>
      <c r="Q19" s="25">
        <v>520.79999999999995</v>
      </c>
      <c r="R19" s="25">
        <v>524</v>
      </c>
      <c r="S19" s="25">
        <v>527.5</v>
      </c>
      <c r="T19" s="25">
        <v>531.79999999999995</v>
      </c>
      <c r="U19" s="25">
        <v>533.20000000000005</v>
      </c>
      <c r="V19" s="25">
        <v>533.6</v>
      </c>
      <c r="W19" s="25">
        <v>535.70000000000005</v>
      </c>
      <c r="X19" s="25">
        <v>538.29999999999995</v>
      </c>
      <c r="Y19" s="25">
        <v>538.70000000000005</v>
      </c>
      <c r="Z19" s="25">
        <v>539.79999999999995</v>
      </c>
      <c r="AA19" s="25">
        <v>541.6</v>
      </c>
      <c r="AB19" s="25">
        <v>542.1</v>
      </c>
      <c r="AC19" s="25">
        <v>543</v>
      </c>
      <c r="AD19" s="25">
        <v>546.1</v>
      </c>
      <c r="AE19" s="25">
        <v>548.20000000000005</v>
      </c>
      <c r="AF19" s="25">
        <v>549.20000000000005</v>
      </c>
      <c r="AG19" s="25">
        <v>547.4</v>
      </c>
      <c r="AH19" s="25">
        <v>544.20000000000005</v>
      </c>
      <c r="AI19" s="25">
        <v>542.70000000000005</v>
      </c>
      <c r="AJ19" s="25">
        <v>539.79999999999995</v>
      </c>
      <c r="AK19" s="26">
        <v>0</v>
      </c>
      <c r="AL19" s="13"/>
      <c r="AM19" s="13"/>
    </row>
    <row r="20" spans="1:39" ht="14.25" x14ac:dyDescent="0.35"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</row>
    <row r="21" spans="1:39" ht="15" customHeight="1" x14ac:dyDescent="0.35">
      <c r="B21" s="23" t="s">
        <v>108</v>
      </c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</row>
    <row r="22" spans="1:39" ht="15" customHeight="1" x14ac:dyDescent="0.35">
      <c r="A22" s="18" t="s">
        <v>109</v>
      </c>
      <c r="B22" s="24" t="s">
        <v>110</v>
      </c>
      <c r="C22" s="25">
        <v>17.100000000000001</v>
      </c>
      <c r="D22" s="25">
        <v>16.399999999999999</v>
      </c>
      <c r="E22" s="25">
        <v>15.8</v>
      </c>
      <c r="F22" s="25">
        <v>15.6</v>
      </c>
      <c r="G22" s="25">
        <v>15.4</v>
      </c>
      <c r="H22" s="25">
        <v>15.1</v>
      </c>
      <c r="I22" s="25">
        <v>15.2</v>
      </c>
      <c r="J22" s="25">
        <v>15.3</v>
      </c>
      <c r="K22" s="25">
        <v>15.4</v>
      </c>
      <c r="L22" s="25">
        <v>15.5</v>
      </c>
      <c r="M22" s="25">
        <v>16.2</v>
      </c>
      <c r="N22" s="25">
        <v>17.2</v>
      </c>
      <c r="O22" s="25">
        <v>18.100000000000001</v>
      </c>
      <c r="P22" s="25">
        <v>19.3</v>
      </c>
      <c r="Q22" s="25">
        <v>20</v>
      </c>
      <c r="R22" s="25">
        <v>20.399999999999999</v>
      </c>
      <c r="S22" s="25">
        <v>20.9</v>
      </c>
      <c r="T22" s="25">
        <v>21.8</v>
      </c>
      <c r="U22" s="25">
        <v>22.1</v>
      </c>
      <c r="V22" s="25">
        <v>22.4</v>
      </c>
      <c r="W22" s="25">
        <v>22.7</v>
      </c>
      <c r="X22" s="25">
        <v>22.8</v>
      </c>
      <c r="Y22" s="25">
        <v>22.6</v>
      </c>
      <c r="Z22" s="25">
        <v>22.4</v>
      </c>
      <c r="AA22" s="25">
        <v>21.8</v>
      </c>
      <c r="AB22" s="25">
        <v>21.2</v>
      </c>
      <c r="AC22" s="25">
        <v>20.399999999999999</v>
      </c>
      <c r="AD22" s="25">
        <v>19.899999999999999</v>
      </c>
      <c r="AE22" s="25">
        <v>19.5</v>
      </c>
      <c r="AF22" s="25">
        <v>18.3</v>
      </c>
      <c r="AG22" s="25">
        <v>17.7</v>
      </c>
      <c r="AH22" s="25">
        <v>17.399999999999999</v>
      </c>
      <c r="AI22" s="25">
        <v>17.399999999999999</v>
      </c>
      <c r="AJ22" s="25">
        <v>17.3</v>
      </c>
      <c r="AK22" s="26">
        <v>2E-3</v>
      </c>
      <c r="AL22" s="13"/>
      <c r="AM22" s="13"/>
    </row>
    <row r="23" spans="1:39" ht="15" customHeight="1" x14ac:dyDescent="0.35">
      <c r="A23" s="18" t="s">
        <v>111</v>
      </c>
      <c r="B23" s="24" t="s">
        <v>112</v>
      </c>
      <c r="C23" s="25">
        <v>2.4</v>
      </c>
      <c r="D23" s="25">
        <v>1.1000000000000001</v>
      </c>
      <c r="E23" s="25">
        <v>3.9</v>
      </c>
      <c r="F23" s="25">
        <v>4.2</v>
      </c>
      <c r="G23" s="25">
        <v>4.5999999999999996</v>
      </c>
      <c r="H23" s="25">
        <v>5.4</v>
      </c>
      <c r="I23" s="25">
        <v>5.8</v>
      </c>
      <c r="J23" s="25">
        <v>6.6</v>
      </c>
      <c r="K23" s="25">
        <v>7</v>
      </c>
      <c r="L23" s="25">
        <v>6.7</v>
      </c>
      <c r="M23" s="25">
        <v>6.8</v>
      </c>
      <c r="N23" s="25">
        <v>6.5</v>
      </c>
      <c r="O23" s="25">
        <v>6.5</v>
      </c>
      <c r="P23" s="25">
        <v>6.5</v>
      </c>
      <c r="Q23" s="25">
        <v>6.6</v>
      </c>
      <c r="R23" s="25">
        <v>6.4</v>
      </c>
      <c r="S23" s="25">
        <v>6.4</v>
      </c>
      <c r="T23" s="25">
        <v>6.5</v>
      </c>
      <c r="U23" s="25">
        <v>6.6</v>
      </c>
      <c r="V23" s="25">
        <v>6.7</v>
      </c>
      <c r="W23" s="25">
        <v>6.7</v>
      </c>
      <c r="X23" s="25">
        <v>6.8</v>
      </c>
      <c r="Y23" s="25">
        <v>6.9</v>
      </c>
      <c r="Z23" s="25">
        <v>7</v>
      </c>
      <c r="AA23" s="25">
        <v>7</v>
      </c>
      <c r="AB23" s="25">
        <v>7.1</v>
      </c>
      <c r="AC23" s="25">
        <v>7.2</v>
      </c>
      <c r="AD23" s="25">
        <v>7.3</v>
      </c>
      <c r="AE23" s="25">
        <v>7.4</v>
      </c>
      <c r="AF23" s="25">
        <v>7.5</v>
      </c>
      <c r="AG23" s="25">
        <v>7.5</v>
      </c>
      <c r="AH23" s="25">
        <v>7.6</v>
      </c>
      <c r="AI23" s="25">
        <v>7.7</v>
      </c>
      <c r="AJ23" s="25">
        <v>7.7</v>
      </c>
      <c r="AK23" s="26">
        <v>6.3E-2</v>
      </c>
      <c r="AL23" s="13"/>
      <c r="AM23" s="13"/>
    </row>
    <row r="24" spans="1:39" ht="15" customHeight="1" x14ac:dyDescent="0.35">
      <c r="A24" s="18" t="s">
        <v>113</v>
      </c>
      <c r="B24" s="24" t="s">
        <v>114</v>
      </c>
      <c r="C24" s="25">
        <v>2.7</v>
      </c>
      <c r="D24" s="25">
        <v>3.4</v>
      </c>
      <c r="E24" s="25">
        <v>12.4</v>
      </c>
      <c r="F24" s="25">
        <v>15.7</v>
      </c>
      <c r="G24" s="25">
        <v>16.5</v>
      </c>
      <c r="H24" s="25">
        <v>17</v>
      </c>
      <c r="I24" s="25">
        <v>18.7</v>
      </c>
      <c r="J24" s="25">
        <v>21</v>
      </c>
      <c r="K24" s="25">
        <v>23</v>
      </c>
      <c r="L24" s="25">
        <v>23</v>
      </c>
      <c r="M24" s="25">
        <v>23.3</v>
      </c>
      <c r="N24" s="25">
        <v>23.9</v>
      </c>
      <c r="O24" s="25">
        <v>25.2</v>
      </c>
      <c r="P24" s="25">
        <v>25.8</v>
      </c>
      <c r="Q24" s="25">
        <v>27.8</v>
      </c>
      <c r="R24" s="25">
        <v>29.7</v>
      </c>
      <c r="S24" s="25">
        <v>32.1</v>
      </c>
      <c r="T24" s="25">
        <v>34.700000000000003</v>
      </c>
      <c r="U24" s="25">
        <v>37.200000000000003</v>
      </c>
      <c r="V24" s="25">
        <v>39.799999999999997</v>
      </c>
      <c r="W24" s="25">
        <v>42.3</v>
      </c>
      <c r="X24" s="25">
        <v>45.1</v>
      </c>
      <c r="Y24" s="25">
        <v>47.8</v>
      </c>
      <c r="Z24" s="25">
        <v>50.8</v>
      </c>
      <c r="AA24" s="25">
        <v>52.5</v>
      </c>
      <c r="AB24" s="25">
        <v>54</v>
      </c>
      <c r="AC24" s="25">
        <v>55.2</v>
      </c>
      <c r="AD24" s="25">
        <v>56.6</v>
      </c>
      <c r="AE24" s="25">
        <v>57.9</v>
      </c>
      <c r="AF24" s="25">
        <v>59.2</v>
      </c>
      <c r="AG24" s="25">
        <v>60.3</v>
      </c>
      <c r="AH24" s="25">
        <v>61.5</v>
      </c>
      <c r="AI24" s="25">
        <v>62.6</v>
      </c>
      <c r="AJ24" s="25">
        <v>63.5</v>
      </c>
      <c r="AK24" s="26">
        <v>9.6000000000000002E-2</v>
      </c>
      <c r="AL24" s="13"/>
      <c r="AM24" s="13"/>
    </row>
    <row r="25" spans="1:39" ht="15" customHeight="1" x14ac:dyDescent="0.35">
      <c r="A25" s="18" t="s">
        <v>115</v>
      </c>
      <c r="B25" s="24" t="s">
        <v>116</v>
      </c>
      <c r="C25" s="25">
        <v>2.2999999999999998</v>
      </c>
      <c r="D25" s="25">
        <v>10</v>
      </c>
      <c r="E25" s="25">
        <v>16</v>
      </c>
      <c r="F25" s="25">
        <v>20.9</v>
      </c>
      <c r="G25" s="25">
        <v>26.5</v>
      </c>
      <c r="H25" s="25">
        <v>28</v>
      </c>
      <c r="I25" s="25">
        <v>29.9</v>
      </c>
      <c r="J25" s="25">
        <v>30.9</v>
      </c>
      <c r="K25" s="25">
        <v>31.6</v>
      </c>
      <c r="L25" s="25">
        <v>31.9</v>
      </c>
      <c r="M25" s="25">
        <v>33</v>
      </c>
      <c r="N25" s="25">
        <v>34.5</v>
      </c>
      <c r="O25" s="25">
        <v>36.4</v>
      </c>
      <c r="P25" s="25">
        <v>39.6</v>
      </c>
      <c r="Q25" s="25">
        <v>43</v>
      </c>
      <c r="R25" s="25">
        <v>46.2</v>
      </c>
      <c r="S25" s="25">
        <v>49.4</v>
      </c>
      <c r="T25" s="25">
        <v>52.6</v>
      </c>
      <c r="U25" s="25">
        <v>55.5</v>
      </c>
      <c r="V25" s="25">
        <v>58</v>
      </c>
      <c r="W25" s="25">
        <v>60.2</v>
      </c>
      <c r="X25" s="25">
        <v>62</v>
      </c>
      <c r="Y25" s="25">
        <v>63.5</v>
      </c>
      <c r="Z25" s="25">
        <v>64.7</v>
      </c>
      <c r="AA25" s="25">
        <v>66.099999999999994</v>
      </c>
      <c r="AB25" s="25">
        <v>67.5</v>
      </c>
      <c r="AC25" s="25">
        <v>69</v>
      </c>
      <c r="AD25" s="25">
        <v>70.599999999999994</v>
      </c>
      <c r="AE25" s="25">
        <v>72</v>
      </c>
      <c r="AF25" s="25">
        <v>73.5</v>
      </c>
      <c r="AG25" s="25">
        <v>74.7</v>
      </c>
      <c r="AH25" s="25">
        <v>75.8</v>
      </c>
      <c r="AI25" s="25">
        <v>77.099999999999994</v>
      </c>
      <c r="AJ25" s="25">
        <v>78.099999999999994</v>
      </c>
      <c r="AK25" s="26">
        <v>6.6000000000000003E-2</v>
      </c>
      <c r="AL25" s="13"/>
      <c r="AM25" s="13"/>
    </row>
    <row r="26" spans="1:39" ht="15" customHeight="1" x14ac:dyDescent="0.35">
      <c r="A26" s="18" t="s">
        <v>117</v>
      </c>
      <c r="B26" s="24" t="s">
        <v>118</v>
      </c>
      <c r="C26" s="25">
        <v>1.7</v>
      </c>
      <c r="D26" s="25">
        <v>2.2000000000000002</v>
      </c>
      <c r="E26" s="25">
        <v>2.4</v>
      </c>
      <c r="F26" s="25">
        <v>2.8</v>
      </c>
      <c r="G26" s="25">
        <v>4</v>
      </c>
      <c r="H26" s="25">
        <v>4.5999999999999996</v>
      </c>
      <c r="I26" s="25">
        <v>5</v>
      </c>
      <c r="J26" s="25">
        <v>5.3</v>
      </c>
      <c r="K26" s="25">
        <v>5.8</v>
      </c>
      <c r="L26" s="25">
        <v>5.9</v>
      </c>
      <c r="M26" s="25">
        <v>6</v>
      </c>
      <c r="N26" s="25">
        <v>6.1</v>
      </c>
      <c r="O26" s="25">
        <v>6.2</v>
      </c>
      <c r="P26" s="25">
        <v>6.3</v>
      </c>
      <c r="Q26" s="25">
        <v>6.3</v>
      </c>
      <c r="R26" s="25">
        <v>6.4</v>
      </c>
      <c r="S26" s="25">
        <v>6.4</v>
      </c>
      <c r="T26" s="25">
        <v>6.5</v>
      </c>
      <c r="U26" s="25">
        <v>6.5</v>
      </c>
      <c r="V26" s="25">
        <v>6.6</v>
      </c>
      <c r="W26" s="25">
        <v>6.7</v>
      </c>
      <c r="X26" s="25">
        <v>6.6</v>
      </c>
      <c r="Y26" s="25">
        <v>6.6</v>
      </c>
      <c r="Z26" s="25">
        <v>6.7</v>
      </c>
      <c r="AA26" s="25">
        <v>6.7</v>
      </c>
      <c r="AB26" s="25">
        <v>6.7</v>
      </c>
      <c r="AC26" s="25">
        <v>6.8</v>
      </c>
      <c r="AD26" s="25">
        <v>6.8</v>
      </c>
      <c r="AE26" s="25">
        <v>6.8</v>
      </c>
      <c r="AF26" s="25">
        <v>6.8</v>
      </c>
      <c r="AG26" s="25">
        <v>6.9</v>
      </c>
      <c r="AH26" s="25">
        <v>6.9</v>
      </c>
      <c r="AI26" s="25">
        <v>6.9</v>
      </c>
      <c r="AJ26" s="25">
        <v>6.9</v>
      </c>
      <c r="AK26" s="26">
        <v>3.6999999999999998E-2</v>
      </c>
      <c r="AL26" s="13"/>
      <c r="AM26" s="13"/>
    </row>
    <row r="27" spans="1:39" ht="15" customHeight="1" x14ac:dyDescent="0.35">
      <c r="A27" s="18" t="s">
        <v>119</v>
      </c>
      <c r="B27" s="24" t="s">
        <v>120</v>
      </c>
      <c r="C27" s="25">
        <v>3.5</v>
      </c>
      <c r="D27" s="25">
        <v>8</v>
      </c>
      <c r="E27" s="25">
        <v>8.4</v>
      </c>
      <c r="F27" s="25">
        <v>8.8000000000000007</v>
      </c>
      <c r="G27" s="25">
        <v>8.1999999999999993</v>
      </c>
      <c r="H27" s="25">
        <v>7.6</v>
      </c>
      <c r="I27" s="25">
        <v>7.3</v>
      </c>
      <c r="J27" s="25">
        <v>7.4</v>
      </c>
      <c r="K27" s="25">
        <v>7.2</v>
      </c>
      <c r="L27" s="25">
        <v>7.3</v>
      </c>
      <c r="M27" s="25">
        <v>7.7</v>
      </c>
      <c r="N27" s="25">
        <v>8.1</v>
      </c>
      <c r="O27" s="25">
        <v>9</v>
      </c>
      <c r="P27" s="25">
        <v>9.6</v>
      </c>
      <c r="Q27" s="25">
        <v>10.1</v>
      </c>
      <c r="R27" s="25">
        <v>10.6</v>
      </c>
      <c r="S27" s="25">
        <v>11.1</v>
      </c>
      <c r="T27" s="25">
        <v>11.7</v>
      </c>
      <c r="U27" s="25">
        <v>12.1</v>
      </c>
      <c r="V27" s="25">
        <v>12.6</v>
      </c>
      <c r="W27" s="25">
        <v>13</v>
      </c>
      <c r="X27" s="25">
        <v>13.4</v>
      </c>
      <c r="Y27" s="25">
        <v>13.8</v>
      </c>
      <c r="Z27" s="25">
        <v>14.2</v>
      </c>
      <c r="AA27" s="25">
        <v>14.4</v>
      </c>
      <c r="AB27" s="25">
        <v>14.6</v>
      </c>
      <c r="AC27" s="25">
        <v>14.8</v>
      </c>
      <c r="AD27" s="25">
        <v>14.9</v>
      </c>
      <c r="AE27" s="25">
        <v>15.1</v>
      </c>
      <c r="AF27" s="25">
        <v>15.2</v>
      </c>
      <c r="AG27" s="25">
        <v>15.3</v>
      </c>
      <c r="AH27" s="25">
        <v>15.4</v>
      </c>
      <c r="AI27" s="25">
        <v>15.4</v>
      </c>
      <c r="AJ27" s="25">
        <v>15.5</v>
      </c>
      <c r="AK27" s="26">
        <v>2.1000000000000001E-2</v>
      </c>
      <c r="AL27" s="13"/>
      <c r="AM27" s="13"/>
    </row>
    <row r="28" spans="1:39" ht="15" customHeight="1" x14ac:dyDescent="0.35">
      <c r="A28" s="18" t="s">
        <v>121</v>
      </c>
      <c r="B28" s="24" t="s">
        <v>122</v>
      </c>
      <c r="C28" s="25">
        <v>0</v>
      </c>
      <c r="D28" s="25">
        <v>0</v>
      </c>
      <c r="E28" s="25">
        <v>0</v>
      </c>
      <c r="F28" s="25">
        <v>0</v>
      </c>
      <c r="G28" s="25">
        <v>0</v>
      </c>
      <c r="H28" s="25">
        <v>0</v>
      </c>
      <c r="I28" s="25">
        <v>0</v>
      </c>
      <c r="J28" s="25">
        <v>0</v>
      </c>
      <c r="K28" s="25">
        <v>0</v>
      </c>
      <c r="L28" s="25">
        <v>0</v>
      </c>
      <c r="M28" s="25">
        <v>0</v>
      </c>
      <c r="N28" s="25">
        <v>0</v>
      </c>
      <c r="O28" s="25">
        <v>0</v>
      </c>
      <c r="P28" s="25">
        <v>0.1</v>
      </c>
      <c r="Q28" s="25">
        <v>0.4</v>
      </c>
      <c r="R28" s="25">
        <v>0.6</v>
      </c>
      <c r="S28" s="25">
        <v>0.8</v>
      </c>
      <c r="T28" s="25">
        <v>0.8</v>
      </c>
      <c r="U28" s="25">
        <v>0.9</v>
      </c>
      <c r="V28" s="25">
        <v>0.9</v>
      </c>
      <c r="W28" s="25">
        <v>0.9</v>
      </c>
      <c r="X28" s="25">
        <v>0.9</v>
      </c>
      <c r="Y28" s="25">
        <v>0.9</v>
      </c>
      <c r="Z28" s="25">
        <v>0.9</v>
      </c>
      <c r="AA28" s="25">
        <v>1</v>
      </c>
      <c r="AB28" s="25">
        <v>1</v>
      </c>
      <c r="AC28" s="25">
        <v>1</v>
      </c>
      <c r="AD28" s="25">
        <v>1</v>
      </c>
      <c r="AE28" s="25">
        <v>1</v>
      </c>
      <c r="AF28" s="25">
        <v>1</v>
      </c>
      <c r="AG28" s="25">
        <v>1</v>
      </c>
      <c r="AH28" s="25">
        <v>1</v>
      </c>
      <c r="AI28" s="25">
        <v>1</v>
      </c>
      <c r="AJ28" s="25">
        <v>1</v>
      </c>
      <c r="AK28" s="27" t="s">
        <v>123</v>
      </c>
      <c r="AL28" s="13"/>
      <c r="AM28" s="13"/>
    </row>
    <row r="29" spans="1:39" ht="15" customHeight="1" x14ac:dyDescent="0.35">
      <c r="A29" s="18" t="s">
        <v>124</v>
      </c>
      <c r="B29" s="24" t="s">
        <v>125</v>
      </c>
      <c r="C29" s="25">
        <v>30.8</v>
      </c>
      <c r="D29" s="25">
        <v>36.9</v>
      </c>
      <c r="E29" s="25">
        <v>36.9</v>
      </c>
      <c r="F29" s="25">
        <v>36.9</v>
      </c>
      <c r="G29" s="25">
        <v>36.700000000000003</v>
      </c>
      <c r="H29" s="25">
        <v>36.700000000000003</v>
      </c>
      <c r="I29" s="25">
        <v>38.299999999999997</v>
      </c>
      <c r="J29" s="25">
        <v>40.299999999999997</v>
      </c>
      <c r="K29" s="25">
        <v>41.1</v>
      </c>
      <c r="L29" s="25">
        <v>43</v>
      </c>
      <c r="M29" s="25">
        <v>45.2</v>
      </c>
      <c r="N29" s="25">
        <v>47.3</v>
      </c>
      <c r="O29" s="25">
        <v>49.5</v>
      </c>
      <c r="P29" s="25">
        <v>51.5</v>
      </c>
      <c r="Q29" s="25">
        <v>53.5</v>
      </c>
      <c r="R29" s="25">
        <v>54.7</v>
      </c>
      <c r="S29" s="25">
        <v>55.9</v>
      </c>
      <c r="T29" s="25">
        <v>57.1</v>
      </c>
      <c r="U29" s="25">
        <v>57.9</v>
      </c>
      <c r="V29" s="25">
        <v>58.6</v>
      </c>
      <c r="W29" s="25">
        <v>59.3</v>
      </c>
      <c r="X29" s="25">
        <v>60</v>
      </c>
      <c r="Y29" s="25">
        <v>60.4</v>
      </c>
      <c r="Z29" s="25">
        <v>61</v>
      </c>
      <c r="AA29" s="25">
        <v>61.6</v>
      </c>
      <c r="AB29" s="25">
        <v>61.7</v>
      </c>
      <c r="AC29" s="25">
        <v>61.8</v>
      </c>
      <c r="AD29" s="25">
        <v>62.1</v>
      </c>
      <c r="AE29" s="25">
        <v>62.3</v>
      </c>
      <c r="AF29" s="25">
        <v>62.4</v>
      </c>
      <c r="AG29" s="25">
        <v>62.1</v>
      </c>
      <c r="AH29" s="25">
        <v>61.8</v>
      </c>
      <c r="AI29" s="25">
        <v>61.6</v>
      </c>
      <c r="AJ29" s="25">
        <v>61.2</v>
      </c>
      <c r="AK29" s="26">
        <v>1.6E-2</v>
      </c>
      <c r="AL29" s="13"/>
      <c r="AM29" s="13"/>
    </row>
    <row r="30" spans="1:39" ht="15" customHeight="1" x14ac:dyDescent="0.35">
      <c r="A30" s="18" t="s">
        <v>126</v>
      </c>
      <c r="B30" s="24" t="s">
        <v>127</v>
      </c>
      <c r="C30" s="25">
        <v>0.8</v>
      </c>
      <c r="D30" s="25">
        <v>0.1</v>
      </c>
      <c r="E30" s="25">
        <v>0.1</v>
      </c>
      <c r="F30" s="25">
        <v>0.1</v>
      </c>
      <c r="G30" s="25">
        <v>0.1</v>
      </c>
      <c r="H30" s="25">
        <v>0.1</v>
      </c>
      <c r="I30" s="25">
        <v>0.1</v>
      </c>
      <c r="J30" s="25">
        <v>0.1</v>
      </c>
      <c r="K30" s="25">
        <v>0.1</v>
      </c>
      <c r="L30" s="25">
        <v>0.1</v>
      </c>
      <c r="M30" s="25">
        <v>0.1</v>
      </c>
      <c r="N30" s="25">
        <v>0.1</v>
      </c>
      <c r="O30" s="25">
        <v>0.1</v>
      </c>
      <c r="P30" s="25">
        <v>0.1</v>
      </c>
      <c r="Q30" s="25">
        <v>0.1</v>
      </c>
      <c r="R30" s="25">
        <v>0.1</v>
      </c>
      <c r="S30" s="25">
        <v>0.1</v>
      </c>
      <c r="T30" s="25">
        <v>0.1</v>
      </c>
      <c r="U30" s="25">
        <v>0.1</v>
      </c>
      <c r="V30" s="25">
        <v>0.1</v>
      </c>
      <c r="W30" s="25">
        <v>0.1</v>
      </c>
      <c r="X30" s="25">
        <v>0.1</v>
      </c>
      <c r="Y30" s="25">
        <v>0.1</v>
      </c>
      <c r="Z30" s="25">
        <v>0.1</v>
      </c>
      <c r="AA30" s="25">
        <v>0.1</v>
      </c>
      <c r="AB30" s="25">
        <v>0.1</v>
      </c>
      <c r="AC30" s="25">
        <v>0.1</v>
      </c>
      <c r="AD30" s="25">
        <v>0.1</v>
      </c>
      <c r="AE30" s="25">
        <v>0.1</v>
      </c>
      <c r="AF30" s="25">
        <v>0.1</v>
      </c>
      <c r="AG30" s="25">
        <v>0.1</v>
      </c>
      <c r="AH30" s="25">
        <v>0.1</v>
      </c>
      <c r="AI30" s="25">
        <v>0.1</v>
      </c>
      <c r="AJ30" s="25">
        <v>0.1</v>
      </c>
      <c r="AK30" s="26">
        <v>1.7000000000000001E-2</v>
      </c>
      <c r="AL30" s="13"/>
      <c r="AM30" s="13"/>
    </row>
    <row r="31" spans="1:39" ht="15" customHeight="1" x14ac:dyDescent="0.35">
      <c r="A31" s="18" t="s">
        <v>128</v>
      </c>
      <c r="B31" s="24" t="s">
        <v>129</v>
      </c>
      <c r="C31" s="25">
        <v>0.3</v>
      </c>
      <c r="D31" s="25">
        <v>0.3</v>
      </c>
      <c r="E31" s="25">
        <v>0.3</v>
      </c>
      <c r="F31" s="25">
        <v>0.3</v>
      </c>
      <c r="G31" s="25">
        <v>0.3</v>
      </c>
      <c r="H31" s="25">
        <v>0.3</v>
      </c>
      <c r="I31" s="25">
        <v>0.3</v>
      </c>
      <c r="J31" s="25">
        <v>0.3</v>
      </c>
      <c r="K31" s="25">
        <v>0.3</v>
      </c>
      <c r="L31" s="25">
        <v>0.3</v>
      </c>
      <c r="M31" s="25">
        <v>0.3</v>
      </c>
      <c r="N31" s="25">
        <v>0.3</v>
      </c>
      <c r="O31" s="25">
        <v>0.3</v>
      </c>
      <c r="P31" s="25">
        <v>0.3</v>
      </c>
      <c r="Q31" s="25">
        <v>0.3</v>
      </c>
      <c r="R31" s="25">
        <v>0.3</v>
      </c>
      <c r="S31" s="25">
        <v>0.3</v>
      </c>
      <c r="T31" s="25">
        <v>0.3</v>
      </c>
      <c r="U31" s="25">
        <v>0.3</v>
      </c>
      <c r="V31" s="25">
        <v>0.3</v>
      </c>
      <c r="W31" s="25">
        <v>0.3</v>
      </c>
      <c r="X31" s="25">
        <v>0.3</v>
      </c>
      <c r="Y31" s="25">
        <v>0.3</v>
      </c>
      <c r="Z31" s="25">
        <v>0.4</v>
      </c>
      <c r="AA31" s="25">
        <v>0.4</v>
      </c>
      <c r="AB31" s="25">
        <v>0.4</v>
      </c>
      <c r="AC31" s="25">
        <v>0.4</v>
      </c>
      <c r="AD31" s="25">
        <v>0.4</v>
      </c>
      <c r="AE31" s="25">
        <v>0.4</v>
      </c>
      <c r="AF31" s="25">
        <v>0.4</v>
      </c>
      <c r="AG31" s="25">
        <v>0.4</v>
      </c>
      <c r="AH31" s="25">
        <v>0.4</v>
      </c>
      <c r="AI31" s="25">
        <v>0.4</v>
      </c>
      <c r="AJ31" s="25">
        <v>0.4</v>
      </c>
      <c r="AK31" s="26">
        <v>8.0000000000000002E-3</v>
      </c>
      <c r="AL31" s="13"/>
      <c r="AM31" s="13"/>
    </row>
    <row r="32" spans="1:39" ht="15" customHeight="1" x14ac:dyDescent="0.35">
      <c r="A32" s="18" t="s">
        <v>130</v>
      </c>
      <c r="B32" s="24" t="s">
        <v>131</v>
      </c>
      <c r="C32" s="25">
        <v>0</v>
      </c>
      <c r="D32" s="25">
        <v>0</v>
      </c>
      <c r="E32" s="25">
        <v>0</v>
      </c>
      <c r="F32" s="25">
        <v>0</v>
      </c>
      <c r="G32" s="25">
        <v>0</v>
      </c>
      <c r="H32" s="25">
        <v>0</v>
      </c>
      <c r="I32" s="25">
        <v>0</v>
      </c>
      <c r="J32" s="25">
        <v>0</v>
      </c>
      <c r="K32" s="25">
        <v>0</v>
      </c>
      <c r="L32" s="25">
        <v>0</v>
      </c>
      <c r="M32" s="25">
        <v>0</v>
      </c>
      <c r="N32" s="25">
        <v>0</v>
      </c>
      <c r="O32" s="25">
        <v>0</v>
      </c>
      <c r="P32" s="25">
        <v>0</v>
      </c>
      <c r="Q32" s="25">
        <v>0</v>
      </c>
      <c r="R32" s="25">
        <v>0</v>
      </c>
      <c r="S32" s="25">
        <v>0</v>
      </c>
      <c r="T32" s="25">
        <v>0</v>
      </c>
      <c r="U32" s="25">
        <v>0.1</v>
      </c>
      <c r="V32" s="25">
        <v>0.1</v>
      </c>
      <c r="W32" s="25">
        <v>0.1</v>
      </c>
      <c r="X32" s="25">
        <v>0.1</v>
      </c>
      <c r="Y32" s="25">
        <v>0.1</v>
      </c>
      <c r="Z32" s="25">
        <v>0.1</v>
      </c>
      <c r="AA32" s="25">
        <v>0.1</v>
      </c>
      <c r="AB32" s="25">
        <v>0.1</v>
      </c>
      <c r="AC32" s="25">
        <v>0.1</v>
      </c>
      <c r="AD32" s="25">
        <v>0.1</v>
      </c>
      <c r="AE32" s="25">
        <v>0.1</v>
      </c>
      <c r="AF32" s="25">
        <v>0.1</v>
      </c>
      <c r="AG32" s="25">
        <v>0.1</v>
      </c>
      <c r="AH32" s="25">
        <v>0.1</v>
      </c>
      <c r="AI32" s="25">
        <v>0.1</v>
      </c>
      <c r="AJ32" s="25">
        <v>0.1</v>
      </c>
      <c r="AK32" s="26">
        <v>1.2E-2</v>
      </c>
      <c r="AL32" s="13"/>
      <c r="AM32" s="13"/>
    </row>
    <row r="33" spans="1:39" ht="15" customHeight="1" x14ac:dyDescent="0.35">
      <c r="A33" s="18" t="s">
        <v>132</v>
      </c>
      <c r="B33" s="24" t="s">
        <v>133</v>
      </c>
      <c r="C33" s="25">
        <v>0.1</v>
      </c>
      <c r="D33" s="25">
        <v>0.1</v>
      </c>
      <c r="E33" s="25">
        <v>0.1</v>
      </c>
      <c r="F33" s="25">
        <v>0.1</v>
      </c>
      <c r="G33" s="25">
        <v>0.1</v>
      </c>
      <c r="H33" s="25">
        <v>0.1</v>
      </c>
      <c r="I33" s="25">
        <v>0.1</v>
      </c>
      <c r="J33" s="25">
        <v>0.1</v>
      </c>
      <c r="K33" s="25">
        <v>0.1</v>
      </c>
      <c r="L33" s="25">
        <v>0.1</v>
      </c>
      <c r="M33" s="25">
        <v>0.1</v>
      </c>
      <c r="N33" s="25">
        <v>0.1</v>
      </c>
      <c r="O33" s="25">
        <v>0.1</v>
      </c>
      <c r="P33" s="25">
        <v>0.1</v>
      </c>
      <c r="Q33" s="25">
        <v>0.1</v>
      </c>
      <c r="R33" s="25">
        <v>0.1</v>
      </c>
      <c r="S33" s="25">
        <v>0.1</v>
      </c>
      <c r="T33" s="25">
        <v>0.1</v>
      </c>
      <c r="U33" s="25">
        <v>0.1</v>
      </c>
      <c r="V33" s="25">
        <v>0.1</v>
      </c>
      <c r="W33" s="25">
        <v>0.1</v>
      </c>
      <c r="X33" s="25">
        <v>0.1</v>
      </c>
      <c r="Y33" s="25">
        <v>0.1</v>
      </c>
      <c r="Z33" s="25">
        <v>0.1</v>
      </c>
      <c r="AA33" s="25">
        <v>0.1</v>
      </c>
      <c r="AB33" s="25">
        <v>0.1</v>
      </c>
      <c r="AC33" s="25">
        <v>0.1</v>
      </c>
      <c r="AD33" s="25">
        <v>0.1</v>
      </c>
      <c r="AE33" s="25">
        <v>0.1</v>
      </c>
      <c r="AF33" s="25">
        <v>0.1</v>
      </c>
      <c r="AG33" s="25">
        <v>0.1</v>
      </c>
      <c r="AH33" s="25">
        <v>0.1</v>
      </c>
      <c r="AI33" s="25">
        <v>0.1</v>
      </c>
      <c r="AJ33" s="25">
        <v>0.1</v>
      </c>
      <c r="AK33" s="26">
        <v>7.0000000000000001E-3</v>
      </c>
      <c r="AL33" s="13"/>
      <c r="AM33" s="13"/>
    </row>
    <row r="34" spans="1:39" ht="15" customHeight="1" x14ac:dyDescent="0.35">
      <c r="A34" s="18" t="s">
        <v>134</v>
      </c>
      <c r="B34" s="24" t="s">
        <v>135</v>
      </c>
      <c r="C34" s="25">
        <v>0</v>
      </c>
      <c r="D34" s="25">
        <v>0</v>
      </c>
      <c r="E34" s="25">
        <v>0</v>
      </c>
      <c r="F34" s="25">
        <v>0</v>
      </c>
      <c r="G34" s="25">
        <v>0</v>
      </c>
      <c r="H34" s="25">
        <v>0</v>
      </c>
      <c r="I34" s="25">
        <v>0</v>
      </c>
      <c r="J34" s="25">
        <v>0</v>
      </c>
      <c r="K34" s="25">
        <v>0</v>
      </c>
      <c r="L34" s="25">
        <v>0</v>
      </c>
      <c r="M34" s="25">
        <v>0</v>
      </c>
      <c r="N34" s="25">
        <v>0</v>
      </c>
      <c r="O34" s="25">
        <v>0</v>
      </c>
      <c r="P34" s="25">
        <v>0</v>
      </c>
      <c r="Q34" s="25">
        <v>0</v>
      </c>
      <c r="R34" s="25">
        <v>0</v>
      </c>
      <c r="S34" s="25">
        <v>0</v>
      </c>
      <c r="T34" s="25">
        <v>0</v>
      </c>
      <c r="U34" s="25">
        <v>0</v>
      </c>
      <c r="V34" s="25">
        <v>0</v>
      </c>
      <c r="W34" s="25">
        <v>0</v>
      </c>
      <c r="X34" s="25">
        <v>0</v>
      </c>
      <c r="Y34" s="25">
        <v>0</v>
      </c>
      <c r="Z34" s="25">
        <v>0</v>
      </c>
      <c r="AA34" s="25">
        <v>0</v>
      </c>
      <c r="AB34" s="25">
        <v>0</v>
      </c>
      <c r="AC34" s="25">
        <v>0</v>
      </c>
      <c r="AD34" s="25">
        <v>0</v>
      </c>
      <c r="AE34" s="25">
        <v>0</v>
      </c>
      <c r="AF34" s="25">
        <v>0</v>
      </c>
      <c r="AG34" s="25">
        <v>0</v>
      </c>
      <c r="AH34" s="25">
        <v>0</v>
      </c>
      <c r="AI34" s="25">
        <v>0</v>
      </c>
      <c r="AJ34" s="25">
        <v>0</v>
      </c>
      <c r="AK34" s="27" t="s">
        <v>123</v>
      </c>
      <c r="AL34" s="13"/>
      <c r="AM34" s="13"/>
    </row>
    <row r="35" spans="1:39" ht="15" customHeight="1" x14ac:dyDescent="0.35">
      <c r="A35" s="18" t="s">
        <v>136</v>
      </c>
      <c r="B35" s="24" t="s">
        <v>137</v>
      </c>
      <c r="C35" s="25">
        <v>0.1</v>
      </c>
      <c r="D35" s="25">
        <v>0.2</v>
      </c>
      <c r="E35" s="25">
        <v>0.4</v>
      </c>
      <c r="F35" s="25">
        <v>0.6</v>
      </c>
      <c r="G35" s="25">
        <v>1.1000000000000001</v>
      </c>
      <c r="H35" s="25">
        <v>1.6</v>
      </c>
      <c r="I35" s="25">
        <v>1.7</v>
      </c>
      <c r="J35" s="25">
        <v>1.9</v>
      </c>
      <c r="K35" s="25">
        <v>2.1</v>
      </c>
      <c r="L35" s="25">
        <v>2.1</v>
      </c>
      <c r="M35" s="25">
        <v>2.1</v>
      </c>
      <c r="N35" s="25">
        <v>2</v>
      </c>
      <c r="O35" s="25">
        <v>2</v>
      </c>
      <c r="P35" s="25">
        <v>1.9</v>
      </c>
      <c r="Q35" s="25">
        <v>1.9</v>
      </c>
      <c r="R35" s="25">
        <v>1.8</v>
      </c>
      <c r="S35" s="25">
        <v>1.8</v>
      </c>
      <c r="T35" s="25">
        <v>1.8</v>
      </c>
      <c r="U35" s="25">
        <v>1.8</v>
      </c>
      <c r="V35" s="25">
        <v>1.8</v>
      </c>
      <c r="W35" s="25">
        <v>1.8</v>
      </c>
      <c r="X35" s="25">
        <v>1.8</v>
      </c>
      <c r="Y35" s="25">
        <v>1.8</v>
      </c>
      <c r="Z35" s="25">
        <v>1.8</v>
      </c>
      <c r="AA35" s="25">
        <v>1.8</v>
      </c>
      <c r="AB35" s="25">
        <v>1.8</v>
      </c>
      <c r="AC35" s="25">
        <v>1.8</v>
      </c>
      <c r="AD35" s="25">
        <v>1.8</v>
      </c>
      <c r="AE35" s="25">
        <v>1.8</v>
      </c>
      <c r="AF35" s="25">
        <v>1.9</v>
      </c>
      <c r="AG35" s="25">
        <v>1.9</v>
      </c>
      <c r="AH35" s="25">
        <v>1.9</v>
      </c>
      <c r="AI35" s="25">
        <v>1.9</v>
      </c>
      <c r="AJ35" s="25">
        <v>1.9</v>
      </c>
      <c r="AK35" s="26">
        <v>7.1999999999999995E-2</v>
      </c>
      <c r="AL35" s="13"/>
      <c r="AM35" s="13"/>
    </row>
    <row r="36" spans="1:39" ht="15" customHeight="1" x14ac:dyDescent="0.35">
      <c r="A36" s="18" t="s">
        <v>138</v>
      </c>
      <c r="B36" s="24" t="s">
        <v>139</v>
      </c>
      <c r="C36" s="25">
        <v>61.7</v>
      </c>
      <c r="D36" s="25">
        <v>78.599999999999994</v>
      </c>
      <c r="E36" s="25">
        <v>96.8</v>
      </c>
      <c r="F36" s="25">
        <v>105.9</v>
      </c>
      <c r="G36" s="25">
        <v>113.5</v>
      </c>
      <c r="H36" s="25">
        <v>116.4</v>
      </c>
      <c r="I36" s="25">
        <v>122.3</v>
      </c>
      <c r="J36" s="25">
        <v>129</v>
      </c>
      <c r="K36" s="25">
        <v>133.6</v>
      </c>
      <c r="L36" s="25">
        <v>135.9</v>
      </c>
      <c r="M36" s="25">
        <v>140.80000000000001</v>
      </c>
      <c r="N36" s="25">
        <v>146.19999999999999</v>
      </c>
      <c r="O36" s="25">
        <v>153.5</v>
      </c>
      <c r="P36" s="25">
        <v>161.1</v>
      </c>
      <c r="Q36" s="25">
        <v>170.2</v>
      </c>
      <c r="R36" s="25">
        <v>177.3</v>
      </c>
      <c r="S36" s="25">
        <v>185.3</v>
      </c>
      <c r="T36" s="25">
        <v>193.9</v>
      </c>
      <c r="U36" s="25">
        <v>201.1</v>
      </c>
      <c r="V36" s="25">
        <v>207.9</v>
      </c>
      <c r="W36" s="25">
        <v>214</v>
      </c>
      <c r="X36" s="25">
        <v>219.9</v>
      </c>
      <c r="Y36" s="25">
        <v>224.9</v>
      </c>
      <c r="Z36" s="25">
        <v>230</v>
      </c>
      <c r="AA36" s="25">
        <v>233.4</v>
      </c>
      <c r="AB36" s="25">
        <v>236.1</v>
      </c>
      <c r="AC36" s="25">
        <v>238.5</v>
      </c>
      <c r="AD36" s="25">
        <v>241.7</v>
      </c>
      <c r="AE36" s="25">
        <v>244.5</v>
      </c>
      <c r="AF36" s="25">
        <v>246.4</v>
      </c>
      <c r="AG36" s="25">
        <v>248</v>
      </c>
      <c r="AH36" s="25">
        <v>249.8</v>
      </c>
      <c r="AI36" s="25">
        <v>252.1</v>
      </c>
      <c r="AJ36" s="25">
        <v>253.8</v>
      </c>
      <c r="AK36" s="26">
        <v>3.6999999999999998E-2</v>
      </c>
      <c r="AL36" s="13"/>
      <c r="AM36" s="13"/>
    </row>
    <row r="37" spans="1:39" ht="15.75" customHeight="1" x14ac:dyDescent="0.35"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</row>
    <row r="38" spans="1:39" ht="15" customHeight="1" x14ac:dyDescent="0.35">
      <c r="A38" s="18" t="s">
        <v>140</v>
      </c>
      <c r="B38" s="24" t="s">
        <v>141</v>
      </c>
      <c r="C38" s="25">
        <v>0.7</v>
      </c>
      <c r="D38" s="25">
        <v>1</v>
      </c>
      <c r="E38" s="25">
        <v>1.2</v>
      </c>
      <c r="F38" s="25">
        <v>1.3</v>
      </c>
      <c r="G38" s="25">
        <v>1.4</v>
      </c>
      <c r="H38" s="25">
        <v>1.5</v>
      </c>
      <c r="I38" s="25">
        <v>1.5</v>
      </c>
      <c r="J38" s="25">
        <v>1.6</v>
      </c>
      <c r="K38" s="25">
        <v>1.6</v>
      </c>
      <c r="L38" s="25">
        <v>1.6</v>
      </c>
      <c r="M38" s="25">
        <v>1.6</v>
      </c>
      <c r="N38" s="25">
        <v>1.7</v>
      </c>
      <c r="O38" s="25">
        <v>1.7</v>
      </c>
      <c r="P38" s="25">
        <v>1.8</v>
      </c>
      <c r="Q38" s="25">
        <v>1.8</v>
      </c>
      <c r="R38" s="25">
        <v>1.9</v>
      </c>
      <c r="S38" s="25">
        <v>1.9</v>
      </c>
      <c r="T38" s="25">
        <v>2</v>
      </c>
      <c r="U38" s="25">
        <v>2</v>
      </c>
      <c r="V38" s="25">
        <v>2.1</v>
      </c>
      <c r="W38" s="25">
        <v>2.1</v>
      </c>
      <c r="X38" s="25">
        <v>2.2000000000000002</v>
      </c>
      <c r="Y38" s="25">
        <v>2.2000000000000002</v>
      </c>
      <c r="Z38" s="25">
        <v>2.2000000000000002</v>
      </c>
      <c r="AA38" s="25">
        <v>2.2000000000000002</v>
      </c>
      <c r="AB38" s="25">
        <v>2.2999999999999998</v>
      </c>
      <c r="AC38" s="25">
        <v>2.2999999999999998</v>
      </c>
      <c r="AD38" s="25">
        <v>2.2999999999999998</v>
      </c>
      <c r="AE38" s="25">
        <v>2.2999999999999998</v>
      </c>
      <c r="AF38" s="25">
        <v>2.2999999999999998</v>
      </c>
      <c r="AG38" s="25">
        <v>2.2999999999999998</v>
      </c>
      <c r="AH38" s="25">
        <v>2.2999999999999998</v>
      </c>
      <c r="AI38" s="25">
        <v>2.4</v>
      </c>
      <c r="AJ38" s="25">
        <v>2.4</v>
      </c>
      <c r="AK38" s="26">
        <v>2.9000000000000001E-2</v>
      </c>
      <c r="AL38" s="13"/>
      <c r="AM38" s="13"/>
    </row>
    <row r="39" spans="1:39" ht="15" customHeight="1" x14ac:dyDescent="0.35">
      <c r="A39" s="18" t="s">
        <v>142</v>
      </c>
      <c r="B39" s="23" t="s">
        <v>143</v>
      </c>
      <c r="C39" s="28">
        <v>615.70000000000005</v>
      </c>
      <c r="D39" s="28">
        <v>615.79999999999995</v>
      </c>
      <c r="E39" s="28">
        <v>610.70000000000005</v>
      </c>
      <c r="F39" s="28">
        <v>609.29999999999995</v>
      </c>
      <c r="G39" s="28">
        <v>605.29999999999995</v>
      </c>
      <c r="H39" s="28">
        <v>594.20000000000005</v>
      </c>
      <c r="I39" s="28">
        <v>602.9</v>
      </c>
      <c r="J39" s="28">
        <v>611.4</v>
      </c>
      <c r="K39" s="28">
        <v>618.5</v>
      </c>
      <c r="L39" s="28">
        <v>623.20000000000005</v>
      </c>
      <c r="M39" s="28">
        <v>634.1</v>
      </c>
      <c r="N39" s="28">
        <v>645.70000000000005</v>
      </c>
      <c r="O39" s="28">
        <v>657.5</v>
      </c>
      <c r="P39" s="28">
        <v>672</v>
      </c>
      <c r="Q39" s="28">
        <v>691</v>
      </c>
      <c r="R39" s="28">
        <v>701.4</v>
      </c>
      <c r="S39" s="28">
        <v>712.8</v>
      </c>
      <c r="T39" s="28">
        <v>725.7</v>
      </c>
      <c r="U39" s="28">
        <v>734.3</v>
      </c>
      <c r="V39" s="28">
        <v>741.5</v>
      </c>
      <c r="W39" s="28">
        <v>749.7</v>
      </c>
      <c r="X39" s="28">
        <v>758.2</v>
      </c>
      <c r="Y39" s="28">
        <v>763.5</v>
      </c>
      <c r="Z39" s="28">
        <v>769.8</v>
      </c>
      <c r="AA39" s="28">
        <v>774.9</v>
      </c>
      <c r="AB39" s="28">
        <v>778.2</v>
      </c>
      <c r="AC39" s="28">
        <v>781.5</v>
      </c>
      <c r="AD39" s="28">
        <v>787.8</v>
      </c>
      <c r="AE39" s="28">
        <v>792.7</v>
      </c>
      <c r="AF39" s="28">
        <v>795.6</v>
      </c>
      <c r="AG39" s="28">
        <v>795.4</v>
      </c>
      <c r="AH39" s="28">
        <v>794.1</v>
      </c>
      <c r="AI39" s="28">
        <v>794.7</v>
      </c>
      <c r="AJ39" s="28">
        <v>793.6</v>
      </c>
      <c r="AK39" s="29">
        <v>8.0000000000000002E-3</v>
      </c>
      <c r="AL39" s="13"/>
      <c r="AM39" s="13"/>
    </row>
    <row r="40" spans="1:39" ht="15.75" customHeight="1" x14ac:dyDescent="0.35"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</row>
    <row r="41" spans="1:39" ht="15" customHeight="1" x14ac:dyDescent="0.35">
      <c r="B41" s="23" t="s">
        <v>144</v>
      </c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</row>
    <row r="42" spans="1:39" ht="15" customHeight="1" x14ac:dyDescent="0.35">
      <c r="B42" s="23" t="s">
        <v>145</v>
      </c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</row>
    <row r="43" spans="1:39" ht="15" customHeight="1" x14ac:dyDescent="0.35">
      <c r="A43" s="18" t="s">
        <v>146</v>
      </c>
      <c r="B43" s="24" t="s">
        <v>103</v>
      </c>
      <c r="C43" s="25">
        <v>496.3</v>
      </c>
      <c r="D43" s="25">
        <v>485.7</v>
      </c>
      <c r="E43" s="25">
        <v>481.2</v>
      </c>
      <c r="F43" s="25">
        <v>469.1</v>
      </c>
      <c r="G43" s="25">
        <v>462.2</v>
      </c>
      <c r="H43" s="25">
        <v>444.7</v>
      </c>
      <c r="I43" s="25">
        <v>439.4</v>
      </c>
      <c r="J43" s="25">
        <v>432.4</v>
      </c>
      <c r="K43" s="25">
        <v>424.6</v>
      </c>
      <c r="L43" s="25">
        <v>422.9</v>
      </c>
      <c r="M43" s="25">
        <v>411.6</v>
      </c>
      <c r="N43" s="25">
        <v>403</v>
      </c>
      <c r="O43" s="25">
        <v>392</v>
      </c>
      <c r="P43" s="25">
        <v>385.7</v>
      </c>
      <c r="Q43" s="25">
        <v>383.6</v>
      </c>
      <c r="R43" s="25">
        <v>378</v>
      </c>
      <c r="S43" s="25">
        <v>375.2</v>
      </c>
      <c r="T43" s="25">
        <v>371.7</v>
      </c>
      <c r="U43" s="25">
        <v>367.9</v>
      </c>
      <c r="V43" s="25">
        <v>363.5</v>
      </c>
      <c r="W43" s="25">
        <v>361.8</v>
      </c>
      <c r="X43" s="25">
        <v>360.3</v>
      </c>
      <c r="Y43" s="25">
        <v>358.1</v>
      </c>
      <c r="Z43" s="25">
        <v>356.6</v>
      </c>
      <c r="AA43" s="25">
        <v>356.6</v>
      </c>
      <c r="AB43" s="25">
        <v>354.4</v>
      </c>
      <c r="AC43" s="25">
        <v>353.8</v>
      </c>
      <c r="AD43" s="25">
        <v>355</v>
      </c>
      <c r="AE43" s="25">
        <v>355</v>
      </c>
      <c r="AF43" s="25">
        <v>357.3</v>
      </c>
      <c r="AG43" s="25">
        <v>356.6</v>
      </c>
      <c r="AH43" s="25">
        <v>354</v>
      </c>
      <c r="AI43" s="25">
        <v>353.2</v>
      </c>
      <c r="AJ43" s="25">
        <v>352</v>
      </c>
      <c r="AK43" s="26">
        <v>-0.01</v>
      </c>
      <c r="AL43" s="13"/>
      <c r="AM43" s="13"/>
    </row>
    <row r="44" spans="1:39" ht="15" customHeight="1" x14ac:dyDescent="0.35">
      <c r="A44" s="18" t="s">
        <v>147</v>
      </c>
      <c r="B44" s="24" t="s">
        <v>105</v>
      </c>
      <c r="C44" s="25">
        <v>3</v>
      </c>
      <c r="D44" s="25">
        <v>5.6</v>
      </c>
      <c r="E44" s="25">
        <v>9.6</v>
      </c>
      <c r="F44" s="25">
        <v>13.2</v>
      </c>
      <c r="G44" s="25">
        <v>13.3</v>
      </c>
      <c r="H44" s="25">
        <v>13.4</v>
      </c>
      <c r="I44" s="25">
        <v>13.6</v>
      </c>
      <c r="J44" s="25">
        <v>13.6</v>
      </c>
      <c r="K44" s="25">
        <v>13.7</v>
      </c>
      <c r="L44" s="25">
        <v>13.5</v>
      </c>
      <c r="M44" s="25">
        <v>12.7</v>
      </c>
      <c r="N44" s="25">
        <v>12.2</v>
      </c>
      <c r="O44" s="25">
        <v>11.6</v>
      </c>
      <c r="P44" s="25">
        <v>11.1</v>
      </c>
      <c r="Q44" s="25">
        <v>11</v>
      </c>
      <c r="R44" s="25">
        <v>10.6</v>
      </c>
      <c r="S44" s="25">
        <v>10.4</v>
      </c>
      <c r="T44" s="25">
        <v>10.3</v>
      </c>
      <c r="U44" s="25">
        <v>10</v>
      </c>
      <c r="V44" s="25">
        <v>9.6999999999999993</v>
      </c>
      <c r="W44" s="25">
        <v>9.6</v>
      </c>
      <c r="X44" s="25">
        <v>9.4</v>
      </c>
      <c r="Y44" s="25">
        <v>9.1999999999999993</v>
      </c>
      <c r="Z44" s="25">
        <v>9.1</v>
      </c>
      <c r="AA44" s="25">
        <v>9</v>
      </c>
      <c r="AB44" s="25">
        <v>8.8000000000000007</v>
      </c>
      <c r="AC44" s="25">
        <v>8.6</v>
      </c>
      <c r="AD44" s="25">
        <v>8.6</v>
      </c>
      <c r="AE44" s="25">
        <v>8.4</v>
      </c>
      <c r="AF44" s="25">
        <v>8.5</v>
      </c>
      <c r="AG44" s="25">
        <v>8.5</v>
      </c>
      <c r="AH44" s="25">
        <v>8.3000000000000007</v>
      </c>
      <c r="AI44" s="25">
        <v>8.1999999999999993</v>
      </c>
      <c r="AJ44" s="25">
        <v>8.1</v>
      </c>
      <c r="AK44" s="26">
        <v>1.0999999999999999E-2</v>
      </c>
      <c r="AL44" s="13"/>
      <c r="AM44" s="13"/>
    </row>
    <row r="45" spans="1:39" ht="15" customHeight="1" x14ac:dyDescent="0.35">
      <c r="A45" s="18" t="s">
        <v>148</v>
      </c>
      <c r="B45" s="24" t="s">
        <v>149</v>
      </c>
      <c r="C45" s="25">
        <v>499.3</v>
      </c>
      <c r="D45" s="25">
        <v>491.3</v>
      </c>
      <c r="E45" s="25">
        <v>490.8</v>
      </c>
      <c r="F45" s="25">
        <v>482.3</v>
      </c>
      <c r="G45" s="25">
        <v>475.5</v>
      </c>
      <c r="H45" s="25">
        <v>458.2</v>
      </c>
      <c r="I45" s="25">
        <v>453.1</v>
      </c>
      <c r="J45" s="25">
        <v>446</v>
      </c>
      <c r="K45" s="25">
        <v>438.3</v>
      </c>
      <c r="L45" s="25">
        <v>436.3</v>
      </c>
      <c r="M45" s="25">
        <v>424.3</v>
      </c>
      <c r="N45" s="25">
        <v>415.2</v>
      </c>
      <c r="O45" s="25">
        <v>403.6</v>
      </c>
      <c r="P45" s="25">
        <v>396.8</v>
      </c>
      <c r="Q45" s="25">
        <v>394.6</v>
      </c>
      <c r="R45" s="25">
        <v>388.7</v>
      </c>
      <c r="S45" s="25">
        <v>385.6</v>
      </c>
      <c r="T45" s="25">
        <v>382</v>
      </c>
      <c r="U45" s="25">
        <v>377.9</v>
      </c>
      <c r="V45" s="25">
        <v>373.2</v>
      </c>
      <c r="W45" s="25">
        <v>371.4</v>
      </c>
      <c r="X45" s="25">
        <v>369.8</v>
      </c>
      <c r="Y45" s="25">
        <v>367.3</v>
      </c>
      <c r="Z45" s="25">
        <v>365.6</v>
      </c>
      <c r="AA45" s="25">
        <v>365.5</v>
      </c>
      <c r="AB45" s="25">
        <v>363.2</v>
      </c>
      <c r="AC45" s="25">
        <v>362.5</v>
      </c>
      <c r="AD45" s="25">
        <v>363.6</v>
      </c>
      <c r="AE45" s="25">
        <v>363.5</v>
      </c>
      <c r="AF45" s="25">
        <v>365.8</v>
      </c>
      <c r="AG45" s="25">
        <v>365.1</v>
      </c>
      <c r="AH45" s="25">
        <v>362.4</v>
      </c>
      <c r="AI45" s="25">
        <v>361.4</v>
      </c>
      <c r="AJ45" s="25">
        <v>360</v>
      </c>
      <c r="AK45" s="26">
        <v>-0.01</v>
      </c>
      <c r="AL45" s="13"/>
      <c r="AM45" s="13"/>
    </row>
    <row r="46" spans="1:39" ht="15.75" customHeight="1" x14ac:dyDescent="0.35"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</row>
    <row r="47" spans="1:39" ht="15" customHeight="1" x14ac:dyDescent="0.35">
      <c r="B47" s="23" t="s">
        <v>150</v>
      </c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</row>
    <row r="48" spans="1:39" ht="15" customHeight="1" x14ac:dyDescent="0.35">
      <c r="A48" s="18" t="s">
        <v>151</v>
      </c>
      <c r="B48" s="24" t="s">
        <v>110</v>
      </c>
      <c r="C48" s="25">
        <v>50.7</v>
      </c>
      <c r="D48" s="25">
        <v>49.4</v>
      </c>
      <c r="E48" s="25">
        <v>49.2</v>
      </c>
      <c r="F48" s="25">
        <v>48.3</v>
      </c>
      <c r="G48" s="25">
        <v>48.1</v>
      </c>
      <c r="H48" s="25">
        <v>46.6</v>
      </c>
      <c r="I48" s="25">
        <v>46.2</v>
      </c>
      <c r="J48" s="25">
        <v>45.7</v>
      </c>
      <c r="K48" s="25">
        <v>45.2</v>
      </c>
      <c r="L48" s="25">
        <v>45.2</v>
      </c>
      <c r="M48" s="25">
        <v>45.8</v>
      </c>
      <c r="N48" s="25">
        <v>47.6</v>
      </c>
      <c r="O48" s="25">
        <v>48.7</v>
      </c>
      <c r="P48" s="25">
        <v>51.2</v>
      </c>
      <c r="Q48" s="25">
        <v>51.9</v>
      </c>
      <c r="R48" s="25">
        <v>51.8</v>
      </c>
      <c r="S48" s="25">
        <v>52.5</v>
      </c>
      <c r="T48" s="25">
        <v>54.1</v>
      </c>
      <c r="U48" s="25">
        <v>54.2</v>
      </c>
      <c r="V48" s="25">
        <v>54.5</v>
      </c>
      <c r="W48" s="25">
        <v>54.8</v>
      </c>
      <c r="X48" s="25">
        <v>54.5</v>
      </c>
      <c r="Y48" s="25">
        <v>53.4</v>
      </c>
      <c r="Z48" s="25">
        <v>52.3</v>
      </c>
      <c r="AA48" s="25">
        <v>50.2</v>
      </c>
      <c r="AB48" s="25">
        <v>48.2</v>
      </c>
      <c r="AC48" s="25">
        <v>45.8</v>
      </c>
      <c r="AD48" s="25">
        <v>44.4</v>
      </c>
      <c r="AE48" s="25">
        <v>43.1</v>
      </c>
      <c r="AF48" s="25">
        <v>40</v>
      </c>
      <c r="AG48" s="25">
        <v>38.6</v>
      </c>
      <c r="AH48" s="25">
        <v>37.9</v>
      </c>
      <c r="AI48" s="25">
        <v>37.799999999999997</v>
      </c>
      <c r="AJ48" s="25">
        <v>37.700000000000003</v>
      </c>
      <c r="AK48" s="26">
        <v>-8.0000000000000002E-3</v>
      </c>
      <c r="AL48" s="13"/>
      <c r="AM48" s="13"/>
    </row>
    <row r="49" spans="1:39" ht="15" customHeight="1" x14ac:dyDescent="0.35">
      <c r="A49" s="18" t="s">
        <v>152</v>
      </c>
      <c r="B49" s="24" t="s">
        <v>112</v>
      </c>
      <c r="C49" s="25">
        <v>0.3</v>
      </c>
      <c r="D49" s="25">
        <v>0.4</v>
      </c>
      <c r="E49" s="25">
        <v>1.6</v>
      </c>
      <c r="F49" s="25">
        <v>2.2000000000000002</v>
      </c>
      <c r="G49" s="25">
        <v>3.2</v>
      </c>
      <c r="H49" s="25">
        <v>4.2</v>
      </c>
      <c r="I49" s="25">
        <v>4.4000000000000004</v>
      </c>
      <c r="J49" s="25">
        <v>4.8</v>
      </c>
      <c r="K49" s="25">
        <v>5.0999999999999996</v>
      </c>
      <c r="L49" s="25">
        <v>5.0999999999999996</v>
      </c>
      <c r="M49" s="25">
        <v>5.0999999999999996</v>
      </c>
      <c r="N49" s="25">
        <v>5</v>
      </c>
      <c r="O49" s="25">
        <v>5.0999999999999996</v>
      </c>
      <c r="P49" s="25">
        <v>5.2</v>
      </c>
      <c r="Q49" s="25">
        <v>5.3</v>
      </c>
      <c r="R49" s="25">
        <v>5.2</v>
      </c>
      <c r="S49" s="25">
        <v>5.4</v>
      </c>
      <c r="T49" s="25">
        <v>5.6</v>
      </c>
      <c r="U49" s="25">
        <v>5.9</v>
      </c>
      <c r="V49" s="25">
        <v>6.2</v>
      </c>
      <c r="W49" s="25">
        <v>6.5</v>
      </c>
      <c r="X49" s="25">
        <v>6.9</v>
      </c>
      <c r="Y49" s="25">
        <v>7.3</v>
      </c>
      <c r="Z49" s="25">
        <v>7.8</v>
      </c>
      <c r="AA49" s="25">
        <v>8.3000000000000007</v>
      </c>
      <c r="AB49" s="25">
        <v>8.8000000000000007</v>
      </c>
      <c r="AC49" s="25">
        <v>9.4</v>
      </c>
      <c r="AD49" s="25">
        <v>10.1</v>
      </c>
      <c r="AE49" s="25">
        <v>10.8</v>
      </c>
      <c r="AF49" s="25">
        <v>11.6</v>
      </c>
      <c r="AG49" s="25">
        <v>12.4</v>
      </c>
      <c r="AH49" s="25">
        <v>13.3</v>
      </c>
      <c r="AI49" s="25">
        <v>14.3</v>
      </c>
      <c r="AJ49" s="25">
        <v>15.4</v>
      </c>
      <c r="AK49" s="26">
        <v>0.121</v>
      </c>
      <c r="AL49" s="13"/>
      <c r="AM49" s="13"/>
    </row>
    <row r="50" spans="1:39" ht="15" customHeight="1" x14ac:dyDescent="0.35">
      <c r="A50" s="18" t="s">
        <v>153</v>
      </c>
      <c r="B50" s="24" t="s">
        <v>114</v>
      </c>
      <c r="C50" s="25">
        <v>0.2</v>
      </c>
      <c r="D50" s="25">
        <v>0.2</v>
      </c>
      <c r="E50" s="25">
        <v>0.5</v>
      </c>
      <c r="F50" s="25">
        <v>0.8</v>
      </c>
      <c r="G50" s="25">
        <v>1.4</v>
      </c>
      <c r="H50" s="25">
        <v>2</v>
      </c>
      <c r="I50" s="25">
        <v>2.1</v>
      </c>
      <c r="J50" s="25">
        <v>2.2999999999999998</v>
      </c>
      <c r="K50" s="25">
        <v>2.6</v>
      </c>
      <c r="L50" s="25">
        <v>2.6</v>
      </c>
      <c r="M50" s="25">
        <v>2.6</v>
      </c>
      <c r="N50" s="25">
        <v>2.5</v>
      </c>
      <c r="O50" s="25">
        <v>2.5</v>
      </c>
      <c r="P50" s="25">
        <v>2.6</v>
      </c>
      <c r="Q50" s="25">
        <v>2.6</v>
      </c>
      <c r="R50" s="25">
        <v>2.5</v>
      </c>
      <c r="S50" s="25">
        <v>2.5</v>
      </c>
      <c r="T50" s="25">
        <v>2.5</v>
      </c>
      <c r="U50" s="25">
        <v>2.6</v>
      </c>
      <c r="V50" s="25">
        <v>2.6</v>
      </c>
      <c r="W50" s="25">
        <v>2.6</v>
      </c>
      <c r="X50" s="25">
        <v>2.7</v>
      </c>
      <c r="Y50" s="25">
        <v>2.7</v>
      </c>
      <c r="Z50" s="25">
        <v>2.7</v>
      </c>
      <c r="AA50" s="25">
        <v>2.8</v>
      </c>
      <c r="AB50" s="25">
        <v>2.8</v>
      </c>
      <c r="AC50" s="25">
        <v>2.8</v>
      </c>
      <c r="AD50" s="25">
        <v>2.8</v>
      </c>
      <c r="AE50" s="25">
        <v>2.8</v>
      </c>
      <c r="AF50" s="25">
        <v>2.9</v>
      </c>
      <c r="AG50" s="25">
        <v>2.9</v>
      </c>
      <c r="AH50" s="25">
        <v>2.9</v>
      </c>
      <c r="AI50" s="25">
        <v>2.9</v>
      </c>
      <c r="AJ50" s="25">
        <v>3</v>
      </c>
      <c r="AK50" s="26">
        <v>8.4000000000000005E-2</v>
      </c>
      <c r="AL50" s="13"/>
      <c r="AM50" s="13"/>
    </row>
    <row r="51" spans="1:39" ht="15" customHeight="1" x14ac:dyDescent="0.35">
      <c r="A51" s="18" t="s">
        <v>154</v>
      </c>
      <c r="B51" s="24" t="s">
        <v>116</v>
      </c>
      <c r="C51" s="25">
        <v>0.1</v>
      </c>
      <c r="D51" s="25">
        <v>0.2</v>
      </c>
      <c r="E51" s="25">
        <v>0.4</v>
      </c>
      <c r="F51" s="25">
        <v>0.7</v>
      </c>
      <c r="G51" s="25">
        <v>1.2</v>
      </c>
      <c r="H51" s="25">
        <v>1.7</v>
      </c>
      <c r="I51" s="25">
        <v>1.8</v>
      </c>
      <c r="J51" s="25">
        <v>2</v>
      </c>
      <c r="K51" s="25">
        <v>2.2000000000000002</v>
      </c>
      <c r="L51" s="25">
        <v>2.2000000000000002</v>
      </c>
      <c r="M51" s="25">
        <v>2.2000000000000002</v>
      </c>
      <c r="N51" s="25">
        <v>2.1</v>
      </c>
      <c r="O51" s="25">
        <v>2.2000000000000002</v>
      </c>
      <c r="P51" s="25">
        <v>2.2000000000000002</v>
      </c>
      <c r="Q51" s="25">
        <v>2.2999999999999998</v>
      </c>
      <c r="R51" s="25">
        <v>2.2000000000000002</v>
      </c>
      <c r="S51" s="25">
        <v>2.2000000000000002</v>
      </c>
      <c r="T51" s="25">
        <v>2.2000000000000002</v>
      </c>
      <c r="U51" s="25">
        <v>2.2999999999999998</v>
      </c>
      <c r="V51" s="25">
        <v>2.2999999999999998</v>
      </c>
      <c r="W51" s="25">
        <v>2.2999999999999998</v>
      </c>
      <c r="X51" s="25">
        <v>2.2999999999999998</v>
      </c>
      <c r="Y51" s="25">
        <v>2.4</v>
      </c>
      <c r="Z51" s="25">
        <v>2.4</v>
      </c>
      <c r="AA51" s="25">
        <v>2.4</v>
      </c>
      <c r="AB51" s="25">
        <v>2.4</v>
      </c>
      <c r="AC51" s="25">
        <v>2.4</v>
      </c>
      <c r="AD51" s="25">
        <v>2.4</v>
      </c>
      <c r="AE51" s="25">
        <v>2.4</v>
      </c>
      <c r="AF51" s="25">
        <v>2.5</v>
      </c>
      <c r="AG51" s="25">
        <v>2.5</v>
      </c>
      <c r="AH51" s="25">
        <v>2.5</v>
      </c>
      <c r="AI51" s="25">
        <v>2.5</v>
      </c>
      <c r="AJ51" s="25">
        <v>2.5</v>
      </c>
      <c r="AK51" s="26">
        <v>8.4000000000000005E-2</v>
      </c>
      <c r="AL51" s="13"/>
      <c r="AM51" s="13"/>
    </row>
    <row r="52" spans="1:39" ht="15" customHeight="1" x14ac:dyDescent="0.35">
      <c r="A52" s="18" t="s">
        <v>155</v>
      </c>
      <c r="B52" s="24" t="s">
        <v>118</v>
      </c>
      <c r="C52" s="25">
        <v>1</v>
      </c>
      <c r="D52" s="25">
        <v>1.8</v>
      </c>
      <c r="E52" s="25">
        <v>2.4</v>
      </c>
      <c r="F52" s="25">
        <v>2.8</v>
      </c>
      <c r="G52" s="25">
        <v>4</v>
      </c>
      <c r="H52" s="25">
        <v>4.5999999999999996</v>
      </c>
      <c r="I52" s="25">
        <v>4.8</v>
      </c>
      <c r="J52" s="25">
        <v>5.0999999999999996</v>
      </c>
      <c r="K52" s="25">
        <v>5.4</v>
      </c>
      <c r="L52" s="25">
        <v>5.4</v>
      </c>
      <c r="M52" s="25">
        <v>5.4</v>
      </c>
      <c r="N52" s="25">
        <v>5.4</v>
      </c>
      <c r="O52" s="25">
        <v>5.5</v>
      </c>
      <c r="P52" s="25">
        <v>5.5</v>
      </c>
      <c r="Q52" s="25">
        <v>5.7</v>
      </c>
      <c r="R52" s="25">
        <v>5.8</v>
      </c>
      <c r="S52" s="25">
        <v>5.9</v>
      </c>
      <c r="T52" s="25">
        <v>6</v>
      </c>
      <c r="U52" s="25">
        <v>6.2</v>
      </c>
      <c r="V52" s="25">
        <v>6.4</v>
      </c>
      <c r="W52" s="25">
        <v>6.6</v>
      </c>
      <c r="X52" s="25">
        <v>6.7</v>
      </c>
      <c r="Y52" s="25">
        <v>6.9</v>
      </c>
      <c r="Z52" s="25">
        <v>7.2</v>
      </c>
      <c r="AA52" s="25">
        <v>7.4</v>
      </c>
      <c r="AB52" s="25">
        <v>7.7</v>
      </c>
      <c r="AC52" s="25">
        <v>8</v>
      </c>
      <c r="AD52" s="25">
        <v>8.3000000000000007</v>
      </c>
      <c r="AE52" s="25">
        <v>8.6</v>
      </c>
      <c r="AF52" s="25">
        <v>9</v>
      </c>
      <c r="AG52" s="25">
        <v>9.4</v>
      </c>
      <c r="AH52" s="25">
        <v>9.8000000000000007</v>
      </c>
      <c r="AI52" s="25">
        <v>10.3</v>
      </c>
      <c r="AJ52" s="25">
        <v>10.8</v>
      </c>
      <c r="AK52" s="26">
        <v>5.7000000000000002E-2</v>
      </c>
      <c r="AL52" s="13"/>
      <c r="AM52" s="13"/>
    </row>
    <row r="53" spans="1:39" ht="15" customHeight="1" x14ac:dyDescent="0.35">
      <c r="A53" s="18" t="s">
        <v>156</v>
      </c>
      <c r="B53" s="24" t="s">
        <v>120</v>
      </c>
      <c r="C53" s="25">
        <v>0.6</v>
      </c>
      <c r="D53" s="25">
        <v>1.1000000000000001</v>
      </c>
      <c r="E53" s="25">
        <v>1.5</v>
      </c>
      <c r="F53" s="25">
        <v>1.8</v>
      </c>
      <c r="G53" s="25">
        <v>2.4</v>
      </c>
      <c r="H53" s="25">
        <v>2.7</v>
      </c>
      <c r="I53" s="25">
        <v>2.9</v>
      </c>
      <c r="J53" s="25">
        <v>3</v>
      </c>
      <c r="K53" s="25">
        <v>3.2</v>
      </c>
      <c r="L53" s="25">
        <v>3.2</v>
      </c>
      <c r="M53" s="25">
        <v>3.2</v>
      </c>
      <c r="N53" s="25">
        <v>3.1</v>
      </c>
      <c r="O53" s="25">
        <v>3.2</v>
      </c>
      <c r="P53" s="25">
        <v>3.2</v>
      </c>
      <c r="Q53" s="25">
        <v>3.3</v>
      </c>
      <c r="R53" s="25">
        <v>3.3</v>
      </c>
      <c r="S53" s="25">
        <v>3.3</v>
      </c>
      <c r="T53" s="25">
        <v>3.4</v>
      </c>
      <c r="U53" s="25">
        <v>3.4</v>
      </c>
      <c r="V53" s="25">
        <v>3.5</v>
      </c>
      <c r="W53" s="25">
        <v>3.6</v>
      </c>
      <c r="X53" s="25">
        <v>3.6</v>
      </c>
      <c r="Y53" s="25">
        <v>3.6</v>
      </c>
      <c r="Z53" s="25">
        <v>3.7</v>
      </c>
      <c r="AA53" s="25">
        <v>3.8</v>
      </c>
      <c r="AB53" s="25">
        <v>3.9</v>
      </c>
      <c r="AC53" s="25">
        <v>4</v>
      </c>
      <c r="AD53" s="25">
        <v>4.0999999999999996</v>
      </c>
      <c r="AE53" s="25">
        <v>4.2</v>
      </c>
      <c r="AF53" s="25">
        <v>4.3</v>
      </c>
      <c r="AG53" s="25">
        <v>4.4000000000000004</v>
      </c>
      <c r="AH53" s="25">
        <v>4.5999999999999996</v>
      </c>
      <c r="AI53" s="25">
        <v>4.7</v>
      </c>
      <c r="AJ53" s="25">
        <v>4.9000000000000004</v>
      </c>
      <c r="AK53" s="26">
        <v>4.7E-2</v>
      </c>
      <c r="AL53" s="13"/>
      <c r="AM53" s="13"/>
    </row>
    <row r="54" spans="1:39" ht="15" customHeight="1" x14ac:dyDescent="0.35">
      <c r="A54" s="18" t="s">
        <v>157</v>
      </c>
      <c r="B54" s="24" t="s">
        <v>122</v>
      </c>
      <c r="C54" s="25">
        <v>0</v>
      </c>
      <c r="D54" s="25">
        <v>0</v>
      </c>
      <c r="E54" s="25">
        <v>0</v>
      </c>
      <c r="F54" s="25">
        <v>0</v>
      </c>
      <c r="G54" s="25">
        <v>0</v>
      </c>
      <c r="H54" s="25">
        <v>0</v>
      </c>
      <c r="I54" s="25">
        <v>0</v>
      </c>
      <c r="J54" s="25">
        <v>0</v>
      </c>
      <c r="K54" s="25">
        <v>0</v>
      </c>
      <c r="L54" s="25">
        <v>0</v>
      </c>
      <c r="M54" s="25">
        <v>0</v>
      </c>
      <c r="N54" s="25">
        <v>0</v>
      </c>
      <c r="O54" s="25">
        <v>0</v>
      </c>
      <c r="P54" s="25">
        <v>0</v>
      </c>
      <c r="Q54" s="25">
        <v>0</v>
      </c>
      <c r="R54" s="25">
        <v>0</v>
      </c>
      <c r="S54" s="25">
        <v>0</v>
      </c>
      <c r="T54" s="25">
        <v>0</v>
      </c>
      <c r="U54" s="25">
        <v>0</v>
      </c>
      <c r="V54" s="25">
        <v>0</v>
      </c>
      <c r="W54" s="25">
        <v>0</v>
      </c>
      <c r="X54" s="25">
        <v>0</v>
      </c>
      <c r="Y54" s="25">
        <v>0</v>
      </c>
      <c r="Z54" s="25">
        <v>0</v>
      </c>
      <c r="AA54" s="25">
        <v>0</v>
      </c>
      <c r="AB54" s="25">
        <v>0</v>
      </c>
      <c r="AC54" s="25">
        <v>0</v>
      </c>
      <c r="AD54" s="25">
        <v>0</v>
      </c>
      <c r="AE54" s="25">
        <v>0</v>
      </c>
      <c r="AF54" s="25">
        <v>0</v>
      </c>
      <c r="AG54" s="25">
        <v>0</v>
      </c>
      <c r="AH54" s="25">
        <v>0</v>
      </c>
      <c r="AI54" s="25">
        <v>0</v>
      </c>
      <c r="AJ54" s="25">
        <v>0</v>
      </c>
      <c r="AK54" s="27" t="s">
        <v>123</v>
      </c>
      <c r="AL54" s="13"/>
      <c r="AM54" s="13"/>
    </row>
    <row r="55" spans="1:39" ht="15" customHeight="1" x14ac:dyDescent="0.35">
      <c r="A55" s="18" t="s">
        <v>158</v>
      </c>
      <c r="B55" s="24" t="s">
        <v>125</v>
      </c>
      <c r="C55" s="25">
        <v>4</v>
      </c>
      <c r="D55" s="25">
        <v>3.8</v>
      </c>
      <c r="E55" s="25">
        <v>3.9</v>
      </c>
      <c r="F55" s="25">
        <v>4.3</v>
      </c>
      <c r="G55" s="25">
        <v>4.4000000000000004</v>
      </c>
      <c r="H55" s="25">
        <v>4.5</v>
      </c>
      <c r="I55" s="25">
        <v>4.7</v>
      </c>
      <c r="J55" s="25">
        <v>5</v>
      </c>
      <c r="K55" s="25">
        <v>5</v>
      </c>
      <c r="L55" s="25">
        <v>5.3</v>
      </c>
      <c r="M55" s="25">
        <v>5.5</v>
      </c>
      <c r="N55" s="25">
        <v>5.8</v>
      </c>
      <c r="O55" s="25">
        <v>6</v>
      </c>
      <c r="P55" s="25">
        <v>6.2</v>
      </c>
      <c r="Q55" s="25">
        <v>6.5</v>
      </c>
      <c r="R55" s="25">
        <v>6.8</v>
      </c>
      <c r="S55" s="25">
        <v>7.1</v>
      </c>
      <c r="T55" s="25">
        <v>7.4</v>
      </c>
      <c r="U55" s="25">
        <v>7.7</v>
      </c>
      <c r="V55" s="25">
        <v>7.9</v>
      </c>
      <c r="W55" s="25">
        <v>8.1999999999999993</v>
      </c>
      <c r="X55" s="25">
        <v>8.5</v>
      </c>
      <c r="Y55" s="25">
        <v>8.8000000000000007</v>
      </c>
      <c r="Z55" s="25">
        <v>9.1</v>
      </c>
      <c r="AA55" s="25">
        <v>9.4</v>
      </c>
      <c r="AB55" s="25">
        <v>9.6999999999999993</v>
      </c>
      <c r="AC55" s="25">
        <v>10</v>
      </c>
      <c r="AD55" s="25">
        <v>10.4</v>
      </c>
      <c r="AE55" s="25">
        <v>10.8</v>
      </c>
      <c r="AF55" s="25">
        <v>11.3</v>
      </c>
      <c r="AG55" s="25">
        <v>11.7</v>
      </c>
      <c r="AH55" s="25">
        <v>12.2</v>
      </c>
      <c r="AI55" s="25">
        <v>12.7</v>
      </c>
      <c r="AJ55" s="25">
        <v>13.3</v>
      </c>
      <c r="AK55" s="26">
        <v>0.04</v>
      </c>
      <c r="AL55" s="13"/>
      <c r="AM55" s="13"/>
    </row>
    <row r="56" spans="1:39" ht="15" customHeight="1" x14ac:dyDescent="0.35">
      <c r="A56" s="18" t="s">
        <v>159</v>
      </c>
      <c r="B56" s="24" t="s">
        <v>127</v>
      </c>
      <c r="C56" s="25">
        <v>0.8</v>
      </c>
      <c r="D56" s="25">
        <v>0.1</v>
      </c>
      <c r="E56" s="25">
        <v>0.1</v>
      </c>
      <c r="F56" s="25">
        <v>0.1</v>
      </c>
      <c r="G56" s="25">
        <v>0.1</v>
      </c>
      <c r="H56" s="25">
        <v>0.1</v>
      </c>
      <c r="I56" s="25">
        <v>0.1</v>
      </c>
      <c r="J56" s="25">
        <v>0.1</v>
      </c>
      <c r="K56" s="25">
        <v>0.1</v>
      </c>
      <c r="L56" s="25">
        <v>0.1</v>
      </c>
      <c r="M56" s="25">
        <v>0.1</v>
      </c>
      <c r="N56" s="25">
        <v>0.1</v>
      </c>
      <c r="O56" s="25">
        <v>0.1</v>
      </c>
      <c r="P56" s="25">
        <v>0.1</v>
      </c>
      <c r="Q56" s="25">
        <v>0.1</v>
      </c>
      <c r="R56" s="25">
        <v>0.1</v>
      </c>
      <c r="S56" s="25">
        <v>0.1</v>
      </c>
      <c r="T56" s="25">
        <v>0.1</v>
      </c>
      <c r="U56" s="25">
        <v>0.1</v>
      </c>
      <c r="V56" s="25">
        <v>0.1</v>
      </c>
      <c r="W56" s="25">
        <v>0.1</v>
      </c>
      <c r="X56" s="25">
        <v>0.1</v>
      </c>
      <c r="Y56" s="25">
        <v>0.1</v>
      </c>
      <c r="Z56" s="25">
        <v>0.1</v>
      </c>
      <c r="AA56" s="25">
        <v>0.1</v>
      </c>
      <c r="AB56" s="25">
        <v>0.1</v>
      </c>
      <c r="AC56" s="25">
        <v>0.1</v>
      </c>
      <c r="AD56" s="25">
        <v>0.1</v>
      </c>
      <c r="AE56" s="25">
        <v>0.1</v>
      </c>
      <c r="AF56" s="25">
        <v>0.1</v>
      </c>
      <c r="AG56" s="25">
        <v>0.1</v>
      </c>
      <c r="AH56" s="25">
        <v>0.1</v>
      </c>
      <c r="AI56" s="25">
        <v>0.1</v>
      </c>
      <c r="AJ56" s="25">
        <v>0.1</v>
      </c>
      <c r="AK56" s="26">
        <v>5.0000000000000001E-3</v>
      </c>
      <c r="AL56" s="13"/>
      <c r="AM56" s="13"/>
    </row>
    <row r="57" spans="1:39" ht="15" customHeight="1" x14ac:dyDescent="0.35">
      <c r="A57" s="18" t="s">
        <v>160</v>
      </c>
      <c r="B57" s="24" t="s">
        <v>129</v>
      </c>
      <c r="C57" s="25">
        <v>0.4</v>
      </c>
      <c r="D57" s="25">
        <v>0.3</v>
      </c>
      <c r="E57" s="25">
        <v>0.4</v>
      </c>
      <c r="F57" s="25">
        <v>0.3</v>
      </c>
      <c r="G57" s="25">
        <v>0.3</v>
      </c>
      <c r="H57" s="25">
        <v>0.3</v>
      </c>
      <c r="I57" s="25">
        <v>0.3</v>
      </c>
      <c r="J57" s="25">
        <v>0.3</v>
      </c>
      <c r="K57" s="25">
        <v>0.3</v>
      </c>
      <c r="L57" s="25">
        <v>0.3</v>
      </c>
      <c r="M57" s="25">
        <v>0.3</v>
      </c>
      <c r="N57" s="25">
        <v>0.3</v>
      </c>
      <c r="O57" s="25">
        <v>0.3</v>
      </c>
      <c r="P57" s="25">
        <v>0.3</v>
      </c>
      <c r="Q57" s="25">
        <v>0.3</v>
      </c>
      <c r="R57" s="25">
        <v>0.3</v>
      </c>
      <c r="S57" s="25">
        <v>0.3</v>
      </c>
      <c r="T57" s="25">
        <v>0.3</v>
      </c>
      <c r="U57" s="25">
        <v>0.3</v>
      </c>
      <c r="V57" s="25">
        <v>0.3</v>
      </c>
      <c r="W57" s="25">
        <v>0.3</v>
      </c>
      <c r="X57" s="25">
        <v>0.3</v>
      </c>
      <c r="Y57" s="25">
        <v>0.3</v>
      </c>
      <c r="Z57" s="25">
        <v>0.3</v>
      </c>
      <c r="AA57" s="25">
        <v>0.3</v>
      </c>
      <c r="AB57" s="25">
        <v>0.3</v>
      </c>
      <c r="AC57" s="25">
        <v>0.3</v>
      </c>
      <c r="AD57" s="25">
        <v>0.3</v>
      </c>
      <c r="AE57" s="25">
        <v>0.3</v>
      </c>
      <c r="AF57" s="25">
        <v>0.3</v>
      </c>
      <c r="AG57" s="25">
        <v>0.3</v>
      </c>
      <c r="AH57" s="25">
        <v>0.3</v>
      </c>
      <c r="AI57" s="25">
        <v>0.3</v>
      </c>
      <c r="AJ57" s="25">
        <v>0.3</v>
      </c>
      <c r="AK57" s="26">
        <v>-6.0000000000000001E-3</v>
      </c>
      <c r="AL57" s="13"/>
      <c r="AM57" s="13"/>
    </row>
    <row r="58" spans="1:39" ht="15" customHeight="1" x14ac:dyDescent="0.35">
      <c r="A58" s="18" t="s">
        <v>161</v>
      </c>
      <c r="B58" s="24" t="s">
        <v>131</v>
      </c>
      <c r="C58" s="25">
        <v>0.1</v>
      </c>
      <c r="D58" s="25">
        <v>0.1</v>
      </c>
      <c r="E58" s="25">
        <v>0.1</v>
      </c>
      <c r="F58" s="25">
        <v>0.1</v>
      </c>
      <c r="G58" s="25">
        <v>0.1</v>
      </c>
      <c r="H58" s="25">
        <v>0.1</v>
      </c>
      <c r="I58" s="25">
        <v>0.1</v>
      </c>
      <c r="J58" s="25">
        <v>0.1</v>
      </c>
      <c r="K58" s="25">
        <v>0.1</v>
      </c>
      <c r="L58" s="25">
        <v>0.1</v>
      </c>
      <c r="M58" s="25">
        <v>0.1</v>
      </c>
      <c r="N58" s="25">
        <v>0.1</v>
      </c>
      <c r="O58" s="25">
        <v>0.1</v>
      </c>
      <c r="P58" s="25">
        <v>0.1</v>
      </c>
      <c r="Q58" s="25">
        <v>0.1</v>
      </c>
      <c r="R58" s="25">
        <v>0.1</v>
      </c>
      <c r="S58" s="25">
        <v>0.1</v>
      </c>
      <c r="T58" s="25">
        <v>0.1</v>
      </c>
      <c r="U58" s="25">
        <v>0.1</v>
      </c>
      <c r="V58" s="25">
        <v>0.1</v>
      </c>
      <c r="W58" s="25">
        <v>0.1</v>
      </c>
      <c r="X58" s="25">
        <v>0.1</v>
      </c>
      <c r="Y58" s="25">
        <v>0.1</v>
      </c>
      <c r="Z58" s="25">
        <v>0.1</v>
      </c>
      <c r="AA58" s="25">
        <v>0.1</v>
      </c>
      <c r="AB58" s="25">
        <v>0.1</v>
      </c>
      <c r="AC58" s="25">
        <v>0.1</v>
      </c>
      <c r="AD58" s="25">
        <v>0.1</v>
      </c>
      <c r="AE58" s="25">
        <v>0.1</v>
      </c>
      <c r="AF58" s="25">
        <v>0.1</v>
      </c>
      <c r="AG58" s="25">
        <v>0.1</v>
      </c>
      <c r="AH58" s="25">
        <v>0.1</v>
      </c>
      <c r="AI58" s="25">
        <v>0.1</v>
      </c>
      <c r="AJ58" s="25">
        <v>0.2</v>
      </c>
      <c r="AK58" s="26">
        <v>6.0000000000000001E-3</v>
      </c>
      <c r="AL58" s="13"/>
      <c r="AM58" s="13"/>
    </row>
    <row r="59" spans="1:39" ht="15" customHeight="1" x14ac:dyDescent="0.35">
      <c r="A59" s="18" t="s">
        <v>162</v>
      </c>
      <c r="B59" s="24" t="s">
        <v>133</v>
      </c>
      <c r="C59" s="25">
        <v>0.2</v>
      </c>
      <c r="D59" s="25">
        <v>0.2</v>
      </c>
      <c r="E59" s="25">
        <v>0.2</v>
      </c>
      <c r="F59" s="25">
        <v>0.2</v>
      </c>
      <c r="G59" s="25">
        <v>0.2</v>
      </c>
      <c r="H59" s="25">
        <v>0.2</v>
      </c>
      <c r="I59" s="25">
        <v>0.2</v>
      </c>
      <c r="J59" s="25">
        <v>0.2</v>
      </c>
      <c r="K59" s="25">
        <v>0.2</v>
      </c>
      <c r="L59" s="25">
        <v>0.2</v>
      </c>
      <c r="M59" s="25">
        <v>0.2</v>
      </c>
      <c r="N59" s="25">
        <v>0.2</v>
      </c>
      <c r="O59" s="25">
        <v>0.2</v>
      </c>
      <c r="P59" s="25">
        <v>0.2</v>
      </c>
      <c r="Q59" s="25">
        <v>0.2</v>
      </c>
      <c r="R59" s="25">
        <v>0.2</v>
      </c>
      <c r="S59" s="25">
        <v>0.2</v>
      </c>
      <c r="T59" s="25">
        <v>0.2</v>
      </c>
      <c r="U59" s="25">
        <v>0.2</v>
      </c>
      <c r="V59" s="25">
        <v>0.2</v>
      </c>
      <c r="W59" s="25">
        <v>0.2</v>
      </c>
      <c r="X59" s="25">
        <v>0.2</v>
      </c>
      <c r="Y59" s="25">
        <v>0.2</v>
      </c>
      <c r="Z59" s="25">
        <v>0.2</v>
      </c>
      <c r="AA59" s="25">
        <v>0.2</v>
      </c>
      <c r="AB59" s="25">
        <v>0.2</v>
      </c>
      <c r="AC59" s="25">
        <v>0.2</v>
      </c>
      <c r="AD59" s="25">
        <v>0.2</v>
      </c>
      <c r="AE59" s="25">
        <v>0.2</v>
      </c>
      <c r="AF59" s="25">
        <v>0.2</v>
      </c>
      <c r="AG59" s="25">
        <v>0.2</v>
      </c>
      <c r="AH59" s="25">
        <v>0.2</v>
      </c>
      <c r="AI59" s="25">
        <v>0.2</v>
      </c>
      <c r="AJ59" s="25">
        <v>0.2</v>
      </c>
      <c r="AK59" s="26">
        <v>-6.0000000000000001E-3</v>
      </c>
      <c r="AL59" s="13"/>
      <c r="AM59" s="13"/>
    </row>
    <row r="60" spans="1:39" ht="15" customHeight="1" x14ac:dyDescent="0.35">
      <c r="A60" s="18" t="s">
        <v>163</v>
      </c>
      <c r="B60" s="24" t="s">
        <v>135</v>
      </c>
      <c r="C60" s="25">
        <v>0</v>
      </c>
      <c r="D60" s="25">
        <v>0</v>
      </c>
      <c r="E60" s="25">
        <v>0</v>
      </c>
      <c r="F60" s="25">
        <v>0</v>
      </c>
      <c r="G60" s="25">
        <v>0</v>
      </c>
      <c r="H60" s="25">
        <v>0</v>
      </c>
      <c r="I60" s="25">
        <v>0</v>
      </c>
      <c r="J60" s="25">
        <v>0</v>
      </c>
      <c r="K60" s="25">
        <v>0</v>
      </c>
      <c r="L60" s="25">
        <v>0</v>
      </c>
      <c r="M60" s="25">
        <v>0</v>
      </c>
      <c r="N60" s="25">
        <v>0</v>
      </c>
      <c r="O60" s="25">
        <v>0</v>
      </c>
      <c r="P60" s="25">
        <v>0</v>
      </c>
      <c r="Q60" s="25">
        <v>0</v>
      </c>
      <c r="R60" s="25">
        <v>0</v>
      </c>
      <c r="S60" s="25">
        <v>0</v>
      </c>
      <c r="T60" s="25">
        <v>0</v>
      </c>
      <c r="U60" s="25">
        <v>0</v>
      </c>
      <c r="V60" s="25">
        <v>0</v>
      </c>
      <c r="W60" s="25">
        <v>0</v>
      </c>
      <c r="X60" s="25">
        <v>0</v>
      </c>
      <c r="Y60" s="25">
        <v>0</v>
      </c>
      <c r="Z60" s="25">
        <v>0</v>
      </c>
      <c r="AA60" s="25">
        <v>0</v>
      </c>
      <c r="AB60" s="25">
        <v>0</v>
      </c>
      <c r="AC60" s="25">
        <v>0</v>
      </c>
      <c r="AD60" s="25">
        <v>0</v>
      </c>
      <c r="AE60" s="25">
        <v>0</v>
      </c>
      <c r="AF60" s="25">
        <v>0</v>
      </c>
      <c r="AG60" s="25">
        <v>0</v>
      </c>
      <c r="AH60" s="25">
        <v>0</v>
      </c>
      <c r="AI60" s="25">
        <v>0</v>
      </c>
      <c r="AJ60" s="25">
        <v>0</v>
      </c>
      <c r="AK60" s="27" t="s">
        <v>123</v>
      </c>
      <c r="AL60" s="13"/>
      <c r="AM60" s="13"/>
    </row>
    <row r="61" spans="1:39" ht="15" customHeight="1" x14ac:dyDescent="0.35">
      <c r="A61" s="18" t="s">
        <v>164</v>
      </c>
      <c r="B61" s="24" t="s">
        <v>137</v>
      </c>
      <c r="C61" s="25">
        <v>0.1</v>
      </c>
      <c r="D61" s="25">
        <v>0.2</v>
      </c>
      <c r="E61" s="25">
        <v>0.4</v>
      </c>
      <c r="F61" s="25">
        <v>0.6</v>
      </c>
      <c r="G61" s="25">
        <v>1.1000000000000001</v>
      </c>
      <c r="H61" s="25">
        <v>1.6</v>
      </c>
      <c r="I61" s="25">
        <v>1.7</v>
      </c>
      <c r="J61" s="25">
        <v>1.9</v>
      </c>
      <c r="K61" s="25">
        <v>2.1</v>
      </c>
      <c r="L61" s="25">
        <v>2.1</v>
      </c>
      <c r="M61" s="25">
        <v>2</v>
      </c>
      <c r="N61" s="25">
        <v>1.9</v>
      </c>
      <c r="O61" s="25">
        <v>1.9</v>
      </c>
      <c r="P61" s="25">
        <v>1.9</v>
      </c>
      <c r="Q61" s="25">
        <v>1.9</v>
      </c>
      <c r="R61" s="25">
        <v>1.7</v>
      </c>
      <c r="S61" s="25">
        <v>1.7</v>
      </c>
      <c r="T61" s="25">
        <v>1.7</v>
      </c>
      <c r="U61" s="25">
        <v>1.7</v>
      </c>
      <c r="V61" s="25">
        <v>1.7</v>
      </c>
      <c r="W61" s="25">
        <v>1.7</v>
      </c>
      <c r="X61" s="25">
        <v>1.7</v>
      </c>
      <c r="Y61" s="25">
        <v>1.7</v>
      </c>
      <c r="Z61" s="25">
        <v>1.7</v>
      </c>
      <c r="AA61" s="25">
        <v>1.7</v>
      </c>
      <c r="AB61" s="25">
        <v>1.7</v>
      </c>
      <c r="AC61" s="25">
        <v>1.7</v>
      </c>
      <c r="AD61" s="25">
        <v>1.7</v>
      </c>
      <c r="AE61" s="25">
        <v>1.7</v>
      </c>
      <c r="AF61" s="25">
        <v>1.8</v>
      </c>
      <c r="AG61" s="25">
        <v>1.8</v>
      </c>
      <c r="AH61" s="25">
        <v>1.8</v>
      </c>
      <c r="AI61" s="25">
        <v>1.8</v>
      </c>
      <c r="AJ61" s="25">
        <v>1.8</v>
      </c>
      <c r="AK61" s="26">
        <v>7.2999999999999995E-2</v>
      </c>
      <c r="AL61" s="13"/>
      <c r="AM61" s="13"/>
    </row>
    <row r="62" spans="1:39" ht="15" customHeight="1" x14ac:dyDescent="0.35">
      <c r="A62" s="18" t="s">
        <v>165</v>
      </c>
      <c r="B62" s="24" t="s">
        <v>166</v>
      </c>
      <c r="C62" s="25">
        <v>58.4</v>
      </c>
      <c r="D62" s="25">
        <v>57.9</v>
      </c>
      <c r="E62" s="25">
        <v>60.7</v>
      </c>
      <c r="F62" s="25">
        <v>62.3</v>
      </c>
      <c r="G62" s="25">
        <v>66.5</v>
      </c>
      <c r="H62" s="25">
        <v>68.7</v>
      </c>
      <c r="I62" s="25">
        <v>69.3</v>
      </c>
      <c r="J62" s="25">
        <v>70.599999999999994</v>
      </c>
      <c r="K62" s="25">
        <v>71.599999999999994</v>
      </c>
      <c r="L62" s="25">
        <v>71.900000000000006</v>
      </c>
      <c r="M62" s="25">
        <v>72.7</v>
      </c>
      <c r="N62" s="25">
        <v>74.099999999999994</v>
      </c>
      <c r="O62" s="25">
        <v>75.7</v>
      </c>
      <c r="P62" s="25">
        <v>78.7</v>
      </c>
      <c r="Q62" s="25">
        <v>80.099999999999994</v>
      </c>
      <c r="R62" s="25">
        <v>79.900000000000006</v>
      </c>
      <c r="S62" s="25">
        <v>81.3</v>
      </c>
      <c r="T62" s="25">
        <v>83.7</v>
      </c>
      <c r="U62" s="25">
        <v>84.7</v>
      </c>
      <c r="V62" s="25">
        <v>85.9</v>
      </c>
      <c r="W62" s="25">
        <v>87</v>
      </c>
      <c r="X62" s="25">
        <v>87.6</v>
      </c>
      <c r="Y62" s="25">
        <v>87.6</v>
      </c>
      <c r="Z62" s="25">
        <v>87.6</v>
      </c>
      <c r="AA62" s="25">
        <v>86.8</v>
      </c>
      <c r="AB62" s="25">
        <v>85.9</v>
      </c>
      <c r="AC62" s="25">
        <v>84.8</v>
      </c>
      <c r="AD62" s="25">
        <v>85</v>
      </c>
      <c r="AE62" s="25">
        <v>85.2</v>
      </c>
      <c r="AF62" s="25">
        <v>84</v>
      </c>
      <c r="AG62" s="25">
        <v>84.4</v>
      </c>
      <c r="AH62" s="25">
        <v>85.7</v>
      </c>
      <c r="AI62" s="25">
        <v>87.8</v>
      </c>
      <c r="AJ62" s="25">
        <v>90.1</v>
      </c>
      <c r="AK62" s="26">
        <v>1.4E-2</v>
      </c>
      <c r="AL62" s="13"/>
      <c r="AM62" s="13"/>
    </row>
    <row r="63" spans="1:39" ht="15.75" customHeight="1" x14ac:dyDescent="0.35"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</row>
    <row r="64" spans="1:39" ht="15" customHeight="1" x14ac:dyDescent="0.35">
      <c r="A64" s="18" t="s">
        <v>167</v>
      </c>
      <c r="B64" s="24" t="s">
        <v>168</v>
      </c>
      <c r="C64" s="25">
        <v>0.8</v>
      </c>
      <c r="D64" s="25">
        <v>0.8</v>
      </c>
      <c r="E64" s="25">
        <v>0.8</v>
      </c>
      <c r="F64" s="25">
        <v>0.8</v>
      </c>
      <c r="G64" s="25">
        <v>0.9</v>
      </c>
      <c r="H64" s="25">
        <v>1</v>
      </c>
      <c r="I64" s="25">
        <v>1</v>
      </c>
      <c r="J64" s="25">
        <v>1</v>
      </c>
      <c r="K64" s="25">
        <v>1</v>
      </c>
      <c r="L64" s="25">
        <v>1</v>
      </c>
      <c r="M64" s="25">
        <v>1.1000000000000001</v>
      </c>
      <c r="N64" s="25">
        <v>1.1000000000000001</v>
      </c>
      <c r="O64" s="25">
        <v>1.2</v>
      </c>
      <c r="P64" s="25">
        <v>1.2</v>
      </c>
      <c r="Q64" s="25">
        <v>1.3</v>
      </c>
      <c r="R64" s="25">
        <v>1.3</v>
      </c>
      <c r="S64" s="25">
        <v>1.3</v>
      </c>
      <c r="T64" s="25">
        <v>1.3</v>
      </c>
      <c r="U64" s="25">
        <v>1.4</v>
      </c>
      <c r="V64" s="25">
        <v>1.4</v>
      </c>
      <c r="W64" s="25">
        <v>1.4</v>
      </c>
      <c r="X64" s="25">
        <v>1.4</v>
      </c>
      <c r="Y64" s="25">
        <v>1.4</v>
      </c>
      <c r="Z64" s="25">
        <v>1.4</v>
      </c>
      <c r="AA64" s="25">
        <v>1.4</v>
      </c>
      <c r="AB64" s="25">
        <v>1.4</v>
      </c>
      <c r="AC64" s="25">
        <v>1.4</v>
      </c>
      <c r="AD64" s="25">
        <v>1.4</v>
      </c>
      <c r="AE64" s="25">
        <v>1.4</v>
      </c>
      <c r="AF64" s="25">
        <v>1.4</v>
      </c>
      <c r="AG64" s="25">
        <v>1.4</v>
      </c>
      <c r="AH64" s="25">
        <v>1.4</v>
      </c>
      <c r="AI64" s="25">
        <v>1.5</v>
      </c>
      <c r="AJ64" s="25">
        <v>1.5</v>
      </c>
      <c r="AK64" s="26">
        <v>0.02</v>
      </c>
      <c r="AL64" s="13"/>
      <c r="AM64" s="13"/>
    </row>
    <row r="65" spans="1:39" ht="15" customHeight="1" x14ac:dyDescent="0.35">
      <c r="A65" s="18" t="s">
        <v>169</v>
      </c>
      <c r="B65" s="23" t="s">
        <v>170</v>
      </c>
      <c r="C65" s="28">
        <v>557.70000000000005</v>
      </c>
      <c r="D65" s="28">
        <v>549.20000000000005</v>
      </c>
      <c r="E65" s="28">
        <v>551.5</v>
      </c>
      <c r="F65" s="28">
        <v>544.6</v>
      </c>
      <c r="G65" s="28">
        <v>542</v>
      </c>
      <c r="H65" s="28">
        <v>526.9</v>
      </c>
      <c r="I65" s="28">
        <v>522.29999999999995</v>
      </c>
      <c r="J65" s="28">
        <v>516.6</v>
      </c>
      <c r="K65" s="28">
        <v>509.9</v>
      </c>
      <c r="L65" s="28">
        <v>508.2</v>
      </c>
      <c r="M65" s="28">
        <v>496.9</v>
      </c>
      <c r="N65" s="28">
        <v>489.3</v>
      </c>
      <c r="O65" s="28">
        <v>479.3</v>
      </c>
      <c r="P65" s="28">
        <v>475.5</v>
      </c>
      <c r="Q65" s="28">
        <v>474.7</v>
      </c>
      <c r="R65" s="28">
        <v>468.5</v>
      </c>
      <c r="S65" s="28">
        <v>466.9</v>
      </c>
      <c r="T65" s="28">
        <v>465.7</v>
      </c>
      <c r="U65" s="28">
        <v>462.6</v>
      </c>
      <c r="V65" s="28">
        <v>459.1</v>
      </c>
      <c r="W65" s="28">
        <v>458.4</v>
      </c>
      <c r="X65" s="28">
        <v>457.3</v>
      </c>
      <c r="Y65" s="28">
        <v>454.9</v>
      </c>
      <c r="Z65" s="28">
        <v>453.3</v>
      </c>
      <c r="AA65" s="28">
        <v>452.3</v>
      </c>
      <c r="AB65" s="28">
        <v>449</v>
      </c>
      <c r="AC65" s="28">
        <v>447.2</v>
      </c>
      <c r="AD65" s="28">
        <v>448.5</v>
      </c>
      <c r="AE65" s="28">
        <v>448.7</v>
      </c>
      <c r="AF65" s="28">
        <v>449.8</v>
      </c>
      <c r="AG65" s="28">
        <v>449.5</v>
      </c>
      <c r="AH65" s="28">
        <v>448</v>
      </c>
      <c r="AI65" s="28">
        <v>449.2</v>
      </c>
      <c r="AJ65" s="28">
        <v>450.1</v>
      </c>
      <c r="AK65" s="29">
        <v>-6.0000000000000001E-3</v>
      </c>
      <c r="AL65" s="13"/>
      <c r="AM65" s="13"/>
    </row>
    <row r="66" spans="1:39" ht="15.75" customHeight="1" x14ac:dyDescent="0.35">
      <c r="B66" s="13"/>
      <c r="C66" s="14">
        <v>0</v>
      </c>
      <c r="D66" s="14">
        <v>0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0</v>
      </c>
      <c r="AB66" s="14">
        <v>0</v>
      </c>
      <c r="AC66" s="14">
        <v>0</v>
      </c>
      <c r="AD66" s="14">
        <v>0</v>
      </c>
      <c r="AE66" s="14">
        <v>0</v>
      </c>
      <c r="AF66" s="14">
        <v>0</v>
      </c>
      <c r="AG66" s="14">
        <v>0</v>
      </c>
      <c r="AH66" s="14">
        <v>0</v>
      </c>
      <c r="AI66" s="14">
        <v>0</v>
      </c>
      <c r="AJ66" s="14">
        <v>0</v>
      </c>
      <c r="AK66" s="13"/>
      <c r="AL66" s="13"/>
      <c r="AM66" s="13"/>
    </row>
    <row r="67" spans="1:39" ht="15" customHeight="1" x14ac:dyDescent="0.35">
      <c r="A67" s="18" t="s">
        <v>171</v>
      </c>
      <c r="B67" s="24" t="s">
        <v>172</v>
      </c>
      <c r="C67" s="25">
        <v>0.8</v>
      </c>
      <c r="D67" s="25">
        <v>0.9</v>
      </c>
      <c r="E67" s="25">
        <v>1</v>
      </c>
      <c r="F67" s="25">
        <v>1.1000000000000001</v>
      </c>
      <c r="G67" s="25">
        <v>1.2</v>
      </c>
      <c r="H67" s="25">
        <v>1.2</v>
      </c>
      <c r="I67" s="25">
        <v>1.3</v>
      </c>
      <c r="J67" s="25">
        <v>1.3</v>
      </c>
      <c r="K67" s="25">
        <v>1.4</v>
      </c>
      <c r="L67" s="25">
        <v>1.4</v>
      </c>
      <c r="M67" s="25">
        <v>1.4</v>
      </c>
      <c r="N67" s="25">
        <v>1.4</v>
      </c>
      <c r="O67" s="25">
        <v>1.5</v>
      </c>
      <c r="P67" s="25">
        <v>1.6</v>
      </c>
      <c r="Q67" s="25">
        <v>1.6</v>
      </c>
      <c r="R67" s="25">
        <v>1.6</v>
      </c>
      <c r="S67" s="25">
        <v>1.7</v>
      </c>
      <c r="T67" s="25">
        <v>1.7</v>
      </c>
      <c r="U67" s="25">
        <v>1.8</v>
      </c>
      <c r="V67" s="25">
        <v>1.8</v>
      </c>
      <c r="W67" s="25">
        <v>1.9</v>
      </c>
      <c r="X67" s="25">
        <v>1.9</v>
      </c>
      <c r="Y67" s="25">
        <v>1.9</v>
      </c>
      <c r="Z67" s="25">
        <v>1.9</v>
      </c>
      <c r="AA67" s="25">
        <v>1.9</v>
      </c>
      <c r="AB67" s="25">
        <v>1.9</v>
      </c>
      <c r="AC67" s="25">
        <v>2</v>
      </c>
      <c r="AD67" s="25">
        <v>2</v>
      </c>
      <c r="AE67" s="25">
        <v>2</v>
      </c>
      <c r="AF67" s="25">
        <v>2</v>
      </c>
      <c r="AG67" s="25">
        <v>2</v>
      </c>
      <c r="AH67" s="25">
        <v>2</v>
      </c>
      <c r="AI67" s="25">
        <v>2</v>
      </c>
      <c r="AJ67" s="25">
        <v>2.1</v>
      </c>
      <c r="AK67" s="26">
        <v>2.7E-2</v>
      </c>
      <c r="AL67" s="13"/>
      <c r="AM67" s="13"/>
    </row>
    <row r="68" spans="1:39" ht="15" customHeight="1" x14ac:dyDescent="0.35">
      <c r="A68" s="18" t="s">
        <v>173</v>
      </c>
      <c r="B68" s="24" t="s">
        <v>174</v>
      </c>
      <c r="C68" s="25">
        <v>7.9</v>
      </c>
      <c r="D68" s="25">
        <v>7.9</v>
      </c>
      <c r="E68" s="25">
        <v>8.1999999999999993</v>
      </c>
      <c r="F68" s="25">
        <v>9.3000000000000007</v>
      </c>
      <c r="G68" s="25">
        <v>12.7</v>
      </c>
      <c r="H68" s="25">
        <v>15.3</v>
      </c>
      <c r="I68" s="25">
        <v>14.4</v>
      </c>
      <c r="J68" s="25">
        <v>15</v>
      </c>
      <c r="K68" s="25">
        <v>16</v>
      </c>
      <c r="L68" s="25">
        <v>16.100000000000001</v>
      </c>
      <c r="M68" s="25">
        <v>16.2</v>
      </c>
      <c r="N68" s="25">
        <v>15.8</v>
      </c>
      <c r="O68" s="25">
        <v>16.100000000000001</v>
      </c>
      <c r="P68" s="25">
        <v>16.2</v>
      </c>
      <c r="Q68" s="25">
        <v>16.600000000000001</v>
      </c>
      <c r="R68" s="25">
        <v>15.8</v>
      </c>
      <c r="S68" s="25">
        <v>16.100000000000001</v>
      </c>
      <c r="T68" s="25">
        <v>16.399999999999999</v>
      </c>
      <c r="U68" s="25">
        <v>16.5</v>
      </c>
      <c r="V68" s="25">
        <v>16.7</v>
      </c>
      <c r="W68" s="25">
        <v>16.5</v>
      </c>
      <c r="X68" s="25">
        <v>16.399999999999999</v>
      </c>
      <c r="Y68" s="25">
        <v>16.600000000000001</v>
      </c>
      <c r="Z68" s="25">
        <v>16.7</v>
      </c>
      <c r="AA68" s="25">
        <v>16.7</v>
      </c>
      <c r="AB68" s="25">
        <v>16.8</v>
      </c>
      <c r="AC68" s="25">
        <v>16.8</v>
      </c>
      <c r="AD68" s="25">
        <v>16.899999999999999</v>
      </c>
      <c r="AE68" s="25">
        <v>17</v>
      </c>
      <c r="AF68" s="25">
        <v>17</v>
      </c>
      <c r="AG68" s="25">
        <v>17.100000000000001</v>
      </c>
      <c r="AH68" s="25">
        <v>17</v>
      </c>
      <c r="AI68" s="25">
        <v>17.100000000000001</v>
      </c>
      <c r="AJ68" s="25">
        <v>17.100000000000001</v>
      </c>
      <c r="AK68" s="26">
        <v>2.4E-2</v>
      </c>
      <c r="AL68" s="13"/>
      <c r="AM68" s="13"/>
    </row>
    <row r="69" spans="1:39" ht="15" customHeight="1" x14ac:dyDescent="0.35">
      <c r="A69" s="18" t="s">
        <v>175</v>
      </c>
      <c r="B69" s="24" t="s">
        <v>176</v>
      </c>
      <c r="C69" s="25">
        <v>0</v>
      </c>
      <c r="D69" s="25">
        <v>0</v>
      </c>
      <c r="E69" s="25">
        <v>0</v>
      </c>
      <c r="F69" s="25">
        <v>0</v>
      </c>
      <c r="G69" s="25">
        <v>0</v>
      </c>
      <c r="H69" s="25">
        <v>0</v>
      </c>
      <c r="I69" s="25">
        <v>0</v>
      </c>
      <c r="J69" s="25">
        <v>0</v>
      </c>
      <c r="K69" s="25">
        <v>0</v>
      </c>
      <c r="L69" s="25">
        <v>0</v>
      </c>
      <c r="M69" s="25">
        <v>0</v>
      </c>
      <c r="N69" s="25">
        <v>0</v>
      </c>
      <c r="O69" s="25">
        <v>0</v>
      </c>
      <c r="P69" s="25">
        <v>0</v>
      </c>
      <c r="Q69" s="25">
        <v>0</v>
      </c>
      <c r="R69" s="25">
        <v>0</v>
      </c>
      <c r="S69" s="25">
        <v>0</v>
      </c>
      <c r="T69" s="25">
        <v>0</v>
      </c>
      <c r="U69" s="25">
        <v>0</v>
      </c>
      <c r="V69" s="25">
        <v>0</v>
      </c>
      <c r="W69" s="25">
        <v>0</v>
      </c>
      <c r="X69" s="25">
        <v>0</v>
      </c>
      <c r="Y69" s="25">
        <v>0</v>
      </c>
      <c r="Z69" s="25">
        <v>0</v>
      </c>
      <c r="AA69" s="25">
        <v>0</v>
      </c>
      <c r="AB69" s="25">
        <v>0</v>
      </c>
      <c r="AC69" s="25">
        <v>0</v>
      </c>
      <c r="AD69" s="25">
        <v>0</v>
      </c>
      <c r="AE69" s="25">
        <v>0</v>
      </c>
      <c r="AF69" s="25">
        <v>0</v>
      </c>
      <c r="AG69" s="25">
        <v>0</v>
      </c>
      <c r="AH69" s="25">
        <v>0</v>
      </c>
      <c r="AI69" s="25">
        <v>0</v>
      </c>
      <c r="AJ69" s="25">
        <v>0</v>
      </c>
      <c r="AK69" s="27" t="s">
        <v>123</v>
      </c>
      <c r="AL69" s="13"/>
      <c r="AM69" s="13"/>
    </row>
    <row r="70" spans="1:39" ht="15.75" customHeight="1" x14ac:dyDescent="0.35"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</row>
    <row r="71" spans="1:39" ht="15" customHeight="1" x14ac:dyDescent="0.35">
      <c r="B71" s="23" t="s">
        <v>177</v>
      </c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</row>
    <row r="72" spans="1:39" ht="15" customHeight="1" x14ac:dyDescent="0.35">
      <c r="A72" s="18" t="s">
        <v>178</v>
      </c>
      <c r="B72" s="24" t="s">
        <v>179</v>
      </c>
      <c r="C72" s="25">
        <v>1050.2</v>
      </c>
      <c r="D72" s="25">
        <v>1022.3</v>
      </c>
      <c r="E72" s="25">
        <v>993.3</v>
      </c>
      <c r="F72" s="25">
        <v>969.5</v>
      </c>
      <c r="G72" s="25">
        <v>950.7</v>
      </c>
      <c r="H72" s="25">
        <v>918.8</v>
      </c>
      <c r="I72" s="25">
        <v>915.5</v>
      </c>
      <c r="J72" s="25">
        <v>909.5</v>
      </c>
      <c r="K72" s="25">
        <v>903.1</v>
      </c>
      <c r="L72" s="25">
        <v>902.5</v>
      </c>
      <c r="M72" s="25">
        <v>895.7</v>
      </c>
      <c r="N72" s="25">
        <v>891.6</v>
      </c>
      <c r="O72" s="25">
        <v>883.8</v>
      </c>
      <c r="P72" s="25">
        <v>883.1</v>
      </c>
      <c r="Q72" s="25">
        <v>890.4</v>
      </c>
      <c r="R72" s="25">
        <v>888</v>
      </c>
      <c r="S72" s="25">
        <v>889</v>
      </c>
      <c r="T72" s="25">
        <v>889.4</v>
      </c>
      <c r="U72" s="25">
        <v>887.2</v>
      </c>
      <c r="V72" s="25">
        <v>883.5</v>
      </c>
      <c r="W72" s="25">
        <v>884.1</v>
      </c>
      <c r="X72" s="25">
        <v>885.5</v>
      </c>
      <c r="Y72" s="25">
        <v>883.8</v>
      </c>
      <c r="Z72" s="25">
        <v>883.5</v>
      </c>
      <c r="AA72" s="25">
        <v>885.4</v>
      </c>
      <c r="AB72" s="25">
        <v>883.8</v>
      </c>
      <c r="AC72" s="25">
        <v>884.3</v>
      </c>
      <c r="AD72" s="25">
        <v>888.7</v>
      </c>
      <c r="AE72" s="25">
        <v>890.9</v>
      </c>
      <c r="AF72" s="25">
        <v>894.2</v>
      </c>
      <c r="AG72" s="25">
        <v>891.7</v>
      </c>
      <c r="AH72" s="25">
        <v>886.2</v>
      </c>
      <c r="AI72" s="25">
        <v>883.9</v>
      </c>
      <c r="AJ72" s="25">
        <v>880.1</v>
      </c>
      <c r="AK72" s="26">
        <v>-5.0000000000000001E-3</v>
      </c>
      <c r="AL72" s="13"/>
      <c r="AM72" s="13"/>
    </row>
    <row r="73" spans="1:39" ht="15" customHeight="1" x14ac:dyDescent="0.35">
      <c r="A73" s="18" t="s">
        <v>180</v>
      </c>
      <c r="B73" s="24" t="s">
        <v>181</v>
      </c>
      <c r="C73" s="25">
        <v>3.1</v>
      </c>
      <c r="D73" s="25">
        <v>6.2</v>
      </c>
      <c r="E73" s="25">
        <v>11.4</v>
      </c>
      <c r="F73" s="25">
        <v>16.100000000000001</v>
      </c>
      <c r="G73" s="25">
        <v>16.7</v>
      </c>
      <c r="H73" s="25">
        <v>17.3</v>
      </c>
      <c r="I73" s="25">
        <v>18.2</v>
      </c>
      <c r="J73" s="25">
        <v>19</v>
      </c>
      <c r="K73" s="25">
        <v>20.100000000000001</v>
      </c>
      <c r="L73" s="25">
        <v>21.2</v>
      </c>
      <c r="M73" s="25">
        <v>21.9</v>
      </c>
      <c r="N73" s="25">
        <v>23.2</v>
      </c>
      <c r="O73" s="25">
        <v>23.8</v>
      </c>
      <c r="P73" s="25">
        <v>24.7</v>
      </c>
      <c r="Q73" s="25">
        <v>25</v>
      </c>
      <c r="R73" s="25">
        <v>24.7</v>
      </c>
      <c r="S73" s="25">
        <v>24.1</v>
      </c>
      <c r="T73" s="25">
        <v>24.5</v>
      </c>
      <c r="U73" s="25">
        <v>23.9</v>
      </c>
      <c r="V73" s="25">
        <v>23.2</v>
      </c>
      <c r="W73" s="25">
        <v>23</v>
      </c>
      <c r="X73" s="25">
        <v>22.6</v>
      </c>
      <c r="Y73" s="25">
        <v>22.2</v>
      </c>
      <c r="Z73" s="25">
        <v>21.9</v>
      </c>
      <c r="AA73" s="25">
        <v>21.8</v>
      </c>
      <c r="AB73" s="25">
        <v>21.4</v>
      </c>
      <c r="AC73" s="25">
        <v>21.1</v>
      </c>
      <c r="AD73" s="25">
        <v>21</v>
      </c>
      <c r="AE73" s="25">
        <v>20.8</v>
      </c>
      <c r="AF73" s="25">
        <v>20.9</v>
      </c>
      <c r="AG73" s="25">
        <v>20.8</v>
      </c>
      <c r="AH73" s="25">
        <v>20.399999999999999</v>
      </c>
      <c r="AI73" s="25">
        <v>20.2</v>
      </c>
      <c r="AJ73" s="25">
        <v>19.8</v>
      </c>
      <c r="AK73" s="26">
        <v>3.6999999999999998E-2</v>
      </c>
      <c r="AL73" s="13"/>
      <c r="AM73" s="13"/>
    </row>
    <row r="74" spans="1:39" ht="15" customHeight="1" x14ac:dyDescent="0.35">
      <c r="A74" s="18" t="s">
        <v>182</v>
      </c>
      <c r="B74" s="24" t="s">
        <v>183</v>
      </c>
      <c r="C74" s="25">
        <v>67.8</v>
      </c>
      <c r="D74" s="25">
        <v>65.8</v>
      </c>
      <c r="E74" s="25">
        <v>65</v>
      </c>
      <c r="F74" s="25">
        <v>63.9</v>
      </c>
      <c r="G74" s="25">
        <v>63.4</v>
      </c>
      <c r="H74" s="25">
        <v>61.7</v>
      </c>
      <c r="I74" s="25">
        <v>61.4</v>
      </c>
      <c r="J74" s="25">
        <v>61</v>
      </c>
      <c r="K74" s="25">
        <v>60.6</v>
      </c>
      <c r="L74" s="25">
        <v>60.7</v>
      </c>
      <c r="M74" s="25">
        <v>62</v>
      </c>
      <c r="N74" s="25">
        <v>64.8</v>
      </c>
      <c r="O74" s="25">
        <v>66.8</v>
      </c>
      <c r="P74" s="25">
        <v>70.5</v>
      </c>
      <c r="Q74" s="25">
        <v>71.900000000000006</v>
      </c>
      <c r="R74" s="25">
        <v>72.2</v>
      </c>
      <c r="S74" s="25">
        <v>73.5</v>
      </c>
      <c r="T74" s="25">
        <v>75.8</v>
      </c>
      <c r="U74" s="25">
        <v>76.3</v>
      </c>
      <c r="V74" s="25">
        <v>76.900000000000006</v>
      </c>
      <c r="W74" s="25">
        <v>77.5</v>
      </c>
      <c r="X74" s="25">
        <v>77.400000000000006</v>
      </c>
      <c r="Y74" s="25">
        <v>76</v>
      </c>
      <c r="Z74" s="25">
        <v>74.7</v>
      </c>
      <c r="AA74" s="25">
        <v>72</v>
      </c>
      <c r="AB74" s="25">
        <v>69.400000000000006</v>
      </c>
      <c r="AC74" s="25">
        <v>66.099999999999994</v>
      </c>
      <c r="AD74" s="25">
        <v>64.3</v>
      </c>
      <c r="AE74" s="25">
        <v>62.6</v>
      </c>
      <c r="AF74" s="25">
        <v>58.3</v>
      </c>
      <c r="AG74" s="25">
        <v>56.3</v>
      </c>
      <c r="AH74" s="25">
        <v>55.3</v>
      </c>
      <c r="AI74" s="25">
        <v>55.2</v>
      </c>
      <c r="AJ74" s="25">
        <v>55</v>
      </c>
      <c r="AK74" s="26">
        <v>-6.0000000000000001E-3</v>
      </c>
      <c r="AL74" s="13"/>
      <c r="AM74" s="13"/>
    </row>
    <row r="75" spans="1:39" ht="15" customHeight="1" x14ac:dyDescent="0.35">
      <c r="A75" s="18" t="s">
        <v>184</v>
      </c>
      <c r="B75" s="24" t="s">
        <v>185</v>
      </c>
      <c r="C75" s="25">
        <v>8</v>
      </c>
      <c r="D75" s="25">
        <v>15.3</v>
      </c>
      <c r="E75" s="25">
        <v>34.9</v>
      </c>
      <c r="F75" s="25">
        <v>44.5</v>
      </c>
      <c r="G75" s="25">
        <v>53.4</v>
      </c>
      <c r="H75" s="25">
        <v>58.3</v>
      </c>
      <c r="I75" s="25">
        <v>62.5</v>
      </c>
      <c r="J75" s="25">
        <v>67.5</v>
      </c>
      <c r="K75" s="25">
        <v>71.400000000000006</v>
      </c>
      <c r="L75" s="25">
        <v>71.5</v>
      </c>
      <c r="M75" s="25">
        <v>73</v>
      </c>
      <c r="N75" s="25">
        <v>74.5</v>
      </c>
      <c r="O75" s="25">
        <v>78</v>
      </c>
      <c r="P75" s="25">
        <v>81.8</v>
      </c>
      <c r="Q75" s="25">
        <v>87.6</v>
      </c>
      <c r="R75" s="25">
        <v>92.1</v>
      </c>
      <c r="S75" s="25">
        <v>97.9</v>
      </c>
      <c r="T75" s="25">
        <v>104.2</v>
      </c>
      <c r="U75" s="25">
        <v>110</v>
      </c>
      <c r="V75" s="25">
        <v>115.7</v>
      </c>
      <c r="W75" s="25">
        <v>120.6</v>
      </c>
      <c r="X75" s="25">
        <v>125.8</v>
      </c>
      <c r="Y75" s="25">
        <v>130.6</v>
      </c>
      <c r="Z75" s="25">
        <v>135.4</v>
      </c>
      <c r="AA75" s="25">
        <v>139.1</v>
      </c>
      <c r="AB75" s="25">
        <v>142.5</v>
      </c>
      <c r="AC75" s="25">
        <v>146.1</v>
      </c>
      <c r="AD75" s="25">
        <v>149.80000000000001</v>
      </c>
      <c r="AE75" s="25">
        <v>153.4</v>
      </c>
      <c r="AF75" s="25">
        <v>157.1</v>
      </c>
      <c r="AG75" s="25">
        <v>160.30000000000001</v>
      </c>
      <c r="AH75" s="25">
        <v>163.5</v>
      </c>
      <c r="AI75" s="25">
        <v>167</v>
      </c>
      <c r="AJ75" s="25">
        <v>170.2</v>
      </c>
      <c r="AK75" s="26">
        <v>7.8E-2</v>
      </c>
      <c r="AL75" s="13"/>
      <c r="AM75" s="13"/>
    </row>
    <row r="76" spans="1:39" ht="15" customHeight="1" x14ac:dyDescent="0.35">
      <c r="A76" s="18" t="s">
        <v>186</v>
      </c>
      <c r="B76" s="24" t="s">
        <v>187</v>
      </c>
      <c r="C76" s="25">
        <v>6.7</v>
      </c>
      <c r="D76" s="25">
        <v>13.1</v>
      </c>
      <c r="E76" s="25">
        <v>14.8</v>
      </c>
      <c r="F76" s="25">
        <v>16.2</v>
      </c>
      <c r="G76" s="25">
        <v>18.600000000000001</v>
      </c>
      <c r="H76" s="25">
        <v>19.5</v>
      </c>
      <c r="I76" s="25">
        <v>20</v>
      </c>
      <c r="J76" s="25">
        <v>20.8</v>
      </c>
      <c r="K76" s="25">
        <v>21.6</v>
      </c>
      <c r="L76" s="25">
        <v>21.9</v>
      </c>
      <c r="M76" s="25">
        <v>22.4</v>
      </c>
      <c r="N76" s="25">
        <v>22.8</v>
      </c>
      <c r="O76" s="25">
        <v>23.9</v>
      </c>
      <c r="P76" s="25">
        <v>24.6</v>
      </c>
      <c r="Q76" s="25">
        <v>25.3</v>
      </c>
      <c r="R76" s="25">
        <v>26</v>
      </c>
      <c r="S76" s="25">
        <v>26.7</v>
      </c>
      <c r="T76" s="25">
        <v>27.5</v>
      </c>
      <c r="U76" s="25">
        <v>28.2</v>
      </c>
      <c r="V76" s="25">
        <v>29</v>
      </c>
      <c r="W76" s="25">
        <v>29.8</v>
      </c>
      <c r="X76" s="25">
        <v>30.2</v>
      </c>
      <c r="Y76" s="25">
        <v>31</v>
      </c>
      <c r="Z76" s="25">
        <v>31.8</v>
      </c>
      <c r="AA76" s="25">
        <v>32.4</v>
      </c>
      <c r="AB76" s="25">
        <v>32.9</v>
      </c>
      <c r="AC76" s="25">
        <v>33.5</v>
      </c>
      <c r="AD76" s="25">
        <v>34.200000000000003</v>
      </c>
      <c r="AE76" s="25">
        <v>34.799999999999997</v>
      </c>
      <c r="AF76" s="25">
        <v>35.4</v>
      </c>
      <c r="AG76" s="25">
        <v>36</v>
      </c>
      <c r="AH76" s="25">
        <v>36.700000000000003</v>
      </c>
      <c r="AI76" s="25">
        <v>37.299999999999997</v>
      </c>
      <c r="AJ76" s="25">
        <v>38</v>
      </c>
      <c r="AK76" s="26">
        <v>3.4000000000000002E-2</v>
      </c>
      <c r="AL76" s="13"/>
      <c r="AM76" s="13"/>
    </row>
    <row r="77" spans="1:39" ht="15" customHeight="1" x14ac:dyDescent="0.35">
      <c r="A77" s="18" t="s">
        <v>188</v>
      </c>
      <c r="B77" s="24" t="s">
        <v>189</v>
      </c>
      <c r="C77" s="25">
        <v>34.799999999999997</v>
      </c>
      <c r="D77" s="25">
        <v>40.700000000000003</v>
      </c>
      <c r="E77" s="25">
        <v>40.9</v>
      </c>
      <c r="F77" s="25">
        <v>41.2</v>
      </c>
      <c r="G77" s="25">
        <v>41.1</v>
      </c>
      <c r="H77" s="25">
        <v>41.1</v>
      </c>
      <c r="I77" s="25">
        <v>43</v>
      </c>
      <c r="J77" s="25">
        <v>45.3</v>
      </c>
      <c r="K77" s="25">
        <v>46.2</v>
      </c>
      <c r="L77" s="25">
        <v>48.3</v>
      </c>
      <c r="M77" s="25">
        <v>50.8</v>
      </c>
      <c r="N77" s="25">
        <v>53.1</v>
      </c>
      <c r="O77" s="25">
        <v>55.5</v>
      </c>
      <c r="P77" s="25">
        <v>57.7</v>
      </c>
      <c r="Q77" s="25">
        <v>60.4</v>
      </c>
      <c r="R77" s="25">
        <v>62.1</v>
      </c>
      <c r="S77" s="25">
        <v>63.8</v>
      </c>
      <c r="T77" s="25">
        <v>65.400000000000006</v>
      </c>
      <c r="U77" s="25">
        <v>66.5</v>
      </c>
      <c r="V77" s="25">
        <v>67.400000000000006</v>
      </c>
      <c r="W77" s="25">
        <v>68.400000000000006</v>
      </c>
      <c r="X77" s="25">
        <v>69.400000000000006</v>
      </c>
      <c r="Y77" s="25">
        <v>70.099999999999994</v>
      </c>
      <c r="Z77" s="25">
        <v>71</v>
      </c>
      <c r="AA77" s="25">
        <v>71.900000000000006</v>
      </c>
      <c r="AB77" s="25">
        <v>72.400000000000006</v>
      </c>
      <c r="AC77" s="25">
        <v>72.8</v>
      </c>
      <c r="AD77" s="25">
        <v>73.5</v>
      </c>
      <c r="AE77" s="25">
        <v>74.099999999999994</v>
      </c>
      <c r="AF77" s="25">
        <v>74.599999999999994</v>
      </c>
      <c r="AG77" s="25">
        <v>74.900000000000006</v>
      </c>
      <c r="AH77" s="25">
        <v>75</v>
      </c>
      <c r="AI77" s="25">
        <v>75.400000000000006</v>
      </c>
      <c r="AJ77" s="25">
        <v>75.599999999999994</v>
      </c>
      <c r="AK77" s="26">
        <v>1.9E-2</v>
      </c>
      <c r="AL77" s="13"/>
      <c r="AM77" s="13"/>
    </row>
    <row r="78" spans="1:39" ht="15" customHeight="1" x14ac:dyDescent="0.35">
      <c r="A78" s="18" t="s">
        <v>190</v>
      </c>
      <c r="B78" s="24" t="s">
        <v>191</v>
      </c>
      <c r="C78" s="25">
        <v>2.7</v>
      </c>
      <c r="D78" s="25">
        <v>1.2</v>
      </c>
      <c r="E78" s="25">
        <v>1.2</v>
      </c>
      <c r="F78" s="25">
        <v>1.2</v>
      </c>
      <c r="G78" s="25">
        <v>1.2</v>
      </c>
      <c r="H78" s="25">
        <v>1.2</v>
      </c>
      <c r="I78" s="25">
        <v>1.2</v>
      </c>
      <c r="J78" s="25">
        <v>1.2</v>
      </c>
      <c r="K78" s="25">
        <v>1.2</v>
      </c>
      <c r="L78" s="25">
        <v>1.2</v>
      </c>
      <c r="M78" s="25">
        <v>1.2</v>
      </c>
      <c r="N78" s="25">
        <v>1.2</v>
      </c>
      <c r="O78" s="25">
        <v>1.2</v>
      </c>
      <c r="P78" s="25">
        <v>1.2</v>
      </c>
      <c r="Q78" s="25">
        <v>1.2</v>
      </c>
      <c r="R78" s="25">
        <v>1.2</v>
      </c>
      <c r="S78" s="25">
        <v>1.2</v>
      </c>
      <c r="T78" s="25">
        <v>1.2</v>
      </c>
      <c r="U78" s="25">
        <v>1.2</v>
      </c>
      <c r="V78" s="25">
        <v>1.2</v>
      </c>
      <c r="W78" s="25">
        <v>1.2</v>
      </c>
      <c r="X78" s="25">
        <v>1.2</v>
      </c>
      <c r="Y78" s="25">
        <v>1.2</v>
      </c>
      <c r="Z78" s="25">
        <v>1.3</v>
      </c>
      <c r="AA78" s="25">
        <v>1.3</v>
      </c>
      <c r="AB78" s="25">
        <v>1.3</v>
      </c>
      <c r="AC78" s="25">
        <v>1.3</v>
      </c>
      <c r="AD78" s="25">
        <v>1.3</v>
      </c>
      <c r="AE78" s="25">
        <v>1.3</v>
      </c>
      <c r="AF78" s="25">
        <v>1.3</v>
      </c>
      <c r="AG78" s="25">
        <v>1.3</v>
      </c>
      <c r="AH78" s="25">
        <v>1.3</v>
      </c>
      <c r="AI78" s="25">
        <v>1.3</v>
      </c>
      <c r="AJ78" s="25">
        <v>1.3</v>
      </c>
      <c r="AK78" s="26">
        <v>2E-3</v>
      </c>
      <c r="AL78" s="13"/>
      <c r="AM78" s="13"/>
    </row>
    <row r="79" spans="1:39" ht="15" customHeight="1" x14ac:dyDescent="0.35">
      <c r="A79" s="18" t="s">
        <v>192</v>
      </c>
      <c r="B79" s="24" t="s">
        <v>193</v>
      </c>
      <c r="C79" s="25">
        <v>0.2</v>
      </c>
      <c r="D79" s="25">
        <v>0.4</v>
      </c>
      <c r="E79" s="25">
        <v>0.7</v>
      </c>
      <c r="F79" s="25">
        <v>1.3</v>
      </c>
      <c r="G79" s="25">
        <v>2.2999999999999998</v>
      </c>
      <c r="H79" s="25">
        <v>3.3</v>
      </c>
      <c r="I79" s="25">
        <v>3.4</v>
      </c>
      <c r="J79" s="25">
        <v>3.8</v>
      </c>
      <c r="K79" s="25">
        <v>4.2</v>
      </c>
      <c r="L79" s="25">
        <v>4.0999999999999996</v>
      </c>
      <c r="M79" s="25">
        <v>4.0999999999999996</v>
      </c>
      <c r="N79" s="25">
        <v>3.9</v>
      </c>
      <c r="O79" s="25">
        <v>3.9</v>
      </c>
      <c r="P79" s="25">
        <v>3.8</v>
      </c>
      <c r="Q79" s="25">
        <v>3.8</v>
      </c>
      <c r="R79" s="25">
        <v>3.5</v>
      </c>
      <c r="S79" s="25">
        <v>3.5</v>
      </c>
      <c r="T79" s="25">
        <v>3.5</v>
      </c>
      <c r="U79" s="25">
        <v>3.5</v>
      </c>
      <c r="V79" s="25">
        <v>3.5</v>
      </c>
      <c r="W79" s="25">
        <v>3.4</v>
      </c>
      <c r="X79" s="25">
        <v>3.5</v>
      </c>
      <c r="Y79" s="25">
        <v>3.5</v>
      </c>
      <c r="Z79" s="25">
        <v>3.5</v>
      </c>
      <c r="AA79" s="25">
        <v>3.5</v>
      </c>
      <c r="AB79" s="25">
        <v>3.5</v>
      </c>
      <c r="AC79" s="25">
        <v>3.6</v>
      </c>
      <c r="AD79" s="25">
        <v>3.6</v>
      </c>
      <c r="AE79" s="25">
        <v>3.6</v>
      </c>
      <c r="AF79" s="25">
        <v>3.6</v>
      </c>
      <c r="AG79" s="25">
        <v>3.6</v>
      </c>
      <c r="AH79" s="25">
        <v>3.7</v>
      </c>
      <c r="AI79" s="25">
        <v>3.7</v>
      </c>
      <c r="AJ79" s="25">
        <v>3.7</v>
      </c>
      <c r="AK79" s="26">
        <v>7.2999999999999995E-2</v>
      </c>
      <c r="AL79" s="13"/>
      <c r="AM79" s="13"/>
    </row>
    <row r="80" spans="1:39" ht="15" customHeight="1" x14ac:dyDescent="0.35">
      <c r="A80" s="18" t="s">
        <v>194</v>
      </c>
      <c r="B80" s="23" t="s">
        <v>195</v>
      </c>
      <c r="C80" s="28">
        <v>1173.4000000000001</v>
      </c>
      <c r="D80" s="28">
        <v>1165</v>
      </c>
      <c r="E80" s="28">
        <v>1162.2</v>
      </c>
      <c r="F80" s="28">
        <v>1153.8</v>
      </c>
      <c r="G80" s="28">
        <v>1147.3</v>
      </c>
      <c r="H80" s="28">
        <v>1121.0999999999999</v>
      </c>
      <c r="I80" s="28">
        <v>1125.2</v>
      </c>
      <c r="J80" s="28">
        <v>1128</v>
      </c>
      <c r="K80" s="28">
        <v>1128.3</v>
      </c>
      <c r="L80" s="28">
        <v>1131.4000000000001</v>
      </c>
      <c r="M80" s="28">
        <v>1131</v>
      </c>
      <c r="N80" s="28">
        <v>1135.0999999999999</v>
      </c>
      <c r="O80" s="28">
        <v>1136.8</v>
      </c>
      <c r="P80" s="28">
        <v>1147.5</v>
      </c>
      <c r="Q80" s="28">
        <v>1165.7</v>
      </c>
      <c r="R80" s="28">
        <v>1169.9000000000001</v>
      </c>
      <c r="S80" s="28">
        <v>1179.7</v>
      </c>
      <c r="T80" s="28">
        <v>1191.5</v>
      </c>
      <c r="U80" s="28">
        <v>1196.9000000000001</v>
      </c>
      <c r="V80" s="28">
        <v>1200.5999999999999</v>
      </c>
      <c r="W80" s="28">
        <v>1208</v>
      </c>
      <c r="X80" s="28">
        <v>1215.5</v>
      </c>
      <c r="Y80" s="28">
        <v>1218.4000000000001</v>
      </c>
      <c r="Z80" s="28">
        <v>1223.0999999999999</v>
      </c>
      <c r="AA80" s="28">
        <v>1227.2</v>
      </c>
      <c r="AB80" s="28">
        <v>1227.2</v>
      </c>
      <c r="AC80" s="28">
        <v>1228.8</v>
      </c>
      <c r="AD80" s="28">
        <v>1236.3</v>
      </c>
      <c r="AE80" s="28">
        <v>1241.3</v>
      </c>
      <c r="AF80" s="28">
        <v>1245.5</v>
      </c>
      <c r="AG80" s="28">
        <v>1244.9000000000001</v>
      </c>
      <c r="AH80" s="28">
        <v>1242.0999999999999</v>
      </c>
      <c r="AI80" s="28">
        <v>1243.9000000000001</v>
      </c>
      <c r="AJ80" s="28">
        <v>1243.7</v>
      </c>
      <c r="AK80" s="29">
        <v>2E-3</v>
      </c>
      <c r="AL80" s="13"/>
      <c r="AM80" s="13"/>
    </row>
    <row r="81" spans="1:39" ht="15.75" customHeight="1" x14ac:dyDescent="0.35"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</row>
    <row r="82" spans="1:39" ht="15" customHeight="1" x14ac:dyDescent="0.35">
      <c r="A82" s="18" t="s">
        <v>196</v>
      </c>
      <c r="B82" s="24" t="s">
        <v>197</v>
      </c>
      <c r="C82" s="25">
        <v>122.5</v>
      </c>
      <c r="D82" s="25">
        <v>120.4</v>
      </c>
      <c r="E82" s="25">
        <v>122.1</v>
      </c>
      <c r="F82" s="25">
        <v>130</v>
      </c>
      <c r="G82" s="25">
        <v>156.19999999999999</v>
      </c>
      <c r="H82" s="25">
        <v>178.7</v>
      </c>
      <c r="I82" s="25">
        <v>196</v>
      </c>
      <c r="J82" s="25">
        <v>204.4</v>
      </c>
      <c r="K82" s="25">
        <v>236.8</v>
      </c>
      <c r="L82" s="25">
        <v>236.2</v>
      </c>
      <c r="M82" s="25">
        <v>234.2</v>
      </c>
      <c r="N82" s="25">
        <v>233</v>
      </c>
      <c r="O82" s="25">
        <v>230.7</v>
      </c>
      <c r="P82" s="25">
        <v>230.5</v>
      </c>
      <c r="Q82" s="25">
        <v>232.2</v>
      </c>
      <c r="R82" s="25">
        <v>231.5</v>
      </c>
      <c r="S82" s="25">
        <v>233.6</v>
      </c>
      <c r="T82" s="25">
        <v>233.5</v>
      </c>
      <c r="U82" s="25">
        <v>232.8</v>
      </c>
      <c r="V82" s="25">
        <v>231.7</v>
      </c>
      <c r="W82" s="25">
        <v>231.8</v>
      </c>
      <c r="X82" s="25">
        <v>233.6</v>
      </c>
      <c r="Y82" s="25">
        <v>233.1</v>
      </c>
      <c r="Z82" s="25">
        <v>232.9</v>
      </c>
      <c r="AA82" s="25">
        <v>237.6</v>
      </c>
      <c r="AB82" s="25">
        <v>237.1</v>
      </c>
      <c r="AC82" s="25">
        <v>237.2</v>
      </c>
      <c r="AD82" s="25">
        <v>238.3</v>
      </c>
      <c r="AE82" s="25">
        <v>239.2</v>
      </c>
      <c r="AF82" s="25">
        <v>240.1</v>
      </c>
      <c r="AG82" s="25">
        <v>239.4</v>
      </c>
      <c r="AH82" s="25">
        <v>237.9</v>
      </c>
      <c r="AI82" s="25">
        <v>237.3</v>
      </c>
      <c r="AJ82" s="25">
        <v>236.3</v>
      </c>
      <c r="AK82" s="26">
        <v>2.1000000000000001E-2</v>
      </c>
      <c r="AL82" s="13"/>
      <c r="AM82" s="13"/>
    </row>
    <row r="83" spans="1:39" ht="15" customHeight="1" x14ac:dyDescent="0.35">
      <c r="A83" s="18" t="s">
        <v>198</v>
      </c>
      <c r="B83" s="24" t="s">
        <v>199</v>
      </c>
      <c r="C83" s="25">
        <v>0.3</v>
      </c>
      <c r="D83" s="25">
        <v>0.8</v>
      </c>
      <c r="E83" s="25">
        <v>1.5</v>
      </c>
      <c r="F83" s="25">
        <v>2.4</v>
      </c>
      <c r="G83" s="25">
        <v>3</v>
      </c>
      <c r="H83" s="25">
        <v>3.6</v>
      </c>
      <c r="I83" s="25">
        <v>4</v>
      </c>
      <c r="J83" s="25">
        <v>4.3</v>
      </c>
      <c r="K83" s="25">
        <v>5.6</v>
      </c>
      <c r="L83" s="25">
        <v>5.9</v>
      </c>
      <c r="M83" s="25">
        <v>6.1</v>
      </c>
      <c r="N83" s="25">
        <v>6.5</v>
      </c>
      <c r="O83" s="25">
        <v>6.6</v>
      </c>
      <c r="P83" s="25">
        <v>6.9</v>
      </c>
      <c r="Q83" s="25">
        <v>6.9</v>
      </c>
      <c r="R83" s="25">
        <v>6.8</v>
      </c>
      <c r="S83" s="25">
        <v>6.7</v>
      </c>
      <c r="T83" s="25">
        <v>6.8</v>
      </c>
      <c r="U83" s="25">
        <v>6.7</v>
      </c>
      <c r="V83" s="25">
        <v>6.5</v>
      </c>
      <c r="W83" s="25">
        <v>6.4</v>
      </c>
      <c r="X83" s="25">
        <v>6.3</v>
      </c>
      <c r="Y83" s="25">
        <v>6.2</v>
      </c>
      <c r="Z83" s="25">
        <v>6.1</v>
      </c>
      <c r="AA83" s="25">
        <v>6.2</v>
      </c>
      <c r="AB83" s="25">
        <v>6.1</v>
      </c>
      <c r="AC83" s="25">
        <v>6</v>
      </c>
      <c r="AD83" s="25">
        <v>6</v>
      </c>
      <c r="AE83" s="25">
        <v>5.9</v>
      </c>
      <c r="AF83" s="25">
        <v>5.9</v>
      </c>
      <c r="AG83" s="25">
        <v>5.9</v>
      </c>
      <c r="AH83" s="25">
        <v>5.8</v>
      </c>
      <c r="AI83" s="25">
        <v>5.7</v>
      </c>
      <c r="AJ83" s="25">
        <v>5.6</v>
      </c>
      <c r="AK83" s="26">
        <v>6.4000000000000001E-2</v>
      </c>
      <c r="AL83" s="13"/>
      <c r="AM83" s="13"/>
    </row>
    <row r="84" spans="1:39" ht="15.75" customHeight="1" x14ac:dyDescent="0.35"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</row>
    <row r="85" spans="1:39" ht="15" customHeight="1" x14ac:dyDescent="0.35">
      <c r="A85" s="18" t="s">
        <v>200</v>
      </c>
      <c r="B85" s="23" t="s">
        <v>201</v>
      </c>
      <c r="C85" s="28">
        <v>245.7</v>
      </c>
      <c r="D85" s="28">
        <v>263.10000000000002</v>
      </c>
      <c r="E85" s="28">
        <v>291</v>
      </c>
      <c r="F85" s="28">
        <v>314.3</v>
      </c>
      <c r="G85" s="28">
        <v>352.8</v>
      </c>
      <c r="H85" s="28">
        <v>381.1</v>
      </c>
      <c r="I85" s="28">
        <v>405.8</v>
      </c>
      <c r="J85" s="28">
        <v>422.9</v>
      </c>
      <c r="K85" s="28">
        <v>462.1</v>
      </c>
      <c r="L85" s="28">
        <v>465.1</v>
      </c>
      <c r="M85" s="28">
        <v>469.5</v>
      </c>
      <c r="N85" s="28">
        <v>476.5</v>
      </c>
      <c r="O85" s="28">
        <v>483.8</v>
      </c>
      <c r="P85" s="28">
        <v>494.9</v>
      </c>
      <c r="Q85" s="28">
        <v>507.5</v>
      </c>
      <c r="R85" s="28">
        <v>513.4</v>
      </c>
      <c r="S85" s="28">
        <v>524.29999999999995</v>
      </c>
      <c r="T85" s="28">
        <v>535.6</v>
      </c>
      <c r="U85" s="28">
        <v>542.5</v>
      </c>
      <c r="V85" s="28">
        <v>548.79999999999995</v>
      </c>
      <c r="W85" s="28">
        <v>555.79999999999995</v>
      </c>
      <c r="X85" s="28">
        <v>563.6</v>
      </c>
      <c r="Y85" s="28">
        <v>567.70000000000005</v>
      </c>
      <c r="Z85" s="28">
        <v>572.5</v>
      </c>
      <c r="AA85" s="28">
        <v>579.5</v>
      </c>
      <c r="AB85" s="28">
        <v>580.5</v>
      </c>
      <c r="AC85" s="28">
        <v>581.6</v>
      </c>
      <c r="AD85" s="28">
        <v>585.9</v>
      </c>
      <c r="AE85" s="28">
        <v>589.70000000000005</v>
      </c>
      <c r="AF85" s="28">
        <v>591.4</v>
      </c>
      <c r="AG85" s="28">
        <v>592.70000000000005</v>
      </c>
      <c r="AH85" s="28">
        <v>593.79999999999995</v>
      </c>
      <c r="AI85" s="28">
        <v>597.29999999999995</v>
      </c>
      <c r="AJ85" s="28">
        <v>599.9</v>
      </c>
      <c r="AK85" s="29">
        <v>2.5999999999999999E-2</v>
      </c>
      <c r="AL85" s="13"/>
      <c r="AM85" s="13"/>
    </row>
    <row r="86" spans="1:39" ht="15" customHeight="1" x14ac:dyDescent="0.35"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</row>
    <row r="87" spans="1:39" ht="15" customHeight="1" x14ac:dyDescent="0.35">
      <c r="B87" s="30" t="s">
        <v>202</v>
      </c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13"/>
      <c r="AM87" s="13"/>
    </row>
    <row r="88" spans="1:39" ht="15" customHeight="1" x14ac:dyDescent="0.35">
      <c r="B88" s="32" t="s">
        <v>203</v>
      </c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</row>
    <row r="89" spans="1:39" ht="15" customHeight="1" x14ac:dyDescent="0.35">
      <c r="B89" s="32" t="s">
        <v>204</v>
      </c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</row>
    <row r="90" spans="1:39" ht="15" customHeight="1" x14ac:dyDescent="0.35">
      <c r="B90" s="32" t="s">
        <v>205</v>
      </c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</row>
    <row r="91" spans="1:39" ht="15" customHeight="1" x14ac:dyDescent="0.35">
      <c r="B91" s="32" t="s">
        <v>206</v>
      </c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</row>
    <row r="92" spans="1:39" ht="15" customHeight="1" x14ac:dyDescent="0.35">
      <c r="B92" s="32" t="s">
        <v>207</v>
      </c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</row>
    <row r="93" spans="1:39" ht="15" customHeight="1" x14ac:dyDescent="0.35">
      <c r="B93" s="32" t="s">
        <v>208</v>
      </c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</row>
    <row r="94" spans="1:39" ht="15" customHeight="1" x14ac:dyDescent="0.35">
      <c r="B94" s="32" t="s">
        <v>209</v>
      </c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</row>
    <row r="95" spans="1:39" ht="15" customHeight="1" x14ac:dyDescent="0.35">
      <c r="B95" s="32" t="s">
        <v>210</v>
      </c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</row>
    <row r="96" spans="1:39" ht="15" customHeight="1" x14ac:dyDescent="0.35">
      <c r="B96" s="32" t="s">
        <v>211</v>
      </c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</row>
    <row r="97" spans="2:39" ht="15" customHeight="1" x14ac:dyDescent="0.35">
      <c r="B97" s="32" t="s">
        <v>212</v>
      </c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</row>
    <row r="98" spans="2:39" ht="15.75" customHeight="1" x14ac:dyDescent="0.35">
      <c r="B98" s="32" t="s">
        <v>213</v>
      </c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</row>
    <row r="99" spans="2:39" ht="15.75" customHeight="1" x14ac:dyDescent="0.35"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</row>
    <row r="100" spans="2:39" ht="15.75" customHeight="1" x14ac:dyDescent="0.35"/>
    <row r="101" spans="2:39" ht="15.75" customHeight="1" x14ac:dyDescent="0.35"/>
    <row r="102" spans="2:39" ht="15.75" customHeight="1" x14ac:dyDescent="0.35">
      <c r="B102" s="33" t="s">
        <v>214</v>
      </c>
      <c r="C102" s="33" t="s">
        <v>83</v>
      </c>
    </row>
    <row r="103" spans="2:39" ht="15.75" customHeight="1" x14ac:dyDescent="0.45">
      <c r="B103" s="34" t="s">
        <v>215</v>
      </c>
    </row>
    <row r="104" spans="2:39" ht="15.75" customHeight="1" x14ac:dyDescent="0.45">
      <c r="B104" s="34">
        <v>8248322</v>
      </c>
      <c r="C104" s="34">
        <v>8176879</v>
      </c>
    </row>
    <row r="105" spans="2:39" ht="15.75" customHeight="1" x14ac:dyDescent="0.45">
      <c r="B105" s="34" t="s">
        <v>216</v>
      </c>
    </row>
    <row r="106" spans="2:39" ht="15.75" customHeight="1" x14ac:dyDescent="0.45">
      <c r="B106" s="35">
        <v>111242132</v>
      </c>
      <c r="C106" s="34">
        <v>111177029</v>
      </c>
    </row>
    <row r="107" spans="2:39" ht="15.75" customHeight="1" x14ac:dyDescent="0.45">
      <c r="B107" s="34" t="s">
        <v>217</v>
      </c>
    </row>
    <row r="108" spans="2:39" ht="15.75" customHeight="1" x14ac:dyDescent="0.45">
      <c r="B108" s="34">
        <v>7.4147464199999999E-2</v>
      </c>
      <c r="C108" s="34">
        <v>7.3548277679999996E-2</v>
      </c>
    </row>
    <row r="109" spans="2:39" ht="15.75" customHeight="1" x14ac:dyDescent="0.35"/>
    <row r="110" spans="2:39" ht="15.75" customHeight="1" x14ac:dyDescent="0.45">
      <c r="B110" s="34" t="s">
        <v>218</v>
      </c>
      <c r="C110" s="34">
        <v>2017</v>
      </c>
      <c r="D110" s="34">
        <v>2018</v>
      </c>
      <c r="E110" s="34">
        <v>2019</v>
      </c>
      <c r="F110" s="34">
        <v>2020</v>
      </c>
      <c r="G110" s="34">
        <v>2021</v>
      </c>
      <c r="H110" s="34">
        <v>2022</v>
      </c>
      <c r="I110" s="34">
        <v>2023</v>
      </c>
      <c r="J110" s="34">
        <v>2024</v>
      </c>
      <c r="K110" s="34">
        <v>2025</v>
      </c>
      <c r="L110" s="34">
        <v>2026</v>
      </c>
      <c r="M110" s="34">
        <v>2027</v>
      </c>
      <c r="N110" s="34">
        <v>2028</v>
      </c>
      <c r="O110" s="34">
        <v>2029</v>
      </c>
      <c r="P110" s="34">
        <v>2030</v>
      </c>
      <c r="Q110" s="34">
        <v>2031</v>
      </c>
      <c r="R110" s="34">
        <v>2032</v>
      </c>
      <c r="S110" s="34">
        <v>2033</v>
      </c>
      <c r="T110" s="34">
        <v>2034</v>
      </c>
      <c r="U110" s="34">
        <v>2035</v>
      </c>
      <c r="V110" s="34">
        <v>2036</v>
      </c>
      <c r="W110" s="34">
        <v>2037</v>
      </c>
      <c r="X110" s="34">
        <v>2038</v>
      </c>
      <c r="Y110" s="34">
        <v>2039</v>
      </c>
      <c r="Z110" s="34">
        <v>2040</v>
      </c>
      <c r="AA110" s="34">
        <v>2041</v>
      </c>
      <c r="AB110" s="34">
        <v>2042</v>
      </c>
      <c r="AC110" s="34">
        <v>2043</v>
      </c>
      <c r="AD110" s="34">
        <v>2044</v>
      </c>
      <c r="AE110" s="34">
        <v>2045</v>
      </c>
      <c r="AF110" s="34">
        <v>2046</v>
      </c>
      <c r="AG110" s="34">
        <v>2047</v>
      </c>
      <c r="AH110" s="34">
        <v>2048</v>
      </c>
      <c r="AI110" s="34">
        <v>2049</v>
      </c>
      <c r="AJ110" s="34">
        <v>2050</v>
      </c>
    </row>
    <row r="111" spans="2:39" ht="15.75" customHeight="1" x14ac:dyDescent="0.45">
      <c r="B111" s="34" t="s">
        <v>219</v>
      </c>
      <c r="C111" s="34">
        <v>0.09</v>
      </c>
      <c r="D111" s="34">
        <v>0.09</v>
      </c>
      <c r="E111" s="34">
        <v>0.09</v>
      </c>
      <c r="F111" s="34">
        <v>0.09</v>
      </c>
      <c r="G111" s="34">
        <v>0.09</v>
      </c>
      <c r="H111" s="34">
        <v>0.09</v>
      </c>
      <c r="I111" s="34">
        <v>0.09</v>
      </c>
      <c r="J111" s="34">
        <v>0.09</v>
      </c>
      <c r="K111" s="34">
        <v>0.09</v>
      </c>
      <c r="L111" s="34">
        <v>0.09</v>
      </c>
      <c r="M111" s="34">
        <v>0.1</v>
      </c>
      <c r="N111" s="34">
        <v>0.1</v>
      </c>
      <c r="O111" s="34">
        <v>0.1</v>
      </c>
      <c r="P111" s="34">
        <v>0.1</v>
      </c>
      <c r="Q111" s="34">
        <v>0.1</v>
      </c>
      <c r="R111" s="34">
        <v>0.1</v>
      </c>
      <c r="S111" s="34">
        <v>0.1</v>
      </c>
      <c r="T111" s="34">
        <v>0.1</v>
      </c>
      <c r="U111" s="34">
        <v>0.1</v>
      </c>
      <c r="V111" s="34">
        <v>0.1</v>
      </c>
      <c r="W111" s="34">
        <v>0.11</v>
      </c>
      <c r="X111" s="34">
        <v>0.11</v>
      </c>
      <c r="Y111" s="34">
        <v>0.11</v>
      </c>
      <c r="Z111" s="34">
        <v>0.11</v>
      </c>
      <c r="AA111" s="34">
        <v>0.11</v>
      </c>
      <c r="AB111" s="34">
        <v>0.11</v>
      </c>
      <c r="AC111" s="34">
        <v>0.11</v>
      </c>
      <c r="AD111" s="34">
        <v>0.11</v>
      </c>
      <c r="AE111" s="34">
        <v>0.12</v>
      </c>
      <c r="AF111" s="34">
        <v>0.12</v>
      </c>
      <c r="AG111" s="34">
        <v>0.12</v>
      </c>
      <c r="AH111" s="34">
        <v>0.12</v>
      </c>
      <c r="AI111" s="34">
        <v>0.12</v>
      </c>
      <c r="AJ111" s="34">
        <v>0.12</v>
      </c>
    </row>
    <row r="112" spans="2:39" ht="15.75" customHeight="1" x14ac:dyDescent="0.45">
      <c r="B112" s="34" t="s">
        <v>220</v>
      </c>
      <c r="D112" s="34">
        <v>0.01</v>
      </c>
      <c r="E112" s="34">
        <v>0.01</v>
      </c>
      <c r="F112" s="34">
        <v>0.01</v>
      </c>
      <c r="G112" s="34">
        <v>0.01</v>
      </c>
      <c r="H112" s="34">
        <v>0.01</v>
      </c>
      <c r="I112" s="34">
        <v>0.01</v>
      </c>
      <c r="J112" s="34">
        <v>0.01</v>
      </c>
      <c r="K112" s="34">
        <v>0.01</v>
      </c>
      <c r="L112" s="34">
        <v>0.01</v>
      </c>
      <c r="M112" s="34">
        <v>0.01</v>
      </c>
      <c r="N112" s="34">
        <v>0.01</v>
      </c>
      <c r="O112" s="34">
        <v>0.01</v>
      </c>
      <c r="P112" s="34">
        <v>0.01</v>
      </c>
      <c r="Q112" s="34">
        <v>0.01</v>
      </c>
      <c r="R112" s="34">
        <v>0.01</v>
      </c>
      <c r="S112" s="34">
        <v>0.01</v>
      </c>
      <c r="T112" s="34">
        <v>0.01</v>
      </c>
      <c r="U112" s="34">
        <v>0.01</v>
      </c>
      <c r="V112" s="34">
        <v>0.01</v>
      </c>
      <c r="W112" s="34">
        <v>0.01</v>
      </c>
      <c r="X112" s="34">
        <v>0.01</v>
      </c>
      <c r="Y112" s="34">
        <v>0.01</v>
      </c>
      <c r="Z112" s="34">
        <v>0.01</v>
      </c>
      <c r="AA112" s="34">
        <v>0.01</v>
      </c>
      <c r="AB112" s="34">
        <v>0.01</v>
      </c>
      <c r="AC112" s="34">
        <v>0.01</v>
      </c>
      <c r="AD112" s="34">
        <v>0.01</v>
      </c>
      <c r="AE112" s="34">
        <v>0.01</v>
      </c>
      <c r="AF112" s="34">
        <v>0.01</v>
      </c>
      <c r="AG112" s="34">
        <v>0.01</v>
      </c>
      <c r="AH112" s="34">
        <v>0.01</v>
      </c>
      <c r="AI112" s="34">
        <v>0.01</v>
      </c>
      <c r="AJ112" s="34">
        <v>0.01</v>
      </c>
    </row>
    <row r="113" spans="2:36" ht="15.75" customHeight="1" x14ac:dyDescent="0.45">
      <c r="D113" s="34">
        <v>1.01</v>
      </c>
      <c r="E113" s="34">
        <v>1.01</v>
      </c>
      <c r="F113" s="34">
        <v>1.01</v>
      </c>
      <c r="G113" s="34">
        <v>1.01</v>
      </c>
      <c r="H113" s="34">
        <v>1.01</v>
      </c>
      <c r="I113" s="34">
        <v>1.01</v>
      </c>
      <c r="J113" s="34">
        <v>1.01</v>
      </c>
      <c r="K113" s="34">
        <v>1.01</v>
      </c>
      <c r="L113" s="34">
        <v>1.01</v>
      </c>
      <c r="M113" s="34">
        <v>1.01</v>
      </c>
      <c r="N113" s="34">
        <v>1.01</v>
      </c>
      <c r="O113" s="34">
        <v>1.01</v>
      </c>
      <c r="P113" s="34">
        <v>1.01</v>
      </c>
      <c r="Q113" s="34">
        <v>1.01</v>
      </c>
      <c r="R113" s="34">
        <v>1.01</v>
      </c>
      <c r="S113" s="34">
        <v>1.01</v>
      </c>
      <c r="T113" s="34">
        <v>1.01</v>
      </c>
      <c r="U113" s="34">
        <v>1.01</v>
      </c>
      <c r="V113" s="34">
        <v>1.01</v>
      </c>
      <c r="W113" s="34">
        <v>1.01</v>
      </c>
      <c r="X113" s="34">
        <v>1.01</v>
      </c>
      <c r="Y113" s="34">
        <v>1.01</v>
      </c>
      <c r="Z113" s="34">
        <v>1.01</v>
      </c>
      <c r="AA113" s="34">
        <v>1.01</v>
      </c>
      <c r="AB113" s="34">
        <v>1.01</v>
      </c>
      <c r="AC113" s="34">
        <v>1.01</v>
      </c>
      <c r="AD113" s="34">
        <v>1.01</v>
      </c>
      <c r="AE113" s="34">
        <v>1.01</v>
      </c>
      <c r="AF113" s="34">
        <v>1.01</v>
      </c>
      <c r="AG113" s="34">
        <v>1.01</v>
      </c>
      <c r="AH113" s="34">
        <v>1.01</v>
      </c>
      <c r="AI113" s="34">
        <v>1.01</v>
      </c>
      <c r="AJ113" s="34">
        <v>1.01</v>
      </c>
    </row>
    <row r="114" spans="2:36" ht="15.75" customHeight="1" x14ac:dyDescent="0.35"/>
    <row r="115" spans="2:36" ht="15.75" customHeight="1" x14ac:dyDescent="0.35"/>
    <row r="116" spans="2:36" ht="15.75" customHeight="1" x14ac:dyDescent="0.35"/>
    <row r="117" spans="2:36" ht="15.75" customHeight="1" x14ac:dyDescent="0.45">
      <c r="B117" s="34" t="s">
        <v>101</v>
      </c>
    </row>
    <row r="118" spans="2:36" ht="15.75" customHeight="1" x14ac:dyDescent="0.45">
      <c r="B118" s="34" t="s">
        <v>103</v>
      </c>
      <c r="C118" s="34">
        <v>40.74</v>
      </c>
      <c r="D118" s="34">
        <v>39.83</v>
      </c>
      <c r="E118" s="34">
        <v>38.020000000000003</v>
      </c>
      <c r="F118" s="34">
        <v>37.15</v>
      </c>
      <c r="G118" s="34">
        <v>36.270000000000003</v>
      </c>
      <c r="H118" s="34">
        <v>35.19</v>
      </c>
      <c r="I118" s="34">
        <v>35.35</v>
      </c>
      <c r="J118" s="34">
        <v>35.42</v>
      </c>
      <c r="K118" s="34">
        <v>35.53</v>
      </c>
      <c r="L118" s="34">
        <v>35.619999999999997</v>
      </c>
      <c r="M118" s="34">
        <v>35.96</v>
      </c>
      <c r="N118" s="34">
        <v>36.28</v>
      </c>
      <c r="O118" s="34">
        <v>36.520000000000003</v>
      </c>
      <c r="P118" s="34">
        <v>36.950000000000003</v>
      </c>
      <c r="Q118" s="34">
        <v>37.65</v>
      </c>
      <c r="R118" s="34">
        <v>37.89</v>
      </c>
      <c r="S118" s="34">
        <v>38.17</v>
      </c>
      <c r="T118" s="34">
        <v>38.46</v>
      </c>
      <c r="U118" s="34">
        <v>38.58</v>
      </c>
      <c r="V118" s="34">
        <v>38.65</v>
      </c>
      <c r="W118" s="34">
        <v>38.81</v>
      </c>
      <c r="X118" s="34">
        <v>39.03</v>
      </c>
      <c r="Y118" s="34">
        <v>39.07</v>
      </c>
      <c r="Z118" s="34">
        <v>39.17</v>
      </c>
      <c r="AA118" s="34">
        <v>39.31</v>
      </c>
      <c r="AB118" s="34">
        <v>39.36</v>
      </c>
      <c r="AC118" s="34">
        <v>39.44</v>
      </c>
      <c r="AD118" s="34">
        <v>39.68</v>
      </c>
      <c r="AE118" s="34">
        <v>39.85</v>
      </c>
      <c r="AF118" s="34">
        <v>39.93</v>
      </c>
      <c r="AG118" s="34">
        <v>39.799999999999997</v>
      </c>
      <c r="AH118" s="34">
        <v>39.58</v>
      </c>
      <c r="AI118" s="34">
        <v>39.479999999999997</v>
      </c>
      <c r="AJ118" s="34">
        <v>39.29</v>
      </c>
    </row>
    <row r="119" spans="2:36" ht="15.75" customHeight="1" x14ac:dyDescent="0.45">
      <c r="B119" s="34" t="s">
        <v>105</v>
      </c>
      <c r="C119" s="34">
        <v>0.01</v>
      </c>
      <c r="D119" s="34">
        <v>0.04</v>
      </c>
      <c r="E119" s="34">
        <v>0.13</v>
      </c>
      <c r="F119" s="34">
        <v>0.22</v>
      </c>
      <c r="G119" s="34">
        <v>0.25</v>
      </c>
      <c r="H119" s="34">
        <v>0.28000000000000003</v>
      </c>
      <c r="I119" s="34">
        <v>0.34</v>
      </c>
      <c r="J119" s="34">
        <v>0.4</v>
      </c>
      <c r="K119" s="34">
        <v>0.48</v>
      </c>
      <c r="L119" s="34">
        <v>0.56999999999999995</v>
      </c>
      <c r="M119" s="34">
        <v>0.68</v>
      </c>
      <c r="N119" s="34">
        <v>0.82</v>
      </c>
      <c r="O119" s="34">
        <v>0.91</v>
      </c>
      <c r="P119" s="34">
        <v>1.01</v>
      </c>
      <c r="Q119" s="34">
        <v>1.04</v>
      </c>
      <c r="R119" s="34">
        <v>1.04</v>
      </c>
      <c r="S119" s="34">
        <v>1.02</v>
      </c>
      <c r="T119" s="34">
        <v>1.05</v>
      </c>
      <c r="U119" s="34">
        <v>1.03</v>
      </c>
      <c r="V119" s="34">
        <v>1.01</v>
      </c>
      <c r="W119" s="34">
        <v>1</v>
      </c>
      <c r="X119" s="34">
        <v>0.98</v>
      </c>
      <c r="Y119" s="34">
        <v>0.96</v>
      </c>
      <c r="Z119" s="34">
        <v>0.96</v>
      </c>
      <c r="AA119" s="34">
        <v>0.95</v>
      </c>
      <c r="AB119" s="34">
        <v>0.94</v>
      </c>
      <c r="AC119" s="34">
        <v>0.93</v>
      </c>
      <c r="AD119" s="34">
        <v>0.93</v>
      </c>
      <c r="AE119" s="34">
        <v>0.92</v>
      </c>
      <c r="AF119" s="34">
        <v>0.92</v>
      </c>
      <c r="AG119" s="34">
        <v>0.92</v>
      </c>
      <c r="AH119" s="34">
        <v>0.9</v>
      </c>
      <c r="AI119" s="34">
        <v>0.89</v>
      </c>
      <c r="AJ119" s="34">
        <v>0.87</v>
      </c>
    </row>
    <row r="120" spans="2:36" ht="15.75" customHeight="1" x14ac:dyDescent="0.45">
      <c r="B120" s="34" t="s">
        <v>107</v>
      </c>
      <c r="C120" s="34">
        <v>40.75</v>
      </c>
      <c r="D120" s="34">
        <v>39.869999999999997</v>
      </c>
      <c r="E120" s="34">
        <v>38.15</v>
      </c>
      <c r="F120" s="34">
        <v>37.36</v>
      </c>
      <c r="G120" s="34">
        <v>36.520000000000003</v>
      </c>
      <c r="H120" s="34">
        <v>35.479999999999997</v>
      </c>
      <c r="I120" s="34">
        <v>35.69</v>
      </c>
      <c r="J120" s="34">
        <v>35.82</v>
      </c>
      <c r="K120" s="34">
        <v>36.01</v>
      </c>
      <c r="L120" s="34">
        <v>36.19</v>
      </c>
      <c r="M120" s="34">
        <v>36.64</v>
      </c>
      <c r="N120" s="34">
        <v>37.1</v>
      </c>
      <c r="O120" s="34">
        <v>37.44</v>
      </c>
      <c r="P120" s="34">
        <v>37.96</v>
      </c>
      <c r="Q120" s="34">
        <v>38.69</v>
      </c>
      <c r="R120" s="34">
        <v>38.93</v>
      </c>
      <c r="S120" s="34">
        <v>39.19</v>
      </c>
      <c r="T120" s="34">
        <v>39.51</v>
      </c>
      <c r="U120" s="34">
        <v>39.619999999999997</v>
      </c>
      <c r="V120" s="34">
        <v>39.65</v>
      </c>
      <c r="W120" s="34">
        <v>39.81</v>
      </c>
      <c r="X120" s="34">
        <v>40.01</v>
      </c>
      <c r="Y120" s="34">
        <v>40.04</v>
      </c>
      <c r="Z120" s="34">
        <v>40.119999999999997</v>
      </c>
      <c r="AA120" s="34">
        <v>40.26</v>
      </c>
      <c r="AB120" s="34">
        <v>40.299999999999997</v>
      </c>
      <c r="AC120" s="34">
        <v>40.369999999999997</v>
      </c>
      <c r="AD120" s="34">
        <v>40.61</v>
      </c>
      <c r="AE120" s="34">
        <v>40.770000000000003</v>
      </c>
      <c r="AF120" s="34">
        <v>40.85</v>
      </c>
      <c r="AG120" s="34">
        <v>40.71</v>
      </c>
      <c r="AH120" s="34">
        <v>40.479999999999997</v>
      </c>
      <c r="AI120" s="34">
        <v>40.369999999999997</v>
      </c>
      <c r="AJ120" s="34">
        <v>40.159999999999997</v>
      </c>
    </row>
    <row r="121" spans="2:36" ht="15.75" customHeight="1" x14ac:dyDescent="0.35"/>
    <row r="122" spans="2:36" ht="15.75" customHeight="1" x14ac:dyDescent="0.45">
      <c r="B122" s="34" t="s">
        <v>108</v>
      </c>
    </row>
    <row r="123" spans="2:36" ht="15.75" customHeight="1" x14ac:dyDescent="0.45">
      <c r="B123" s="34" t="s">
        <v>110</v>
      </c>
      <c r="C123" s="34">
        <v>1.26</v>
      </c>
      <c r="D123" s="34">
        <v>1.22</v>
      </c>
      <c r="E123" s="34">
        <v>1.17</v>
      </c>
      <c r="F123" s="34">
        <v>1.1599999999999999</v>
      </c>
      <c r="G123" s="34">
        <v>1.1399999999999999</v>
      </c>
      <c r="H123" s="34">
        <v>1.1200000000000001</v>
      </c>
      <c r="I123" s="34">
        <v>1.1299999999999999</v>
      </c>
      <c r="J123" s="34">
        <v>1.1299999999999999</v>
      </c>
      <c r="K123" s="34">
        <v>1.1399999999999999</v>
      </c>
      <c r="L123" s="34">
        <v>1.1499999999999999</v>
      </c>
      <c r="M123" s="34">
        <v>1.2</v>
      </c>
      <c r="N123" s="34">
        <v>1.28</v>
      </c>
      <c r="O123" s="34">
        <v>1.35</v>
      </c>
      <c r="P123" s="34">
        <v>1.44</v>
      </c>
      <c r="Q123" s="34">
        <v>1.49</v>
      </c>
      <c r="R123" s="34">
        <v>1.51</v>
      </c>
      <c r="S123" s="34">
        <v>1.56</v>
      </c>
      <c r="T123" s="34">
        <v>1.62</v>
      </c>
      <c r="U123" s="34">
        <v>1.64</v>
      </c>
      <c r="V123" s="34">
        <v>1.67</v>
      </c>
      <c r="W123" s="34">
        <v>1.69</v>
      </c>
      <c r="X123" s="34">
        <v>1.7</v>
      </c>
      <c r="Y123" s="34">
        <v>1.68</v>
      </c>
      <c r="Z123" s="34">
        <v>1.66</v>
      </c>
      <c r="AA123" s="34">
        <v>1.62</v>
      </c>
      <c r="AB123" s="34">
        <v>1.57</v>
      </c>
      <c r="AC123" s="34">
        <v>1.51</v>
      </c>
      <c r="AD123" s="34">
        <v>1.48</v>
      </c>
      <c r="AE123" s="34">
        <v>1.45</v>
      </c>
      <c r="AF123" s="34">
        <v>1.36</v>
      </c>
      <c r="AG123" s="34">
        <v>1.32</v>
      </c>
      <c r="AH123" s="34">
        <v>1.29</v>
      </c>
      <c r="AI123" s="34">
        <v>1.29</v>
      </c>
      <c r="AJ123" s="34">
        <v>1.29</v>
      </c>
    </row>
    <row r="124" spans="2:36" ht="15.75" customHeight="1" x14ac:dyDescent="0.45">
      <c r="B124" s="34" t="s">
        <v>112</v>
      </c>
      <c r="C124" s="34">
        <v>0.18</v>
      </c>
      <c r="D124" s="34">
        <v>0.08</v>
      </c>
      <c r="E124" s="34">
        <v>0.28999999999999998</v>
      </c>
      <c r="F124" s="34">
        <v>0.31</v>
      </c>
      <c r="G124" s="34">
        <v>0.34</v>
      </c>
      <c r="H124" s="34">
        <v>0.4</v>
      </c>
      <c r="I124" s="34">
        <v>0.43</v>
      </c>
      <c r="J124" s="34">
        <v>0.49</v>
      </c>
      <c r="K124" s="34">
        <v>0.52</v>
      </c>
      <c r="L124" s="34">
        <v>0.5</v>
      </c>
      <c r="M124" s="34">
        <v>0.5</v>
      </c>
      <c r="N124" s="34">
        <v>0.48</v>
      </c>
      <c r="O124" s="34">
        <v>0.49</v>
      </c>
      <c r="P124" s="34">
        <v>0.49</v>
      </c>
      <c r="Q124" s="34">
        <v>0.49</v>
      </c>
      <c r="R124" s="34">
        <v>0.47</v>
      </c>
      <c r="S124" s="34">
        <v>0.48</v>
      </c>
      <c r="T124" s="34">
        <v>0.48</v>
      </c>
      <c r="U124" s="34">
        <v>0.49</v>
      </c>
      <c r="V124" s="34">
        <v>0.5</v>
      </c>
      <c r="W124" s="34">
        <v>0.49</v>
      </c>
      <c r="X124" s="34">
        <v>0.5</v>
      </c>
      <c r="Y124" s="34">
        <v>0.51</v>
      </c>
      <c r="Z124" s="34">
        <v>0.52</v>
      </c>
      <c r="AA124" s="34">
        <v>0.52</v>
      </c>
      <c r="AB124" s="34">
        <v>0.53</v>
      </c>
      <c r="AC124" s="34">
        <v>0.54</v>
      </c>
      <c r="AD124" s="34">
        <v>0.54</v>
      </c>
      <c r="AE124" s="34">
        <v>0.55000000000000004</v>
      </c>
      <c r="AF124" s="34">
        <v>0.56000000000000005</v>
      </c>
      <c r="AG124" s="34">
        <v>0.56000000000000005</v>
      </c>
      <c r="AH124" s="34">
        <v>0.56999999999999995</v>
      </c>
      <c r="AI124" s="34">
        <v>0.56999999999999995</v>
      </c>
      <c r="AJ124" s="34">
        <v>0.57999999999999996</v>
      </c>
    </row>
    <row r="125" spans="2:36" ht="15.75" customHeight="1" x14ac:dyDescent="0.45">
      <c r="B125" s="34" t="s">
        <v>114</v>
      </c>
      <c r="C125" s="34">
        <v>0.2</v>
      </c>
      <c r="D125" s="34">
        <v>0.25</v>
      </c>
      <c r="E125" s="34">
        <v>0.92</v>
      </c>
      <c r="F125" s="34">
        <v>1.1599999999999999</v>
      </c>
      <c r="G125" s="34">
        <v>1.23</v>
      </c>
      <c r="H125" s="34">
        <v>1.26</v>
      </c>
      <c r="I125" s="34">
        <v>1.38</v>
      </c>
      <c r="J125" s="34">
        <v>1.56</v>
      </c>
      <c r="K125" s="34">
        <v>1.71</v>
      </c>
      <c r="L125" s="34">
        <v>1.71</v>
      </c>
      <c r="M125" s="34">
        <v>1.73</v>
      </c>
      <c r="N125" s="34">
        <v>1.77</v>
      </c>
      <c r="O125" s="34">
        <v>1.87</v>
      </c>
      <c r="P125" s="34">
        <v>1.92</v>
      </c>
      <c r="Q125" s="34">
        <v>2.06</v>
      </c>
      <c r="R125" s="34">
        <v>2.21</v>
      </c>
      <c r="S125" s="34">
        <v>2.38</v>
      </c>
      <c r="T125" s="34">
        <v>2.58</v>
      </c>
      <c r="U125" s="34">
        <v>2.77</v>
      </c>
      <c r="V125" s="34">
        <v>2.96</v>
      </c>
      <c r="W125" s="34">
        <v>3.14</v>
      </c>
      <c r="X125" s="34">
        <v>3.35</v>
      </c>
      <c r="Y125" s="34">
        <v>3.55</v>
      </c>
      <c r="Z125" s="34">
        <v>3.78</v>
      </c>
      <c r="AA125" s="34">
        <v>3.9</v>
      </c>
      <c r="AB125" s="34">
        <v>4.01</v>
      </c>
      <c r="AC125" s="34">
        <v>4.1100000000000003</v>
      </c>
      <c r="AD125" s="34">
        <v>4.21</v>
      </c>
      <c r="AE125" s="34">
        <v>4.3</v>
      </c>
      <c r="AF125" s="34">
        <v>4.41</v>
      </c>
      <c r="AG125" s="34">
        <v>4.49</v>
      </c>
      <c r="AH125" s="34">
        <v>4.57</v>
      </c>
      <c r="AI125" s="34">
        <v>4.6500000000000004</v>
      </c>
      <c r="AJ125" s="34">
        <v>4.7300000000000004</v>
      </c>
    </row>
    <row r="126" spans="2:36" ht="15.75" customHeight="1" x14ac:dyDescent="0.45">
      <c r="B126" s="34" t="s">
        <v>116</v>
      </c>
      <c r="C126" s="34">
        <v>0.17</v>
      </c>
      <c r="D126" s="34">
        <v>0.75</v>
      </c>
      <c r="E126" s="34">
        <v>1.19</v>
      </c>
      <c r="F126" s="34">
        <v>1.55</v>
      </c>
      <c r="G126" s="34">
        <v>1.97</v>
      </c>
      <c r="H126" s="34">
        <v>2.08</v>
      </c>
      <c r="I126" s="34">
        <v>2.2200000000000002</v>
      </c>
      <c r="J126" s="34">
        <v>2.29</v>
      </c>
      <c r="K126" s="34">
        <v>2.35</v>
      </c>
      <c r="L126" s="34">
        <v>2.37</v>
      </c>
      <c r="M126" s="34">
        <v>2.4500000000000002</v>
      </c>
      <c r="N126" s="34">
        <v>2.57</v>
      </c>
      <c r="O126" s="34">
        <v>2.71</v>
      </c>
      <c r="P126" s="34">
        <v>2.94</v>
      </c>
      <c r="Q126" s="34">
        <v>3.19</v>
      </c>
      <c r="R126" s="34">
        <v>3.43</v>
      </c>
      <c r="S126" s="34">
        <v>3.67</v>
      </c>
      <c r="T126" s="34">
        <v>3.91</v>
      </c>
      <c r="U126" s="34">
        <v>4.12</v>
      </c>
      <c r="V126" s="34">
        <v>4.3099999999999996</v>
      </c>
      <c r="W126" s="34">
        <v>4.47</v>
      </c>
      <c r="X126" s="34">
        <v>4.6100000000000003</v>
      </c>
      <c r="Y126" s="34">
        <v>4.72</v>
      </c>
      <c r="Z126" s="34">
        <v>4.8099999999999996</v>
      </c>
      <c r="AA126" s="34">
        <v>4.91</v>
      </c>
      <c r="AB126" s="34">
        <v>5.0199999999999996</v>
      </c>
      <c r="AC126" s="34">
        <v>5.13</v>
      </c>
      <c r="AD126" s="34">
        <v>5.25</v>
      </c>
      <c r="AE126" s="34">
        <v>5.36</v>
      </c>
      <c r="AF126" s="34">
        <v>5.47</v>
      </c>
      <c r="AG126" s="34">
        <v>5.55</v>
      </c>
      <c r="AH126" s="34">
        <v>5.64</v>
      </c>
      <c r="AI126" s="34">
        <v>5.73</v>
      </c>
      <c r="AJ126" s="34">
        <v>5.81</v>
      </c>
    </row>
    <row r="127" spans="2:36" ht="15.75" customHeight="1" x14ac:dyDescent="0.45">
      <c r="B127" s="34" t="s">
        <v>118</v>
      </c>
      <c r="C127" s="34">
        <v>0.12</v>
      </c>
      <c r="D127" s="34">
        <v>0.16</v>
      </c>
      <c r="E127" s="34">
        <v>0.18</v>
      </c>
      <c r="F127" s="34">
        <v>0.21</v>
      </c>
      <c r="G127" s="34">
        <v>0.28999999999999998</v>
      </c>
      <c r="H127" s="34">
        <v>0.34</v>
      </c>
      <c r="I127" s="34">
        <v>0.37</v>
      </c>
      <c r="J127" s="34">
        <v>0.4</v>
      </c>
      <c r="K127" s="34">
        <v>0.43</v>
      </c>
      <c r="L127" s="34">
        <v>0.44</v>
      </c>
      <c r="M127" s="34">
        <v>0.45</v>
      </c>
      <c r="N127" s="34">
        <v>0.46</v>
      </c>
      <c r="O127" s="34">
        <v>0.46</v>
      </c>
      <c r="P127" s="34">
        <v>0.47</v>
      </c>
      <c r="Q127" s="34">
        <v>0.47</v>
      </c>
      <c r="R127" s="34">
        <v>0.47</v>
      </c>
      <c r="S127" s="34">
        <v>0.48</v>
      </c>
      <c r="T127" s="34">
        <v>0.48</v>
      </c>
      <c r="U127" s="34">
        <v>0.48</v>
      </c>
      <c r="V127" s="34">
        <v>0.49</v>
      </c>
      <c r="W127" s="34">
        <v>0.5</v>
      </c>
      <c r="X127" s="34">
        <v>0.49</v>
      </c>
      <c r="Y127" s="34">
        <v>0.49</v>
      </c>
      <c r="Z127" s="34">
        <v>0.5</v>
      </c>
      <c r="AA127" s="34">
        <v>0.5</v>
      </c>
      <c r="AB127" s="34">
        <v>0.5</v>
      </c>
      <c r="AC127" s="34">
        <v>0.5</v>
      </c>
      <c r="AD127" s="34">
        <v>0.51</v>
      </c>
      <c r="AE127" s="34">
        <v>0.51</v>
      </c>
      <c r="AF127" s="34">
        <v>0.51</v>
      </c>
      <c r="AG127" s="34">
        <v>0.51</v>
      </c>
      <c r="AH127" s="34">
        <v>0.51</v>
      </c>
      <c r="AI127" s="34">
        <v>0.51</v>
      </c>
      <c r="AJ127" s="34">
        <v>0.51</v>
      </c>
    </row>
    <row r="128" spans="2:36" ht="15.75" customHeight="1" x14ac:dyDescent="0.45">
      <c r="B128" s="34" t="s">
        <v>120</v>
      </c>
      <c r="C128" s="34">
        <v>0.26</v>
      </c>
      <c r="D128" s="34">
        <v>0.59</v>
      </c>
      <c r="E128" s="34">
        <v>0.63</v>
      </c>
      <c r="F128" s="34">
        <v>0.65</v>
      </c>
      <c r="G128" s="34">
        <v>0.61</v>
      </c>
      <c r="H128" s="34">
        <v>0.56000000000000005</v>
      </c>
      <c r="I128" s="34">
        <v>0.54</v>
      </c>
      <c r="J128" s="34">
        <v>0.55000000000000004</v>
      </c>
      <c r="K128" s="34">
        <v>0.53</v>
      </c>
      <c r="L128" s="34">
        <v>0.54</v>
      </c>
      <c r="M128" s="34">
        <v>0.56999999999999995</v>
      </c>
      <c r="N128" s="34">
        <v>0.6</v>
      </c>
      <c r="O128" s="34">
        <v>0.67</v>
      </c>
      <c r="P128" s="34">
        <v>0.71</v>
      </c>
      <c r="Q128" s="34">
        <v>0.75</v>
      </c>
      <c r="R128" s="34">
        <v>0.79</v>
      </c>
      <c r="S128" s="34">
        <v>0.82</v>
      </c>
      <c r="T128" s="34">
        <v>0.87</v>
      </c>
      <c r="U128" s="34">
        <v>0.9</v>
      </c>
      <c r="V128" s="34">
        <v>0.94</v>
      </c>
      <c r="W128" s="34">
        <v>0.96</v>
      </c>
      <c r="X128" s="34">
        <v>0.99</v>
      </c>
      <c r="Y128" s="34">
        <v>1.02</v>
      </c>
      <c r="Z128" s="34">
        <v>1.05</v>
      </c>
      <c r="AA128" s="34">
        <v>1.07</v>
      </c>
      <c r="AB128" s="34">
        <v>1.0900000000000001</v>
      </c>
      <c r="AC128" s="34">
        <v>1.1000000000000001</v>
      </c>
      <c r="AD128" s="34">
        <v>1.1100000000000001</v>
      </c>
      <c r="AE128" s="34">
        <v>1.1200000000000001</v>
      </c>
      <c r="AF128" s="34">
        <v>1.1299999999999999</v>
      </c>
      <c r="AG128" s="34">
        <v>1.1399999999999999</v>
      </c>
      <c r="AH128" s="34">
        <v>1.1399999999999999</v>
      </c>
      <c r="AI128" s="34">
        <v>1.1499999999999999</v>
      </c>
      <c r="AJ128" s="34">
        <v>1.1499999999999999</v>
      </c>
    </row>
    <row r="129" spans="2:36" ht="15.75" customHeight="1" x14ac:dyDescent="0.45">
      <c r="B129" s="34" t="s">
        <v>122</v>
      </c>
      <c r="C129" s="34">
        <v>0</v>
      </c>
      <c r="D129" s="34">
        <v>0</v>
      </c>
      <c r="E129" s="34">
        <v>0</v>
      </c>
      <c r="F129" s="34">
        <v>0</v>
      </c>
      <c r="G129" s="34">
        <v>0</v>
      </c>
      <c r="H129" s="34">
        <v>0</v>
      </c>
      <c r="I129" s="34">
        <v>0</v>
      </c>
      <c r="J129" s="34">
        <v>0</v>
      </c>
      <c r="K129" s="34">
        <v>0</v>
      </c>
      <c r="L129" s="34">
        <v>0</v>
      </c>
      <c r="M129" s="34">
        <v>0</v>
      </c>
      <c r="N129" s="34">
        <v>0</v>
      </c>
      <c r="O129" s="34">
        <v>0</v>
      </c>
      <c r="P129" s="34">
        <v>0.01</v>
      </c>
      <c r="Q129" s="34">
        <v>0.03</v>
      </c>
      <c r="R129" s="34">
        <v>0.05</v>
      </c>
      <c r="S129" s="34">
        <v>0.06</v>
      </c>
      <c r="T129" s="34">
        <v>0.06</v>
      </c>
      <c r="U129" s="34">
        <v>0.06</v>
      </c>
      <c r="V129" s="34">
        <v>7.0000000000000007E-2</v>
      </c>
      <c r="W129" s="34">
        <v>7.0000000000000007E-2</v>
      </c>
      <c r="X129" s="34">
        <v>7.0000000000000007E-2</v>
      </c>
      <c r="Y129" s="34">
        <v>7.0000000000000007E-2</v>
      </c>
      <c r="Z129" s="34">
        <v>7.0000000000000007E-2</v>
      </c>
      <c r="AA129" s="34">
        <v>7.0000000000000007E-2</v>
      </c>
      <c r="AB129" s="34">
        <v>7.0000000000000007E-2</v>
      </c>
      <c r="AC129" s="34">
        <v>7.0000000000000007E-2</v>
      </c>
      <c r="AD129" s="34">
        <v>7.0000000000000007E-2</v>
      </c>
      <c r="AE129" s="34">
        <v>7.0000000000000007E-2</v>
      </c>
      <c r="AF129" s="34">
        <v>7.0000000000000007E-2</v>
      </c>
      <c r="AG129" s="34">
        <v>0.08</v>
      </c>
      <c r="AH129" s="34">
        <v>0.08</v>
      </c>
      <c r="AI129" s="34">
        <v>0.08</v>
      </c>
      <c r="AJ129" s="34">
        <v>0.08</v>
      </c>
    </row>
    <row r="130" spans="2:36" ht="15.75" customHeight="1" x14ac:dyDescent="0.45">
      <c r="B130" s="34" t="s">
        <v>125</v>
      </c>
      <c r="C130" s="34">
        <v>2.2599999999999998</v>
      </c>
      <c r="D130" s="34">
        <v>2.74</v>
      </c>
      <c r="E130" s="34">
        <v>2.74</v>
      </c>
      <c r="F130" s="34">
        <v>2.74</v>
      </c>
      <c r="G130" s="34">
        <v>2.72</v>
      </c>
      <c r="H130" s="34">
        <v>2.72</v>
      </c>
      <c r="I130" s="34">
        <v>2.84</v>
      </c>
      <c r="J130" s="34">
        <v>2.99</v>
      </c>
      <c r="K130" s="34">
        <v>3.05</v>
      </c>
      <c r="L130" s="34">
        <v>3.19</v>
      </c>
      <c r="M130" s="34">
        <v>3.36</v>
      </c>
      <c r="N130" s="34">
        <v>3.52</v>
      </c>
      <c r="O130" s="34">
        <v>3.68</v>
      </c>
      <c r="P130" s="34">
        <v>3.83</v>
      </c>
      <c r="Q130" s="34">
        <v>3.98</v>
      </c>
      <c r="R130" s="34">
        <v>4.07</v>
      </c>
      <c r="S130" s="34">
        <v>4.1500000000000004</v>
      </c>
      <c r="T130" s="34">
        <v>4.24</v>
      </c>
      <c r="U130" s="34">
        <v>4.3</v>
      </c>
      <c r="V130" s="34">
        <v>4.3600000000000003</v>
      </c>
      <c r="W130" s="34">
        <v>4.4000000000000004</v>
      </c>
      <c r="X130" s="34">
        <v>4.46</v>
      </c>
      <c r="Y130" s="34">
        <v>4.49</v>
      </c>
      <c r="Z130" s="34">
        <v>4.53</v>
      </c>
      <c r="AA130" s="34">
        <v>4.58</v>
      </c>
      <c r="AB130" s="34">
        <v>4.59</v>
      </c>
      <c r="AC130" s="34">
        <v>4.5999999999999996</v>
      </c>
      <c r="AD130" s="34">
        <v>4.62</v>
      </c>
      <c r="AE130" s="34">
        <v>4.63</v>
      </c>
      <c r="AF130" s="34">
        <v>4.6399999999999997</v>
      </c>
      <c r="AG130" s="34">
        <v>4.62</v>
      </c>
      <c r="AH130" s="34">
        <v>4.5999999999999996</v>
      </c>
      <c r="AI130" s="34">
        <v>4.58</v>
      </c>
      <c r="AJ130" s="34">
        <v>4.55</v>
      </c>
    </row>
    <row r="131" spans="2:36" ht="15.75" customHeight="1" x14ac:dyDescent="0.45">
      <c r="B131" s="34" t="s">
        <v>127</v>
      </c>
      <c r="C131" s="34">
        <v>0.06</v>
      </c>
      <c r="D131" s="34">
        <v>0</v>
      </c>
      <c r="E131" s="34">
        <v>0</v>
      </c>
      <c r="F131" s="34">
        <v>0</v>
      </c>
      <c r="G131" s="34">
        <v>0</v>
      </c>
      <c r="H131" s="34">
        <v>0</v>
      </c>
      <c r="I131" s="34">
        <v>0</v>
      </c>
      <c r="J131" s="34">
        <v>0</v>
      </c>
      <c r="K131" s="34">
        <v>0</v>
      </c>
      <c r="L131" s="34">
        <v>0</v>
      </c>
      <c r="M131" s="34">
        <v>0</v>
      </c>
      <c r="N131" s="34">
        <v>0</v>
      </c>
      <c r="O131" s="34">
        <v>0</v>
      </c>
      <c r="P131" s="34">
        <v>0.01</v>
      </c>
      <c r="Q131" s="34">
        <v>0.01</v>
      </c>
      <c r="R131" s="34">
        <v>0.01</v>
      </c>
      <c r="S131" s="34">
        <v>0.01</v>
      </c>
      <c r="T131" s="34">
        <v>0.01</v>
      </c>
      <c r="U131" s="34">
        <v>0.01</v>
      </c>
      <c r="V131" s="34">
        <v>0.01</v>
      </c>
      <c r="W131" s="34">
        <v>0.01</v>
      </c>
      <c r="X131" s="34">
        <v>0.01</v>
      </c>
      <c r="Y131" s="34">
        <v>0.01</v>
      </c>
      <c r="Z131" s="34">
        <v>0.01</v>
      </c>
      <c r="AA131" s="34">
        <v>0.01</v>
      </c>
      <c r="AB131" s="34">
        <v>0.01</v>
      </c>
      <c r="AC131" s="34">
        <v>0.01</v>
      </c>
      <c r="AD131" s="34">
        <v>0.01</v>
      </c>
      <c r="AE131" s="34">
        <v>0.01</v>
      </c>
      <c r="AF131" s="34">
        <v>0.01</v>
      </c>
      <c r="AG131" s="34">
        <v>0.01</v>
      </c>
      <c r="AH131" s="34">
        <v>0.01</v>
      </c>
      <c r="AI131" s="34">
        <v>0.01</v>
      </c>
      <c r="AJ131" s="34">
        <v>0.01</v>
      </c>
    </row>
    <row r="132" spans="2:36" ht="15.75" customHeight="1" x14ac:dyDescent="0.45">
      <c r="B132" s="34" t="s">
        <v>129</v>
      </c>
      <c r="C132" s="34">
        <v>0.02</v>
      </c>
      <c r="D132" s="34">
        <v>0.02</v>
      </c>
      <c r="E132" s="34">
        <v>0.02</v>
      </c>
      <c r="F132" s="34">
        <v>0.02</v>
      </c>
      <c r="G132" s="34">
        <v>0.02</v>
      </c>
      <c r="H132" s="34">
        <v>0.02</v>
      </c>
      <c r="I132" s="34">
        <v>0.02</v>
      </c>
      <c r="J132" s="34">
        <v>0.02</v>
      </c>
      <c r="K132" s="34">
        <v>0.02</v>
      </c>
      <c r="L132" s="34">
        <v>0.02</v>
      </c>
      <c r="M132" s="34">
        <v>0.02</v>
      </c>
      <c r="N132" s="34">
        <v>0.02</v>
      </c>
      <c r="O132" s="34">
        <v>0.02</v>
      </c>
      <c r="P132" s="34">
        <v>0.02</v>
      </c>
      <c r="Q132" s="34">
        <v>0.02</v>
      </c>
      <c r="R132" s="34">
        <v>0.02</v>
      </c>
      <c r="S132" s="34">
        <v>0.02</v>
      </c>
      <c r="T132" s="34">
        <v>0.02</v>
      </c>
      <c r="U132" s="34">
        <v>0.02</v>
      </c>
      <c r="V132" s="34">
        <v>0.03</v>
      </c>
      <c r="W132" s="34">
        <v>0.03</v>
      </c>
      <c r="X132" s="34">
        <v>0.03</v>
      </c>
      <c r="Y132" s="34">
        <v>0.03</v>
      </c>
      <c r="Z132" s="34">
        <v>0.03</v>
      </c>
      <c r="AA132" s="34">
        <v>0.03</v>
      </c>
      <c r="AB132" s="34">
        <v>0.03</v>
      </c>
      <c r="AC132" s="34">
        <v>0.03</v>
      </c>
      <c r="AD132" s="34">
        <v>0.03</v>
      </c>
      <c r="AE132" s="34">
        <v>0.03</v>
      </c>
      <c r="AF132" s="34">
        <v>0.03</v>
      </c>
      <c r="AG132" s="34">
        <v>0.03</v>
      </c>
      <c r="AH132" s="34">
        <v>0.03</v>
      </c>
      <c r="AI132" s="34">
        <v>0.03</v>
      </c>
      <c r="AJ132" s="34">
        <v>0.03</v>
      </c>
    </row>
    <row r="133" spans="2:36" ht="15.75" customHeight="1" x14ac:dyDescent="0.45">
      <c r="B133" s="34" t="s">
        <v>131</v>
      </c>
      <c r="C133" s="34">
        <v>0</v>
      </c>
      <c r="D133" s="34">
        <v>0</v>
      </c>
      <c r="E133" s="34">
        <v>0</v>
      </c>
      <c r="F133" s="34">
        <v>0</v>
      </c>
      <c r="G133" s="34">
        <v>0</v>
      </c>
      <c r="H133" s="34">
        <v>0</v>
      </c>
      <c r="I133" s="34">
        <v>0</v>
      </c>
      <c r="J133" s="34">
        <v>0</v>
      </c>
      <c r="K133" s="34">
        <v>0</v>
      </c>
      <c r="L133" s="34">
        <v>0</v>
      </c>
      <c r="M133" s="34">
        <v>0</v>
      </c>
      <c r="N133" s="34">
        <v>0</v>
      </c>
      <c r="O133" s="34">
        <v>0</v>
      </c>
      <c r="P133" s="34">
        <v>0</v>
      </c>
      <c r="Q133" s="34">
        <v>0</v>
      </c>
      <c r="R133" s="34">
        <v>0</v>
      </c>
      <c r="S133" s="34">
        <v>0</v>
      </c>
      <c r="T133" s="34">
        <v>0</v>
      </c>
      <c r="U133" s="34">
        <v>0</v>
      </c>
      <c r="V133" s="34">
        <v>0</v>
      </c>
      <c r="W133" s="34">
        <v>0</v>
      </c>
      <c r="X133" s="34">
        <v>0</v>
      </c>
      <c r="Y133" s="34">
        <v>0</v>
      </c>
      <c r="Z133" s="34">
        <v>0</v>
      </c>
      <c r="AA133" s="34">
        <v>0</v>
      </c>
      <c r="AB133" s="34">
        <v>0</v>
      </c>
      <c r="AC133" s="34">
        <v>0</v>
      </c>
      <c r="AD133" s="34">
        <v>0</v>
      </c>
      <c r="AE133" s="34">
        <v>0</v>
      </c>
      <c r="AF133" s="34">
        <v>0</v>
      </c>
      <c r="AG133" s="34">
        <v>0</v>
      </c>
      <c r="AH133" s="34">
        <v>0</v>
      </c>
      <c r="AI133" s="34">
        <v>0</v>
      </c>
      <c r="AJ133" s="34">
        <v>0</v>
      </c>
    </row>
    <row r="134" spans="2:36" ht="15.75" customHeight="1" x14ac:dyDescent="0.45">
      <c r="B134" s="34" t="s">
        <v>133</v>
      </c>
      <c r="C134" s="34">
        <v>0.01</v>
      </c>
      <c r="D134" s="34">
        <v>0.01</v>
      </c>
      <c r="E134" s="34">
        <v>0</v>
      </c>
      <c r="F134" s="34">
        <v>0</v>
      </c>
      <c r="G134" s="34">
        <v>0</v>
      </c>
      <c r="H134" s="34">
        <v>0</v>
      </c>
      <c r="I134" s="34">
        <v>0</v>
      </c>
      <c r="J134" s="34">
        <v>0</v>
      </c>
      <c r="K134" s="34">
        <v>0</v>
      </c>
      <c r="L134" s="34">
        <v>0</v>
      </c>
      <c r="M134" s="34">
        <v>0.01</v>
      </c>
      <c r="N134" s="34">
        <v>0.01</v>
      </c>
      <c r="O134" s="34">
        <v>0.01</v>
      </c>
      <c r="P134" s="34">
        <v>0.01</v>
      </c>
      <c r="Q134" s="34">
        <v>0.01</v>
      </c>
      <c r="R134" s="34">
        <v>0.01</v>
      </c>
      <c r="S134" s="34">
        <v>0.01</v>
      </c>
      <c r="T134" s="34">
        <v>0.01</v>
      </c>
      <c r="U134" s="34">
        <v>0.01</v>
      </c>
      <c r="V134" s="34">
        <v>0.01</v>
      </c>
      <c r="W134" s="34">
        <v>0.01</v>
      </c>
      <c r="X134" s="34">
        <v>0.01</v>
      </c>
      <c r="Y134" s="34">
        <v>0.01</v>
      </c>
      <c r="Z134" s="34">
        <v>0.01</v>
      </c>
      <c r="AA134" s="34">
        <v>0.01</v>
      </c>
      <c r="AB134" s="34">
        <v>0.01</v>
      </c>
      <c r="AC134" s="34">
        <v>0.01</v>
      </c>
      <c r="AD134" s="34">
        <v>0.01</v>
      </c>
      <c r="AE134" s="34">
        <v>0.01</v>
      </c>
      <c r="AF134" s="34">
        <v>0.01</v>
      </c>
      <c r="AG134" s="34">
        <v>0.01</v>
      </c>
      <c r="AH134" s="34">
        <v>0.01</v>
      </c>
      <c r="AI134" s="34">
        <v>0.01</v>
      </c>
      <c r="AJ134" s="34">
        <v>0.01</v>
      </c>
    </row>
    <row r="135" spans="2:36" ht="15.75" customHeight="1" x14ac:dyDescent="0.45">
      <c r="B135" s="34" t="s">
        <v>135</v>
      </c>
      <c r="C135" s="34">
        <v>0</v>
      </c>
      <c r="D135" s="34">
        <v>0</v>
      </c>
      <c r="E135" s="34">
        <v>0</v>
      </c>
      <c r="F135" s="34">
        <v>0</v>
      </c>
      <c r="G135" s="34">
        <v>0</v>
      </c>
      <c r="H135" s="34">
        <v>0</v>
      </c>
      <c r="I135" s="34">
        <v>0</v>
      </c>
      <c r="J135" s="34">
        <v>0</v>
      </c>
      <c r="K135" s="34">
        <v>0</v>
      </c>
      <c r="L135" s="34">
        <v>0</v>
      </c>
      <c r="M135" s="34">
        <v>0</v>
      </c>
      <c r="N135" s="34">
        <v>0</v>
      </c>
      <c r="O135" s="34">
        <v>0</v>
      </c>
      <c r="P135" s="34">
        <v>0</v>
      </c>
      <c r="Q135" s="34">
        <v>0</v>
      </c>
      <c r="R135" s="34">
        <v>0</v>
      </c>
      <c r="S135" s="34">
        <v>0</v>
      </c>
      <c r="T135" s="34">
        <v>0</v>
      </c>
      <c r="U135" s="34">
        <v>0</v>
      </c>
      <c r="V135" s="34">
        <v>0</v>
      </c>
      <c r="W135" s="34">
        <v>0</v>
      </c>
      <c r="X135" s="34">
        <v>0</v>
      </c>
      <c r="Y135" s="34">
        <v>0</v>
      </c>
      <c r="Z135" s="34">
        <v>0</v>
      </c>
      <c r="AA135" s="34">
        <v>0</v>
      </c>
      <c r="AB135" s="34">
        <v>0</v>
      </c>
      <c r="AC135" s="34">
        <v>0</v>
      </c>
      <c r="AD135" s="34">
        <v>0</v>
      </c>
      <c r="AE135" s="34">
        <v>0</v>
      </c>
      <c r="AF135" s="34">
        <v>0</v>
      </c>
      <c r="AG135" s="34">
        <v>0</v>
      </c>
      <c r="AH135" s="34">
        <v>0</v>
      </c>
      <c r="AI135" s="34">
        <v>0</v>
      </c>
      <c r="AJ135" s="34">
        <v>0</v>
      </c>
    </row>
    <row r="136" spans="2:36" ht="15.75" customHeight="1" x14ac:dyDescent="0.45">
      <c r="B136" s="34" t="s">
        <v>137</v>
      </c>
      <c r="C136" s="34">
        <v>0.01</v>
      </c>
      <c r="D136" s="34">
        <v>0.01</v>
      </c>
      <c r="E136" s="34">
        <v>0.03</v>
      </c>
      <c r="F136" s="34">
        <v>0.05</v>
      </c>
      <c r="G136" s="34">
        <v>0.08</v>
      </c>
      <c r="H136" s="34">
        <v>0.12</v>
      </c>
      <c r="I136" s="34">
        <v>0.13</v>
      </c>
      <c r="J136" s="34">
        <v>0.14000000000000001</v>
      </c>
      <c r="K136" s="34">
        <v>0.16</v>
      </c>
      <c r="L136" s="34">
        <v>0.15</v>
      </c>
      <c r="M136" s="34">
        <v>0.15</v>
      </c>
      <c r="N136" s="34">
        <v>0.15</v>
      </c>
      <c r="O136" s="34">
        <v>0.15</v>
      </c>
      <c r="P136" s="34">
        <v>0.14000000000000001</v>
      </c>
      <c r="Q136" s="34">
        <v>0.14000000000000001</v>
      </c>
      <c r="R136" s="34">
        <v>0.13</v>
      </c>
      <c r="S136" s="34">
        <v>0.13</v>
      </c>
      <c r="T136" s="34">
        <v>0.13</v>
      </c>
      <c r="U136" s="34">
        <v>0.13</v>
      </c>
      <c r="V136" s="34">
        <v>0.13</v>
      </c>
      <c r="W136" s="34">
        <v>0.13</v>
      </c>
      <c r="X136" s="34">
        <v>0.13</v>
      </c>
      <c r="Y136" s="34">
        <v>0.13</v>
      </c>
      <c r="Z136" s="34">
        <v>0.13</v>
      </c>
      <c r="AA136" s="34">
        <v>0.13</v>
      </c>
      <c r="AB136" s="34">
        <v>0.13</v>
      </c>
      <c r="AC136" s="34">
        <v>0.14000000000000001</v>
      </c>
      <c r="AD136" s="34">
        <v>0.14000000000000001</v>
      </c>
      <c r="AE136" s="34">
        <v>0.14000000000000001</v>
      </c>
      <c r="AF136" s="34">
        <v>0.14000000000000001</v>
      </c>
      <c r="AG136" s="34">
        <v>0.14000000000000001</v>
      </c>
      <c r="AH136" s="34">
        <v>0.14000000000000001</v>
      </c>
      <c r="AI136" s="34">
        <v>0.14000000000000001</v>
      </c>
      <c r="AJ136" s="34">
        <v>0.14000000000000001</v>
      </c>
    </row>
    <row r="137" spans="2:36" ht="15.75" customHeight="1" x14ac:dyDescent="0.45">
      <c r="B137" s="34" t="s">
        <v>139</v>
      </c>
      <c r="C137" s="34">
        <v>4.54</v>
      </c>
      <c r="D137" s="34">
        <v>5.83</v>
      </c>
      <c r="E137" s="34">
        <v>7.19</v>
      </c>
      <c r="F137" s="34">
        <v>7.86</v>
      </c>
      <c r="G137" s="34">
        <v>8.42</v>
      </c>
      <c r="H137" s="34">
        <v>8.64</v>
      </c>
      <c r="I137" s="34">
        <v>9.08</v>
      </c>
      <c r="J137" s="34">
        <v>9.58</v>
      </c>
      <c r="K137" s="34">
        <v>9.92</v>
      </c>
      <c r="L137" s="34">
        <v>10.09</v>
      </c>
      <c r="M137" s="34">
        <v>10.46</v>
      </c>
      <c r="N137" s="34">
        <v>10.86</v>
      </c>
      <c r="O137" s="34">
        <v>11.4</v>
      </c>
      <c r="P137" s="34">
        <v>11.96</v>
      </c>
      <c r="Q137" s="34">
        <v>12.64</v>
      </c>
      <c r="R137" s="34">
        <v>13.17</v>
      </c>
      <c r="S137" s="34">
        <v>13.77</v>
      </c>
      <c r="T137" s="34">
        <v>14.41</v>
      </c>
      <c r="U137" s="34">
        <v>14.94</v>
      </c>
      <c r="V137" s="34">
        <v>15.45</v>
      </c>
      <c r="W137" s="34">
        <v>15.9</v>
      </c>
      <c r="X137" s="34">
        <v>16.34</v>
      </c>
      <c r="Y137" s="34">
        <v>16.71</v>
      </c>
      <c r="Z137" s="34">
        <v>17.100000000000001</v>
      </c>
      <c r="AA137" s="34">
        <v>17.350000000000001</v>
      </c>
      <c r="AB137" s="34">
        <v>17.55</v>
      </c>
      <c r="AC137" s="34">
        <v>17.739999999999998</v>
      </c>
      <c r="AD137" s="34">
        <v>17.97</v>
      </c>
      <c r="AE137" s="34">
        <v>18.18</v>
      </c>
      <c r="AF137" s="34">
        <v>18.329999999999998</v>
      </c>
      <c r="AG137" s="34">
        <v>18.45</v>
      </c>
      <c r="AH137" s="34">
        <v>18.579999999999998</v>
      </c>
      <c r="AI137" s="34">
        <v>18.75</v>
      </c>
      <c r="AJ137" s="34">
        <v>18.88</v>
      </c>
    </row>
    <row r="138" spans="2:36" ht="15.75" customHeight="1" x14ac:dyDescent="0.35"/>
    <row r="139" spans="2:36" ht="15.75" customHeight="1" x14ac:dyDescent="0.45">
      <c r="B139" s="34" t="s">
        <v>141</v>
      </c>
      <c r="C139" s="34">
        <v>0.05</v>
      </c>
      <c r="D139" s="34">
        <v>7.0000000000000007E-2</v>
      </c>
      <c r="E139" s="34">
        <v>0.09</v>
      </c>
      <c r="F139" s="34">
        <v>0.1</v>
      </c>
      <c r="G139" s="34">
        <v>0.1</v>
      </c>
      <c r="H139" s="34">
        <v>0.11</v>
      </c>
      <c r="I139" s="34">
        <v>0.11</v>
      </c>
      <c r="J139" s="34">
        <v>0.12</v>
      </c>
      <c r="K139" s="34">
        <v>0.12</v>
      </c>
      <c r="L139" s="34">
        <v>0.12</v>
      </c>
      <c r="M139" s="34">
        <v>0.12</v>
      </c>
      <c r="N139" s="34">
        <v>0.12</v>
      </c>
      <c r="O139" s="34">
        <v>0.13</v>
      </c>
      <c r="P139" s="34">
        <v>0.13</v>
      </c>
      <c r="Q139" s="34">
        <v>0.14000000000000001</v>
      </c>
      <c r="R139" s="34">
        <v>0.14000000000000001</v>
      </c>
      <c r="S139" s="34">
        <v>0.14000000000000001</v>
      </c>
      <c r="T139" s="34">
        <v>0.15</v>
      </c>
      <c r="U139" s="34">
        <v>0.15</v>
      </c>
      <c r="V139" s="34">
        <v>0.15</v>
      </c>
      <c r="W139" s="34">
        <v>0.16</v>
      </c>
      <c r="X139" s="34">
        <v>0.16</v>
      </c>
      <c r="Y139" s="34">
        <v>0.16</v>
      </c>
      <c r="Z139" s="34">
        <v>0.17</v>
      </c>
      <c r="AA139" s="34">
        <v>0.17</v>
      </c>
      <c r="AB139" s="34">
        <v>0.17</v>
      </c>
      <c r="AC139" s="34">
        <v>0.17</v>
      </c>
      <c r="AD139" s="34">
        <v>0.17</v>
      </c>
      <c r="AE139" s="34">
        <v>0.17</v>
      </c>
      <c r="AF139" s="34">
        <v>0.17</v>
      </c>
      <c r="AG139" s="34">
        <v>0.17</v>
      </c>
      <c r="AH139" s="34">
        <v>0.17</v>
      </c>
      <c r="AI139" s="34">
        <v>0.18</v>
      </c>
      <c r="AJ139" s="34">
        <v>0.18</v>
      </c>
    </row>
    <row r="140" spans="2:36" ht="15.75" customHeight="1" x14ac:dyDescent="0.45">
      <c r="B140" s="34" t="s">
        <v>143</v>
      </c>
      <c r="C140" s="34">
        <v>45.29</v>
      </c>
      <c r="D140" s="34">
        <v>45.71</v>
      </c>
      <c r="E140" s="34">
        <v>45.34</v>
      </c>
      <c r="F140" s="34">
        <v>45.23</v>
      </c>
      <c r="G140" s="34">
        <v>44.94</v>
      </c>
      <c r="H140" s="34">
        <v>44.12</v>
      </c>
      <c r="I140" s="34">
        <v>44.77</v>
      </c>
      <c r="J140" s="34">
        <v>45.4</v>
      </c>
      <c r="K140" s="34">
        <v>45.93</v>
      </c>
      <c r="L140" s="34">
        <v>46.28</v>
      </c>
      <c r="M140" s="34">
        <v>47.09</v>
      </c>
      <c r="N140" s="34">
        <v>47.96</v>
      </c>
      <c r="O140" s="34">
        <v>48.84</v>
      </c>
      <c r="P140" s="34">
        <v>49.92</v>
      </c>
      <c r="Q140" s="34">
        <v>51.33</v>
      </c>
      <c r="R140" s="34">
        <v>52.11</v>
      </c>
      <c r="S140" s="34">
        <v>52.96</v>
      </c>
      <c r="T140" s="34">
        <v>53.92</v>
      </c>
      <c r="U140" s="34">
        <v>54.56</v>
      </c>
      <c r="V140" s="34">
        <v>55.1</v>
      </c>
      <c r="W140" s="34">
        <v>55.71</v>
      </c>
      <c r="X140" s="34">
        <v>56.35</v>
      </c>
      <c r="Y140" s="34">
        <v>56.75</v>
      </c>
      <c r="Z140" s="34">
        <v>57.22</v>
      </c>
      <c r="AA140" s="34">
        <v>57.61</v>
      </c>
      <c r="AB140" s="34">
        <v>57.86</v>
      </c>
      <c r="AC140" s="34">
        <v>58.11</v>
      </c>
      <c r="AD140" s="34">
        <v>58.58</v>
      </c>
      <c r="AE140" s="34">
        <v>58.95</v>
      </c>
      <c r="AF140" s="34">
        <v>59.17</v>
      </c>
      <c r="AG140" s="34">
        <v>59.16</v>
      </c>
      <c r="AH140" s="34">
        <v>59.07</v>
      </c>
      <c r="AI140" s="34">
        <v>59.12</v>
      </c>
      <c r="AJ140" s="34">
        <v>59.04</v>
      </c>
    </row>
    <row r="141" spans="2:36" ht="15.75" customHeight="1" x14ac:dyDescent="0.35"/>
    <row r="142" spans="2:36" ht="15.75" customHeight="1" x14ac:dyDescent="0.45">
      <c r="B142" s="34" t="s">
        <v>144</v>
      </c>
    </row>
    <row r="143" spans="2:36" ht="15.75" customHeight="1" x14ac:dyDescent="0.45">
      <c r="B143" s="34" t="s">
        <v>145</v>
      </c>
    </row>
    <row r="144" spans="2:36" ht="15.75" customHeight="1" x14ac:dyDescent="0.45">
      <c r="B144" s="34" t="s">
        <v>103</v>
      </c>
      <c r="C144" s="34">
        <v>36.5</v>
      </c>
      <c r="D144" s="34">
        <v>36.049999999999997</v>
      </c>
      <c r="E144" s="34">
        <v>35.72</v>
      </c>
      <c r="F144" s="34">
        <v>34.83</v>
      </c>
      <c r="G144" s="34">
        <v>34.31</v>
      </c>
      <c r="H144" s="34">
        <v>33.020000000000003</v>
      </c>
      <c r="I144" s="34">
        <v>32.630000000000003</v>
      </c>
      <c r="J144" s="34">
        <v>32.11</v>
      </c>
      <c r="K144" s="34">
        <v>31.53</v>
      </c>
      <c r="L144" s="34">
        <v>31.4</v>
      </c>
      <c r="M144" s="34">
        <v>30.57</v>
      </c>
      <c r="N144" s="34">
        <v>29.94</v>
      </c>
      <c r="O144" s="34">
        <v>29.12</v>
      </c>
      <c r="P144" s="34">
        <v>28.65</v>
      </c>
      <c r="Q144" s="34">
        <v>28.49</v>
      </c>
      <c r="R144" s="34">
        <v>28.08</v>
      </c>
      <c r="S144" s="34">
        <v>27.87</v>
      </c>
      <c r="T144" s="34">
        <v>27.62</v>
      </c>
      <c r="U144" s="34">
        <v>27.34</v>
      </c>
      <c r="V144" s="34">
        <v>27.01</v>
      </c>
      <c r="W144" s="34">
        <v>26.89</v>
      </c>
      <c r="X144" s="34">
        <v>26.78</v>
      </c>
      <c r="Y144" s="34">
        <v>26.62</v>
      </c>
      <c r="Z144" s="34">
        <v>26.51</v>
      </c>
      <c r="AA144" s="34">
        <v>26.51</v>
      </c>
      <c r="AB144" s="34">
        <v>26.35</v>
      </c>
      <c r="AC144" s="34">
        <v>26.31</v>
      </c>
      <c r="AD144" s="34">
        <v>26.4</v>
      </c>
      <c r="AE144" s="34">
        <v>26.4</v>
      </c>
      <c r="AF144" s="34">
        <v>26.58</v>
      </c>
      <c r="AG144" s="34">
        <v>26.52</v>
      </c>
      <c r="AH144" s="34">
        <v>26.34</v>
      </c>
      <c r="AI144" s="34">
        <v>26.28</v>
      </c>
      <c r="AJ144" s="34">
        <v>26.19</v>
      </c>
    </row>
    <row r="145" spans="2:36" ht="15.75" customHeight="1" x14ac:dyDescent="0.45">
      <c r="B145" s="34" t="s">
        <v>105</v>
      </c>
      <c r="C145" s="34">
        <v>0.22</v>
      </c>
      <c r="D145" s="34">
        <v>0.42</v>
      </c>
      <c r="E145" s="34">
        <v>0.72</v>
      </c>
      <c r="F145" s="34">
        <v>0.98</v>
      </c>
      <c r="G145" s="34">
        <v>0.99</v>
      </c>
      <c r="H145" s="34">
        <v>1</v>
      </c>
      <c r="I145" s="34">
        <v>1.01</v>
      </c>
      <c r="J145" s="34">
        <v>1.01</v>
      </c>
      <c r="K145" s="34">
        <v>1.01</v>
      </c>
      <c r="L145" s="34">
        <v>1</v>
      </c>
      <c r="M145" s="34">
        <v>0.94</v>
      </c>
      <c r="N145" s="34">
        <v>0.9</v>
      </c>
      <c r="O145" s="34">
        <v>0.86</v>
      </c>
      <c r="P145" s="34">
        <v>0.83</v>
      </c>
      <c r="Q145" s="34">
        <v>0.82</v>
      </c>
      <c r="R145" s="34">
        <v>0.79</v>
      </c>
      <c r="S145" s="34">
        <v>0.77</v>
      </c>
      <c r="T145" s="34">
        <v>0.77</v>
      </c>
      <c r="U145" s="34">
        <v>0.75</v>
      </c>
      <c r="V145" s="34">
        <v>0.72</v>
      </c>
      <c r="W145" s="34">
        <v>0.71</v>
      </c>
      <c r="X145" s="34">
        <v>0.7</v>
      </c>
      <c r="Y145" s="34">
        <v>0.68</v>
      </c>
      <c r="Z145" s="34">
        <v>0.67</v>
      </c>
      <c r="AA145" s="34">
        <v>0.67</v>
      </c>
      <c r="AB145" s="34">
        <v>0.65</v>
      </c>
      <c r="AC145" s="34">
        <v>0.64</v>
      </c>
      <c r="AD145" s="34">
        <v>0.64</v>
      </c>
      <c r="AE145" s="34">
        <v>0.63</v>
      </c>
      <c r="AF145" s="34">
        <v>0.63</v>
      </c>
      <c r="AG145" s="34">
        <v>0.63</v>
      </c>
      <c r="AH145" s="34">
        <v>0.62</v>
      </c>
      <c r="AI145" s="34">
        <v>0.61</v>
      </c>
      <c r="AJ145" s="34">
        <v>0.6</v>
      </c>
    </row>
    <row r="146" spans="2:36" ht="15.75" customHeight="1" x14ac:dyDescent="0.45">
      <c r="B146" s="34" t="s">
        <v>149</v>
      </c>
      <c r="C146" s="34">
        <v>36.72</v>
      </c>
      <c r="D146" s="34">
        <v>36.47</v>
      </c>
      <c r="E146" s="34">
        <v>36.43</v>
      </c>
      <c r="F146" s="34">
        <v>35.799999999999997</v>
      </c>
      <c r="G146" s="34">
        <v>35.299999999999997</v>
      </c>
      <c r="H146" s="34">
        <v>34.020000000000003</v>
      </c>
      <c r="I146" s="34">
        <v>33.64</v>
      </c>
      <c r="J146" s="34">
        <v>33.119999999999997</v>
      </c>
      <c r="K146" s="34">
        <v>32.549999999999997</v>
      </c>
      <c r="L146" s="34">
        <v>32.4</v>
      </c>
      <c r="M146" s="34">
        <v>31.51</v>
      </c>
      <c r="N146" s="34">
        <v>30.84</v>
      </c>
      <c r="O146" s="34">
        <v>29.98</v>
      </c>
      <c r="P146" s="34">
        <v>29.48</v>
      </c>
      <c r="Q146" s="34">
        <v>29.31</v>
      </c>
      <c r="R146" s="34">
        <v>28.87</v>
      </c>
      <c r="S146" s="34">
        <v>28.65</v>
      </c>
      <c r="T146" s="34">
        <v>28.39</v>
      </c>
      <c r="U146" s="34">
        <v>28.08</v>
      </c>
      <c r="V146" s="34">
        <v>27.73</v>
      </c>
      <c r="W146" s="34">
        <v>27.6</v>
      </c>
      <c r="X146" s="34">
        <v>27.48</v>
      </c>
      <c r="Y146" s="34">
        <v>27.3</v>
      </c>
      <c r="Z146" s="34">
        <v>27.18</v>
      </c>
      <c r="AA146" s="34">
        <v>27.17</v>
      </c>
      <c r="AB146" s="34">
        <v>27</v>
      </c>
      <c r="AC146" s="34">
        <v>26.95</v>
      </c>
      <c r="AD146" s="34">
        <v>27.04</v>
      </c>
      <c r="AE146" s="34">
        <v>27.03</v>
      </c>
      <c r="AF146" s="34">
        <v>27.21</v>
      </c>
      <c r="AG146" s="34">
        <v>27.15</v>
      </c>
      <c r="AH146" s="34">
        <v>26.96</v>
      </c>
      <c r="AI146" s="34">
        <v>26.89</v>
      </c>
      <c r="AJ146" s="34">
        <v>26.79</v>
      </c>
    </row>
    <row r="147" spans="2:36" ht="15.75" customHeight="1" x14ac:dyDescent="0.35"/>
    <row r="148" spans="2:36" ht="15.75" customHeight="1" x14ac:dyDescent="0.45">
      <c r="B148" s="34" t="s">
        <v>150</v>
      </c>
    </row>
    <row r="149" spans="2:36" ht="15.75" customHeight="1" x14ac:dyDescent="0.45">
      <c r="B149" s="34" t="s">
        <v>110</v>
      </c>
      <c r="C149" s="34">
        <v>3.73</v>
      </c>
      <c r="D149" s="34">
        <v>3.67</v>
      </c>
      <c r="E149" s="34">
        <v>3.65</v>
      </c>
      <c r="F149" s="34">
        <v>3.59</v>
      </c>
      <c r="G149" s="34">
        <v>3.57</v>
      </c>
      <c r="H149" s="34">
        <v>3.46</v>
      </c>
      <c r="I149" s="34">
        <v>3.43</v>
      </c>
      <c r="J149" s="34">
        <v>3.39</v>
      </c>
      <c r="K149" s="34">
        <v>3.36</v>
      </c>
      <c r="L149" s="34">
        <v>3.35</v>
      </c>
      <c r="M149" s="34">
        <v>3.4</v>
      </c>
      <c r="N149" s="34">
        <v>3.54</v>
      </c>
      <c r="O149" s="34">
        <v>3.62</v>
      </c>
      <c r="P149" s="34">
        <v>3.8</v>
      </c>
      <c r="Q149" s="34">
        <v>3.85</v>
      </c>
      <c r="R149" s="34">
        <v>3.85</v>
      </c>
      <c r="S149" s="34">
        <v>3.9</v>
      </c>
      <c r="T149" s="34">
        <v>4.0199999999999996</v>
      </c>
      <c r="U149" s="34">
        <v>4.03</v>
      </c>
      <c r="V149" s="34">
        <v>4.05</v>
      </c>
      <c r="W149" s="34">
        <v>4.07</v>
      </c>
      <c r="X149" s="34">
        <v>4.05</v>
      </c>
      <c r="Y149" s="34">
        <v>3.97</v>
      </c>
      <c r="Z149" s="34">
        <v>3.89</v>
      </c>
      <c r="AA149" s="34">
        <v>3.74</v>
      </c>
      <c r="AB149" s="34">
        <v>3.58</v>
      </c>
      <c r="AC149" s="34">
        <v>3.4</v>
      </c>
      <c r="AD149" s="34">
        <v>3.3</v>
      </c>
      <c r="AE149" s="34">
        <v>3.2</v>
      </c>
      <c r="AF149" s="34">
        <v>2.98</v>
      </c>
      <c r="AG149" s="34">
        <v>2.87</v>
      </c>
      <c r="AH149" s="34">
        <v>2.82</v>
      </c>
      <c r="AI149" s="34">
        <v>2.81</v>
      </c>
      <c r="AJ149" s="34">
        <v>2.81</v>
      </c>
    </row>
    <row r="150" spans="2:36" ht="15.75" customHeight="1" x14ac:dyDescent="0.45">
      <c r="B150" s="34" t="s">
        <v>112</v>
      </c>
      <c r="C150" s="34">
        <v>0.02</v>
      </c>
      <c r="D150" s="34">
        <v>0.03</v>
      </c>
      <c r="E150" s="34">
        <v>0.12</v>
      </c>
      <c r="F150" s="34">
        <v>0.17</v>
      </c>
      <c r="G150" s="34">
        <v>0.24</v>
      </c>
      <c r="H150" s="34">
        <v>0.32</v>
      </c>
      <c r="I150" s="34">
        <v>0.32</v>
      </c>
      <c r="J150" s="34">
        <v>0.36</v>
      </c>
      <c r="K150" s="34">
        <v>0.38</v>
      </c>
      <c r="L150" s="34">
        <v>0.38</v>
      </c>
      <c r="M150" s="34">
        <v>0.38</v>
      </c>
      <c r="N150" s="34">
        <v>0.37</v>
      </c>
      <c r="O150" s="34">
        <v>0.38</v>
      </c>
      <c r="P150" s="34">
        <v>0.38</v>
      </c>
      <c r="Q150" s="34">
        <v>0.4</v>
      </c>
      <c r="R150" s="34">
        <v>0.38</v>
      </c>
      <c r="S150" s="34">
        <v>0.4</v>
      </c>
      <c r="T150" s="34">
        <v>0.42</v>
      </c>
      <c r="U150" s="34">
        <v>0.44</v>
      </c>
      <c r="V150" s="34">
        <v>0.46</v>
      </c>
      <c r="W150" s="34">
        <v>0.48</v>
      </c>
      <c r="X150" s="34">
        <v>0.51</v>
      </c>
      <c r="Y150" s="34">
        <v>0.55000000000000004</v>
      </c>
      <c r="Z150" s="34">
        <v>0.57999999999999996</v>
      </c>
      <c r="AA150" s="34">
        <v>0.62</v>
      </c>
      <c r="AB150" s="34">
        <v>0.66</v>
      </c>
      <c r="AC150" s="34">
        <v>0.7</v>
      </c>
      <c r="AD150" s="34">
        <v>0.75</v>
      </c>
      <c r="AE150" s="34">
        <v>0.8</v>
      </c>
      <c r="AF150" s="34">
        <v>0.86</v>
      </c>
      <c r="AG150" s="34">
        <v>0.92</v>
      </c>
      <c r="AH150" s="34">
        <v>0.99</v>
      </c>
      <c r="AI150" s="34">
        <v>1.06</v>
      </c>
      <c r="AJ150" s="34">
        <v>1.1499999999999999</v>
      </c>
    </row>
    <row r="151" spans="2:36" ht="15.75" customHeight="1" x14ac:dyDescent="0.45">
      <c r="B151" s="34" t="s">
        <v>114</v>
      </c>
      <c r="C151" s="34">
        <v>0.01</v>
      </c>
      <c r="D151" s="34">
        <v>0.02</v>
      </c>
      <c r="E151" s="34">
        <v>0.03</v>
      </c>
      <c r="F151" s="34">
        <v>0.06</v>
      </c>
      <c r="G151" s="34">
        <v>0.1</v>
      </c>
      <c r="H151" s="34">
        <v>0.15</v>
      </c>
      <c r="I151" s="34">
        <v>0.15</v>
      </c>
      <c r="J151" s="34">
        <v>0.17</v>
      </c>
      <c r="K151" s="34">
        <v>0.19</v>
      </c>
      <c r="L151" s="34">
        <v>0.19</v>
      </c>
      <c r="M151" s="34">
        <v>0.19</v>
      </c>
      <c r="N151" s="34">
        <v>0.19</v>
      </c>
      <c r="O151" s="34">
        <v>0.19</v>
      </c>
      <c r="P151" s="34">
        <v>0.19</v>
      </c>
      <c r="Q151" s="34">
        <v>0.19</v>
      </c>
      <c r="R151" s="34">
        <v>0.18</v>
      </c>
      <c r="S151" s="34">
        <v>0.18</v>
      </c>
      <c r="T151" s="34">
        <v>0.19</v>
      </c>
      <c r="U151" s="34">
        <v>0.19</v>
      </c>
      <c r="V151" s="34">
        <v>0.2</v>
      </c>
      <c r="W151" s="34">
        <v>0.2</v>
      </c>
      <c r="X151" s="34">
        <v>0.2</v>
      </c>
      <c r="Y151" s="34">
        <v>0.2</v>
      </c>
      <c r="Z151" s="34">
        <v>0.2</v>
      </c>
      <c r="AA151" s="34">
        <v>0.21</v>
      </c>
      <c r="AB151" s="34">
        <v>0.21</v>
      </c>
      <c r="AC151" s="34">
        <v>0.21</v>
      </c>
      <c r="AD151" s="34">
        <v>0.21</v>
      </c>
      <c r="AE151" s="34">
        <v>0.21</v>
      </c>
      <c r="AF151" s="34">
        <v>0.21</v>
      </c>
      <c r="AG151" s="34">
        <v>0.22</v>
      </c>
      <c r="AH151" s="34">
        <v>0.22</v>
      </c>
      <c r="AI151" s="34">
        <v>0.22</v>
      </c>
      <c r="AJ151" s="34">
        <v>0.22</v>
      </c>
    </row>
    <row r="152" spans="2:36" ht="15.75" customHeight="1" x14ac:dyDescent="0.45">
      <c r="B152" s="34" t="s">
        <v>116</v>
      </c>
      <c r="C152" s="34">
        <v>0.01</v>
      </c>
      <c r="D152" s="34">
        <v>0.01</v>
      </c>
      <c r="E152" s="34">
        <v>0.03</v>
      </c>
      <c r="F152" s="34">
        <v>0.05</v>
      </c>
      <c r="G152" s="34">
        <v>0.09</v>
      </c>
      <c r="H152" s="34">
        <v>0.13</v>
      </c>
      <c r="I152" s="34">
        <v>0.13</v>
      </c>
      <c r="J152" s="34">
        <v>0.15</v>
      </c>
      <c r="K152" s="34">
        <v>0.16</v>
      </c>
      <c r="L152" s="34">
        <v>0.16</v>
      </c>
      <c r="M152" s="34">
        <v>0.16</v>
      </c>
      <c r="N152" s="34">
        <v>0.16</v>
      </c>
      <c r="O152" s="34">
        <v>0.16</v>
      </c>
      <c r="P152" s="34">
        <v>0.16</v>
      </c>
      <c r="Q152" s="34">
        <v>0.17</v>
      </c>
      <c r="R152" s="34">
        <v>0.16</v>
      </c>
      <c r="S152" s="34">
        <v>0.16</v>
      </c>
      <c r="T152" s="34">
        <v>0.17</v>
      </c>
      <c r="U152" s="34">
        <v>0.17</v>
      </c>
      <c r="V152" s="34">
        <v>0.17</v>
      </c>
      <c r="W152" s="34">
        <v>0.17</v>
      </c>
      <c r="X152" s="34">
        <v>0.17</v>
      </c>
      <c r="Y152" s="34">
        <v>0.18</v>
      </c>
      <c r="Z152" s="34">
        <v>0.18</v>
      </c>
      <c r="AA152" s="34">
        <v>0.18</v>
      </c>
      <c r="AB152" s="34">
        <v>0.18</v>
      </c>
      <c r="AC152" s="34">
        <v>0.18</v>
      </c>
      <c r="AD152" s="34">
        <v>0.18</v>
      </c>
      <c r="AE152" s="34">
        <v>0.18</v>
      </c>
      <c r="AF152" s="34">
        <v>0.18</v>
      </c>
      <c r="AG152" s="34">
        <v>0.18</v>
      </c>
      <c r="AH152" s="34">
        <v>0.18</v>
      </c>
      <c r="AI152" s="34">
        <v>0.18</v>
      </c>
      <c r="AJ152" s="34">
        <v>0.18</v>
      </c>
    </row>
    <row r="153" spans="2:36" ht="15.75" customHeight="1" x14ac:dyDescent="0.45">
      <c r="B153" s="34" t="s">
        <v>118</v>
      </c>
      <c r="C153" s="34">
        <v>7.0000000000000007E-2</v>
      </c>
      <c r="D153" s="34">
        <v>0.14000000000000001</v>
      </c>
      <c r="E153" s="34">
        <v>0.18</v>
      </c>
      <c r="F153" s="34">
        <v>0.21</v>
      </c>
      <c r="G153" s="34">
        <v>0.28999999999999998</v>
      </c>
      <c r="H153" s="34">
        <v>0.34</v>
      </c>
      <c r="I153" s="34">
        <v>0.36</v>
      </c>
      <c r="J153" s="34">
        <v>0.38</v>
      </c>
      <c r="K153" s="34">
        <v>0.4</v>
      </c>
      <c r="L153" s="34">
        <v>0.4</v>
      </c>
      <c r="M153" s="34">
        <v>0.4</v>
      </c>
      <c r="N153" s="34">
        <v>0.4</v>
      </c>
      <c r="O153" s="34">
        <v>0.41</v>
      </c>
      <c r="P153" s="34">
        <v>0.41</v>
      </c>
      <c r="Q153" s="34">
        <v>0.42</v>
      </c>
      <c r="R153" s="34">
        <v>0.43</v>
      </c>
      <c r="S153" s="34">
        <v>0.44</v>
      </c>
      <c r="T153" s="34">
        <v>0.45</v>
      </c>
      <c r="U153" s="34">
        <v>0.46</v>
      </c>
      <c r="V153" s="34">
        <v>0.47</v>
      </c>
      <c r="W153" s="34">
        <v>0.49</v>
      </c>
      <c r="X153" s="34">
        <v>0.5</v>
      </c>
      <c r="Y153" s="34">
        <v>0.51</v>
      </c>
      <c r="Z153" s="34">
        <v>0.53</v>
      </c>
      <c r="AA153" s="34">
        <v>0.55000000000000004</v>
      </c>
      <c r="AB153" s="34">
        <v>0.56999999999999995</v>
      </c>
      <c r="AC153" s="34">
        <v>0.59</v>
      </c>
      <c r="AD153" s="34">
        <v>0.62</v>
      </c>
      <c r="AE153" s="34">
        <v>0.64</v>
      </c>
      <c r="AF153" s="34">
        <v>0.67</v>
      </c>
      <c r="AG153" s="34">
        <v>0.7</v>
      </c>
      <c r="AH153" s="34">
        <v>0.73</v>
      </c>
      <c r="AI153" s="34">
        <v>0.77</v>
      </c>
      <c r="AJ153" s="34">
        <v>0.8</v>
      </c>
    </row>
    <row r="154" spans="2:36" ht="15.75" customHeight="1" x14ac:dyDescent="0.45">
      <c r="B154" s="34" t="s">
        <v>120</v>
      </c>
      <c r="C154" s="34">
        <v>0.04</v>
      </c>
      <c r="D154" s="34">
        <v>0.08</v>
      </c>
      <c r="E154" s="34">
        <v>0.11</v>
      </c>
      <c r="F154" s="34">
        <v>0.13</v>
      </c>
      <c r="G154" s="34">
        <v>0.18</v>
      </c>
      <c r="H154" s="34">
        <v>0.2</v>
      </c>
      <c r="I154" s="34">
        <v>0.21</v>
      </c>
      <c r="J154" s="34">
        <v>0.22</v>
      </c>
      <c r="K154" s="34">
        <v>0.24</v>
      </c>
      <c r="L154" s="34">
        <v>0.24</v>
      </c>
      <c r="M154" s="34">
        <v>0.24</v>
      </c>
      <c r="N154" s="34">
        <v>0.23</v>
      </c>
      <c r="O154" s="34">
        <v>0.24</v>
      </c>
      <c r="P154" s="34">
        <v>0.24</v>
      </c>
      <c r="Q154" s="34">
        <v>0.24</v>
      </c>
      <c r="R154" s="34">
        <v>0.24</v>
      </c>
      <c r="S154" s="34">
        <v>0.25</v>
      </c>
      <c r="T154" s="34">
        <v>0.25</v>
      </c>
      <c r="U154" s="34">
        <v>0.25</v>
      </c>
      <c r="V154" s="34">
        <v>0.26</v>
      </c>
      <c r="W154" s="34">
        <v>0.27</v>
      </c>
      <c r="X154" s="34">
        <v>0.27</v>
      </c>
      <c r="Y154" s="34">
        <v>0.27</v>
      </c>
      <c r="Z154" s="34">
        <v>0.28000000000000003</v>
      </c>
      <c r="AA154" s="34">
        <v>0.28000000000000003</v>
      </c>
      <c r="AB154" s="34">
        <v>0.28999999999999998</v>
      </c>
      <c r="AC154" s="34">
        <v>0.3</v>
      </c>
      <c r="AD154" s="34">
        <v>0.3</v>
      </c>
      <c r="AE154" s="34">
        <v>0.31</v>
      </c>
      <c r="AF154" s="34">
        <v>0.32</v>
      </c>
      <c r="AG154" s="34">
        <v>0.33</v>
      </c>
      <c r="AH154" s="34">
        <v>0.34</v>
      </c>
      <c r="AI154" s="34">
        <v>0.35</v>
      </c>
      <c r="AJ154" s="34">
        <v>0.36</v>
      </c>
    </row>
    <row r="155" spans="2:36" ht="15.75" customHeight="1" x14ac:dyDescent="0.45">
      <c r="B155" s="34" t="s">
        <v>122</v>
      </c>
      <c r="C155" s="34">
        <v>0</v>
      </c>
      <c r="D155" s="34">
        <v>0</v>
      </c>
      <c r="E155" s="34">
        <v>0</v>
      </c>
      <c r="F155" s="34">
        <v>0</v>
      </c>
      <c r="G155" s="34">
        <v>0</v>
      </c>
      <c r="H155" s="34">
        <v>0</v>
      </c>
      <c r="I155" s="34">
        <v>0</v>
      </c>
      <c r="J155" s="34">
        <v>0</v>
      </c>
      <c r="K155" s="34">
        <v>0</v>
      </c>
      <c r="L155" s="34">
        <v>0</v>
      </c>
      <c r="M155" s="34">
        <v>0</v>
      </c>
      <c r="N155" s="34">
        <v>0</v>
      </c>
      <c r="O155" s="34">
        <v>0</v>
      </c>
      <c r="P155" s="34">
        <v>0</v>
      </c>
      <c r="Q155" s="34">
        <v>0</v>
      </c>
      <c r="R155" s="34">
        <v>0</v>
      </c>
      <c r="S155" s="34">
        <v>0</v>
      </c>
      <c r="T155" s="34">
        <v>0</v>
      </c>
      <c r="U155" s="34">
        <v>0</v>
      </c>
      <c r="V155" s="34">
        <v>0</v>
      </c>
      <c r="W155" s="34">
        <v>0</v>
      </c>
      <c r="X155" s="34">
        <v>0</v>
      </c>
      <c r="Y155" s="34">
        <v>0</v>
      </c>
      <c r="Z155" s="34">
        <v>0</v>
      </c>
      <c r="AA155" s="34">
        <v>0</v>
      </c>
      <c r="AB155" s="34">
        <v>0</v>
      </c>
      <c r="AC155" s="34">
        <v>0</v>
      </c>
      <c r="AD155" s="34">
        <v>0</v>
      </c>
      <c r="AE155" s="34">
        <v>0</v>
      </c>
      <c r="AF155" s="34">
        <v>0</v>
      </c>
      <c r="AG155" s="34">
        <v>0</v>
      </c>
      <c r="AH155" s="34">
        <v>0</v>
      </c>
      <c r="AI155" s="34">
        <v>0</v>
      </c>
      <c r="AJ155" s="34">
        <v>0</v>
      </c>
    </row>
    <row r="156" spans="2:36" ht="15.75" customHeight="1" x14ac:dyDescent="0.45">
      <c r="B156" s="34" t="s">
        <v>125</v>
      </c>
      <c r="C156" s="34">
        <v>0.28999999999999998</v>
      </c>
      <c r="D156" s="34">
        <v>0.28000000000000003</v>
      </c>
      <c r="E156" s="34">
        <v>0.28999999999999998</v>
      </c>
      <c r="F156" s="34">
        <v>0.32</v>
      </c>
      <c r="G156" s="34">
        <v>0.33</v>
      </c>
      <c r="H156" s="34">
        <v>0.33</v>
      </c>
      <c r="I156" s="34">
        <v>0.35</v>
      </c>
      <c r="J156" s="34">
        <v>0.37</v>
      </c>
      <c r="K156" s="34">
        <v>0.37</v>
      </c>
      <c r="L156" s="34">
        <v>0.4</v>
      </c>
      <c r="M156" s="34">
        <v>0.41</v>
      </c>
      <c r="N156" s="34">
        <v>0.43</v>
      </c>
      <c r="O156" s="34">
        <v>0.44</v>
      </c>
      <c r="P156" s="34">
        <v>0.46</v>
      </c>
      <c r="Q156" s="34">
        <v>0.49</v>
      </c>
      <c r="R156" s="34">
        <v>0.51</v>
      </c>
      <c r="S156" s="34">
        <v>0.53</v>
      </c>
      <c r="T156" s="34">
        <v>0.55000000000000004</v>
      </c>
      <c r="U156" s="34">
        <v>0.56999999999999995</v>
      </c>
      <c r="V156" s="34">
        <v>0.59</v>
      </c>
      <c r="W156" s="34">
        <v>0.61</v>
      </c>
      <c r="X156" s="34">
        <v>0.63</v>
      </c>
      <c r="Y156" s="34">
        <v>0.65</v>
      </c>
      <c r="Z156" s="34">
        <v>0.67</v>
      </c>
      <c r="AA156" s="34">
        <v>0.7</v>
      </c>
      <c r="AB156" s="34">
        <v>0.72</v>
      </c>
      <c r="AC156" s="34">
        <v>0.74</v>
      </c>
      <c r="AD156" s="34">
        <v>0.77</v>
      </c>
      <c r="AE156" s="34">
        <v>0.8</v>
      </c>
      <c r="AF156" s="34">
        <v>0.84</v>
      </c>
      <c r="AG156" s="34">
        <v>0.87</v>
      </c>
      <c r="AH156" s="34">
        <v>0.91</v>
      </c>
      <c r="AI156" s="34">
        <v>0.95</v>
      </c>
      <c r="AJ156" s="34">
        <v>0.99</v>
      </c>
    </row>
    <row r="157" spans="2:36" ht="15.75" customHeight="1" x14ac:dyDescent="0.45">
      <c r="B157" s="34" t="s">
        <v>127</v>
      </c>
      <c r="C157" s="34">
        <v>0.06</v>
      </c>
      <c r="D157" s="34">
        <v>0</v>
      </c>
      <c r="E157" s="34">
        <v>0</v>
      </c>
      <c r="F157" s="34">
        <v>0</v>
      </c>
      <c r="G157" s="34">
        <v>0.01</v>
      </c>
      <c r="H157" s="34">
        <v>0.01</v>
      </c>
      <c r="I157" s="34">
        <v>0.01</v>
      </c>
      <c r="J157" s="34">
        <v>0.01</v>
      </c>
      <c r="K157" s="34">
        <v>0.01</v>
      </c>
      <c r="L157" s="34">
        <v>0.01</v>
      </c>
      <c r="M157" s="34">
        <v>0.01</v>
      </c>
      <c r="N157" s="34">
        <v>0.01</v>
      </c>
      <c r="O157" s="34">
        <v>0.01</v>
      </c>
      <c r="P157" s="34">
        <v>0.01</v>
      </c>
      <c r="Q157" s="34">
        <v>0.01</v>
      </c>
      <c r="R157" s="34">
        <v>0.01</v>
      </c>
      <c r="S157" s="34">
        <v>0.01</v>
      </c>
      <c r="T157" s="34">
        <v>0.01</v>
      </c>
      <c r="U157" s="34">
        <v>0.01</v>
      </c>
      <c r="V157" s="34">
        <v>0.01</v>
      </c>
      <c r="W157" s="34">
        <v>0.01</v>
      </c>
      <c r="X157" s="34">
        <v>0.01</v>
      </c>
      <c r="Y157" s="34">
        <v>0.01</v>
      </c>
      <c r="Z157" s="34">
        <v>0.01</v>
      </c>
      <c r="AA157" s="34">
        <v>0.01</v>
      </c>
      <c r="AB157" s="34">
        <v>0.01</v>
      </c>
      <c r="AC157" s="34">
        <v>0.01</v>
      </c>
      <c r="AD157" s="34">
        <v>0.01</v>
      </c>
      <c r="AE157" s="34">
        <v>0.01</v>
      </c>
      <c r="AF157" s="34">
        <v>0.01</v>
      </c>
      <c r="AG157" s="34">
        <v>0.01</v>
      </c>
      <c r="AH157" s="34">
        <v>0.01</v>
      </c>
      <c r="AI157" s="34">
        <v>0.01</v>
      </c>
      <c r="AJ157" s="34">
        <v>0.01</v>
      </c>
    </row>
    <row r="158" spans="2:36" ht="15.75" customHeight="1" x14ac:dyDescent="0.45">
      <c r="B158" s="34" t="s">
        <v>129</v>
      </c>
      <c r="C158" s="34">
        <v>0.03</v>
      </c>
      <c r="D158" s="34">
        <v>0.03</v>
      </c>
      <c r="E158" s="34">
        <v>0.03</v>
      </c>
      <c r="F158" s="34">
        <v>0.03</v>
      </c>
      <c r="G158" s="34">
        <v>0.03</v>
      </c>
      <c r="H158" s="34">
        <v>0.02</v>
      </c>
      <c r="I158" s="34">
        <v>0.02</v>
      </c>
      <c r="J158" s="34">
        <v>0.02</v>
      </c>
      <c r="K158" s="34">
        <v>0.02</v>
      </c>
      <c r="L158" s="34">
        <v>0.02</v>
      </c>
      <c r="M158" s="34">
        <v>0.02</v>
      </c>
      <c r="N158" s="34">
        <v>0.02</v>
      </c>
      <c r="O158" s="34">
        <v>0.02</v>
      </c>
      <c r="P158" s="34">
        <v>0.02</v>
      </c>
      <c r="Q158" s="34">
        <v>0.02</v>
      </c>
      <c r="R158" s="34">
        <v>0.02</v>
      </c>
      <c r="S158" s="34">
        <v>0.02</v>
      </c>
      <c r="T158" s="34">
        <v>0.02</v>
      </c>
      <c r="U158" s="34">
        <v>0.02</v>
      </c>
      <c r="V158" s="34">
        <v>0.02</v>
      </c>
      <c r="W158" s="34">
        <v>0.02</v>
      </c>
      <c r="X158" s="34">
        <v>0.02</v>
      </c>
      <c r="Y158" s="34">
        <v>0.02</v>
      </c>
      <c r="Z158" s="34">
        <v>0.02</v>
      </c>
      <c r="AA158" s="34">
        <v>0.02</v>
      </c>
      <c r="AB158" s="34">
        <v>0.02</v>
      </c>
      <c r="AC158" s="34">
        <v>0.02</v>
      </c>
      <c r="AD158" s="34">
        <v>0.02</v>
      </c>
      <c r="AE158" s="34">
        <v>0.02</v>
      </c>
      <c r="AF158" s="34">
        <v>0.02</v>
      </c>
      <c r="AG158" s="34">
        <v>0.02</v>
      </c>
      <c r="AH158" s="34">
        <v>0.02</v>
      </c>
      <c r="AI158" s="34">
        <v>0.02</v>
      </c>
      <c r="AJ158" s="34">
        <v>0.02</v>
      </c>
    </row>
    <row r="159" spans="2:36" ht="15.75" customHeight="1" x14ac:dyDescent="0.45">
      <c r="B159" s="34" t="s">
        <v>131</v>
      </c>
      <c r="C159" s="34">
        <v>0.01</v>
      </c>
      <c r="D159" s="34">
        <v>0.01</v>
      </c>
      <c r="E159" s="34">
        <v>0.01</v>
      </c>
      <c r="F159" s="34">
        <v>0.01</v>
      </c>
      <c r="G159" s="34">
        <v>0.01</v>
      </c>
      <c r="H159" s="34">
        <v>0.01</v>
      </c>
      <c r="I159" s="34">
        <v>0.01</v>
      </c>
      <c r="J159" s="34">
        <v>0.01</v>
      </c>
      <c r="K159" s="34">
        <v>0.01</v>
      </c>
      <c r="L159" s="34">
        <v>0.01</v>
      </c>
      <c r="M159" s="34">
        <v>0.01</v>
      </c>
      <c r="N159" s="34">
        <v>0.01</v>
      </c>
      <c r="O159" s="34">
        <v>0.01</v>
      </c>
      <c r="P159" s="34">
        <v>0.01</v>
      </c>
      <c r="Q159" s="34">
        <v>0.01</v>
      </c>
      <c r="R159" s="34">
        <v>0.01</v>
      </c>
      <c r="S159" s="34">
        <v>0.01</v>
      </c>
      <c r="T159" s="34">
        <v>0.01</v>
      </c>
      <c r="U159" s="34">
        <v>0.01</v>
      </c>
      <c r="V159" s="34">
        <v>0.01</v>
      </c>
      <c r="W159" s="34">
        <v>0.01</v>
      </c>
      <c r="X159" s="34">
        <v>0.01</v>
      </c>
      <c r="Y159" s="34">
        <v>0.01</v>
      </c>
      <c r="Z159" s="34">
        <v>0.01</v>
      </c>
      <c r="AA159" s="34">
        <v>0.01</v>
      </c>
      <c r="AB159" s="34">
        <v>0.01</v>
      </c>
      <c r="AC159" s="34">
        <v>0.01</v>
      </c>
      <c r="AD159" s="34">
        <v>0.01</v>
      </c>
      <c r="AE159" s="34">
        <v>0.01</v>
      </c>
      <c r="AF159" s="34">
        <v>0.01</v>
      </c>
      <c r="AG159" s="34">
        <v>0.01</v>
      </c>
      <c r="AH159" s="34">
        <v>0.01</v>
      </c>
      <c r="AI159" s="34">
        <v>0.01</v>
      </c>
      <c r="AJ159" s="34">
        <v>0.01</v>
      </c>
    </row>
    <row r="160" spans="2:36" ht="15.75" customHeight="1" x14ac:dyDescent="0.45">
      <c r="B160" s="34" t="s">
        <v>133</v>
      </c>
      <c r="C160" s="34">
        <v>0.02</v>
      </c>
      <c r="D160" s="34">
        <v>0.02</v>
      </c>
      <c r="E160" s="34">
        <v>0.02</v>
      </c>
      <c r="F160" s="34">
        <v>0.02</v>
      </c>
      <c r="G160" s="34">
        <v>0.02</v>
      </c>
      <c r="H160" s="34">
        <v>0.02</v>
      </c>
      <c r="I160" s="34">
        <v>0.02</v>
      </c>
      <c r="J160" s="34">
        <v>0.02</v>
      </c>
      <c r="K160" s="34">
        <v>0.02</v>
      </c>
      <c r="L160" s="34">
        <v>0.02</v>
      </c>
      <c r="M160" s="34">
        <v>0.02</v>
      </c>
      <c r="N160" s="34">
        <v>0.01</v>
      </c>
      <c r="O160" s="34">
        <v>0.01</v>
      </c>
      <c r="P160" s="34">
        <v>0.01</v>
      </c>
      <c r="Q160" s="34">
        <v>0.01</v>
      </c>
      <c r="R160" s="34">
        <v>0.01</v>
      </c>
      <c r="S160" s="34">
        <v>0.01</v>
      </c>
      <c r="T160" s="34">
        <v>0.01</v>
      </c>
      <c r="U160" s="34">
        <v>0.01</v>
      </c>
      <c r="V160" s="34">
        <v>0.01</v>
      </c>
      <c r="W160" s="34">
        <v>0.01</v>
      </c>
      <c r="X160" s="34">
        <v>0.01</v>
      </c>
      <c r="Y160" s="34">
        <v>0.01</v>
      </c>
      <c r="Z160" s="34">
        <v>0.01</v>
      </c>
      <c r="AA160" s="34">
        <v>0.01</v>
      </c>
      <c r="AB160" s="34">
        <v>0.01</v>
      </c>
      <c r="AC160" s="34">
        <v>0.01</v>
      </c>
      <c r="AD160" s="34">
        <v>0.01</v>
      </c>
      <c r="AE160" s="34">
        <v>0.01</v>
      </c>
      <c r="AF160" s="34">
        <v>0.01</v>
      </c>
      <c r="AG160" s="34">
        <v>0.01</v>
      </c>
      <c r="AH160" s="34">
        <v>0.01</v>
      </c>
      <c r="AI160" s="34">
        <v>0.01</v>
      </c>
      <c r="AJ160" s="34">
        <v>0.01</v>
      </c>
    </row>
    <row r="161" spans="2:36" ht="15.75" customHeight="1" x14ac:dyDescent="0.45">
      <c r="B161" s="34" t="s">
        <v>135</v>
      </c>
      <c r="C161" s="34">
        <v>0</v>
      </c>
      <c r="D161" s="34">
        <v>0</v>
      </c>
      <c r="E161" s="34">
        <v>0</v>
      </c>
      <c r="F161" s="34">
        <v>0</v>
      </c>
      <c r="G161" s="34">
        <v>0</v>
      </c>
      <c r="H161" s="34">
        <v>0</v>
      </c>
      <c r="I161" s="34">
        <v>0</v>
      </c>
      <c r="J161" s="34">
        <v>0</v>
      </c>
      <c r="K161" s="34">
        <v>0</v>
      </c>
      <c r="L161" s="34">
        <v>0</v>
      </c>
      <c r="M161" s="34">
        <v>0</v>
      </c>
      <c r="N161" s="34">
        <v>0</v>
      </c>
      <c r="O161" s="34">
        <v>0</v>
      </c>
      <c r="P161" s="34">
        <v>0</v>
      </c>
      <c r="Q161" s="34">
        <v>0</v>
      </c>
      <c r="R161" s="34">
        <v>0</v>
      </c>
      <c r="S161" s="34">
        <v>0</v>
      </c>
      <c r="T161" s="34">
        <v>0</v>
      </c>
      <c r="U161" s="34">
        <v>0</v>
      </c>
      <c r="V161" s="34">
        <v>0</v>
      </c>
      <c r="W161" s="34">
        <v>0</v>
      </c>
      <c r="X161" s="34">
        <v>0</v>
      </c>
      <c r="Y161" s="34">
        <v>0</v>
      </c>
      <c r="Z161" s="34">
        <v>0</v>
      </c>
      <c r="AA161" s="34">
        <v>0</v>
      </c>
      <c r="AB161" s="34">
        <v>0</v>
      </c>
      <c r="AC161" s="34">
        <v>0</v>
      </c>
      <c r="AD161" s="34">
        <v>0</v>
      </c>
      <c r="AE161" s="34">
        <v>0</v>
      </c>
      <c r="AF161" s="34">
        <v>0</v>
      </c>
      <c r="AG161" s="34">
        <v>0</v>
      </c>
      <c r="AH161" s="34">
        <v>0</v>
      </c>
      <c r="AI161" s="34">
        <v>0</v>
      </c>
      <c r="AJ161" s="34">
        <v>0</v>
      </c>
    </row>
    <row r="162" spans="2:36" ht="15.75" customHeight="1" x14ac:dyDescent="0.45">
      <c r="B162" s="34" t="s">
        <v>137</v>
      </c>
      <c r="C162" s="34">
        <v>0.01</v>
      </c>
      <c r="D162" s="34">
        <v>0.01</v>
      </c>
      <c r="E162" s="34">
        <v>0.03</v>
      </c>
      <c r="F162" s="34">
        <v>0.05</v>
      </c>
      <c r="G162" s="34">
        <v>0.08</v>
      </c>
      <c r="H162" s="34">
        <v>0.12</v>
      </c>
      <c r="I162" s="34">
        <v>0.13</v>
      </c>
      <c r="J162" s="34">
        <v>0.14000000000000001</v>
      </c>
      <c r="K162" s="34">
        <v>0.15</v>
      </c>
      <c r="L162" s="34">
        <v>0.15</v>
      </c>
      <c r="M162" s="34">
        <v>0.15</v>
      </c>
      <c r="N162" s="34">
        <v>0.14000000000000001</v>
      </c>
      <c r="O162" s="34">
        <v>0.14000000000000001</v>
      </c>
      <c r="P162" s="34">
        <v>0.14000000000000001</v>
      </c>
      <c r="Q162" s="34">
        <v>0.14000000000000001</v>
      </c>
      <c r="R162" s="34">
        <v>0.13</v>
      </c>
      <c r="S162" s="34">
        <v>0.13</v>
      </c>
      <c r="T162" s="34">
        <v>0.13</v>
      </c>
      <c r="U162" s="34">
        <v>0.13</v>
      </c>
      <c r="V162" s="34">
        <v>0.13</v>
      </c>
      <c r="W162" s="34">
        <v>0.12</v>
      </c>
      <c r="X162" s="34">
        <v>0.12</v>
      </c>
      <c r="Y162" s="34">
        <v>0.13</v>
      </c>
      <c r="Z162" s="34">
        <v>0.13</v>
      </c>
      <c r="AA162" s="34">
        <v>0.13</v>
      </c>
      <c r="AB162" s="34">
        <v>0.13</v>
      </c>
      <c r="AC162" s="34">
        <v>0.13</v>
      </c>
      <c r="AD162" s="34">
        <v>0.13</v>
      </c>
      <c r="AE162" s="34">
        <v>0.13</v>
      </c>
      <c r="AF162" s="34">
        <v>0.13</v>
      </c>
      <c r="AG162" s="34">
        <v>0.13</v>
      </c>
      <c r="AH162" s="34">
        <v>0.13</v>
      </c>
      <c r="AI162" s="34">
        <v>0.13</v>
      </c>
      <c r="AJ162" s="34">
        <v>0.13</v>
      </c>
    </row>
    <row r="163" spans="2:36" ht="15.75" customHeight="1" x14ac:dyDescent="0.45">
      <c r="B163" s="34" t="s">
        <v>166</v>
      </c>
      <c r="C163" s="34">
        <v>4.3</v>
      </c>
      <c r="D163" s="34">
        <v>4.3</v>
      </c>
      <c r="E163" s="34">
        <v>4.51</v>
      </c>
      <c r="F163" s="34">
        <v>4.62</v>
      </c>
      <c r="G163" s="34">
        <v>4.9400000000000004</v>
      </c>
      <c r="H163" s="34">
        <v>5.0999999999999996</v>
      </c>
      <c r="I163" s="34">
        <v>5.14</v>
      </c>
      <c r="J163" s="34">
        <v>5.24</v>
      </c>
      <c r="K163" s="34">
        <v>5.32</v>
      </c>
      <c r="L163" s="34">
        <v>5.34</v>
      </c>
      <c r="M163" s="34">
        <v>5.4</v>
      </c>
      <c r="N163" s="34">
        <v>5.51</v>
      </c>
      <c r="O163" s="34">
        <v>5.62</v>
      </c>
      <c r="P163" s="34">
        <v>5.84</v>
      </c>
      <c r="Q163" s="34">
        <v>5.95</v>
      </c>
      <c r="R163" s="34">
        <v>5.93</v>
      </c>
      <c r="S163" s="34">
        <v>6.04</v>
      </c>
      <c r="T163" s="34">
        <v>6.22</v>
      </c>
      <c r="U163" s="34">
        <v>6.29</v>
      </c>
      <c r="V163" s="34">
        <v>6.38</v>
      </c>
      <c r="W163" s="34">
        <v>6.47</v>
      </c>
      <c r="X163" s="34">
        <v>6.51</v>
      </c>
      <c r="Y163" s="34">
        <v>6.51</v>
      </c>
      <c r="Z163" s="34">
        <v>6.52</v>
      </c>
      <c r="AA163" s="34">
        <v>6.45</v>
      </c>
      <c r="AB163" s="34">
        <v>6.38</v>
      </c>
      <c r="AC163" s="34">
        <v>6.3</v>
      </c>
      <c r="AD163" s="34">
        <v>6.32</v>
      </c>
      <c r="AE163" s="34">
        <v>6.34</v>
      </c>
      <c r="AF163" s="34">
        <v>6.25</v>
      </c>
      <c r="AG163" s="34">
        <v>6.28</v>
      </c>
      <c r="AH163" s="34">
        <v>6.37</v>
      </c>
      <c r="AI163" s="34">
        <v>6.53</v>
      </c>
      <c r="AJ163" s="34">
        <v>6.7</v>
      </c>
    </row>
    <row r="164" spans="2:36" ht="15.75" customHeight="1" x14ac:dyDescent="0.35"/>
    <row r="165" spans="2:36" ht="15.75" customHeight="1" x14ac:dyDescent="0.45">
      <c r="B165" s="34" t="s">
        <v>168</v>
      </c>
      <c r="C165" s="34">
        <v>0.06</v>
      </c>
      <c r="D165" s="34">
        <v>0.06</v>
      </c>
      <c r="E165" s="34">
        <v>0.06</v>
      </c>
      <c r="F165" s="34">
        <v>0.06</v>
      </c>
      <c r="G165" s="34">
        <v>7.0000000000000007E-2</v>
      </c>
      <c r="H165" s="34">
        <v>7.0000000000000007E-2</v>
      </c>
      <c r="I165" s="34">
        <v>7.0000000000000007E-2</v>
      </c>
      <c r="J165" s="34">
        <v>0.08</v>
      </c>
      <c r="K165" s="34">
        <v>0.08</v>
      </c>
      <c r="L165" s="34">
        <v>0.08</v>
      </c>
      <c r="M165" s="34">
        <v>0.08</v>
      </c>
      <c r="N165" s="34">
        <v>0.08</v>
      </c>
      <c r="O165" s="34">
        <v>0.09</v>
      </c>
      <c r="P165" s="34">
        <v>0.09</v>
      </c>
      <c r="Q165" s="34">
        <v>0.09</v>
      </c>
      <c r="R165" s="34">
        <v>0.09</v>
      </c>
      <c r="S165" s="34">
        <v>0.1</v>
      </c>
      <c r="T165" s="34">
        <v>0.1</v>
      </c>
      <c r="U165" s="34">
        <v>0.1</v>
      </c>
      <c r="V165" s="34">
        <v>0.1</v>
      </c>
      <c r="W165" s="34">
        <v>0.1</v>
      </c>
      <c r="X165" s="34">
        <v>0.11</v>
      </c>
      <c r="Y165" s="34">
        <v>0.11</v>
      </c>
      <c r="Z165" s="34">
        <v>0.11</v>
      </c>
      <c r="AA165" s="34">
        <v>0.11</v>
      </c>
      <c r="AB165" s="34">
        <v>0.11</v>
      </c>
      <c r="AC165" s="34">
        <v>0.11</v>
      </c>
      <c r="AD165" s="34">
        <v>0.1</v>
      </c>
      <c r="AE165" s="34">
        <v>0.11</v>
      </c>
      <c r="AF165" s="34">
        <v>0.1</v>
      </c>
      <c r="AG165" s="34">
        <v>0.1</v>
      </c>
      <c r="AH165" s="34">
        <v>0.11</v>
      </c>
      <c r="AI165" s="34">
        <v>0.11</v>
      </c>
      <c r="AJ165" s="34">
        <v>0.11</v>
      </c>
    </row>
    <row r="166" spans="2:36" ht="15.75" customHeight="1" x14ac:dyDescent="0.45">
      <c r="B166" s="34" t="s">
        <v>170</v>
      </c>
      <c r="C166" s="34">
        <v>41.02</v>
      </c>
      <c r="D166" s="34">
        <v>40.770000000000003</v>
      </c>
      <c r="E166" s="34">
        <v>40.94</v>
      </c>
      <c r="F166" s="34">
        <v>40.43</v>
      </c>
      <c r="G166" s="34">
        <v>40.24</v>
      </c>
      <c r="H166" s="34">
        <v>39.119999999999997</v>
      </c>
      <c r="I166" s="34">
        <v>38.78</v>
      </c>
      <c r="J166" s="34">
        <v>38.36</v>
      </c>
      <c r="K166" s="34">
        <v>37.86</v>
      </c>
      <c r="L166" s="34">
        <v>37.74</v>
      </c>
      <c r="M166" s="34">
        <v>36.909999999999997</v>
      </c>
      <c r="N166" s="34">
        <v>36.35</v>
      </c>
      <c r="O166" s="34">
        <v>35.6</v>
      </c>
      <c r="P166" s="34">
        <v>35.32</v>
      </c>
      <c r="Q166" s="34">
        <v>35.26</v>
      </c>
      <c r="R166" s="34">
        <v>34.81</v>
      </c>
      <c r="S166" s="34">
        <v>34.69</v>
      </c>
      <c r="T166" s="34">
        <v>34.6</v>
      </c>
      <c r="U166" s="34">
        <v>34.369999999999997</v>
      </c>
      <c r="V166" s="34">
        <v>34.11</v>
      </c>
      <c r="W166" s="34">
        <v>34.07</v>
      </c>
      <c r="X166" s="34">
        <v>33.99</v>
      </c>
      <c r="Y166" s="34">
        <v>33.81</v>
      </c>
      <c r="Z166" s="34">
        <v>33.700000000000003</v>
      </c>
      <c r="AA166" s="34">
        <v>33.619999999999997</v>
      </c>
      <c r="AB166" s="34">
        <v>33.380000000000003</v>
      </c>
      <c r="AC166" s="34">
        <v>33.25</v>
      </c>
      <c r="AD166" s="34">
        <v>33.35</v>
      </c>
      <c r="AE166" s="34">
        <v>33.369999999999997</v>
      </c>
      <c r="AF166" s="34">
        <v>33.450000000000003</v>
      </c>
      <c r="AG166" s="34">
        <v>33.43</v>
      </c>
      <c r="AH166" s="34">
        <v>33.33</v>
      </c>
      <c r="AI166" s="34">
        <v>33.42</v>
      </c>
      <c r="AJ166" s="34">
        <v>33.49</v>
      </c>
    </row>
    <row r="167" spans="2:36" ht="15.75" customHeight="1" x14ac:dyDescent="0.45">
      <c r="C167" s="34">
        <v>0</v>
      </c>
      <c r="D167" s="34">
        <v>0</v>
      </c>
      <c r="E167" s="34">
        <v>0</v>
      </c>
      <c r="F167" s="34">
        <v>0</v>
      </c>
      <c r="G167" s="34">
        <v>0</v>
      </c>
      <c r="H167" s="34">
        <v>0</v>
      </c>
      <c r="I167" s="34">
        <v>0</v>
      </c>
      <c r="J167" s="34">
        <v>0</v>
      </c>
      <c r="K167" s="34">
        <v>0</v>
      </c>
      <c r="L167" s="34">
        <v>0</v>
      </c>
      <c r="M167" s="34">
        <v>0</v>
      </c>
      <c r="N167" s="34">
        <v>0</v>
      </c>
      <c r="O167" s="34">
        <v>0</v>
      </c>
      <c r="P167" s="34">
        <v>0</v>
      </c>
      <c r="Q167" s="34">
        <v>0</v>
      </c>
      <c r="R167" s="34">
        <v>0</v>
      </c>
      <c r="S167" s="34">
        <v>0</v>
      </c>
      <c r="T167" s="34">
        <v>0</v>
      </c>
      <c r="U167" s="34">
        <v>0</v>
      </c>
      <c r="V167" s="34">
        <v>0</v>
      </c>
      <c r="W167" s="34">
        <v>0</v>
      </c>
      <c r="X167" s="34">
        <v>0</v>
      </c>
      <c r="Y167" s="34">
        <v>0</v>
      </c>
      <c r="Z167" s="34">
        <v>0</v>
      </c>
      <c r="AA167" s="34">
        <v>0</v>
      </c>
      <c r="AB167" s="34">
        <v>0</v>
      </c>
      <c r="AC167" s="34">
        <v>0</v>
      </c>
      <c r="AD167" s="34">
        <v>0</v>
      </c>
      <c r="AE167" s="34">
        <v>0</v>
      </c>
      <c r="AF167" s="34">
        <v>0</v>
      </c>
      <c r="AG167" s="34">
        <v>0</v>
      </c>
      <c r="AH167" s="34">
        <v>0</v>
      </c>
      <c r="AI167" s="34">
        <v>0</v>
      </c>
      <c r="AJ167" s="34">
        <v>0</v>
      </c>
    </row>
    <row r="168" spans="2:36" ht="15.75" customHeight="1" x14ac:dyDescent="0.45">
      <c r="B168" s="34" t="s">
        <v>172</v>
      </c>
      <c r="C168" s="34">
        <v>0.06</v>
      </c>
      <c r="D168" s="34">
        <v>0.06</v>
      </c>
      <c r="E168" s="34">
        <v>7.0000000000000007E-2</v>
      </c>
      <c r="F168" s="34">
        <v>0.08</v>
      </c>
      <c r="G168" s="34">
        <v>0.09</v>
      </c>
      <c r="H168" s="34">
        <v>0.09</v>
      </c>
      <c r="I168" s="34">
        <v>0.09</v>
      </c>
      <c r="J168" s="34">
        <v>0.1</v>
      </c>
      <c r="K168" s="34">
        <v>0.1</v>
      </c>
      <c r="L168" s="34">
        <v>0.1</v>
      </c>
      <c r="M168" s="34">
        <v>0.1</v>
      </c>
      <c r="N168" s="34">
        <v>0.11</v>
      </c>
      <c r="O168" s="34">
        <v>0.11</v>
      </c>
      <c r="P168" s="34">
        <v>0.12</v>
      </c>
      <c r="Q168" s="34">
        <v>0.12</v>
      </c>
      <c r="R168" s="34">
        <v>0.12</v>
      </c>
      <c r="S168" s="34">
        <v>0.12</v>
      </c>
      <c r="T168" s="34">
        <v>0.13</v>
      </c>
      <c r="U168" s="34">
        <v>0.13</v>
      </c>
      <c r="V168" s="34">
        <v>0.14000000000000001</v>
      </c>
      <c r="W168" s="34">
        <v>0.14000000000000001</v>
      </c>
      <c r="X168" s="34">
        <v>0.14000000000000001</v>
      </c>
      <c r="Y168" s="34">
        <v>0.14000000000000001</v>
      </c>
      <c r="Z168" s="34">
        <v>0.14000000000000001</v>
      </c>
      <c r="AA168" s="34">
        <v>0.14000000000000001</v>
      </c>
      <c r="AB168" s="34">
        <v>0.14000000000000001</v>
      </c>
      <c r="AC168" s="34">
        <v>0.15</v>
      </c>
      <c r="AD168" s="34">
        <v>0.15</v>
      </c>
      <c r="AE168" s="34">
        <v>0.15</v>
      </c>
      <c r="AF168" s="34">
        <v>0.15</v>
      </c>
      <c r="AG168" s="34">
        <v>0.15</v>
      </c>
      <c r="AH168" s="34">
        <v>0.15</v>
      </c>
      <c r="AI168" s="34">
        <v>0.15</v>
      </c>
      <c r="AJ168" s="34">
        <v>0.15</v>
      </c>
    </row>
    <row r="169" spans="2:36" ht="15.75" customHeight="1" x14ac:dyDescent="0.45">
      <c r="B169" s="34" t="s">
        <v>221</v>
      </c>
      <c r="C169" s="34">
        <v>0.57999999999999996</v>
      </c>
      <c r="D169" s="34">
        <v>0.59</v>
      </c>
      <c r="E169" s="34">
        <v>0.61</v>
      </c>
      <c r="F169" s="34">
        <v>0.69</v>
      </c>
      <c r="G169" s="34">
        <v>0.95</v>
      </c>
      <c r="H169" s="34">
        <v>1.1299999999999999</v>
      </c>
      <c r="I169" s="34">
        <v>1.07</v>
      </c>
      <c r="J169" s="34">
        <v>1.1100000000000001</v>
      </c>
      <c r="K169" s="34">
        <v>1.19</v>
      </c>
      <c r="L169" s="34">
        <v>1.19</v>
      </c>
      <c r="M169" s="34">
        <v>1.2</v>
      </c>
      <c r="N169" s="34">
        <v>1.18</v>
      </c>
      <c r="O169" s="34">
        <v>1.2</v>
      </c>
      <c r="P169" s="34">
        <v>1.21</v>
      </c>
      <c r="Q169" s="34">
        <v>1.23</v>
      </c>
      <c r="R169" s="34">
        <v>1.17</v>
      </c>
      <c r="S169" s="34">
        <v>1.19</v>
      </c>
      <c r="T169" s="34">
        <v>1.22</v>
      </c>
      <c r="U169" s="34">
        <v>1.23</v>
      </c>
      <c r="V169" s="34">
        <v>1.24</v>
      </c>
      <c r="W169" s="34">
        <v>1.23</v>
      </c>
      <c r="X169" s="34">
        <v>1.22</v>
      </c>
      <c r="Y169" s="34">
        <v>1.23</v>
      </c>
      <c r="Z169" s="34">
        <v>1.24</v>
      </c>
      <c r="AA169" s="34">
        <v>1.25</v>
      </c>
      <c r="AB169" s="34">
        <v>1.25</v>
      </c>
      <c r="AC169" s="34">
        <v>1.25</v>
      </c>
      <c r="AD169" s="34">
        <v>1.26</v>
      </c>
      <c r="AE169" s="34">
        <v>1.26</v>
      </c>
      <c r="AF169" s="34">
        <v>1.27</v>
      </c>
      <c r="AG169" s="34">
        <v>1.27</v>
      </c>
      <c r="AH169" s="34">
        <v>1.27</v>
      </c>
      <c r="AI169" s="34">
        <v>1.27</v>
      </c>
      <c r="AJ169" s="34">
        <v>1.27</v>
      </c>
    </row>
    <row r="170" spans="2:36" ht="15.75" customHeight="1" x14ac:dyDescent="0.45">
      <c r="B170" s="34" t="s">
        <v>176</v>
      </c>
      <c r="C170" s="34">
        <v>0</v>
      </c>
      <c r="D170" s="34">
        <v>0</v>
      </c>
      <c r="E170" s="34">
        <v>0</v>
      </c>
      <c r="F170" s="34">
        <v>0</v>
      </c>
      <c r="G170" s="34">
        <v>0</v>
      </c>
      <c r="H170" s="34">
        <v>0</v>
      </c>
      <c r="I170" s="34">
        <v>0</v>
      </c>
      <c r="J170" s="34">
        <v>0</v>
      </c>
      <c r="K170" s="34">
        <v>0</v>
      </c>
      <c r="L170" s="34">
        <v>0</v>
      </c>
      <c r="M170" s="34">
        <v>0</v>
      </c>
      <c r="N170" s="34">
        <v>0</v>
      </c>
      <c r="O170" s="34">
        <v>0</v>
      </c>
      <c r="P170" s="34">
        <v>0</v>
      </c>
      <c r="Q170" s="34">
        <v>0</v>
      </c>
      <c r="R170" s="34">
        <v>0</v>
      </c>
      <c r="S170" s="34">
        <v>0</v>
      </c>
      <c r="T170" s="34">
        <v>0</v>
      </c>
      <c r="U170" s="34">
        <v>0</v>
      </c>
      <c r="V170" s="34">
        <v>0</v>
      </c>
      <c r="W170" s="34">
        <v>0</v>
      </c>
      <c r="X170" s="34">
        <v>0</v>
      </c>
      <c r="Y170" s="34">
        <v>0</v>
      </c>
      <c r="Z170" s="34">
        <v>0</v>
      </c>
      <c r="AA170" s="34">
        <v>0</v>
      </c>
      <c r="AB170" s="34">
        <v>0</v>
      </c>
      <c r="AC170" s="34">
        <v>0</v>
      </c>
      <c r="AD170" s="34">
        <v>0</v>
      </c>
      <c r="AE170" s="34">
        <v>0</v>
      </c>
      <c r="AF170" s="34">
        <v>0</v>
      </c>
      <c r="AG170" s="34">
        <v>0</v>
      </c>
      <c r="AH170" s="34">
        <v>0</v>
      </c>
      <c r="AI170" s="34">
        <v>0</v>
      </c>
      <c r="AJ170" s="34">
        <v>0</v>
      </c>
    </row>
    <row r="171" spans="2:36" ht="15.75" customHeight="1" x14ac:dyDescent="0.35"/>
    <row r="172" spans="2:36" ht="15.75" customHeight="1" x14ac:dyDescent="0.45">
      <c r="B172" s="34" t="s">
        <v>177</v>
      </c>
    </row>
    <row r="173" spans="2:36" ht="15.75" customHeight="1" x14ac:dyDescent="0.45">
      <c r="B173" s="34" t="s">
        <v>179</v>
      </c>
      <c r="C173" s="34">
        <v>77.239999999999995</v>
      </c>
      <c r="D173" s="34">
        <v>75.88</v>
      </c>
      <c r="E173" s="34">
        <v>73.73</v>
      </c>
      <c r="F173" s="34">
        <v>71.97</v>
      </c>
      <c r="G173" s="34">
        <v>70.58</v>
      </c>
      <c r="H173" s="34">
        <v>68.209999999999994</v>
      </c>
      <c r="I173" s="34">
        <v>67.98</v>
      </c>
      <c r="J173" s="34">
        <v>67.53</v>
      </c>
      <c r="K173" s="34">
        <v>67.06</v>
      </c>
      <c r="L173" s="34">
        <v>67.02</v>
      </c>
      <c r="M173" s="34">
        <v>66.52</v>
      </c>
      <c r="N173" s="34">
        <v>66.22</v>
      </c>
      <c r="O173" s="34">
        <v>65.650000000000006</v>
      </c>
      <c r="P173" s="34">
        <v>65.599999999999994</v>
      </c>
      <c r="Q173" s="34">
        <v>66.150000000000006</v>
      </c>
      <c r="R173" s="34">
        <v>65.97</v>
      </c>
      <c r="S173" s="34">
        <v>66.05</v>
      </c>
      <c r="T173" s="34">
        <v>66.08</v>
      </c>
      <c r="U173" s="34">
        <v>65.92</v>
      </c>
      <c r="V173" s="34">
        <v>65.66</v>
      </c>
      <c r="W173" s="34">
        <v>65.7</v>
      </c>
      <c r="X173" s="34">
        <v>65.81</v>
      </c>
      <c r="Y173" s="34">
        <v>65.69</v>
      </c>
      <c r="Z173" s="34">
        <v>65.67</v>
      </c>
      <c r="AA173" s="34">
        <v>65.819999999999993</v>
      </c>
      <c r="AB173" s="34">
        <v>65.709999999999994</v>
      </c>
      <c r="AC173" s="34">
        <v>65.75</v>
      </c>
      <c r="AD173" s="34">
        <v>66.08</v>
      </c>
      <c r="AE173" s="34">
        <v>66.25</v>
      </c>
      <c r="AF173" s="34">
        <v>66.5</v>
      </c>
      <c r="AG173" s="34">
        <v>66.319999999999993</v>
      </c>
      <c r="AH173" s="34">
        <v>65.92</v>
      </c>
      <c r="AI173" s="34">
        <v>65.760000000000005</v>
      </c>
      <c r="AJ173" s="34">
        <v>65.48</v>
      </c>
    </row>
    <row r="174" spans="2:36" ht="15.75" customHeight="1" x14ac:dyDescent="0.45">
      <c r="B174" s="34" t="s">
        <v>181</v>
      </c>
      <c r="C174" s="34">
        <v>0.23</v>
      </c>
      <c r="D174" s="34">
        <v>0.46</v>
      </c>
      <c r="E174" s="34">
        <v>0.85</v>
      </c>
      <c r="F174" s="34">
        <v>1.2</v>
      </c>
      <c r="G174" s="34">
        <v>1.24</v>
      </c>
      <c r="H174" s="34">
        <v>1.28</v>
      </c>
      <c r="I174" s="34">
        <v>1.35</v>
      </c>
      <c r="J174" s="34">
        <v>1.41</v>
      </c>
      <c r="K174" s="34">
        <v>1.49</v>
      </c>
      <c r="L174" s="34">
        <v>1.57</v>
      </c>
      <c r="M174" s="34">
        <v>1.62</v>
      </c>
      <c r="N174" s="34">
        <v>1.72</v>
      </c>
      <c r="O174" s="34">
        <v>1.77</v>
      </c>
      <c r="P174" s="34">
        <v>1.84</v>
      </c>
      <c r="Q174" s="34">
        <v>1.86</v>
      </c>
      <c r="R174" s="34">
        <v>1.83</v>
      </c>
      <c r="S174" s="34">
        <v>1.79</v>
      </c>
      <c r="T174" s="34">
        <v>1.82</v>
      </c>
      <c r="U174" s="34">
        <v>1.78</v>
      </c>
      <c r="V174" s="34">
        <v>1.73</v>
      </c>
      <c r="W174" s="34">
        <v>1.71</v>
      </c>
      <c r="X174" s="34">
        <v>1.68</v>
      </c>
      <c r="Y174" s="34">
        <v>1.65</v>
      </c>
      <c r="Z174" s="34">
        <v>1.63</v>
      </c>
      <c r="AA174" s="34">
        <v>1.62</v>
      </c>
      <c r="AB174" s="34">
        <v>1.59</v>
      </c>
      <c r="AC174" s="34">
        <v>1.57</v>
      </c>
      <c r="AD174" s="34">
        <v>1.56</v>
      </c>
      <c r="AE174" s="34">
        <v>1.54</v>
      </c>
      <c r="AF174" s="34">
        <v>1.55</v>
      </c>
      <c r="AG174" s="34">
        <v>1.55</v>
      </c>
      <c r="AH174" s="34">
        <v>1.52</v>
      </c>
      <c r="AI174" s="34">
        <v>1.5</v>
      </c>
      <c r="AJ174" s="34">
        <v>1.47</v>
      </c>
    </row>
    <row r="175" spans="2:36" ht="15.75" customHeight="1" x14ac:dyDescent="0.45">
      <c r="B175" s="34" t="s">
        <v>183</v>
      </c>
      <c r="C175" s="34">
        <v>4.99</v>
      </c>
      <c r="D175" s="34">
        <v>4.88</v>
      </c>
      <c r="E175" s="34">
        <v>4.83</v>
      </c>
      <c r="F175" s="34">
        <v>4.74</v>
      </c>
      <c r="G175" s="34">
        <v>4.71</v>
      </c>
      <c r="H175" s="34">
        <v>4.58</v>
      </c>
      <c r="I175" s="34">
        <v>4.5599999999999996</v>
      </c>
      <c r="J175" s="34">
        <v>4.53</v>
      </c>
      <c r="K175" s="34">
        <v>4.5</v>
      </c>
      <c r="L175" s="34">
        <v>4.51</v>
      </c>
      <c r="M175" s="34">
        <v>4.5999999999999996</v>
      </c>
      <c r="N175" s="34">
        <v>4.8099999999999996</v>
      </c>
      <c r="O175" s="34">
        <v>4.96</v>
      </c>
      <c r="P175" s="34">
        <v>5.24</v>
      </c>
      <c r="Q175" s="34">
        <v>5.34</v>
      </c>
      <c r="R175" s="34">
        <v>5.36</v>
      </c>
      <c r="S175" s="34">
        <v>5.46</v>
      </c>
      <c r="T175" s="34">
        <v>5.63</v>
      </c>
      <c r="U175" s="34">
        <v>5.67</v>
      </c>
      <c r="V175" s="34">
        <v>5.72</v>
      </c>
      <c r="W175" s="34">
        <v>5.76</v>
      </c>
      <c r="X175" s="34">
        <v>5.75</v>
      </c>
      <c r="Y175" s="34">
        <v>5.65</v>
      </c>
      <c r="Z175" s="34">
        <v>5.55</v>
      </c>
      <c r="AA175" s="34">
        <v>5.35</v>
      </c>
      <c r="AB175" s="34">
        <v>5.16</v>
      </c>
      <c r="AC175" s="34">
        <v>4.92</v>
      </c>
      <c r="AD175" s="34">
        <v>4.78</v>
      </c>
      <c r="AE175" s="34">
        <v>4.66</v>
      </c>
      <c r="AF175" s="34">
        <v>4.34</v>
      </c>
      <c r="AG175" s="34">
        <v>4.1900000000000004</v>
      </c>
      <c r="AH175" s="34">
        <v>4.1100000000000003</v>
      </c>
      <c r="AI175" s="34">
        <v>4.0999999999999996</v>
      </c>
      <c r="AJ175" s="34">
        <v>4.09</v>
      </c>
    </row>
    <row r="176" spans="2:36" ht="15.75" customHeight="1" x14ac:dyDescent="0.45">
      <c r="B176" s="34" t="s">
        <v>185</v>
      </c>
      <c r="C176" s="34">
        <v>0.57999999999999996</v>
      </c>
      <c r="D176" s="34">
        <v>1.1399999999999999</v>
      </c>
      <c r="E176" s="34">
        <v>2.59</v>
      </c>
      <c r="F176" s="34">
        <v>3.3</v>
      </c>
      <c r="G176" s="34">
        <v>3.97</v>
      </c>
      <c r="H176" s="34">
        <v>4.33</v>
      </c>
      <c r="I176" s="34">
        <v>4.6399999999999997</v>
      </c>
      <c r="J176" s="34">
        <v>5.01</v>
      </c>
      <c r="K176" s="34">
        <v>5.31</v>
      </c>
      <c r="L176" s="34">
        <v>5.31</v>
      </c>
      <c r="M176" s="34">
        <v>5.42</v>
      </c>
      <c r="N176" s="34">
        <v>5.54</v>
      </c>
      <c r="O176" s="34">
        <v>5.79</v>
      </c>
      <c r="P176" s="34">
        <v>6.08</v>
      </c>
      <c r="Q176" s="34">
        <v>6.5</v>
      </c>
      <c r="R176" s="34">
        <v>6.84</v>
      </c>
      <c r="S176" s="34">
        <v>7.27</v>
      </c>
      <c r="T176" s="34">
        <v>7.74</v>
      </c>
      <c r="U176" s="34">
        <v>8.18</v>
      </c>
      <c r="V176" s="34">
        <v>8.59</v>
      </c>
      <c r="W176" s="34">
        <v>8.9600000000000009</v>
      </c>
      <c r="X176" s="34">
        <v>9.35</v>
      </c>
      <c r="Y176" s="34">
        <v>9.6999999999999993</v>
      </c>
      <c r="Z176" s="34">
        <v>10.07</v>
      </c>
      <c r="AA176" s="34">
        <v>10.34</v>
      </c>
      <c r="AB176" s="34">
        <v>10.6</v>
      </c>
      <c r="AC176" s="34">
        <v>10.86</v>
      </c>
      <c r="AD176" s="34">
        <v>11.14</v>
      </c>
      <c r="AE176" s="34">
        <v>11.4</v>
      </c>
      <c r="AF176" s="34">
        <v>11.68</v>
      </c>
      <c r="AG176" s="34">
        <v>11.92</v>
      </c>
      <c r="AH176" s="34">
        <v>12.16</v>
      </c>
      <c r="AI176" s="34">
        <v>12.42</v>
      </c>
      <c r="AJ176" s="34">
        <v>12.67</v>
      </c>
    </row>
    <row r="177" spans="2:36" ht="15.75" customHeight="1" x14ac:dyDescent="0.45">
      <c r="B177" s="34" t="s">
        <v>187</v>
      </c>
      <c r="C177" s="34">
        <v>0.49</v>
      </c>
      <c r="D177" s="34">
        <v>0.97</v>
      </c>
      <c r="E177" s="34">
        <v>1.1000000000000001</v>
      </c>
      <c r="F177" s="34">
        <v>1.2</v>
      </c>
      <c r="G177" s="34">
        <v>1.38</v>
      </c>
      <c r="H177" s="34">
        <v>1.45</v>
      </c>
      <c r="I177" s="34">
        <v>1.49</v>
      </c>
      <c r="J177" s="34">
        <v>1.54</v>
      </c>
      <c r="K177" s="34">
        <v>1.61</v>
      </c>
      <c r="L177" s="34">
        <v>1.63</v>
      </c>
      <c r="M177" s="34">
        <v>1.66</v>
      </c>
      <c r="N177" s="34">
        <v>1.69</v>
      </c>
      <c r="O177" s="34">
        <v>1.77</v>
      </c>
      <c r="P177" s="34">
        <v>1.83</v>
      </c>
      <c r="Q177" s="34">
        <v>1.88</v>
      </c>
      <c r="R177" s="34">
        <v>1.94</v>
      </c>
      <c r="S177" s="34">
        <v>1.99</v>
      </c>
      <c r="T177" s="34">
        <v>2.0499999999999998</v>
      </c>
      <c r="U177" s="34">
        <v>2.1</v>
      </c>
      <c r="V177" s="34">
        <v>2.16</v>
      </c>
      <c r="W177" s="34">
        <v>2.2200000000000002</v>
      </c>
      <c r="X177" s="34">
        <v>2.25</v>
      </c>
      <c r="Y177" s="34">
        <v>2.2999999999999998</v>
      </c>
      <c r="Z177" s="34">
        <v>2.36</v>
      </c>
      <c r="AA177" s="34">
        <v>2.41</v>
      </c>
      <c r="AB177" s="34">
        <v>2.4500000000000002</v>
      </c>
      <c r="AC177" s="34">
        <v>2.4900000000000002</v>
      </c>
      <c r="AD177" s="34">
        <v>2.54</v>
      </c>
      <c r="AE177" s="34">
        <v>2.58</v>
      </c>
      <c r="AF177" s="34">
        <v>2.63</v>
      </c>
      <c r="AG177" s="34">
        <v>2.68</v>
      </c>
      <c r="AH177" s="34">
        <v>2.73</v>
      </c>
      <c r="AI177" s="34">
        <v>2.77</v>
      </c>
      <c r="AJ177" s="34">
        <v>2.83</v>
      </c>
    </row>
    <row r="178" spans="2:36" ht="15.75" customHeight="1" x14ac:dyDescent="0.45">
      <c r="B178" s="34" t="s">
        <v>189</v>
      </c>
      <c r="C178" s="34">
        <v>2.56</v>
      </c>
      <c r="D178" s="34">
        <v>3.02</v>
      </c>
      <c r="E178" s="34">
        <v>3.03</v>
      </c>
      <c r="F178" s="34">
        <v>3.06</v>
      </c>
      <c r="G178" s="34">
        <v>3.05</v>
      </c>
      <c r="H178" s="34">
        <v>3.05</v>
      </c>
      <c r="I178" s="34">
        <v>3.19</v>
      </c>
      <c r="J178" s="34">
        <v>3.36</v>
      </c>
      <c r="K178" s="34">
        <v>3.43</v>
      </c>
      <c r="L178" s="34">
        <v>3.59</v>
      </c>
      <c r="M178" s="34">
        <v>3.77</v>
      </c>
      <c r="N178" s="34">
        <v>3.94</v>
      </c>
      <c r="O178" s="34">
        <v>4.12</v>
      </c>
      <c r="P178" s="34">
        <v>4.29</v>
      </c>
      <c r="Q178" s="34">
        <v>4.49</v>
      </c>
      <c r="R178" s="34">
        <v>4.62</v>
      </c>
      <c r="S178" s="34">
        <v>4.74</v>
      </c>
      <c r="T178" s="34">
        <v>4.8600000000000003</v>
      </c>
      <c r="U178" s="34">
        <v>4.9400000000000004</v>
      </c>
      <c r="V178" s="34">
        <v>5.01</v>
      </c>
      <c r="W178" s="34">
        <v>5.08</v>
      </c>
      <c r="X178" s="34">
        <v>5.16</v>
      </c>
      <c r="Y178" s="34">
        <v>5.21</v>
      </c>
      <c r="Z178" s="34">
        <v>5.28</v>
      </c>
      <c r="AA178" s="34">
        <v>5.34</v>
      </c>
      <c r="AB178" s="34">
        <v>5.38</v>
      </c>
      <c r="AC178" s="34">
        <v>5.41</v>
      </c>
      <c r="AD178" s="34">
        <v>5.46</v>
      </c>
      <c r="AE178" s="34">
        <v>5.51</v>
      </c>
      <c r="AF178" s="34">
        <v>5.55</v>
      </c>
      <c r="AG178" s="34">
        <v>5.57</v>
      </c>
      <c r="AH178" s="34">
        <v>5.58</v>
      </c>
      <c r="AI178" s="34">
        <v>5.61</v>
      </c>
      <c r="AJ178" s="34">
        <v>5.62</v>
      </c>
    </row>
    <row r="179" spans="2:36" ht="15.75" customHeight="1" x14ac:dyDescent="0.45">
      <c r="B179" s="34" t="s">
        <v>191</v>
      </c>
      <c r="C179" s="34">
        <v>0.2</v>
      </c>
      <c r="D179" s="34">
        <v>0.09</v>
      </c>
      <c r="E179" s="34">
        <v>0.09</v>
      </c>
      <c r="F179" s="34">
        <v>0.09</v>
      </c>
      <c r="G179" s="34">
        <v>0.09</v>
      </c>
      <c r="H179" s="34">
        <v>0.09</v>
      </c>
      <c r="I179" s="34">
        <v>0.09</v>
      </c>
      <c r="J179" s="34">
        <v>0.09</v>
      </c>
      <c r="K179" s="34">
        <v>0.09</v>
      </c>
      <c r="L179" s="34">
        <v>0.09</v>
      </c>
      <c r="M179" s="34">
        <v>0.09</v>
      </c>
      <c r="N179" s="34">
        <v>0.09</v>
      </c>
      <c r="O179" s="34">
        <v>0.09</v>
      </c>
      <c r="P179" s="34">
        <v>0.09</v>
      </c>
      <c r="Q179" s="34">
        <v>0.09</v>
      </c>
      <c r="R179" s="34">
        <v>0.09</v>
      </c>
      <c r="S179" s="34">
        <v>0.09</v>
      </c>
      <c r="T179" s="34">
        <v>0.09</v>
      </c>
      <c r="U179" s="34">
        <v>0.09</v>
      </c>
      <c r="V179" s="34">
        <v>0.09</v>
      </c>
      <c r="W179" s="34">
        <v>0.09</v>
      </c>
      <c r="X179" s="34">
        <v>0.09</v>
      </c>
      <c r="Y179" s="34">
        <v>0.09</v>
      </c>
      <c r="Z179" s="34">
        <v>0.09</v>
      </c>
      <c r="AA179" s="34">
        <v>0.09</v>
      </c>
      <c r="AB179" s="34">
        <v>0.09</v>
      </c>
      <c r="AC179" s="34">
        <v>0.09</v>
      </c>
      <c r="AD179" s="34">
        <v>0.1</v>
      </c>
      <c r="AE179" s="34">
        <v>0.1</v>
      </c>
      <c r="AF179" s="34">
        <v>0.1</v>
      </c>
      <c r="AG179" s="34">
        <v>0.1</v>
      </c>
      <c r="AH179" s="34">
        <v>0.1</v>
      </c>
      <c r="AI179" s="34">
        <v>0.1</v>
      </c>
      <c r="AJ179" s="34">
        <v>0.1</v>
      </c>
    </row>
    <row r="180" spans="2:36" ht="15.75" customHeight="1" x14ac:dyDescent="0.45">
      <c r="B180" s="34" t="s">
        <v>193</v>
      </c>
      <c r="C180" s="34">
        <v>0.02</v>
      </c>
      <c r="D180" s="34">
        <v>0.03</v>
      </c>
      <c r="E180" s="34">
        <v>0.06</v>
      </c>
      <c r="F180" s="34">
        <v>0.09</v>
      </c>
      <c r="G180" s="34">
        <v>0.17</v>
      </c>
      <c r="H180" s="34">
        <v>0.24</v>
      </c>
      <c r="I180" s="34">
        <v>0.25</v>
      </c>
      <c r="J180" s="34">
        <v>0.28000000000000003</v>
      </c>
      <c r="K180" s="34">
        <v>0.31</v>
      </c>
      <c r="L180" s="34">
        <v>0.31</v>
      </c>
      <c r="M180" s="34">
        <v>0.3</v>
      </c>
      <c r="N180" s="34">
        <v>0.28999999999999998</v>
      </c>
      <c r="O180" s="34">
        <v>0.28999999999999998</v>
      </c>
      <c r="P180" s="34">
        <v>0.28999999999999998</v>
      </c>
      <c r="Q180" s="34">
        <v>0.28999999999999998</v>
      </c>
      <c r="R180" s="34">
        <v>0.26</v>
      </c>
      <c r="S180" s="34">
        <v>0.26</v>
      </c>
      <c r="T180" s="34">
        <v>0.26</v>
      </c>
      <c r="U180" s="34">
        <v>0.26</v>
      </c>
      <c r="V180" s="34">
        <v>0.26</v>
      </c>
      <c r="W180" s="34">
        <v>0.26</v>
      </c>
      <c r="X180" s="34">
        <v>0.26</v>
      </c>
      <c r="Y180" s="34">
        <v>0.26</v>
      </c>
      <c r="Z180" s="34">
        <v>0.26</v>
      </c>
      <c r="AA180" s="34">
        <v>0.26</v>
      </c>
      <c r="AB180" s="34">
        <v>0.26</v>
      </c>
      <c r="AC180" s="34">
        <v>0.26</v>
      </c>
      <c r="AD180" s="34">
        <v>0.27</v>
      </c>
      <c r="AE180" s="34">
        <v>0.27</v>
      </c>
      <c r="AF180" s="34">
        <v>0.27</v>
      </c>
      <c r="AG180" s="34">
        <v>0.27</v>
      </c>
      <c r="AH180" s="34">
        <v>0.27</v>
      </c>
      <c r="AI180" s="34">
        <v>0.27</v>
      </c>
      <c r="AJ180" s="34">
        <v>0.28000000000000003</v>
      </c>
    </row>
    <row r="181" spans="2:36" ht="15.75" customHeight="1" x14ac:dyDescent="0.45">
      <c r="B181" s="34" t="s">
        <v>195</v>
      </c>
      <c r="C181" s="34">
        <v>86.3</v>
      </c>
      <c r="D181" s="34">
        <v>86.47</v>
      </c>
      <c r="E181" s="34">
        <v>86.27</v>
      </c>
      <c r="F181" s="34">
        <v>85.65</v>
      </c>
      <c r="G181" s="34">
        <v>85.18</v>
      </c>
      <c r="H181" s="34">
        <v>83.24</v>
      </c>
      <c r="I181" s="34">
        <v>83.55</v>
      </c>
      <c r="J181" s="34">
        <v>83.76</v>
      </c>
      <c r="K181" s="34">
        <v>83.79</v>
      </c>
      <c r="L181" s="34">
        <v>84.02</v>
      </c>
      <c r="M181" s="34">
        <v>84</v>
      </c>
      <c r="N181" s="34">
        <v>84.31</v>
      </c>
      <c r="O181" s="34">
        <v>84.44</v>
      </c>
      <c r="P181" s="34">
        <v>85.24</v>
      </c>
      <c r="Q181" s="34">
        <v>86.6</v>
      </c>
      <c r="R181" s="34">
        <v>86.91</v>
      </c>
      <c r="S181" s="34">
        <v>87.64</v>
      </c>
      <c r="T181" s="34">
        <v>88.53</v>
      </c>
      <c r="U181" s="34">
        <v>88.93</v>
      </c>
      <c r="V181" s="34">
        <v>89.22</v>
      </c>
      <c r="W181" s="34">
        <v>89.78</v>
      </c>
      <c r="X181" s="34">
        <v>90.33</v>
      </c>
      <c r="Y181" s="34">
        <v>90.56</v>
      </c>
      <c r="Z181" s="34">
        <v>90.92</v>
      </c>
      <c r="AA181" s="34">
        <v>91.23</v>
      </c>
      <c r="AB181" s="34">
        <v>91.24</v>
      </c>
      <c r="AC181" s="34">
        <v>91.36</v>
      </c>
      <c r="AD181" s="34">
        <v>91.93</v>
      </c>
      <c r="AE181" s="34">
        <v>92.31</v>
      </c>
      <c r="AF181" s="34">
        <v>92.63</v>
      </c>
      <c r="AG181" s="34">
        <v>92.59</v>
      </c>
      <c r="AH181" s="34">
        <v>92.39</v>
      </c>
      <c r="AI181" s="34">
        <v>92.54</v>
      </c>
      <c r="AJ181" s="34">
        <v>92.53</v>
      </c>
    </row>
    <row r="182" spans="2:36" ht="15.75" customHeight="1" x14ac:dyDescent="0.35"/>
    <row r="183" spans="2:36" ht="15.75" customHeight="1" x14ac:dyDescent="0.45">
      <c r="B183" s="34" t="s">
        <v>197</v>
      </c>
      <c r="C183" s="34">
        <v>9.01</v>
      </c>
      <c r="D183" s="34">
        <v>8.94</v>
      </c>
      <c r="E183" s="34">
        <v>9.06</v>
      </c>
      <c r="F183" s="34">
        <v>9.65</v>
      </c>
      <c r="G183" s="34">
        <v>11.6</v>
      </c>
      <c r="H183" s="34">
        <v>13.27</v>
      </c>
      <c r="I183" s="34">
        <v>14.56</v>
      </c>
      <c r="J183" s="34">
        <v>15.18</v>
      </c>
      <c r="K183" s="34">
        <v>17.579999999999998</v>
      </c>
      <c r="L183" s="34">
        <v>17.54</v>
      </c>
      <c r="M183" s="34">
        <v>17.399999999999999</v>
      </c>
      <c r="N183" s="34">
        <v>17.309999999999999</v>
      </c>
      <c r="O183" s="34">
        <v>17.14</v>
      </c>
      <c r="P183" s="34">
        <v>17.12</v>
      </c>
      <c r="Q183" s="34">
        <v>17.25</v>
      </c>
      <c r="R183" s="34">
        <v>17.2</v>
      </c>
      <c r="S183" s="34">
        <v>17.36</v>
      </c>
      <c r="T183" s="34">
        <v>17.350000000000001</v>
      </c>
      <c r="U183" s="34">
        <v>17.3</v>
      </c>
      <c r="V183" s="34">
        <v>17.22</v>
      </c>
      <c r="W183" s="34">
        <v>17.23</v>
      </c>
      <c r="X183" s="34">
        <v>17.36</v>
      </c>
      <c r="Y183" s="34">
        <v>17.32</v>
      </c>
      <c r="Z183" s="34">
        <v>17.309999999999999</v>
      </c>
      <c r="AA183" s="34">
        <v>17.670000000000002</v>
      </c>
      <c r="AB183" s="34">
        <v>17.63</v>
      </c>
      <c r="AC183" s="34">
        <v>17.63</v>
      </c>
      <c r="AD183" s="34">
        <v>17.72</v>
      </c>
      <c r="AE183" s="34">
        <v>17.79</v>
      </c>
      <c r="AF183" s="34">
        <v>17.86</v>
      </c>
      <c r="AG183" s="34">
        <v>17.809999999999999</v>
      </c>
      <c r="AH183" s="34">
        <v>17.7</v>
      </c>
      <c r="AI183" s="34">
        <v>17.649999999999999</v>
      </c>
      <c r="AJ183" s="34">
        <v>17.579999999999998</v>
      </c>
    </row>
    <row r="184" spans="2:36" ht="15.75" customHeight="1" x14ac:dyDescent="0.45">
      <c r="B184" s="34" t="s">
        <v>199</v>
      </c>
      <c r="C184" s="34">
        <v>0.03</v>
      </c>
      <c r="D184" s="34">
        <v>0.06</v>
      </c>
      <c r="E184" s="34">
        <v>0.11</v>
      </c>
      <c r="F184" s="34">
        <v>0.17</v>
      </c>
      <c r="G184" s="34">
        <v>0.22</v>
      </c>
      <c r="H184" s="34">
        <v>0.26</v>
      </c>
      <c r="I184" s="34">
        <v>0.28999999999999998</v>
      </c>
      <c r="J184" s="34">
        <v>0.32</v>
      </c>
      <c r="K184" s="34">
        <v>0.42</v>
      </c>
      <c r="L184" s="34">
        <v>0.44</v>
      </c>
      <c r="M184" s="34">
        <v>0.45</v>
      </c>
      <c r="N184" s="34">
        <v>0.48</v>
      </c>
      <c r="O184" s="34">
        <v>0.49</v>
      </c>
      <c r="P184" s="34">
        <v>0.51</v>
      </c>
      <c r="Q184" s="34">
        <v>0.51</v>
      </c>
      <c r="R184" s="34">
        <v>0.51</v>
      </c>
      <c r="S184" s="34">
        <v>0.5</v>
      </c>
      <c r="T184" s="34">
        <v>0.51</v>
      </c>
      <c r="U184" s="34">
        <v>0.5</v>
      </c>
      <c r="V184" s="34">
        <v>0.48</v>
      </c>
      <c r="W184" s="34">
        <v>0.48</v>
      </c>
      <c r="X184" s="34">
        <v>0.47</v>
      </c>
      <c r="Y184" s="34">
        <v>0.46</v>
      </c>
      <c r="Z184" s="34">
        <v>0.46</v>
      </c>
      <c r="AA184" s="34">
        <v>0.46</v>
      </c>
      <c r="AB184" s="34">
        <v>0.45</v>
      </c>
      <c r="AC184" s="34">
        <v>0.45</v>
      </c>
      <c r="AD184" s="34">
        <v>0.45</v>
      </c>
      <c r="AE184" s="34">
        <v>0.44</v>
      </c>
      <c r="AF184" s="34">
        <v>0.44</v>
      </c>
      <c r="AG184" s="34">
        <v>0.44</v>
      </c>
      <c r="AH184" s="34">
        <v>0.43</v>
      </c>
      <c r="AI184" s="34">
        <v>0.43</v>
      </c>
      <c r="AJ184" s="34">
        <v>0.42</v>
      </c>
    </row>
    <row r="185" spans="2:36" ht="15.75" customHeight="1" x14ac:dyDescent="0.35"/>
    <row r="186" spans="2:36" ht="15.75" customHeight="1" x14ac:dyDescent="0.45">
      <c r="B186" s="34" t="s">
        <v>201</v>
      </c>
      <c r="C186" s="34">
        <v>18.07</v>
      </c>
      <c r="D186" s="34">
        <v>19.53</v>
      </c>
      <c r="E186" s="34">
        <v>21.6</v>
      </c>
      <c r="F186" s="34">
        <v>23.33</v>
      </c>
      <c r="G186" s="34">
        <v>26.19</v>
      </c>
      <c r="H186" s="34">
        <v>28.29</v>
      </c>
      <c r="I186" s="34">
        <v>30.13</v>
      </c>
      <c r="J186" s="34">
        <v>31.4</v>
      </c>
      <c r="K186" s="34">
        <v>34.31</v>
      </c>
      <c r="L186" s="34">
        <v>34.54</v>
      </c>
      <c r="M186" s="34">
        <v>34.869999999999997</v>
      </c>
      <c r="N186" s="34">
        <v>35.39</v>
      </c>
      <c r="O186" s="34">
        <v>35.93</v>
      </c>
      <c r="P186" s="34">
        <v>36.770000000000003</v>
      </c>
      <c r="Q186" s="34">
        <v>37.700000000000003</v>
      </c>
      <c r="R186" s="34">
        <v>38.14</v>
      </c>
      <c r="S186" s="34">
        <v>38.96</v>
      </c>
      <c r="T186" s="34">
        <v>39.799999999999997</v>
      </c>
      <c r="U186" s="34">
        <v>40.31</v>
      </c>
      <c r="V186" s="34">
        <v>40.78</v>
      </c>
      <c r="W186" s="34">
        <v>41.31</v>
      </c>
      <c r="X186" s="34">
        <v>41.89</v>
      </c>
      <c r="Y186" s="34">
        <v>42.19</v>
      </c>
      <c r="Z186" s="34">
        <v>42.55</v>
      </c>
      <c r="AA186" s="34">
        <v>43.08</v>
      </c>
      <c r="AB186" s="34">
        <v>43.16</v>
      </c>
      <c r="AC186" s="34">
        <v>43.24</v>
      </c>
      <c r="AD186" s="34">
        <v>43.57</v>
      </c>
      <c r="AE186" s="34">
        <v>43.85</v>
      </c>
      <c r="AF186" s="34">
        <v>43.98</v>
      </c>
      <c r="AG186" s="34">
        <v>44.08</v>
      </c>
      <c r="AH186" s="34">
        <v>44.17</v>
      </c>
      <c r="AI186" s="34">
        <v>44.44</v>
      </c>
      <c r="AJ186" s="34">
        <v>44.63</v>
      </c>
    </row>
    <row r="187" spans="2:36" ht="15.75" customHeight="1" x14ac:dyDescent="0.35"/>
    <row r="188" spans="2:36" ht="15.75" customHeight="1" x14ac:dyDescent="0.35"/>
    <row r="189" spans="2:36" ht="15.75" customHeight="1" x14ac:dyDescent="0.35"/>
    <row r="190" spans="2:36" ht="15.75" customHeight="1" x14ac:dyDescent="0.35"/>
    <row r="191" spans="2:36" ht="15.75" customHeight="1" x14ac:dyDescent="0.35"/>
    <row r="192" spans="2:36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hyperlinks>
    <hyperlink ref="B102" r:id="rId1" xr:uid="{00000000-0004-0000-0100-000000000000}"/>
    <hyperlink ref="C102" r:id="rId2" xr:uid="{00000000-0004-0000-0100-000001000000}"/>
  </hyperlink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K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25" defaultRowHeight="15" customHeight="1" x14ac:dyDescent="0.35"/>
  <cols>
    <col min="1" max="1" width="18.25" hidden="1" customWidth="1"/>
    <col min="2" max="2" width="40" customWidth="1"/>
    <col min="3" max="37" width="8" customWidth="1"/>
  </cols>
  <sheetData>
    <row r="1" spans="1:37" ht="15" customHeight="1" x14ac:dyDescent="0.35">
      <c r="A1" s="13"/>
      <c r="B1" s="20" t="s">
        <v>87</v>
      </c>
      <c r="C1" s="36">
        <v>2017</v>
      </c>
      <c r="D1" s="36">
        <v>2018</v>
      </c>
      <c r="E1" s="36">
        <v>2019</v>
      </c>
      <c r="F1" s="36">
        <v>2020</v>
      </c>
      <c r="G1" s="36">
        <v>2021</v>
      </c>
      <c r="H1" s="36">
        <v>2022</v>
      </c>
      <c r="I1" s="36">
        <v>2023</v>
      </c>
      <c r="J1" s="36">
        <v>2024</v>
      </c>
      <c r="K1" s="36">
        <v>2025</v>
      </c>
      <c r="L1" s="36">
        <v>2026</v>
      </c>
      <c r="M1" s="36">
        <v>2027</v>
      </c>
      <c r="N1" s="36">
        <v>2028</v>
      </c>
      <c r="O1" s="36">
        <v>2029</v>
      </c>
      <c r="P1" s="36">
        <v>2030</v>
      </c>
      <c r="Q1" s="36">
        <v>2031</v>
      </c>
      <c r="R1" s="36">
        <v>2032</v>
      </c>
      <c r="S1" s="36">
        <v>2033</v>
      </c>
      <c r="T1" s="36">
        <v>2034</v>
      </c>
      <c r="U1" s="36">
        <v>2035</v>
      </c>
      <c r="V1" s="36">
        <v>2036</v>
      </c>
      <c r="W1" s="36">
        <v>2037</v>
      </c>
      <c r="X1" s="36">
        <v>2038</v>
      </c>
      <c r="Y1" s="36">
        <v>2039</v>
      </c>
      <c r="Z1" s="36">
        <v>2040</v>
      </c>
      <c r="AA1" s="36">
        <v>2041</v>
      </c>
      <c r="AB1" s="36">
        <v>2042</v>
      </c>
      <c r="AC1" s="36">
        <v>2043</v>
      </c>
      <c r="AD1" s="36">
        <v>2044</v>
      </c>
      <c r="AE1" s="36">
        <v>2045</v>
      </c>
      <c r="AF1" s="36">
        <v>2046</v>
      </c>
      <c r="AG1" s="36">
        <v>2047</v>
      </c>
      <c r="AH1" s="36">
        <v>2048</v>
      </c>
      <c r="AI1" s="36">
        <v>2049</v>
      </c>
      <c r="AJ1" s="36">
        <v>2050</v>
      </c>
      <c r="AK1" s="13"/>
    </row>
    <row r="2" spans="1:37" ht="15" customHeight="1" x14ac:dyDescent="0.35">
      <c r="A2" s="13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</row>
    <row r="3" spans="1:37" ht="15" customHeight="1" x14ac:dyDescent="0.35">
      <c r="A3" s="13"/>
      <c r="B3" s="13"/>
      <c r="C3" s="16" t="s">
        <v>88</v>
      </c>
      <c r="D3" s="16" t="s">
        <v>4</v>
      </c>
      <c r="E3" s="16"/>
      <c r="F3" s="16"/>
      <c r="G3" s="16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</row>
    <row r="4" spans="1:37" ht="15" customHeight="1" x14ac:dyDescent="0.35">
      <c r="A4" s="13"/>
      <c r="B4" s="13"/>
      <c r="C4" s="16" t="s">
        <v>89</v>
      </c>
      <c r="D4" s="16" t="s">
        <v>90</v>
      </c>
      <c r="E4" s="16"/>
      <c r="F4" s="16"/>
      <c r="G4" s="16" t="s">
        <v>91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</row>
    <row r="5" spans="1:37" ht="15" customHeight="1" x14ac:dyDescent="0.35">
      <c r="A5" s="13"/>
      <c r="B5" s="13"/>
      <c r="C5" s="16" t="s">
        <v>92</v>
      </c>
      <c r="D5" s="16" t="s">
        <v>93</v>
      </c>
      <c r="E5" s="16"/>
      <c r="F5" s="16"/>
      <c r="G5" s="16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</row>
    <row r="6" spans="1:37" ht="15" customHeight="1" x14ac:dyDescent="0.35">
      <c r="A6" s="13"/>
      <c r="B6" s="13"/>
      <c r="C6" s="16" t="s">
        <v>94</v>
      </c>
      <c r="D6" s="16"/>
      <c r="E6" s="16" t="s">
        <v>222</v>
      </c>
      <c r="F6" s="16"/>
      <c r="G6" s="16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</row>
    <row r="7" spans="1:37" ht="14.25" x14ac:dyDescent="0.35">
      <c r="A7" s="13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</row>
    <row r="8" spans="1:37" ht="14.25" x14ac:dyDescent="0.35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</row>
    <row r="9" spans="1:37" ht="14.25" x14ac:dyDescent="0.35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</row>
    <row r="10" spans="1:37" ht="15" customHeight="1" x14ac:dyDescent="0.35">
      <c r="A10" s="37" t="s">
        <v>223</v>
      </c>
      <c r="B10" s="38" t="s">
        <v>224</v>
      </c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</row>
    <row r="11" spans="1:37" ht="15" customHeight="1" x14ac:dyDescent="0.35">
      <c r="A11" s="13"/>
      <c r="B11" s="20" t="s">
        <v>225</v>
      </c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</row>
    <row r="12" spans="1:37" ht="15" customHeight="1" x14ac:dyDescent="0.35">
      <c r="A12" s="13"/>
      <c r="B12" s="20" t="s">
        <v>226</v>
      </c>
      <c r="C12" s="39" t="s">
        <v>226</v>
      </c>
      <c r="D12" s="39" t="s">
        <v>226</v>
      </c>
      <c r="E12" s="39" t="s">
        <v>226</v>
      </c>
      <c r="F12" s="39" t="s">
        <v>226</v>
      </c>
      <c r="G12" s="39" t="s">
        <v>226</v>
      </c>
      <c r="H12" s="39" t="s">
        <v>226</v>
      </c>
      <c r="I12" s="39" t="s">
        <v>226</v>
      </c>
      <c r="J12" s="39" t="s">
        <v>226</v>
      </c>
      <c r="K12" s="39" t="s">
        <v>226</v>
      </c>
      <c r="L12" s="39" t="s">
        <v>226</v>
      </c>
      <c r="M12" s="39" t="s">
        <v>226</v>
      </c>
      <c r="N12" s="39" t="s">
        <v>226</v>
      </c>
      <c r="O12" s="39" t="s">
        <v>226</v>
      </c>
      <c r="P12" s="39" t="s">
        <v>226</v>
      </c>
      <c r="Q12" s="39" t="s">
        <v>226</v>
      </c>
      <c r="R12" s="39" t="s">
        <v>226</v>
      </c>
      <c r="S12" s="39" t="s">
        <v>226</v>
      </c>
      <c r="T12" s="39" t="s">
        <v>226</v>
      </c>
      <c r="U12" s="39" t="s">
        <v>226</v>
      </c>
      <c r="V12" s="39" t="s">
        <v>226</v>
      </c>
      <c r="W12" s="39" t="s">
        <v>226</v>
      </c>
      <c r="X12" s="39" t="s">
        <v>226</v>
      </c>
      <c r="Y12" s="39" t="s">
        <v>226</v>
      </c>
      <c r="Z12" s="39" t="s">
        <v>226</v>
      </c>
      <c r="AA12" s="39" t="s">
        <v>226</v>
      </c>
      <c r="AB12" s="39" t="s">
        <v>226</v>
      </c>
      <c r="AC12" s="39" t="s">
        <v>226</v>
      </c>
      <c r="AD12" s="39" t="s">
        <v>226</v>
      </c>
      <c r="AE12" s="39" t="s">
        <v>226</v>
      </c>
      <c r="AF12" s="39" t="s">
        <v>226</v>
      </c>
      <c r="AG12" s="39" t="s">
        <v>226</v>
      </c>
      <c r="AH12" s="39" t="s">
        <v>226</v>
      </c>
      <c r="AI12" s="39" t="s">
        <v>226</v>
      </c>
      <c r="AJ12" s="39" t="s">
        <v>226</v>
      </c>
      <c r="AK12" s="39" t="s">
        <v>98</v>
      </c>
    </row>
    <row r="13" spans="1:37" ht="15" customHeight="1" x14ac:dyDescent="0.35">
      <c r="A13" s="13"/>
      <c r="B13" s="36" t="s">
        <v>227</v>
      </c>
      <c r="C13" s="36">
        <v>2017</v>
      </c>
      <c r="D13" s="36">
        <v>2018</v>
      </c>
      <c r="E13" s="36">
        <v>2019</v>
      </c>
      <c r="F13" s="36">
        <v>2020</v>
      </c>
      <c r="G13" s="36">
        <v>2021</v>
      </c>
      <c r="H13" s="36">
        <v>2022</v>
      </c>
      <c r="I13" s="36">
        <v>2023</v>
      </c>
      <c r="J13" s="36">
        <v>2024</v>
      </c>
      <c r="K13" s="36">
        <v>2025</v>
      </c>
      <c r="L13" s="36">
        <v>2026</v>
      </c>
      <c r="M13" s="36">
        <v>2027</v>
      </c>
      <c r="N13" s="36">
        <v>2028</v>
      </c>
      <c r="O13" s="36">
        <v>2029</v>
      </c>
      <c r="P13" s="36">
        <v>2030</v>
      </c>
      <c r="Q13" s="36">
        <v>2031</v>
      </c>
      <c r="R13" s="36">
        <v>2032</v>
      </c>
      <c r="S13" s="36">
        <v>2033</v>
      </c>
      <c r="T13" s="36">
        <v>2034</v>
      </c>
      <c r="U13" s="36">
        <v>2035</v>
      </c>
      <c r="V13" s="36">
        <v>2036</v>
      </c>
      <c r="W13" s="36">
        <v>2037</v>
      </c>
      <c r="X13" s="36">
        <v>2038</v>
      </c>
      <c r="Y13" s="36">
        <v>2039</v>
      </c>
      <c r="Z13" s="36">
        <v>2040</v>
      </c>
      <c r="AA13" s="36">
        <v>2041</v>
      </c>
      <c r="AB13" s="36">
        <v>2042</v>
      </c>
      <c r="AC13" s="36">
        <v>2043</v>
      </c>
      <c r="AD13" s="36">
        <v>2044</v>
      </c>
      <c r="AE13" s="36">
        <v>2045</v>
      </c>
      <c r="AF13" s="36">
        <v>2046</v>
      </c>
      <c r="AG13" s="36">
        <v>2047</v>
      </c>
      <c r="AH13" s="36">
        <v>2048</v>
      </c>
      <c r="AI13" s="36">
        <v>2049</v>
      </c>
      <c r="AJ13" s="36">
        <v>2050</v>
      </c>
      <c r="AK13" s="36">
        <v>2050</v>
      </c>
    </row>
    <row r="14" spans="1:37" ht="15" customHeight="1" x14ac:dyDescent="0.35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</row>
    <row r="15" spans="1:37" ht="15" customHeight="1" x14ac:dyDescent="0.35">
      <c r="A15" s="13"/>
      <c r="B15" s="40" t="s">
        <v>228</v>
      </c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</row>
    <row r="16" spans="1:37" ht="15" customHeight="1" x14ac:dyDescent="0.35">
      <c r="A16" s="13"/>
      <c r="B16" s="40" t="s">
        <v>229</v>
      </c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</row>
    <row r="17" spans="1:37" ht="15" customHeight="1" x14ac:dyDescent="0.35">
      <c r="A17" s="37" t="s">
        <v>230</v>
      </c>
      <c r="B17" s="41" t="s">
        <v>231</v>
      </c>
      <c r="C17" s="42">
        <v>9.0252112385378815</v>
      </c>
      <c r="D17" s="42">
        <v>9.1403014490965298</v>
      </c>
      <c r="E17" s="42">
        <v>9.149376875070292</v>
      </c>
      <c r="F17" s="42">
        <v>9.1475600749630033</v>
      </c>
      <c r="G17" s="42">
        <v>9.1355410915937192</v>
      </c>
      <c r="H17" s="42">
        <v>9.1110895546956172</v>
      </c>
      <c r="I17" s="42">
        <v>9.0924677403857874</v>
      </c>
      <c r="J17" s="42">
        <v>9.0788548941081686</v>
      </c>
      <c r="K17" s="42">
        <v>9.0700850415888752</v>
      </c>
      <c r="L17" s="42">
        <v>9.062187502302578</v>
      </c>
      <c r="M17" s="42">
        <v>9.0544709782808823</v>
      </c>
      <c r="N17" s="42">
        <v>9.0419622578630321</v>
      </c>
      <c r="O17" s="42">
        <v>9.0242533927672781</v>
      </c>
      <c r="P17" s="42">
        <v>9.0049484165371929</v>
      </c>
      <c r="Q17" s="42">
        <v>8.9903760485489066</v>
      </c>
      <c r="R17" s="42">
        <v>8.9764413761374104</v>
      </c>
      <c r="S17" s="42">
        <v>8.9654228166480436</v>
      </c>
      <c r="T17" s="42">
        <v>8.9589972057250833</v>
      </c>
      <c r="U17" s="42">
        <v>8.9567686552192853</v>
      </c>
      <c r="V17" s="42">
        <v>8.9593631409108418</v>
      </c>
      <c r="W17" s="42">
        <v>8.9682170178018588</v>
      </c>
      <c r="X17" s="42">
        <v>8.9848903369827369</v>
      </c>
      <c r="Y17" s="42">
        <v>9.0067662307470577</v>
      </c>
      <c r="Z17" s="42">
        <v>9.0334198954416998</v>
      </c>
      <c r="AA17" s="42">
        <v>9.064434137686991</v>
      </c>
      <c r="AB17" s="42">
        <v>9.0984382557656591</v>
      </c>
      <c r="AC17" s="42">
        <v>9.1334632312740442</v>
      </c>
      <c r="AD17" s="42">
        <v>9.1705214193119975</v>
      </c>
      <c r="AE17" s="42">
        <v>9.2080799594542597</v>
      </c>
      <c r="AF17" s="42">
        <v>9.2442979044643252</v>
      </c>
      <c r="AG17" s="42">
        <v>9.2763653512604947</v>
      </c>
      <c r="AH17" s="42">
        <v>9.3025007060529123</v>
      </c>
      <c r="AI17" s="42">
        <v>9.3245097270954957</v>
      </c>
      <c r="AJ17" s="42">
        <v>9.341233536350444</v>
      </c>
      <c r="AK17" s="43">
        <f t="shared" ref="AK17:AK19" si="0">(AJ17-D17)/D17</f>
        <v>2.1983091955219407E-2</v>
      </c>
    </row>
    <row r="18" spans="1:37" ht="15" customHeight="1" x14ac:dyDescent="0.35">
      <c r="A18" s="37" t="s">
        <v>232</v>
      </c>
      <c r="B18" s="41" t="s">
        <v>233</v>
      </c>
      <c r="C18" s="42">
        <v>5.9105823032984631E-2</v>
      </c>
      <c r="D18" s="42">
        <v>5.7726690393437856E-2</v>
      </c>
      <c r="E18" s="42">
        <v>5.6881486781542784E-2</v>
      </c>
      <c r="F18" s="42">
        <v>5.7167493340441494E-2</v>
      </c>
      <c r="G18" s="42">
        <v>5.776654323656958E-2</v>
      </c>
      <c r="H18" s="42">
        <v>5.8871919984500427E-2</v>
      </c>
      <c r="I18" s="42">
        <v>6.0643940609769215E-2</v>
      </c>
      <c r="J18" s="42">
        <v>6.3067044263732053E-2</v>
      </c>
      <c r="K18" s="42">
        <v>6.6374628549382975E-2</v>
      </c>
      <c r="L18" s="42">
        <v>7.0721933956425662E-2</v>
      </c>
      <c r="M18" s="42">
        <v>7.6248920295144185E-2</v>
      </c>
      <c r="N18" s="42">
        <v>8.3472244287627409E-2</v>
      </c>
      <c r="O18" s="42">
        <v>9.1758643639752654E-2</v>
      </c>
      <c r="P18" s="42">
        <v>0.10132109276404207</v>
      </c>
      <c r="Q18" s="42">
        <v>0.11135844301969257</v>
      </c>
      <c r="R18" s="42">
        <v>0.12159002785615193</v>
      </c>
      <c r="S18" s="42">
        <v>0.1315826076631936</v>
      </c>
      <c r="T18" s="42">
        <v>0.1419722089704587</v>
      </c>
      <c r="U18" s="42">
        <v>0.15186687978019114</v>
      </c>
      <c r="V18" s="42">
        <v>0.16114186324075175</v>
      </c>
      <c r="W18" s="42">
        <v>0.17002234344657141</v>
      </c>
      <c r="X18" s="42">
        <v>0.1783017078439868</v>
      </c>
      <c r="Y18" s="42">
        <v>0.18591965211805805</v>
      </c>
      <c r="Z18" s="42">
        <v>0.19285091571889026</v>
      </c>
      <c r="AA18" s="42">
        <v>0.1990446052403706</v>
      </c>
      <c r="AB18" s="42">
        <v>0.20433288413605943</v>
      </c>
      <c r="AC18" s="42">
        <v>0.20872066032896533</v>
      </c>
      <c r="AD18" s="42">
        <v>0.21232553150250447</v>
      </c>
      <c r="AE18" s="42">
        <v>0.21506565287237081</v>
      </c>
      <c r="AF18" s="42">
        <v>0.21717797364029384</v>
      </c>
      <c r="AG18" s="42">
        <v>0.21866815958569399</v>
      </c>
      <c r="AH18" s="42">
        <v>0.21947609542683702</v>
      </c>
      <c r="AI18" s="42">
        <v>0.21973611957465342</v>
      </c>
      <c r="AJ18" s="42">
        <v>0.21942706322447247</v>
      </c>
      <c r="AK18" s="43">
        <f t="shared" si="0"/>
        <v>2.8011370776491993</v>
      </c>
    </row>
    <row r="19" spans="1:37" ht="15" customHeight="1" x14ac:dyDescent="0.35">
      <c r="A19" s="37" t="s">
        <v>234</v>
      </c>
      <c r="B19" s="41" t="s">
        <v>235</v>
      </c>
      <c r="C19" s="42">
        <v>9.0843171351191447</v>
      </c>
      <c r="D19" s="42">
        <v>9.1980282879490733</v>
      </c>
      <c r="E19" s="42">
        <v>9.2062584360840667</v>
      </c>
      <c r="F19" s="42">
        <v>9.2047276425393267</v>
      </c>
      <c r="G19" s="42">
        <v>9.1933076348302905</v>
      </c>
      <c r="H19" s="42">
        <v>9.1699616231682821</v>
      </c>
      <c r="I19" s="42">
        <v>9.1531118294938114</v>
      </c>
      <c r="J19" s="42">
        <v>9.1419220126266918</v>
      </c>
      <c r="K19" s="42">
        <v>9.1364598186610841</v>
      </c>
      <c r="L19" s="42">
        <v>9.1329095847878445</v>
      </c>
      <c r="M19" s="42">
        <v>9.1307200471155827</v>
      </c>
      <c r="N19" s="42">
        <v>9.1254347992479943</v>
      </c>
      <c r="O19" s="42">
        <v>9.1160122592465864</v>
      </c>
      <c r="P19" s="42">
        <v>9.1062696578696993</v>
      </c>
      <c r="Q19" s="42">
        <v>9.1017343429904347</v>
      </c>
      <c r="R19" s="42">
        <v>9.0980313297005484</v>
      </c>
      <c r="S19" s="42">
        <v>9.0970053500145607</v>
      </c>
      <c r="T19" s="42">
        <v>9.1009694889970927</v>
      </c>
      <c r="U19" s="42">
        <v>9.1086356093048124</v>
      </c>
      <c r="V19" s="42">
        <v>9.1205051527726546</v>
      </c>
      <c r="W19" s="42">
        <v>9.1382394355650352</v>
      </c>
      <c r="X19" s="42">
        <v>9.163191821862819</v>
      </c>
      <c r="Y19" s="42">
        <v>9.192685808537183</v>
      </c>
      <c r="Z19" s="42">
        <v>9.2262710341616163</v>
      </c>
      <c r="AA19" s="42">
        <v>9.2634786685878066</v>
      </c>
      <c r="AB19" s="42">
        <v>9.302771065555163</v>
      </c>
      <c r="AC19" s="42">
        <v>9.3421840403098866</v>
      </c>
      <c r="AD19" s="42">
        <v>9.3828469508144998</v>
      </c>
      <c r="AE19" s="42">
        <v>9.4231453148576954</v>
      </c>
      <c r="AF19" s="42">
        <v>9.4614760268510008</v>
      </c>
      <c r="AG19" s="42">
        <v>9.4950334364654925</v>
      </c>
      <c r="AH19" s="42">
        <v>9.5219766527054439</v>
      </c>
      <c r="AI19" s="42">
        <v>9.5442454003072577</v>
      </c>
      <c r="AJ19" s="42">
        <v>9.5606603019783005</v>
      </c>
      <c r="AK19" s="43">
        <f t="shared" si="0"/>
        <v>3.9424972687280666E-2</v>
      </c>
    </row>
    <row r="20" spans="1:37" ht="14.25" x14ac:dyDescent="0.35">
      <c r="A20" s="13"/>
      <c r="B20" s="42"/>
      <c r="C20" s="42"/>
      <c r="D20" s="42"/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  <c r="AH20" s="42"/>
      <c r="AI20" s="42"/>
      <c r="AJ20" s="42"/>
      <c r="AK20" s="44"/>
    </row>
    <row r="21" spans="1:37" ht="15" customHeight="1" x14ac:dyDescent="0.35">
      <c r="A21" s="13"/>
      <c r="B21" s="45" t="s">
        <v>236</v>
      </c>
      <c r="C21" s="42"/>
      <c r="D21" s="42"/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  <c r="AJ21" s="42"/>
      <c r="AK21" s="44"/>
    </row>
    <row r="22" spans="1:37" ht="15" customHeight="1" x14ac:dyDescent="0.35">
      <c r="A22" s="37" t="s">
        <v>237</v>
      </c>
      <c r="B22" s="41" t="s">
        <v>238</v>
      </c>
      <c r="C22" s="42">
        <v>0.35401602944127064</v>
      </c>
      <c r="D22" s="42">
        <v>0.36576515790171499</v>
      </c>
      <c r="E22" s="42">
        <v>0.37245279926724051</v>
      </c>
      <c r="F22" s="42">
        <v>0.37759442663899212</v>
      </c>
      <c r="G22" s="42">
        <v>0.38086880607123574</v>
      </c>
      <c r="H22" s="42">
        <v>0.38213258840213837</v>
      </c>
      <c r="I22" s="42">
        <v>0.38157629290943179</v>
      </c>
      <c r="J22" s="42">
        <v>0.37938406242680439</v>
      </c>
      <c r="K22" s="42">
        <v>0.37549503961633052</v>
      </c>
      <c r="L22" s="42">
        <v>0.36988546031208813</v>
      </c>
      <c r="M22" s="42">
        <v>0.36297133926657332</v>
      </c>
      <c r="N22" s="42">
        <v>0.3556931733549491</v>
      </c>
      <c r="O22" s="42">
        <v>0.34830008175509891</v>
      </c>
      <c r="P22" s="42">
        <v>0.34207220367096292</v>
      </c>
      <c r="Q22" s="42">
        <v>0.33721575143855737</v>
      </c>
      <c r="R22" s="42">
        <v>0.33354680974742823</v>
      </c>
      <c r="S22" s="42">
        <v>0.33121822141545548</v>
      </c>
      <c r="T22" s="42">
        <v>0.33101006680283779</v>
      </c>
      <c r="U22" s="42">
        <v>0.33207203126068213</v>
      </c>
      <c r="V22" s="42">
        <v>0.33427425060444887</v>
      </c>
      <c r="W22" s="42">
        <v>0.3380168840443572</v>
      </c>
      <c r="X22" s="42">
        <v>0.34261384275868295</v>
      </c>
      <c r="Y22" s="42">
        <v>0.34743291019533973</v>
      </c>
      <c r="Z22" s="42">
        <v>0.35231107012663043</v>
      </c>
      <c r="AA22" s="42">
        <v>0.35667271141812595</v>
      </c>
      <c r="AB22" s="42">
        <v>0.36031798006190813</v>
      </c>
      <c r="AC22" s="42">
        <v>0.36291489564405405</v>
      </c>
      <c r="AD22" s="42">
        <v>0.36475335218117488</v>
      </c>
      <c r="AE22" s="42">
        <v>0.36583235414351872</v>
      </c>
      <c r="AF22" s="42">
        <v>0.3653164295154479</v>
      </c>
      <c r="AG22" s="42">
        <v>0.36379032466390332</v>
      </c>
      <c r="AH22" s="42">
        <v>0.36158746919374724</v>
      </c>
      <c r="AI22" s="42">
        <v>0.35897515522420775</v>
      </c>
      <c r="AJ22" s="42">
        <v>0.35595903487117625</v>
      </c>
      <c r="AK22" s="43">
        <f t="shared" ref="AK22:AK36" si="1">(AJ22-D22)/D22</f>
        <v>-2.680988830864461E-2</v>
      </c>
    </row>
    <row r="23" spans="1:37" ht="15" customHeight="1" x14ac:dyDescent="0.35">
      <c r="A23" s="37" t="s">
        <v>239</v>
      </c>
      <c r="B23" s="41" t="s">
        <v>240</v>
      </c>
      <c r="C23" s="42">
        <v>1.4406783727580991E-2</v>
      </c>
      <c r="D23" s="42">
        <v>1.5511081644720783E-2</v>
      </c>
      <c r="E23" s="42">
        <v>1.930290413454331E-2</v>
      </c>
      <c r="F23" s="42">
        <v>2.3294699943482624E-2</v>
      </c>
      <c r="G23" s="42">
        <v>2.764110170303551E-2</v>
      </c>
      <c r="H23" s="42">
        <v>3.2720555353217405E-2</v>
      </c>
      <c r="I23" s="42">
        <v>3.8133461199748461E-2</v>
      </c>
      <c r="J23" s="42">
        <v>4.4210337150505909E-2</v>
      </c>
      <c r="K23" s="42">
        <v>5.056244283103091E-2</v>
      </c>
      <c r="L23" s="42">
        <v>5.6449054863740016E-2</v>
      </c>
      <c r="M23" s="42">
        <v>6.2176282528817343E-2</v>
      </c>
      <c r="N23" s="42">
        <v>6.732886642106202E-2</v>
      </c>
      <c r="O23" s="42">
        <v>7.2233961773144353E-2</v>
      </c>
      <c r="P23" s="42">
        <v>7.677825100534251E-2</v>
      </c>
      <c r="Q23" s="42">
        <v>8.1136975705479175E-2</v>
      </c>
      <c r="R23" s="42">
        <v>8.4930436986689395E-2</v>
      </c>
      <c r="S23" s="42">
        <v>8.8509778517166363E-2</v>
      </c>
      <c r="T23" s="42">
        <v>9.1876394249544663E-2</v>
      </c>
      <c r="U23" s="42">
        <v>9.5022629236961725E-2</v>
      </c>
      <c r="V23" s="42">
        <v>9.7901596175934288E-2</v>
      </c>
      <c r="W23" s="42">
        <v>0.10043918717823067</v>
      </c>
      <c r="X23" s="42">
        <v>0.10277536061762071</v>
      </c>
      <c r="Y23" s="42">
        <v>0.10495676306844406</v>
      </c>
      <c r="Z23" s="42">
        <v>0.10699239864890732</v>
      </c>
      <c r="AA23" s="42">
        <v>0.10880433948968725</v>
      </c>
      <c r="AB23" s="42">
        <v>0.11048805204732995</v>
      </c>
      <c r="AC23" s="42">
        <v>0.11206126450681077</v>
      </c>
      <c r="AD23" s="42">
        <v>0.11358851170603325</v>
      </c>
      <c r="AE23" s="42">
        <v>0.11507184195993331</v>
      </c>
      <c r="AF23" s="42">
        <v>0.11650381901104204</v>
      </c>
      <c r="AG23" s="42">
        <v>0.11790582261685227</v>
      </c>
      <c r="AH23" s="42">
        <v>0.11932807663452311</v>
      </c>
      <c r="AI23" s="42">
        <v>0.12074867603407656</v>
      </c>
      <c r="AJ23" s="42">
        <v>0.12217345561729751</v>
      </c>
      <c r="AK23" s="43">
        <f t="shared" si="1"/>
        <v>6.8765271446352934</v>
      </c>
    </row>
    <row r="24" spans="1:37" ht="15" customHeight="1" x14ac:dyDescent="0.35">
      <c r="A24" s="37" t="s">
        <v>241</v>
      </c>
      <c r="B24" s="41" t="s">
        <v>242</v>
      </c>
      <c r="C24" s="42">
        <v>9.8997452716423993E-3</v>
      </c>
      <c r="D24" s="42">
        <v>1.3339050691546865E-2</v>
      </c>
      <c r="E24" s="42">
        <v>2.5703429847306749E-2</v>
      </c>
      <c r="F24" s="42">
        <v>4.128123742075733E-2</v>
      </c>
      <c r="G24" s="42">
        <v>5.7659861538732309E-2</v>
      </c>
      <c r="H24" s="42">
        <v>7.4479139925633944E-2</v>
      </c>
      <c r="I24" s="42">
        <v>9.2760252468747223E-2</v>
      </c>
      <c r="J24" s="42">
        <v>0.11312442640890913</v>
      </c>
      <c r="K24" s="42">
        <v>0.13521896892557542</v>
      </c>
      <c r="L24" s="42">
        <v>0.15699765974080229</v>
      </c>
      <c r="M24" s="42">
        <v>0.17875666373079141</v>
      </c>
      <c r="N24" s="42">
        <v>0.20060004600291662</v>
      </c>
      <c r="O24" s="42">
        <v>0.22314573673680377</v>
      </c>
      <c r="P24" s="42">
        <v>0.2455775803252403</v>
      </c>
      <c r="Q24" s="42">
        <v>0.26915224273951754</v>
      </c>
      <c r="R24" s="42">
        <v>0.29376342049417442</v>
      </c>
      <c r="S24" s="42">
        <v>0.31958180174929435</v>
      </c>
      <c r="T24" s="42">
        <v>0.34662015398546364</v>
      </c>
      <c r="U24" s="42">
        <v>0.37466823368726948</v>
      </c>
      <c r="V24" s="42">
        <v>0.40366423416649039</v>
      </c>
      <c r="W24" s="42">
        <v>0.43351163894466482</v>
      </c>
      <c r="X24" s="42">
        <v>0.46455250507676754</v>
      </c>
      <c r="Y24" s="42">
        <v>0.49685152719674724</v>
      </c>
      <c r="Z24" s="42">
        <v>0.53052412415742789</v>
      </c>
      <c r="AA24" s="42">
        <v>0.56432583715736195</v>
      </c>
      <c r="AB24" s="42">
        <v>0.5981417571433385</v>
      </c>
      <c r="AC24" s="42">
        <v>0.6318377507221683</v>
      </c>
      <c r="AD24" s="42">
        <v>0.66551904061343059</v>
      </c>
      <c r="AE24" s="42">
        <v>0.69911231081296776</v>
      </c>
      <c r="AF24" s="42">
        <v>0.73252111998150815</v>
      </c>
      <c r="AG24" s="42">
        <v>0.76544339813905649</v>
      </c>
      <c r="AH24" s="42">
        <v>0.79784639879635932</v>
      </c>
      <c r="AI24" s="42">
        <v>0.82956766640909518</v>
      </c>
      <c r="AJ24" s="42">
        <v>0.86037213390605038</v>
      </c>
      <c r="AK24" s="43">
        <f t="shared" si="1"/>
        <v>63.500252214445794</v>
      </c>
    </row>
    <row r="25" spans="1:37" ht="15" customHeight="1" x14ac:dyDescent="0.35">
      <c r="A25" s="37" t="s">
        <v>243</v>
      </c>
      <c r="B25" s="41" t="s">
        <v>244</v>
      </c>
      <c r="C25" s="42">
        <v>2.2689643662810958E-3</v>
      </c>
      <c r="D25" s="42">
        <v>1.2331087590041494E-2</v>
      </c>
      <c r="E25" s="42">
        <v>2.837920487070272E-2</v>
      </c>
      <c r="F25" s="42">
        <v>4.9302053230522308E-2</v>
      </c>
      <c r="G25" s="42">
        <v>7.5780308422181752E-2</v>
      </c>
      <c r="H25" s="42">
        <v>0.10362989127243133</v>
      </c>
      <c r="I25" s="42">
        <v>0.13317576062047715</v>
      </c>
      <c r="J25" s="42">
        <v>0.16345677404454589</v>
      </c>
      <c r="K25" s="42">
        <v>0.1941123541620787</v>
      </c>
      <c r="L25" s="42">
        <v>0.22468106490760709</v>
      </c>
      <c r="M25" s="42">
        <v>0.25579076413183388</v>
      </c>
      <c r="N25" s="42">
        <v>0.2878325027050716</v>
      </c>
      <c r="O25" s="42">
        <v>0.32102028624854212</v>
      </c>
      <c r="P25" s="42">
        <v>0.35642280306729746</v>
      </c>
      <c r="Q25" s="42">
        <v>0.39411331389944726</v>
      </c>
      <c r="R25" s="42">
        <v>0.43358086801097467</v>
      </c>
      <c r="S25" s="42">
        <v>0.47449735475556182</v>
      </c>
      <c r="T25" s="42">
        <v>0.51646800159926531</v>
      </c>
      <c r="U25" s="42">
        <v>0.55887220111271596</v>
      </c>
      <c r="V25" s="42">
        <v>0.601205624115983</v>
      </c>
      <c r="W25" s="42">
        <v>0.64324082353637413</v>
      </c>
      <c r="X25" s="42">
        <v>0.68467287700061186</v>
      </c>
      <c r="Y25" s="42">
        <v>0.72518700826684701</v>
      </c>
      <c r="Z25" s="42">
        <v>0.76461112595366731</v>
      </c>
      <c r="AA25" s="42">
        <v>0.80326491340599737</v>
      </c>
      <c r="AB25" s="42">
        <v>0.84118324985022486</v>
      </c>
      <c r="AC25" s="42">
        <v>0.8786674481160015</v>
      </c>
      <c r="AD25" s="42">
        <v>0.9157534878119884</v>
      </c>
      <c r="AE25" s="42">
        <v>0.95222595101271523</v>
      </c>
      <c r="AF25" s="42">
        <v>0.98800344389683825</v>
      </c>
      <c r="AG25" s="42">
        <v>1.0227658658886039</v>
      </c>
      <c r="AH25" s="42">
        <v>1.0563322329122418</v>
      </c>
      <c r="AI25" s="42">
        <v>1.0888586800122868</v>
      </c>
      <c r="AJ25" s="42">
        <v>1.1200428902000243</v>
      </c>
      <c r="AK25" s="43">
        <f t="shared" si="1"/>
        <v>89.830827534187947</v>
      </c>
    </row>
    <row r="26" spans="1:37" ht="15" customHeight="1" x14ac:dyDescent="0.35">
      <c r="A26" s="37" t="s">
        <v>245</v>
      </c>
      <c r="B26" s="41" t="s">
        <v>246</v>
      </c>
      <c r="C26" s="42">
        <v>1.2276384316440046E-2</v>
      </c>
      <c r="D26" s="42">
        <v>1.4473946328848257E-2</v>
      </c>
      <c r="E26" s="42">
        <v>1.6769654995986719E-2</v>
      </c>
      <c r="F26" s="42">
        <v>1.9382691699443708E-2</v>
      </c>
      <c r="G26" s="42">
        <v>2.3142356034599205E-2</v>
      </c>
      <c r="H26" s="42">
        <v>2.7491990040873437E-2</v>
      </c>
      <c r="I26" s="42">
        <v>3.2120766806663668E-2</v>
      </c>
      <c r="J26" s="42">
        <v>3.7009553064133248E-2</v>
      </c>
      <c r="K26" s="42">
        <v>4.2244124865843523E-2</v>
      </c>
      <c r="L26" s="42">
        <v>4.7421546098311139E-2</v>
      </c>
      <c r="M26" s="42">
        <v>5.2520022913941103E-2</v>
      </c>
      <c r="N26" s="42">
        <v>5.7446443508129191E-2</v>
      </c>
      <c r="O26" s="42">
        <v>6.2149431982964257E-2</v>
      </c>
      <c r="P26" s="42">
        <v>6.6628350655327934E-2</v>
      </c>
      <c r="Q26" s="42">
        <v>7.0908334819726637E-2</v>
      </c>
      <c r="R26" s="42">
        <v>7.5023537786266331E-2</v>
      </c>
      <c r="S26" s="42">
        <v>7.8949356567223822E-2</v>
      </c>
      <c r="T26" s="42">
        <v>8.2705502394219352E-2</v>
      </c>
      <c r="U26" s="42">
        <v>8.6233794132730052E-2</v>
      </c>
      <c r="V26" s="42">
        <v>8.9553997145046652E-2</v>
      </c>
      <c r="W26" s="42">
        <v>9.2672730507691023E-2</v>
      </c>
      <c r="X26" s="42">
        <v>9.5439253575186581E-2</v>
      </c>
      <c r="Y26" s="42">
        <v>9.7981681284753139E-2</v>
      </c>
      <c r="Z26" s="42">
        <v>0.10030430054091241</v>
      </c>
      <c r="AA26" s="42">
        <v>0.10237984078474389</v>
      </c>
      <c r="AB26" s="42">
        <v>0.10422561862120293</v>
      </c>
      <c r="AC26" s="42">
        <v>0.10586539246855527</v>
      </c>
      <c r="AD26" s="42">
        <v>0.10734219092387827</v>
      </c>
      <c r="AE26" s="42">
        <v>0.10865424714030381</v>
      </c>
      <c r="AF26" s="42">
        <v>0.10979587777985629</v>
      </c>
      <c r="AG26" s="42">
        <v>0.11081615232435445</v>
      </c>
      <c r="AH26" s="42">
        <v>0.11175263777671963</v>
      </c>
      <c r="AI26" s="42">
        <v>0.112601511743502</v>
      </c>
      <c r="AJ26" s="42">
        <v>0.11338713866525886</v>
      </c>
      <c r="AK26" s="43">
        <f t="shared" si="1"/>
        <v>6.8338786181115729</v>
      </c>
    </row>
    <row r="27" spans="1:37" ht="15" customHeight="1" x14ac:dyDescent="0.35">
      <c r="A27" s="37" t="s">
        <v>247</v>
      </c>
      <c r="B27" s="41" t="s">
        <v>248</v>
      </c>
      <c r="C27" s="42">
        <v>1.1620554324409947E-2</v>
      </c>
      <c r="D27" s="42">
        <v>1.9650195754967553E-2</v>
      </c>
      <c r="E27" s="42">
        <v>2.7979835464225711E-2</v>
      </c>
      <c r="F27" s="42">
        <v>3.6649883485602469E-2</v>
      </c>
      <c r="G27" s="42">
        <v>4.4681220077836398E-2</v>
      </c>
      <c r="H27" s="42">
        <v>5.1949401670815444E-2</v>
      </c>
      <c r="I27" s="42">
        <v>5.8833227122930994E-2</v>
      </c>
      <c r="J27" s="42">
        <v>6.5581088717011488E-2</v>
      </c>
      <c r="K27" s="42">
        <v>7.1964433661918764E-2</v>
      </c>
      <c r="L27" s="42">
        <v>7.8276630722446949E-2</v>
      </c>
      <c r="M27" s="42">
        <v>8.4683590581434057E-2</v>
      </c>
      <c r="N27" s="42">
        <v>9.1195438047501895E-2</v>
      </c>
      <c r="O27" s="42">
        <v>9.8256942188440957E-2</v>
      </c>
      <c r="P27" s="42">
        <v>0.10545619883333503</v>
      </c>
      <c r="Q27" s="42">
        <v>0.11273917990482041</v>
      </c>
      <c r="R27" s="42">
        <v>0.12003849253978935</v>
      </c>
      <c r="S27" s="42">
        <v>0.12720140698580132</v>
      </c>
      <c r="T27" s="42">
        <v>0.13428140401403871</v>
      </c>
      <c r="U27" s="42">
        <v>0.14120272661406735</v>
      </c>
      <c r="V27" s="42">
        <v>0.14810348634006737</v>
      </c>
      <c r="W27" s="42">
        <v>0.15500518733522803</v>
      </c>
      <c r="X27" s="42">
        <v>0.16196662895619054</v>
      </c>
      <c r="Y27" s="42">
        <v>0.16899533068434122</v>
      </c>
      <c r="Z27" s="42">
        <v>0.17612346008239183</v>
      </c>
      <c r="AA27" s="42">
        <v>0.18316114152441149</v>
      </c>
      <c r="AB27" s="42">
        <v>0.19013715279104387</v>
      </c>
      <c r="AC27" s="42">
        <v>0.19699675883792905</v>
      </c>
      <c r="AD27" s="42">
        <v>0.20371307308760495</v>
      </c>
      <c r="AE27" s="42">
        <v>0.21022717189811088</v>
      </c>
      <c r="AF27" s="42">
        <v>0.21646354476591592</v>
      </c>
      <c r="AG27" s="42">
        <v>0.22236078917223825</v>
      </c>
      <c r="AH27" s="42">
        <v>0.22793153430121399</v>
      </c>
      <c r="AI27" s="42">
        <v>0.23312834542030467</v>
      </c>
      <c r="AJ27" s="42">
        <v>0.23793467130347606</v>
      </c>
      <c r="AK27" s="43">
        <f t="shared" si="1"/>
        <v>11.108514045888137</v>
      </c>
    </row>
    <row r="28" spans="1:37" ht="15" customHeight="1" x14ac:dyDescent="0.35">
      <c r="A28" s="37" t="s">
        <v>249</v>
      </c>
      <c r="B28" s="41" t="s">
        <v>250</v>
      </c>
      <c r="C28" s="42">
        <v>0</v>
      </c>
      <c r="D28" s="42">
        <v>0</v>
      </c>
      <c r="E28" s="42">
        <v>0</v>
      </c>
      <c r="F28" s="42">
        <v>0</v>
      </c>
      <c r="G28" s="42">
        <v>0</v>
      </c>
      <c r="H28" s="42">
        <v>0</v>
      </c>
      <c r="I28" s="42">
        <v>0</v>
      </c>
      <c r="J28" s="42">
        <v>0</v>
      </c>
      <c r="K28" s="42">
        <v>0</v>
      </c>
      <c r="L28" s="42">
        <v>0</v>
      </c>
      <c r="M28" s="42">
        <v>0</v>
      </c>
      <c r="N28" s="42">
        <v>0</v>
      </c>
      <c r="O28" s="42">
        <v>0</v>
      </c>
      <c r="P28" s="42">
        <v>8.2158360806201426E-5</v>
      </c>
      <c r="Q28" s="42">
        <v>4.4907750299137922E-4</v>
      </c>
      <c r="R28" s="42">
        <v>1.0620929363493402E-3</v>
      </c>
      <c r="S28" s="42">
        <v>1.8154392740606156E-3</v>
      </c>
      <c r="T28" s="42">
        <v>2.6423860635425766E-3</v>
      </c>
      <c r="U28" s="42">
        <v>3.4995583945214713E-3</v>
      </c>
      <c r="V28" s="42">
        <v>4.363217055367013E-3</v>
      </c>
      <c r="W28" s="42">
        <v>5.2359763142707984E-3</v>
      </c>
      <c r="X28" s="42">
        <v>6.1069813558861643E-3</v>
      </c>
      <c r="Y28" s="42">
        <v>6.9735952250532789E-3</v>
      </c>
      <c r="Z28" s="42">
        <v>7.8410134130274759E-3</v>
      </c>
      <c r="AA28" s="42">
        <v>8.7099196522371133E-3</v>
      </c>
      <c r="AB28" s="42">
        <v>9.5666917475781127E-3</v>
      </c>
      <c r="AC28" s="42">
        <v>1.0406284205665762E-2</v>
      </c>
      <c r="AD28" s="42">
        <v>1.1225397141392561E-2</v>
      </c>
      <c r="AE28" s="42">
        <v>1.2008374732372895E-2</v>
      </c>
      <c r="AF28" s="42">
        <v>1.2749498669489281E-2</v>
      </c>
      <c r="AG28" s="42">
        <v>1.3436203064617678E-2</v>
      </c>
      <c r="AH28" s="42">
        <v>1.4052625792978725E-2</v>
      </c>
      <c r="AI28" s="42">
        <v>1.4602836402297158E-2</v>
      </c>
      <c r="AJ28" s="42">
        <v>1.5082122206324653E-2</v>
      </c>
      <c r="AK28" s="43" t="e">
        <f t="shared" si="1"/>
        <v>#DIV/0!</v>
      </c>
    </row>
    <row r="29" spans="1:37" ht="15" customHeight="1" x14ac:dyDescent="0.35">
      <c r="A29" s="37" t="s">
        <v>251</v>
      </c>
      <c r="B29" s="41" t="s">
        <v>252</v>
      </c>
      <c r="C29" s="42">
        <v>0.27260396991699604</v>
      </c>
      <c r="D29" s="42">
        <v>0.30698708011821002</v>
      </c>
      <c r="E29" s="42">
        <v>0.33770662165249687</v>
      </c>
      <c r="F29" s="42">
        <v>0.36706763017958821</v>
      </c>
      <c r="G29" s="42">
        <v>0.39476957235386911</v>
      </c>
      <c r="H29" s="42">
        <v>0.42065004752427698</v>
      </c>
      <c r="I29" s="42">
        <v>0.44649460732533974</v>
      </c>
      <c r="J29" s="42">
        <v>0.47262706560897305</v>
      </c>
      <c r="K29" s="42">
        <v>0.4978223014299506</v>
      </c>
      <c r="L29" s="42">
        <v>0.52329184117696503</v>
      </c>
      <c r="M29" s="42">
        <v>0.54924863511081212</v>
      </c>
      <c r="N29" s="42">
        <v>0.57557201394443402</v>
      </c>
      <c r="O29" s="42">
        <v>0.60244465761484323</v>
      </c>
      <c r="P29" s="42">
        <v>0.62991617499822328</v>
      </c>
      <c r="Q29" s="42">
        <v>0.65815461634933692</v>
      </c>
      <c r="R29" s="42">
        <v>0.68618105509221305</v>
      </c>
      <c r="S29" s="42">
        <v>0.71386185286780968</v>
      </c>
      <c r="T29" s="42">
        <v>0.74087599833326923</v>
      </c>
      <c r="U29" s="42">
        <v>0.76711624809605206</v>
      </c>
      <c r="V29" s="42">
        <v>0.79255360297685296</v>
      </c>
      <c r="W29" s="42">
        <v>0.81740118979402943</v>
      </c>
      <c r="X29" s="42">
        <v>0.84158209002269824</v>
      </c>
      <c r="Y29" s="42">
        <v>0.86473063922217885</v>
      </c>
      <c r="Z29" s="42">
        <v>0.88693031079402296</v>
      </c>
      <c r="AA29" s="42">
        <v>0.90816099945711082</v>
      </c>
      <c r="AB29" s="42">
        <v>0.92817050433446313</v>
      </c>
      <c r="AC29" s="42">
        <v>0.94683839829330352</v>
      </c>
      <c r="AD29" s="42">
        <v>0.96429358927849573</v>
      </c>
      <c r="AE29" s="42">
        <v>0.98042890644287961</v>
      </c>
      <c r="AF29" s="42">
        <v>0.99511009980588583</v>
      </c>
      <c r="AG29" s="42">
        <v>1.0081172575009794</v>
      </c>
      <c r="AH29" s="42">
        <v>1.0194186497994455</v>
      </c>
      <c r="AI29" s="42">
        <v>1.0292194644812986</v>
      </c>
      <c r="AJ29" s="42">
        <v>1.0374390713122243</v>
      </c>
      <c r="AK29" s="43">
        <f t="shared" si="1"/>
        <v>2.3794225832329583</v>
      </c>
    </row>
    <row r="30" spans="1:37" ht="15" customHeight="1" x14ac:dyDescent="0.35">
      <c r="A30" s="37" t="s">
        <v>253</v>
      </c>
      <c r="B30" s="41" t="s">
        <v>254</v>
      </c>
      <c r="C30" s="42">
        <v>2.1873993263392569E-3</v>
      </c>
      <c r="D30" s="42">
        <v>1.8201828714937156E-3</v>
      </c>
      <c r="E30" s="42">
        <v>1.4134559235555318E-3</v>
      </c>
      <c r="F30" s="42">
        <v>1.2819052006388222E-3</v>
      </c>
      <c r="G30" s="42">
        <v>1.2123257659586914E-3</v>
      </c>
      <c r="H30" s="42">
        <v>1.1504863126218629E-3</v>
      </c>
      <c r="I30" s="42">
        <v>1.0965111236981495E-3</v>
      </c>
      <c r="J30" s="42">
        <v>1.0485519013722067E-3</v>
      </c>
      <c r="K30" s="42">
        <v>1.0049797080979236E-3</v>
      </c>
      <c r="L30" s="42">
        <v>9.684823156652974E-4</v>
      </c>
      <c r="M30" s="42">
        <v>9.3617056704955591E-4</v>
      </c>
      <c r="N30" s="42">
        <v>9.0882074633902331E-4</v>
      </c>
      <c r="O30" s="42">
        <v>8.8586151172393194E-4</v>
      </c>
      <c r="P30" s="42">
        <v>8.6890266396938344E-4</v>
      </c>
      <c r="Q30" s="42">
        <v>8.5900465956812539E-4</v>
      </c>
      <c r="R30" s="42">
        <v>8.5288380730906739E-4</v>
      </c>
      <c r="S30" s="42">
        <v>8.5121701505678235E-4</v>
      </c>
      <c r="T30" s="42">
        <v>8.5424493356997446E-4</v>
      </c>
      <c r="U30" s="42">
        <v>8.6023287116748575E-4</v>
      </c>
      <c r="V30" s="42">
        <v>8.6831853825130364E-4</v>
      </c>
      <c r="W30" s="42">
        <v>8.7537527508048732E-4</v>
      </c>
      <c r="X30" s="42">
        <v>8.8353163391474644E-4</v>
      </c>
      <c r="Y30" s="42">
        <v>8.9200951051847529E-4</v>
      </c>
      <c r="Z30" s="42">
        <v>9.0047814346644859E-4</v>
      </c>
      <c r="AA30" s="42">
        <v>9.12146343014487E-4</v>
      </c>
      <c r="AB30" s="42">
        <v>9.2011297332100295E-4</v>
      </c>
      <c r="AC30" s="42">
        <v>9.3179729249271803E-4</v>
      </c>
      <c r="AD30" s="42">
        <v>9.4296012950449823E-4</v>
      </c>
      <c r="AE30" s="42">
        <v>9.5353667351081445E-4</v>
      </c>
      <c r="AF30" s="42">
        <v>9.6328157203239408E-4</v>
      </c>
      <c r="AG30" s="42">
        <v>9.7215567924531564E-4</v>
      </c>
      <c r="AH30" s="42">
        <v>9.8005073697009551E-4</v>
      </c>
      <c r="AI30" s="42">
        <v>9.8728032306568108E-4</v>
      </c>
      <c r="AJ30" s="42">
        <v>9.9374950700170379E-4</v>
      </c>
      <c r="AK30" s="43">
        <f t="shared" si="1"/>
        <v>-0.45403864492681834</v>
      </c>
    </row>
    <row r="31" spans="1:37" ht="15" customHeight="1" x14ac:dyDescent="0.35">
      <c r="A31" s="37" t="s">
        <v>255</v>
      </c>
      <c r="B31" s="41" t="s">
        <v>256</v>
      </c>
      <c r="C31" s="42">
        <v>3.5854049883901826E-3</v>
      </c>
      <c r="D31" s="42">
        <v>3.5129136003197296E-3</v>
      </c>
      <c r="E31" s="42">
        <v>3.4201758427549801E-3</v>
      </c>
      <c r="F31" s="42">
        <v>3.3354923888060536E-3</v>
      </c>
      <c r="G31" s="42">
        <v>3.2630345616155767E-3</v>
      </c>
      <c r="H31" s="42">
        <v>3.1930895284745142E-3</v>
      </c>
      <c r="I31" s="42">
        <v>3.1312342299971803E-3</v>
      </c>
      <c r="J31" s="42">
        <v>3.0668713710413479E-3</v>
      </c>
      <c r="K31" s="42">
        <v>2.9947400198378012E-3</v>
      </c>
      <c r="L31" s="42">
        <v>2.9211910042707214E-3</v>
      </c>
      <c r="M31" s="42">
        <v>2.8480232236929252E-3</v>
      </c>
      <c r="N31" s="42">
        <v>2.7814252459058306E-3</v>
      </c>
      <c r="O31" s="42">
        <v>2.7256248793558575E-3</v>
      </c>
      <c r="P31" s="42">
        <v>2.6824779087456954E-3</v>
      </c>
      <c r="Q31" s="42">
        <v>2.6558346951103071E-3</v>
      </c>
      <c r="R31" s="42">
        <v>2.6378477754630441E-3</v>
      </c>
      <c r="S31" s="42">
        <v>2.6317368514743255E-3</v>
      </c>
      <c r="T31" s="42">
        <v>2.6377050658201351E-3</v>
      </c>
      <c r="U31" s="42">
        <v>2.6493567436707871E-3</v>
      </c>
      <c r="V31" s="42">
        <v>2.6647755910733212E-3</v>
      </c>
      <c r="W31" s="42">
        <v>2.6795594633077552E-3</v>
      </c>
      <c r="X31" s="42">
        <v>2.6959308957455849E-3</v>
      </c>
      <c r="Y31" s="42">
        <v>2.7137871209515921E-3</v>
      </c>
      <c r="Z31" s="42">
        <v>2.732654574055934E-3</v>
      </c>
      <c r="AA31" s="42">
        <v>2.7587408956208322E-3</v>
      </c>
      <c r="AB31" s="42">
        <v>2.78598848167889E-3</v>
      </c>
      <c r="AC31" s="42">
        <v>2.8121214011623914E-3</v>
      </c>
      <c r="AD31" s="42">
        <v>2.8382497581466125E-3</v>
      </c>
      <c r="AE31" s="42">
        <v>2.8635103426558968E-3</v>
      </c>
      <c r="AF31" s="42">
        <v>2.8873160275974057E-3</v>
      </c>
      <c r="AG31" s="42">
        <v>2.90835954201768E-3</v>
      </c>
      <c r="AH31" s="42">
        <v>2.9263905876587143E-3</v>
      </c>
      <c r="AI31" s="42">
        <v>2.9426473648453784E-3</v>
      </c>
      <c r="AJ31" s="42">
        <v>2.9564736025480052E-3</v>
      </c>
      <c r="AK31" s="43">
        <f t="shared" si="1"/>
        <v>-0.15839842964571621</v>
      </c>
    </row>
    <row r="32" spans="1:37" ht="15" customHeight="1" x14ac:dyDescent="0.35">
      <c r="A32" s="37" t="s">
        <v>257</v>
      </c>
      <c r="B32" s="41" t="s">
        <v>258</v>
      </c>
      <c r="C32" s="42">
        <v>3.2317113210499629E-4</v>
      </c>
      <c r="D32" s="42">
        <v>3.3032151128204536E-4</v>
      </c>
      <c r="E32" s="42">
        <v>3.3649470623797208E-4</v>
      </c>
      <c r="F32" s="42">
        <v>3.441575463378261E-4</v>
      </c>
      <c r="G32" s="42">
        <v>3.5345272331471707E-4</v>
      </c>
      <c r="H32" s="42">
        <v>3.6134595273171178E-4</v>
      </c>
      <c r="I32" s="42">
        <v>3.6998340529441212E-4</v>
      </c>
      <c r="J32" s="42">
        <v>3.7929347158198646E-4</v>
      </c>
      <c r="K32" s="42">
        <v>3.8860997653708963E-4</v>
      </c>
      <c r="L32" s="42">
        <v>3.9842861924272067E-4</v>
      </c>
      <c r="M32" s="42">
        <v>4.0878086481878275E-4</v>
      </c>
      <c r="N32" s="42">
        <v>4.1935288769451827E-4</v>
      </c>
      <c r="O32" s="42">
        <v>4.3022890121625137E-4</v>
      </c>
      <c r="P32" s="42">
        <v>4.414711919269937E-4</v>
      </c>
      <c r="Q32" s="42">
        <v>4.5323769160469886E-4</v>
      </c>
      <c r="R32" s="42">
        <v>4.645542201309754E-4</v>
      </c>
      <c r="S32" s="42">
        <v>4.760188020833381E-4</v>
      </c>
      <c r="T32" s="42">
        <v>4.875667786454008E-4</v>
      </c>
      <c r="U32" s="42">
        <v>4.986631077485528E-4</v>
      </c>
      <c r="V32" s="42">
        <v>5.0939868033484704E-4</v>
      </c>
      <c r="W32" s="42">
        <v>5.2006759275093387E-4</v>
      </c>
      <c r="X32" s="42">
        <v>5.304311298157424E-4</v>
      </c>
      <c r="Y32" s="42">
        <v>5.4081003237500434E-4</v>
      </c>
      <c r="Z32" s="42">
        <v>5.5148153759101721E-4</v>
      </c>
      <c r="AA32" s="42">
        <v>5.5970251153676231E-4</v>
      </c>
      <c r="AB32" s="42">
        <v>5.7046112187233804E-4</v>
      </c>
      <c r="AC32" s="42">
        <v>5.8181565701847431E-4</v>
      </c>
      <c r="AD32" s="42">
        <v>5.9354213025036699E-4</v>
      </c>
      <c r="AE32" s="42">
        <v>6.0542365146245062E-4</v>
      </c>
      <c r="AF32" s="42">
        <v>6.1737185990124312E-4</v>
      </c>
      <c r="AG32" s="42">
        <v>6.2926067684891901E-4</v>
      </c>
      <c r="AH32" s="42">
        <v>6.4084532060701123E-4</v>
      </c>
      <c r="AI32" s="42">
        <v>6.5258254795660877E-4</v>
      </c>
      <c r="AJ32" s="42">
        <v>6.6416125245221292E-4</v>
      </c>
      <c r="AK32" s="43">
        <f t="shared" si="1"/>
        <v>1.0106509257434286</v>
      </c>
    </row>
    <row r="33" spans="1:37" ht="15" customHeight="1" x14ac:dyDescent="0.35">
      <c r="A33" s="37" t="s">
        <v>259</v>
      </c>
      <c r="B33" s="41" t="s">
        <v>260</v>
      </c>
      <c r="C33" s="42">
        <v>6.3347131561682589E-4</v>
      </c>
      <c r="D33" s="42">
        <v>6.3726071333850779E-4</v>
      </c>
      <c r="E33" s="42">
        <v>6.3735794126609931E-4</v>
      </c>
      <c r="F33" s="42">
        <v>6.4058142091223062E-4</v>
      </c>
      <c r="G33" s="42">
        <v>6.4721714804824701E-4</v>
      </c>
      <c r="H33" s="42">
        <v>6.5230851462930346E-4</v>
      </c>
      <c r="I33" s="42">
        <v>6.5888676270973588E-4</v>
      </c>
      <c r="J33" s="42">
        <v>6.6621398336601072E-4</v>
      </c>
      <c r="K33" s="42">
        <v>6.7340249708357127E-4</v>
      </c>
      <c r="L33" s="42">
        <v>6.8100474155745544E-4</v>
      </c>
      <c r="M33" s="42">
        <v>6.8900074181029206E-4</v>
      </c>
      <c r="N33" s="42">
        <v>6.9713889548366067E-4</v>
      </c>
      <c r="O33" s="42">
        <v>7.0588143098377688E-4</v>
      </c>
      <c r="P33" s="42">
        <v>7.1491145063190098E-4</v>
      </c>
      <c r="Q33" s="42">
        <v>7.2506144403570896E-4</v>
      </c>
      <c r="R33" s="42">
        <v>7.3490650016561792E-4</v>
      </c>
      <c r="S33" s="42">
        <v>7.4541854866585469E-4</v>
      </c>
      <c r="T33" s="42">
        <v>7.5668699691020446E-4</v>
      </c>
      <c r="U33" s="42">
        <v>7.6764842291019212E-4</v>
      </c>
      <c r="V33" s="42">
        <v>7.7810555532985888E-4</v>
      </c>
      <c r="W33" s="42">
        <v>7.8805326572319273E-4</v>
      </c>
      <c r="X33" s="42">
        <v>7.9754188791547305E-4</v>
      </c>
      <c r="Y33" s="42">
        <v>8.0682970058145571E-4</v>
      </c>
      <c r="Z33" s="42">
        <v>8.1618375559366061E-4</v>
      </c>
      <c r="AA33" s="42">
        <v>8.2041133182623311E-4</v>
      </c>
      <c r="AB33" s="42">
        <v>8.2874105636790733E-4</v>
      </c>
      <c r="AC33" s="42">
        <v>8.375171323522164E-4</v>
      </c>
      <c r="AD33" s="42">
        <v>8.4629203011518759E-4</v>
      </c>
      <c r="AE33" s="42">
        <v>8.5485135407945814E-4</v>
      </c>
      <c r="AF33" s="42">
        <v>8.6295213714421455E-4</v>
      </c>
      <c r="AG33" s="42">
        <v>8.704028889463415E-4</v>
      </c>
      <c r="AH33" s="42">
        <v>8.7695014331236874E-4</v>
      </c>
      <c r="AI33" s="42">
        <v>8.8298019399190479E-4</v>
      </c>
      <c r="AJ33" s="42">
        <v>8.8832590503858219E-4</v>
      </c>
      <c r="AK33" s="43">
        <f t="shared" si="1"/>
        <v>0.39397563108007033</v>
      </c>
    </row>
    <row r="34" spans="1:37" ht="15" customHeight="1" x14ac:dyDescent="0.35">
      <c r="A34" s="37" t="s">
        <v>261</v>
      </c>
      <c r="B34" s="41" t="s">
        <v>262</v>
      </c>
      <c r="C34" s="42">
        <v>0</v>
      </c>
      <c r="D34" s="42">
        <v>0</v>
      </c>
      <c r="E34" s="42">
        <v>0</v>
      </c>
      <c r="F34" s="42">
        <v>0</v>
      </c>
      <c r="G34" s="42">
        <v>0</v>
      </c>
      <c r="H34" s="42">
        <v>0</v>
      </c>
      <c r="I34" s="42">
        <v>0</v>
      </c>
      <c r="J34" s="42">
        <v>0</v>
      </c>
      <c r="K34" s="42">
        <v>0</v>
      </c>
      <c r="L34" s="42">
        <v>0</v>
      </c>
      <c r="M34" s="42">
        <v>0</v>
      </c>
      <c r="N34" s="42">
        <v>0</v>
      </c>
      <c r="O34" s="42">
        <v>0</v>
      </c>
      <c r="P34" s="42">
        <v>0</v>
      </c>
      <c r="Q34" s="42">
        <v>0</v>
      </c>
      <c r="R34" s="42">
        <v>0</v>
      </c>
      <c r="S34" s="42">
        <v>0</v>
      </c>
      <c r="T34" s="42">
        <v>0</v>
      </c>
      <c r="U34" s="42">
        <v>0</v>
      </c>
      <c r="V34" s="42">
        <v>0</v>
      </c>
      <c r="W34" s="42">
        <v>0</v>
      </c>
      <c r="X34" s="42">
        <v>0</v>
      </c>
      <c r="Y34" s="42">
        <v>0</v>
      </c>
      <c r="Z34" s="42">
        <v>0</v>
      </c>
      <c r="AA34" s="42">
        <v>0</v>
      </c>
      <c r="AB34" s="42">
        <v>0</v>
      </c>
      <c r="AC34" s="42">
        <v>0</v>
      </c>
      <c r="AD34" s="42">
        <v>0</v>
      </c>
      <c r="AE34" s="42">
        <v>0</v>
      </c>
      <c r="AF34" s="42">
        <v>0</v>
      </c>
      <c r="AG34" s="42">
        <v>0</v>
      </c>
      <c r="AH34" s="42">
        <v>0</v>
      </c>
      <c r="AI34" s="42">
        <v>0</v>
      </c>
      <c r="AJ34" s="42">
        <v>0</v>
      </c>
      <c r="AK34" s="43" t="e">
        <f t="shared" si="1"/>
        <v>#DIV/0!</v>
      </c>
    </row>
    <row r="35" spans="1:37" ht="15" customHeight="1" x14ac:dyDescent="0.35">
      <c r="A35" s="37" t="s">
        <v>263</v>
      </c>
      <c r="B35" s="41" t="s">
        <v>264</v>
      </c>
      <c r="C35" s="42">
        <v>2.0740614304417146E-4</v>
      </c>
      <c r="D35" s="42">
        <v>4.1145441281716349E-4</v>
      </c>
      <c r="E35" s="42">
        <v>7.9109289309024235E-4</v>
      </c>
      <c r="F35" s="42">
        <v>1.4280756511865316E-3</v>
      </c>
      <c r="G35" s="42">
        <v>2.5555352015674245E-3</v>
      </c>
      <c r="H35" s="42">
        <v>4.1886284395448916E-3</v>
      </c>
      <c r="I35" s="42">
        <v>5.8793429590272396E-3</v>
      </c>
      <c r="J35" s="42">
        <v>7.7704668416539854E-3</v>
      </c>
      <c r="K35" s="42">
        <v>9.8137200476500902E-3</v>
      </c>
      <c r="L35" s="42">
        <v>1.1813315730020283E-2</v>
      </c>
      <c r="M35" s="42">
        <v>1.3760333344712928E-2</v>
      </c>
      <c r="N35" s="42">
        <v>1.5546806418821429E-2</v>
      </c>
      <c r="O35" s="42">
        <v>1.7289823967628102E-2</v>
      </c>
      <c r="P35" s="42">
        <v>1.8951690454178417E-2</v>
      </c>
      <c r="Q35" s="42">
        <v>2.0545834357702856E-2</v>
      </c>
      <c r="R35" s="42">
        <v>2.1907449844554918E-2</v>
      </c>
      <c r="S35" s="42">
        <v>2.3166669382552196E-2</v>
      </c>
      <c r="T35" s="42">
        <v>2.4341856870655456E-2</v>
      </c>
      <c r="U35" s="42">
        <v>2.5415619931997951E-2</v>
      </c>
      <c r="V35" s="42">
        <v>2.6387297504522612E-2</v>
      </c>
      <c r="W35" s="42">
        <v>2.7194972061406149E-2</v>
      </c>
      <c r="X35" s="42">
        <v>2.7882974094257031E-2</v>
      </c>
      <c r="Y35" s="42">
        <v>2.8463881514294652E-2</v>
      </c>
      <c r="Z35" s="42">
        <v>2.8951405550534003E-2</v>
      </c>
      <c r="AA35" s="42">
        <v>2.9341302083408065E-2</v>
      </c>
      <c r="AB35" s="42">
        <v>2.9654536324787904E-2</v>
      </c>
      <c r="AC35" s="42">
        <v>2.9911049985521514E-2</v>
      </c>
      <c r="AD35" s="42">
        <v>3.0128397816513528E-2</v>
      </c>
      <c r="AE35" s="42">
        <v>3.0312010184552679E-2</v>
      </c>
      <c r="AF35" s="42">
        <v>3.0465341552539028E-2</v>
      </c>
      <c r="AG35" s="42">
        <v>3.060720956965355E-2</v>
      </c>
      <c r="AH35" s="42">
        <v>3.0759087646082317E-2</v>
      </c>
      <c r="AI35" s="42">
        <v>3.0917251313581744E-2</v>
      </c>
      <c r="AJ35" s="42">
        <v>3.1086273134688095E-2</v>
      </c>
      <c r="AK35" s="43">
        <f t="shared" si="1"/>
        <v>74.552168518123992</v>
      </c>
    </row>
    <row r="36" spans="1:37" ht="15" customHeight="1" x14ac:dyDescent="0.35">
      <c r="A36" s="37" t="s">
        <v>265</v>
      </c>
      <c r="B36" s="41" t="s">
        <v>266</v>
      </c>
      <c r="C36" s="42">
        <v>0.68402928427011656</v>
      </c>
      <c r="D36" s="42">
        <v>0.75476973313930118</v>
      </c>
      <c r="E36" s="42">
        <v>0.83489310177163911</v>
      </c>
      <c r="F36" s="42">
        <v>0.9216027605703887</v>
      </c>
      <c r="G36" s="42">
        <v>1.0125749400803492</v>
      </c>
      <c r="H36" s="42">
        <v>1.1025995471814725</v>
      </c>
      <c r="I36" s="42">
        <v>1.1942303269340655</v>
      </c>
      <c r="J36" s="42">
        <v>1.2883246307351079</v>
      </c>
      <c r="K36" s="42">
        <v>1.3822950434805215</v>
      </c>
      <c r="L36" s="42">
        <v>1.4737856059682959</v>
      </c>
      <c r="M36" s="42">
        <v>1.5647896812760671</v>
      </c>
      <c r="N36" s="42">
        <v>1.6560221024526427</v>
      </c>
      <c r="O36" s="42">
        <v>1.7495883704310424</v>
      </c>
      <c r="P36" s="42">
        <v>1.8465932488702201</v>
      </c>
      <c r="Q36" s="42">
        <v>1.9491084652078983</v>
      </c>
      <c r="R36" s="42">
        <v>2.0547241328624644</v>
      </c>
      <c r="S36" s="42">
        <v>2.1635061984355297</v>
      </c>
      <c r="T36" s="42">
        <v>2.2755576708815779</v>
      </c>
      <c r="U36" s="42">
        <v>2.388879240833838</v>
      </c>
      <c r="V36" s="42">
        <v>2.5028279787602319</v>
      </c>
      <c r="W36" s="42">
        <v>2.6175817196297184</v>
      </c>
      <c r="X36" s="42">
        <v>2.7325000233265948</v>
      </c>
      <c r="Y36" s="42">
        <v>2.8465269216782891</v>
      </c>
      <c r="Z36" s="42">
        <v>2.9595900816119038</v>
      </c>
      <c r="AA36" s="42">
        <v>3.069871931715527</v>
      </c>
      <c r="AB36" s="42">
        <v>3.176990772208562</v>
      </c>
      <c r="AC36" s="42">
        <v>3.2806625686164743</v>
      </c>
      <c r="AD36" s="42">
        <v>3.3815382333286821</v>
      </c>
      <c r="AE36" s="42">
        <v>3.4791504903490638</v>
      </c>
      <c r="AF36" s="42">
        <v>3.5722597247092422</v>
      </c>
      <c r="AG36" s="42">
        <v>3.6606232017273173</v>
      </c>
      <c r="AH36" s="42">
        <v>3.7444330240290129</v>
      </c>
      <c r="AI36" s="42">
        <v>3.8240845567138027</v>
      </c>
      <c r="AJ36" s="42">
        <v>3.8989795758827159</v>
      </c>
      <c r="AK36" s="43">
        <f t="shared" si="1"/>
        <v>4.165786868089894</v>
      </c>
    </row>
    <row r="37" spans="1:37" ht="15.75" customHeight="1" x14ac:dyDescent="0.35">
      <c r="A37" s="13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2"/>
      <c r="AJ37" s="42"/>
      <c r="AK37" s="44"/>
    </row>
    <row r="38" spans="1:37" ht="15" customHeight="1" x14ac:dyDescent="0.35">
      <c r="A38" s="37" t="s">
        <v>267</v>
      </c>
      <c r="B38" s="45" t="s">
        <v>268</v>
      </c>
      <c r="C38" s="42">
        <v>9.7683461251961496</v>
      </c>
      <c r="D38" s="42">
        <v>9.9527983180065895</v>
      </c>
      <c r="E38" s="42">
        <v>10.041151909016865</v>
      </c>
      <c r="F38" s="42">
        <v>10.126329957694427</v>
      </c>
      <c r="G38" s="42">
        <v>10.205882946106525</v>
      </c>
      <c r="H38" s="42">
        <v>10.272560947617507</v>
      </c>
      <c r="I38" s="42">
        <v>10.347341562434853</v>
      </c>
      <c r="J38" s="42">
        <v>10.430246494852216</v>
      </c>
      <c r="K38" s="42">
        <v>10.518754787880193</v>
      </c>
      <c r="L38" s="42">
        <v>10.606695636342666</v>
      </c>
      <c r="M38" s="42">
        <v>10.695510025470767</v>
      </c>
      <c r="N38" s="42">
        <v>10.781456307505966</v>
      </c>
      <c r="O38" s="42">
        <v>10.865601075356739</v>
      </c>
      <c r="P38" s="42">
        <v>10.95286298102415</v>
      </c>
      <c r="Q38" s="42">
        <v>11.050843328221909</v>
      </c>
      <c r="R38" s="42">
        <v>11.152755908321101</v>
      </c>
      <c r="S38" s="42">
        <v>11.260511697043441</v>
      </c>
      <c r="T38" s="42">
        <v>11.37652708557712</v>
      </c>
      <c r="U38" s="42">
        <v>11.497514850138652</v>
      </c>
      <c r="V38" s="42">
        <v>11.623333131532886</v>
      </c>
      <c r="W38" s="42">
        <v>11.755821675410978</v>
      </c>
      <c r="X38" s="42">
        <v>11.895691547904208</v>
      </c>
      <c r="Y38" s="42">
        <v>12.039212804543407</v>
      </c>
      <c r="Z38" s="42">
        <v>12.185861413108221</v>
      </c>
      <c r="AA38" s="42">
        <v>12.33335030294511</v>
      </c>
      <c r="AB38" s="42">
        <v>12.479761837763727</v>
      </c>
      <c r="AC38" s="42">
        <v>12.622846311512607</v>
      </c>
      <c r="AD38" s="42">
        <v>12.764385481583489</v>
      </c>
      <c r="AE38" s="42">
        <v>12.902295210268887</v>
      </c>
      <c r="AF38" s="42">
        <v>13.033736049053008</v>
      </c>
      <c r="AG38" s="42">
        <v>13.155656340670033</v>
      </c>
      <c r="AH38" s="42">
        <v>13.266409974283068</v>
      </c>
      <c r="AI38" s="42">
        <v>13.368330031414876</v>
      </c>
      <c r="AJ38" s="42">
        <v>13.459639877861015</v>
      </c>
      <c r="AK38" s="43">
        <f>(AJ38-D38)/D38</f>
        <v>0.35234729447997076</v>
      </c>
    </row>
    <row r="39" spans="1:37" ht="15.75" customHeight="1" x14ac:dyDescent="0.35">
      <c r="A39" s="13"/>
      <c r="B39" s="42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42"/>
      <c r="AJ39" s="42"/>
      <c r="AK39" s="44"/>
    </row>
    <row r="40" spans="1:37" ht="15" customHeight="1" x14ac:dyDescent="0.35">
      <c r="A40" s="13"/>
      <c r="B40" s="45" t="s">
        <v>269</v>
      </c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42"/>
      <c r="AJ40" s="42"/>
      <c r="AK40" s="44"/>
    </row>
    <row r="41" spans="1:37" ht="15" customHeight="1" x14ac:dyDescent="0.35">
      <c r="A41" s="13"/>
      <c r="B41" s="45" t="s">
        <v>270</v>
      </c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42"/>
      <c r="AJ41" s="42"/>
      <c r="AK41" s="44"/>
    </row>
    <row r="42" spans="1:37" ht="15" customHeight="1" x14ac:dyDescent="0.35">
      <c r="A42" s="37" t="s">
        <v>271</v>
      </c>
      <c r="B42" s="41" t="s">
        <v>231</v>
      </c>
      <c r="C42" s="42">
        <v>7.7328299496667521</v>
      </c>
      <c r="D42" s="42">
        <v>7.8129198215271227</v>
      </c>
      <c r="E42" s="42">
        <v>7.8250253881237661</v>
      </c>
      <c r="F42" s="42">
        <v>7.8362510809896762</v>
      </c>
      <c r="G42" s="42">
        <v>7.8513480900112489</v>
      </c>
      <c r="H42" s="42">
        <v>7.8599918924902905</v>
      </c>
      <c r="I42" s="42">
        <v>7.8744436863608449</v>
      </c>
      <c r="J42" s="42">
        <v>7.8896519440907955</v>
      </c>
      <c r="K42" s="42">
        <v>7.8997192991060388</v>
      </c>
      <c r="L42" s="42">
        <v>7.9083432709562933</v>
      </c>
      <c r="M42" s="42">
        <v>7.9052969867957401</v>
      </c>
      <c r="N42" s="42">
        <v>7.8910660091511646</v>
      </c>
      <c r="O42" s="42">
        <v>7.862071055449813</v>
      </c>
      <c r="P42" s="42">
        <v>7.8239372082156482</v>
      </c>
      <c r="Q42" s="42">
        <v>7.7831881174431121</v>
      </c>
      <c r="R42" s="42">
        <v>7.7361229153038096</v>
      </c>
      <c r="S42" s="42">
        <v>7.6863145286977987</v>
      </c>
      <c r="T42" s="42">
        <v>7.6319770748048672</v>
      </c>
      <c r="U42" s="42">
        <v>7.5712807286020984</v>
      </c>
      <c r="V42" s="42">
        <v>7.5051089006478069</v>
      </c>
      <c r="W42" s="42">
        <v>7.4367530647359006</v>
      </c>
      <c r="X42" s="42">
        <v>7.3677981657031859</v>
      </c>
      <c r="Y42" s="42">
        <v>7.2992504971747207</v>
      </c>
      <c r="Z42" s="42">
        <v>7.2320969204881891</v>
      </c>
      <c r="AA42" s="42">
        <v>7.1693607539289737</v>
      </c>
      <c r="AB42" s="42">
        <v>7.1100467608864752</v>
      </c>
      <c r="AC42" s="42">
        <v>7.0547255589939839</v>
      </c>
      <c r="AD42" s="42">
        <v>7.0048545372414974</v>
      </c>
      <c r="AE42" s="42">
        <v>6.9590317131387698</v>
      </c>
      <c r="AF42" s="42">
        <v>6.9194292838355826</v>
      </c>
      <c r="AG42" s="42">
        <v>6.8830533674421179</v>
      </c>
      <c r="AH42" s="42">
        <v>6.847551567678865</v>
      </c>
      <c r="AI42" s="42">
        <v>6.8147383993705688</v>
      </c>
      <c r="AJ42" s="42">
        <v>6.7837666170788893</v>
      </c>
      <c r="AK42" s="43">
        <f t="shared" ref="AK42:AK44" si="2">(AJ42-D42)/D42</f>
        <v>-0.13172453166773621</v>
      </c>
    </row>
    <row r="43" spans="1:37" ht="15" customHeight="1" x14ac:dyDescent="0.35">
      <c r="A43" s="37" t="s">
        <v>272</v>
      </c>
      <c r="B43" s="41" t="s">
        <v>233</v>
      </c>
      <c r="C43" s="42">
        <v>3.1570377547262933E-2</v>
      </c>
      <c r="D43" s="42">
        <v>3.6684393599687504E-2</v>
      </c>
      <c r="E43" s="42">
        <v>4.5466499586078866E-2</v>
      </c>
      <c r="F43" s="42">
        <v>5.770748514200779E-2</v>
      </c>
      <c r="G43" s="42">
        <v>7.003382490019569E-2</v>
      </c>
      <c r="H43" s="42">
        <v>8.2317755981409876E-2</v>
      </c>
      <c r="I43" s="42">
        <v>9.4627024047296712E-2</v>
      </c>
      <c r="J43" s="42">
        <v>0.10668720433668634</v>
      </c>
      <c r="K43" s="42">
        <v>0.11844220170803736</v>
      </c>
      <c r="L43" s="42">
        <v>0.12960277728933678</v>
      </c>
      <c r="M43" s="42">
        <v>0.13960104196854928</v>
      </c>
      <c r="N43" s="42">
        <v>0.14856292793897874</v>
      </c>
      <c r="O43" s="42">
        <v>0.15631533705756087</v>
      </c>
      <c r="P43" s="42">
        <v>0.16303598716515172</v>
      </c>
      <c r="Q43" s="42">
        <v>0.16897304370372104</v>
      </c>
      <c r="R43" s="42">
        <v>0.17378748267265634</v>
      </c>
      <c r="S43" s="42">
        <v>0.17756043683442116</v>
      </c>
      <c r="T43" s="42">
        <v>0.18049035599120111</v>
      </c>
      <c r="U43" s="42">
        <v>0.18253841332617904</v>
      </c>
      <c r="V43" s="42">
        <v>0.18378264677496919</v>
      </c>
      <c r="W43" s="42">
        <v>0.18449342115386599</v>
      </c>
      <c r="X43" s="42">
        <v>0.18464852404027024</v>
      </c>
      <c r="Y43" s="42">
        <v>0.18426258520467592</v>
      </c>
      <c r="Z43" s="42">
        <v>0.18343967774728717</v>
      </c>
      <c r="AA43" s="42">
        <v>0.18233805396859595</v>
      </c>
      <c r="AB43" s="42">
        <v>0.1809224176381411</v>
      </c>
      <c r="AC43" s="42">
        <v>0.17928517493670773</v>
      </c>
      <c r="AD43" s="42">
        <v>0.17757305233174148</v>
      </c>
      <c r="AE43" s="42">
        <v>0.17575922321235102</v>
      </c>
      <c r="AF43" s="42">
        <v>0.17406242162847735</v>
      </c>
      <c r="AG43" s="42">
        <v>0.17242501228745938</v>
      </c>
      <c r="AH43" s="42">
        <v>0.1707246152187325</v>
      </c>
      <c r="AI43" s="42">
        <v>0.16901263084027507</v>
      </c>
      <c r="AJ43" s="42">
        <v>0.16726365841092172</v>
      </c>
      <c r="AK43" s="43">
        <f t="shared" si="2"/>
        <v>3.5595317789946122</v>
      </c>
    </row>
    <row r="44" spans="1:37" ht="15" customHeight="1" x14ac:dyDescent="0.35">
      <c r="A44" s="37" t="s">
        <v>273</v>
      </c>
      <c r="B44" s="41" t="s">
        <v>274</v>
      </c>
      <c r="C44" s="42">
        <v>7.7644001801174589</v>
      </c>
      <c r="D44" s="42">
        <v>7.8496042151268099</v>
      </c>
      <c r="E44" s="42">
        <v>7.8704917392453826</v>
      </c>
      <c r="F44" s="42">
        <v>7.8939584918958019</v>
      </c>
      <c r="G44" s="42">
        <v>7.9213817664330897</v>
      </c>
      <c r="H44" s="42">
        <v>7.9423094257394515</v>
      </c>
      <c r="I44" s="42">
        <v>7.9690707104081415</v>
      </c>
      <c r="J44" s="42">
        <v>7.9963394454466457</v>
      </c>
      <c r="K44" s="42">
        <v>8.0181612780298348</v>
      </c>
      <c r="L44" s="42">
        <v>8.0379461967744703</v>
      </c>
      <c r="M44" s="42">
        <v>8.0448979544945107</v>
      </c>
      <c r="N44" s="42">
        <v>8.0396287885414761</v>
      </c>
      <c r="O44" s="42">
        <v>8.0183862439476705</v>
      </c>
      <c r="P44" s="42">
        <v>7.9869729725281022</v>
      </c>
      <c r="Q44" s="42">
        <v>7.9521613097249979</v>
      </c>
      <c r="R44" s="42">
        <v>7.9099104722694795</v>
      </c>
      <c r="S44" s="42">
        <v>7.8638750398288959</v>
      </c>
      <c r="T44" s="42">
        <v>7.8124675050976196</v>
      </c>
      <c r="U44" s="42">
        <v>7.7538189190122715</v>
      </c>
      <c r="V44" s="42">
        <v>7.6888913244911876</v>
      </c>
      <c r="W44" s="42">
        <v>7.621246783156181</v>
      </c>
      <c r="X44" s="42">
        <v>7.552446987028663</v>
      </c>
      <c r="Y44" s="42">
        <v>7.4835131567073292</v>
      </c>
      <c r="Z44" s="42">
        <v>7.4155366725691518</v>
      </c>
      <c r="AA44" s="42">
        <v>7.351698882237125</v>
      </c>
      <c r="AB44" s="42">
        <v>7.2909693272177281</v>
      </c>
      <c r="AC44" s="42">
        <v>7.2340105852238139</v>
      </c>
      <c r="AD44" s="42">
        <v>7.1824275895732388</v>
      </c>
      <c r="AE44" s="42">
        <v>7.1347909363511217</v>
      </c>
      <c r="AF44" s="42">
        <v>7.093491779837251</v>
      </c>
      <c r="AG44" s="42">
        <v>7.0554786772523572</v>
      </c>
      <c r="AH44" s="42">
        <v>7.0182761828975968</v>
      </c>
      <c r="AI44" s="42">
        <v>6.9837511789984754</v>
      </c>
      <c r="AJ44" s="42">
        <v>6.9510301266915011</v>
      </c>
      <c r="AK44" s="43">
        <f t="shared" si="2"/>
        <v>-0.11447380833592671</v>
      </c>
    </row>
    <row r="45" spans="1:37" ht="15.75" customHeight="1" x14ac:dyDescent="0.35">
      <c r="A45" s="13"/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42"/>
      <c r="AD45" s="42"/>
      <c r="AE45" s="42"/>
      <c r="AF45" s="42"/>
      <c r="AG45" s="42"/>
      <c r="AH45" s="42"/>
      <c r="AI45" s="42"/>
      <c r="AJ45" s="42"/>
      <c r="AK45" s="44"/>
    </row>
    <row r="46" spans="1:37" ht="15" customHeight="1" x14ac:dyDescent="0.35">
      <c r="A46" s="13"/>
      <c r="B46" s="45" t="s">
        <v>275</v>
      </c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  <c r="AD46" s="42"/>
      <c r="AE46" s="42"/>
      <c r="AF46" s="42"/>
      <c r="AG46" s="42"/>
      <c r="AH46" s="42"/>
      <c r="AI46" s="42"/>
      <c r="AJ46" s="42"/>
      <c r="AK46" s="44"/>
    </row>
    <row r="47" spans="1:37" ht="15" customHeight="1" x14ac:dyDescent="0.35">
      <c r="A47" s="37" t="s">
        <v>276</v>
      </c>
      <c r="B47" s="41" t="s">
        <v>238</v>
      </c>
      <c r="C47" s="42">
        <v>1.0760208636648314</v>
      </c>
      <c r="D47" s="42">
        <v>1.0987444345816002</v>
      </c>
      <c r="E47" s="42">
        <v>1.1085130335383409</v>
      </c>
      <c r="F47" s="42">
        <v>1.1137238854811868</v>
      </c>
      <c r="G47" s="42">
        <v>1.1140129021045795</v>
      </c>
      <c r="H47" s="42">
        <v>1.1088413957407617</v>
      </c>
      <c r="I47" s="42">
        <v>1.0997176465440344</v>
      </c>
      <c r="J47" s="42">
        <v>1.0861847491506036</v>
      </c>
      <c r="K47" s="42">
        <v>1.06943349092724</v>
      </c>
      <c r="L47" s="42">
        <v>1.0509510244304308</v>
      </c>
      <c r="M47" s="42">
        <v>1.0323196290676295</v>
      </c>
      <c r="N47" s="42">
        <v>1.0157064145435928</v>
      </c>
      <c r="O47" s="42">
        <v>1.0012031912093762</v>
      </c>
      <c r="P47" s="42">
        <v>0.99052734592929648</v>
      </c>
      <c r="Q47" s="42">
        <v>0.98124734462558028</v>
      </c>
      <c r="R47" s="42">
        <v>0.97244028677030092</v>
      </c>
      <c r="S47" s="42">
        <v>0.96516315210662484</v>
      </c>
      <c r="T47" s="42">
        <v>0.96039703344504457</v>
      </c>
      <c r="U47" s="42">
        <v>0.95680513818005408</v>
      </c>
      <c r="V47" s="42">
        <v>0.95500682413326765</v>
      </c>
      <c r="W47" s="42">
        <v>0.95506541513655807</v>
      </c>
      <c r="X47" s="42">
        <v>0.95580530937477004</v>
      </c>
      <c r="Y47" s="42">
        <v>0.95679083715767144</v>
      </c>
      <c r="Z47" s="42">
        <v>0.95760691800585918</v>
      </c>
      <c r="AA47" s="42">
        <v>0.95671089922360875</v>
      </c>
      <c r="AB47" s="42">
        <v>0.95385538066430109</v>
      </c>
      <c r="AC47" s="42">
        <v>0.94844398644635874</v>
      </c>
      <c r="AD47" s="42">
        <v>0.94148430506712932</v>
      </c>
      <c r="AE47" s="42">
        <v>0.93303102426182805</v>
      </c>
      <c r="AF47" s="42">
        <v>0.9213398520968118</v>
      </c>
      <c r="AG47" s="42">
        <v>0.9080764876510633</v>
      </c>
      <c r="AH47" s="42">
        <v>0.89398070998983492</v>
      </c>
      <c r="AI47" s="42">
        <v>0.87973208562136973</v>
      </c>
      <c r="AJ47" s="42">
        <v>0.86541453660403933</v>
      </c>
      <c r="AK47" s="43">
        <f t="shared" ref="AK47:AK52" si="3">(AJ47-D47)/D47</f>
        <v>-0.21236048223207835</v>
      </c>
    </row>
    <row r="48" spans="1:37" ht="15" customHeight="1" x14ac:dyDescent="0.35">
      <c r="A48" s="37" t="s">
        <v>277</v>
      </c>
      <c r="B48" s="41" t="s">
        <v>240</v>
      </c>
      <c r="C48" s="42">
        <v>2.9838536252844099E-4</v>
      </c>
      <c r="D48" s="42">
        <v>6.9285864860822732E-4</v>
      </c>
      <c r="E48" s="42">
        <v>2.3287393402584211E-3</v>
      </c>
      <c r="F48" s="42">
        <v>4.5628342165893315E-3</v>
      </c>
      <c r="G48" s="42">
        <v>7.7869473111700643E-3</v>
      </c>
      <c r="H48" s="42">
        <v>1.2002966680128029E-2</v>
      </c>
      <c r="I48" s="42">
        <v>1.6300802080101512E-2</v>
      </c>
      <c r="J48" s="42">
        <v>2.0997398478190335E-2</v>
      </c>
      <c r="K48" s="42">
        <v>2.5996173173419301E-2</v>
      </c>
      <c r="L48" s="42">
        <v>3.0926229939556973E-2</v>
      </c>
      <c r="M48" s="42">
        <v>3.5762755438202093E-2</v>
      </c>
      <c r="N48" s="42">
        <v>4.0296722695164051E-2</v>
      </c>
      <c r="O48" s="42">
        <v>4.4777751618730446E-2</v>
      </c>
      <c r="P48" s="42">
        <v>4.9127059834730959E-2</v>
      </c>
      <c r="Q48" s="42">
        <v>5.3406272745326146E-2</v>
      </c>
      <c r="R48" s="42">
        <v>5.7268918870366656E-2</v>
      </c>
      <c r="S48" s="42">
        <v>6.1033307562700589E-2</v>
      </c>
      <c r="T48" s="42">
        <v>6.4778024132780429E-2</v>
      </c>
      <c r="U48" s="42">
        <v>6.8523117373399445E-2</v>
      </c>
      <c r="V48" s="42">
        <v>7.2328890696769899E-2</v>
      </c>
      <c r="W48" s="42">
        <v>7.6131192221082222E-2</v>
      </c>
      <c r="X48" s="42">
        <v>8.0089600825855617E-2</v>
      </c>
      <c r="Y48" s="42">
        <v>8.4261339682751096E-2</v>
      </c>
      <c r="Z48" s="42">
        <v>8.8714119543105541E-2</v>
      </c>
      <c r="AA48" s="42">
        <v>9.3433149649010352E-2</v>
      </c>
      <c r="AB48" s="42">
        <v>9.8461084078586794E-2</v>
      </c>
      <c r="AC48" s="42">
        <v>0.10385056298946431</v>
      </c>
      <c r="AD48" s="42">
        <v>0.10968683849452776</v>
      </c>
      <c r="AE48" s="42">
        <v>0.11600425833900666</v>
      </c>
      <c r="AF48" s="42">
        <v>0.1228918811470061</v>
      </c>
      <c r="AG48" s="42">
        <v>0.13039411810868476</v>
      </c>
      <c r="AH48" s="42">
        <v>0.13858862137596584</v>
      </c>
      <c r="AI48" s="42">
        <v>0.14754599785542882</v>
      </c>
      <c r="AJ48" s="42">
        <v>0.15734141516758252</v>
      </c>
      <c r="AK48" s="43">
        <f t="shared" si="3"/>
        <v>226.09020878016094</v>
      </c>
    </row>
    <row r="49" spans="1:37" ht="15" customHeight="1" x14ac:dyDescent="0.35">
      <c r="A49" s="37" t="s">
        <v>278</v>
      </c>
      <c r="B49" s="41" t="s">
        <v>242</v>
      </c>
      <c r="C49" s="42">
        <v>1.7901650786152955E-4</v>
      </c>
      <c r="D49" s="42">
        <v>4.0499644169771673E-4</v>
      </c>
      <c r="E49" s="42">
        <v>8.6309815782680379E-4</v>
      </c>
      <c r="F49" s="42">
        <v>1.6314077304400486E-3</v>
      </c>
      <c r="G49" s="42">
        <v>2.9983718943992427E-3</v>
      </c>
      <c r="H49" s="42">
        <v>4.9770263586034584E-3</v>
      </c>
      <c r="I49" s="42">
        <v>7.0318379253085685E-3</v>
      </c>
      <c r="J49" s="42">
        <v>9.3376884570042992E-3</v>
      </c>
      <c r="K49" s="42">
        <v>1.1852344369434191E-2</v>
      </c>
      <c r="L49" s="42">
        <v>1.4335112677573885E-2</v>
      </c>
      <c r="M49" s="42">
        <v>1.6774423794738483E-2</v>
      </c>
      <c r="N49" s="42">
        <v>1.9056565780336973E-2</v>
      </c>
      <c r="O49" s="42">
        <v>2.1306506949891359E-2</v>
      </c>
      <c r="P49" s="42">
        <v>2.3481617217580741E-2</v>
      </c>
      <c r="Q49" s="42">
        <v>2.5591400254835778E-2</v>
      </c>
      <c r="R49" s="42">
        <v>2.7437970435469694E-2</v>
      </c>
      <c r="S49" s="42">
        <v>2.9178087721145135E-2</v>
      </c>
      <c r="T49" s="42">
        <v>3.0833954902374734E-2</v>
      </c>
      <c r="U49" s="42">
        <v>3.2388804158888569E-2</v>
      </c>
      <c r="V49" s="42">
        <v>3.3853053480773686E-2</v>
      </c>
      <c r="W49" s="42">
        <v>3.5179845230244582E-2</v>
      </c>
      <c r="X49" s="42">
        <v>3.6420559299028446E-2</v>
      </c>
      <c r="Y49" s="42">
        <v>3.7586222922130916E-2</v>
      </c>
      <c r="Z49" s="42">
        <v>3.8685772008982801E-2</v>
      </c>
      <c r="AA49" s="42">
        <v>3.9700965145928586E-2</v>
      </c>
      <c r="AB49" s="42">
        <v>4.0639983394754893E-2</v>
      </c>
      <c r="AC49" s="42">
        <v>4.1512119595996211E-2</v>
      </c>
      <c r="AD49" s="42">
        <v>4.2330217121814576E-2</v>
      </c>
      <c r="AE49" s="42">
        <v>4.309350668091079E-2</v>
      </c>
      <c r="AF49" s="42">
        <v>4.3806404584593596E-2</v>
      </c>
      <c r="AG49" s="42">
        <v>4.4483002539729519E-2</v>
      </c>
      <c r="AH49" s="42">
        <v>4.5135743876271041E-2</v>
      </c>
      <c r="AI49" s="42">
        <v>4.5767447151806369E-2</v>
      </c>
      <c r="AJ49" s="42">
        <v>4.6389137632490925E-2</v>
      </c>
      <c r="AK49" s="43">
        <f t="shared" si="3"/>
        <v>113.54208693298861</v>
      </c>
    </row>
    <row r="50" spans="1:37" ht="15" customHeight="1" x14ac:dyDescent="0.35">
      <c r="A50" s="37" t="s">
        <v>279</v>
      </c>
      <c r="B50" s="41" t="s">
        <v>244</v>
      </c>
      <c r="C50" s="42">
        <v>9.9437271416921914E-5</v>
      </c>
      <c r="D50" s="42">
        <v>2.8919833886625814E-4</v>
      </c>
      <c r="E50" s="42">
        <v>6.865739108746975E-4</v>
      </c>
      <c r="F50" s="42">
        <v>1.3443375769265945E-3</v>
      </c>
      <c r="G50" s="42">
        <v>2.5020087547054392E-3</v>
      </c>
      <c r="H50" s="42">
        <v>4.1759327013248127E-3</v>
      </c>
      <c r="I50" s="42">
        <v>5.9168387687149127E-3</v>
      </c>
      <c r="J50" s="42">
        <v>7.8727899434237539E-3</v>
      </c>
      <c r="K50" s="42">
        <v>1.0010809838922679E-2</v>
      </c>
      <c r="L50" s="42">
        <v>1.2128568197622399E-2</v>
      </c>
      <c r="M50" s="42">
        <v>1.421672113801079E-2</v>
      </c>
      <c r="N50" s="42">
        <v>1.6182520440390216E-2</v>
      </c>
      <c r="O50" s="42">
        <v>1.8128369213800451E-2</v>
      </c>
      <c r="P50" s="42">
        <v>2.0019600576194653E-2</v>
      </c>
      <c r="Q50" s="42">
        <v>2.1863425522807095E-2</v>
      </c>
      <c r="R50" s="42">
        <v>2.349888050974373E-2</v>
      </c>
      <c r="S50" s="42">
        <v>2.5047786918052119E-2</v>
      </c>
      <c r="T50" s="42">
        <v>2.6527214093075221E-2</v>
      </c>
      <c r="U50" s="42">
        <v>2.7920675713778161E-2</v>
      </c>
      <c r="V50" s="42">
        <v>2.9234579756267323E-2</v>
      </c>
      <c r="W50" s="42">
        <v>3.0430642670263384E-2</v>
      </c>
      <c r="X50" s="42">
        <v>3.1547608835598581E-2</v>
      </c>
      <c r="Y50" s="42">
        <v>3.2592798130351756E-2</v>
      </c>
      <c r="Z50" s="42">
        <v>3.3572135479059788E-2</v>
      </c>
      <c r="AA50" s="42">
        <v>3.4471251773090274E-2</v>
      </c>
      <c r="AB50" s="42">
        <v>3.5295209505610832E-2</v>
      </c>
      <c r="AC50" s="42">
        <v>3.6051751772338353E-2</v>
      </c>
      <c r="AD50" s="42">
        <v>3.6751054945598736E-2</v>
      </c>
      <c r="AE50" s="42">
        <v>3.7391101550031385E-2</v>
      </c>
      <c r="AF50" s="42">
        <v>3.7975248904109665E-2</v>
      </c>
      <c r="AG50" s="42">
        <v>3.851469559997097E-2</v>
      </c>
      <c r="AH50" s="42">
        <v>3.9018739534523422E-2</v>
      </c>
      <c r="AI50" s="42">
        <v>3.9489650652505599E-2</v>
      </c>
      <c r="AJ50" s="42">
        <v>3.9935531771455604E-2</v>
      </c>
      <c r="AK50" s="43">
        <f t="shared" si="3"/>
        <v>137.09046043630312</v>
      </c>
    </row>
    <row r="51" spans="1:37" ht="15" customHeight="1" x14ac:dyDescent="0.35">
      <c r="A51" s="37" t="s">
        <v>280</v>
      </c>
      <c r="B51" s="41" t="s">
        <v>246</v>
      </c>
      <c r="C51" s="42">
        <v>1.8476062834796568E-3</v>
      </c>
      <c r="D51" s="42">
        <v>3.681340456297024E-3</v>
      </c>
      <c r="E51" s="42">
        <v>6.1057495207336599E-3</v>
      </c>
      <c r="F51" s="42">
        <v>8.9000655894943131E-3</v>
      </c>
      <c r="G51" s="42">
        <v>1.28203635348075E-2</v>
      </c>
      <c r="H51" s="42">
        <v>1.7293303069659743E-2</v>
      </c>
      <c r="I51" s="42">
        <v>2.1998902917450318E-2</v>
      </c>
      <c r="J51" s="42">
        <v>2.6902956248038998E-2</v>
      </c>
      <c r="K51" s="42">
        <v>3.2091772772902177E-2</v>
      </c>
      <c r="L51" s="42">
        <v>3.716949129323769E-2</v>
      </c>
      <c r="M51" s="42">
        <v>4.210108693626978E-2</v>
      </c>
      <c r="N51" s="42">
        <v>4.6779757906360658E-2</v>
      </c>
      <c r="O51" s="42">
        <v>5.132641190689121E-2</v>
      </c>
      <c r="P51" s="42">
        <v>5.5715551240684329E-2</v>
      </c>
      <c r="Q51" s="42">
        <v>5.993606021934323E-2</v>
      </c>
      <c r="R51" s="42">
        <v>6.3985824611013001E-2</v>
      </c>
      <c r="S51" s="42">
        <v>6.7870013376483421E-2</v>
      </c>
      <c r="T51" s="42">
        <v>7.161978526421095E-2</v>
      </c>
      <c r="U51" s="42">
        <v>7.5229545445198831E-2</v>
      </c>
      <c r="V51" s="42">
        <v>7.8749692005935831E-2</v>
      </c>
      <c r="W51" s="42">
        <v>8.2237044381759106E-2</v>
      </c>
      <c r="X51" s="42">
        <v>8.5551398962191494E-2</v>
      </c>
      <c r="Y51" s="42">
        <v>8.8858596597598052E-2</v>
      </c>
      <c r="Z51" s="42">
        <v>9.2195239894490508E-2</v>
      </c>
      <c r="AA51" s="42">
        <v>9.5570634881340877E-2</v>
      </c>
      <c r="AB51" s="42">
        <v>9.8998089250394952E-2</v>
      </c>
      <c r="AC51" s="42">
        <v>0.10252090044704114</v>
      </c>
      <c r="AD51" s="42">
        <v>0.10619749190695593</v>
      </c>
      <c r="AE51" s="42">
        <v>0.11001970392257897</v>
      </c>
      <c r="AF51" s="42">
        <v>0.11403232349527548</v>
      </c>
      <c r="AG51" s="42">
        <v>0.11827088306625823</v>
      </c>
      <c r="AH51" s="42">
        <v>0.12275806824603665</v>
      </c>
      <c r="AI51" s="42">
        <v>0.12752610139704315</v>
      </c>
      <c r="AJ51" s="42">
        <v>0.13261217779135517</v>
      </c>
      <c r="AK51" s="43">
        <f t="shared" si="3"/>
        <v>35.022796414963132</v>
      </c>
    </row>
    <row r="52" spans="1:37" ht="15" customHeight="1" x14ac:dyDescent="0.35">
      <c r="A52" s="37" t="s">
        <v>281</v>
      </c>
      <c r="B52" s="41" t="s">
        <v>248</v>
      </c>
      <c r="C52" s="42">
        <v>5.5734884822295438E-4</v>
      </c>
      <c r="D52" s="42">
        <v>1.6836747233481691E-3</v>
      </c>
      <c r="E52" s="42">
        <v>3.1722401889198101E-3</v>
      </c>
      <c r="F52" s="42">
        <v>4.9205026933485298E-3</v>
      </c>
      <c r="G52" s="42">
        <v>7.3229524527964078E-3</v>
      </c>
      <c r="H52" s="42">
        <v>1.0024064887625245E-2</v>
      </c>
      <c r="I52" s="42">
        <v>1.2843168683001335E-2</v>
      </c>
      <c r="J52" s="42">
        <v>1.5769118655542005E-2</v>
      </c>
      <c r="K52" s="42">
        <v>1.8858685943358287E-2</v>
      </c>
      <c r="L52" s="42">
        <v>2.1873545535372595E-2</v>
      </c>
      <c r="M52" s="42">
        <v>2.4795188601443505E-2</v>
      </c>
      <c r="N52" s="42">
        <v>2.755570350368023E-2</v>
      </c>
      <c r="O52" s="42">
        <v>3.0225363026883161E-2</v>
      </c>
      <c r="P52" s="42">
        <v>3.2782003088228491E-2</v>
      </c>
      <c r="Q52" s="42">
        <v>3.5206116163794134E-2</v>
      </c>
      <c r="R52" s="42">
        <v>3.7488478033064231E-2</v>
      </c>
      <c r="S52" s="42">
        <v>3.9633338834860386E-2</v>
      </c>
      <c r="T52" s="42">
        <v>4.1660359618870109E-2</v>
      </c>
      <c r="U52" s="42">
        <v>4.3563212065127012E-2</v>
      </c>
      <c r="V52" s="42">
        <v>4.5368807630172737E-2</v>
      </c>
      <c r="W52" s="42">
        <v>4.710676832618798E-2</v>
      </c>
      <c r="X52" s="42">
        <v>4.8695019550336997E-2</v>
      </c>
      <c r="Y52" s="42">
        <v>5.0217660322058481E-2</v>
      </c>
      <c r="Z52" s="42">
        <v>5.1700929563686771E-2</v>
      </c>
      <c r="AA52" s="42">
        <v>5.3143489564994414E-2</v>
      </c>
      <c r="AB52" s="42">
        <v>5.4555353878232495E-2</v>
      </c>
      <c r="AC52" s="42">
        <v>5.5957059525914045E-2</v>
      </c>
      <c r="AD52" s="42">
        <v>5.7374450349543624E-2</v>
      </c>
      <c r="AE52" s="42">
        <v>5.8802023137705044E-2</v>
      </c>
      <c r="AF52" s="42">
        <v>6.0253366453093878E-2</v>
      </c>
      <c r="AG52" s="42">
        <v>6.1752042800331211E-2</v>
      </c>
      <c r="AH52" s="42">
        <v>6.3312765351322395E-2</v>
      </c>
      <c r="AI52" s="42">
        <v>6.4945280014624227E-2</v>
      </c>
      <c r="AJ52" s="42">
        <v>6.6669528765536321E-2</v>
      </c>
      <c r="AK52" s="43">
        <f t="shared" si="3"/>
        <v>38.597630017843798</v>
      </c>
    </row>
    <row r="53" spans="1:37" ht="15" customHeight="1" x14ac:dyDescent="0.35">
      <c r="A53" s="37" t="s">
        <v>282</v>
      </c>
      <c r="B53" s="41" t="s">
        <v>250</v>
      </c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42"/>
      <c r="AJ53" s="42"/>
      <c r="AK53" s="44"/>
    </row>
    <row r="54" spans="1:37" ht="15" customHeight="1" x14ac:dyDescent="0.35">
      <c r="A54" s="37" t="s">
        <v>283</v>
      </c>
      <c r="B54" s="41" t="s">
        <v>252</v>
      </c>
      <c r="C54" s="42">
        <v>3.7251246514898327E-2</v>
      </c>
      <c r="D54" s="42">
        <v>4.0066292038790863E-2</v>
      </c>
      <c r="E54" s="42">
        <v>4.2485110464826788E-2</v>
      </c>
      <c r="F54" s="42">
        <v>4.5025992223920688E-2</v>
      </c>
      <c r="G54" s="42">
        <v>4.7539651122950138E-2</v>
      </c>
      <c r="H54" s="42">
        <v>5.0097605748679767E-2</v>
      </c>
      <c r="I54" s="42">
        <v>5.2875699832020347E-2</v>
      </c>
      <c r="J54" s="42">
        <v>5.588757130232886E-2</v>
      </c>
      <c r="K54" s="42">
        <v>5.8856700098263381E-2</v>
      </c>
      <c r="L54" s="42">
        <v>6.1988883620688759E-2</v>
      </c>
      <c r="M54" s="42">
        <v>6.5114097915585464E-2</v>
      </c>
      <c r="N54" s="42">
        <v>6.8262866166502789E-2</v>
      </c>
      <c r="O54" s="42">
        <v>7.1478684240760579E-2</v>
      </c>
      <c r="P54" s="42">
        <v>7.4704829516352739E-2</v>
      </c>
      <c r="Q54" s="42">
        <v>7.8156274853118032E-2</v>
      </c>
      <c r="R54" s="42">
        <v>8.1765554565838672E-2</v>
      </c>
      <c r="S54" s="42">
        <v>8.5546381304758667E-2</v>
      </c>
      <c r="T54" s="42">
        <v>8.9461816741827543E-2</v>
      </c>
      <c r="U54" s="42">
        <v>9.3447281815209823E-2</v>
      </c>
      <c r="V54" s="42">
        <v>9.7494300163255179E-2</v>
      </c>
      <c r="W54" s="42">
        <v>0.10159443878287673</v>
      </c>
      <c r="X54" s="42">
        <v>0.10576842807732921</v>
      </c>
      <c r="Y54" s="42">
        <v>0.11002585369487931</v>
      </c>
      <c r="Z54" s="42">
        <v>0.11436518424076132</v>
      </c>
      <c r="AA54" s="42">
        <v>0.11881527569849294</v>
      </c>
      <c r="AB54" s="42">
        <v>0.12334145632921438</v>
      </c>
      <c r="AC54" s="42">
        <v>0.12797527967652042</v>
      </c>
      <c r="AD54" s="42">
        <v>0.13278516032306839</v>
      </c>
      <c r="AE54" s="42">
        <v>0.13776306984702685</v>
      </c>
      <c r="AF54" s="42">
        <v>0.14299078982152141</v>
      </c>
      <c r="AG54" s="42">
        <v>0.14844437880533187</v>
      </c>
      <c r="AH54" s="42">
        <v>0.15411976621623244</v>
      </c>
      <c r="AI54" s="42">
        <v>0.16009831752615647</v>
      </c>
      <c r="AJ54" s="42">
        <v>0.16639891703786783</v>
      </c>
      <c r="AK54" s="43">
        <f t="shared" ref="AK54:AK58" si="4">(AJ54-D54)/D54</f>
        <v>3.153090005852448</v>
      </c>
    </row>
    <row r="55" spans="1:37" ht="15" customHeight="1" x14ac:dyDescent="0.35">
      <c r="A55" s="37" t="s">
        <v>284</v>
      </c>
      <c r="B55" s="41" t="s">
        <v>254</v>
      </c>
      <c r="C55" s="42">
        <v>1.8691559288385013E-3</v>
      </c>
      <c r="D55" s="42">
        <v>1.5236358068708457E-3</v>
      </c>
      <c r="E55" s="42">
        <v>1.1390193630080397E-3</v>
      </c>
      <c r="F55" s="42">
        <v>1.0306167419775753E-3</v>
      </c>
      <c r="G55" s="42">
        <v>9.8300094715609524E-4</v>
      </c>
      <c r="H55" s="42">
        <v>9.4238014752899481E-4</v>
      </c>
      <c r="I55" s="42">
        <v>9.1140804735880172E-4</v>
      </c>
      <c r="J55" s="42">
        <v>8.8912686545080386E-4</v>
      </c>
      <c r="K55" s="42">
        <v>8.6989819704862755E-4</v>
      </c>
      <c r="L55" s="42">
        <v>8.5767979937263403E-4</v>
      </c>
      <c r="M55" s="42">
        <v>8.4912638580544018E-4</v>
      </c>
      <c r="N55" s="42">
        <v>8.4360788140884491E-4</v>
      </c>
      <c r="O55" s="42">
        <v>8.3520265284453218E-4</v>
      </c>
      <c r="P55" s="42">
        <v>8.3339480098080804E-4</v>
      </c>
      <c r="Q55" s="42">
        <v>8.3396923880582684E-4</v>
      </c>
      <c r="R55" s="42">
        <v>8.3527636285503869E-4</v>
      </c>
      <c r="S55" s="42">
        <v>8.369520532962078E-4</v>
      </c>
      <c r="T55" s="42">
        <v>8.42579590039446E-4</v>
      </c>
      <c r="U55" s="42">
        <v>8.4708082675212385E-4</v>
      </c>
      <c r="V55" s="42">
        <v>8.5174729015288341E-4</v>
      </c>
      <c r="W55" s="42">
        <v>8.5612727472002845E-4</v>
      </c>
      <c r="X55" s="42">
        <v>8.6019474519929962E-4</v>
      </c>
      <c r="Y55" s="42">
        <v>8.6339325674382212E-4</v>
      </c>
      <c r="Z55" s="42">
        <v>8.653183150151005E-4</v>
      </c>
      <c r="AA55" s="42">
        <v>8.6962411740696571E-4</v>
      </c>
      <c r="AB55" s="42">
        <v>8.7111859311588501E-4</v>
      </c>
      <c r="AC55" s="42">
        <v>8.7506561884350461E-4</v>
      </c>
      <c r="AD55" s="42">
        <v>8.7878738352528663E-4</v>
      </c>
      <c r="AE55" s="42">
        <v>8.8206976169956093E-4</v>
      </c>
      <c r="AF55" s="42">
        <v>8.8518972130401108E-4</v>
      </c>
      <c r="AG55" s="42">
        <v>8.8795673288680785E-4</v>
      </c>
      <c r="AH55" s="42">
        <v>8.9026544364767394E-4</v>
      </c>
      <c r="AI55" s="42">
        <v>8.9242820853710416E-4</v>
      </c>
      <c r="AJ55" s="42">
        <v>8.9450103486422741E-4</v>
      </c>
      <c r="AK55" s="43">
        <f t="shared" si="4"/>
        <v>-0.41291676735971344</v>
      </c>
    </row>
    <row r="56" spans="1:37" ht="15" customHeight="1" x14ac:dyDescent="0.35">
      <c r="A56" s="37" t="s">
        <v>285</v>
      </c>
      <c r="B56" s="41" t="s">
        <v>256</v>
      </c>
      <c r="C56" s="42">
        <v>2.7696074924164417E-3</v>
      </c>
      <c r="D56" s="42">
        <v>2.8031306136053662E-3</v>
      </c>
      <c r="E56" s="42">
        <v>2.8021925139592343E-3</v>
      </c>
      <c r="F56" s="42">
        <v>2.7884481785033269E-3</v>
      </c>
      <c r="G56" s="42">
        <v>2.7671910961631517E-3</v>
      </c>
      <c r="H56" s="42">
        <v>2.7275048829884722E-3</v>
      </c>
      <c r="I56" s="42">
        <v>2.6848484718936271E-3</v>
      </c>
      <c r="J56" s="42">
        <v>2.6405746168612024E-3</v>
      </c>
      <c r="K56" s="42">
        <v>2.5935056030157301E-3</v>
      </c>
      <c r="L56" s="42">
        <v>2.5514284515755657E-3</v>
      </c>
      <c r="M56" s="42">
        <v>2.5083132535473739E-3</v>
      </c>
      <c r="N56" s="42">
        <v>2.4678390093053602E-3</v>
      </c>
      <c r="O56" s="42">
        <v>2.4238258417796097E-3</v>
      </c>
      <c r="P56" s="42">
        <v>2.386455243453912E-3</v>
      </c>
      <c r="Q56" s="42">
        <v>2.3549639114684405E-3</v>
      </c>
      <c r="R56" s="42">
        <v>2.325148477121244E-3</v>
      </c>
      <c r="S56" s="42">
        <v>2.2983676669967321E-3</v>
      </c>
      <c r="T56" s="42">
        <v>2.2818749373634413E-3</v>
      </c>
      <c r="U56" s="42">
        <v>2.2639349674985708E-3</v>
      </c>
      <c r="V56" s="42">
        <v>2.2478192095475987E-3</v>
      </c>
      <c r="W56" s="42">
        <v>2.2337341576614492E-3</v>
      </c>
      <c r="X56" s="42">
        <v>2.2210177782560803E-3</v>
      </c>
      <c r="Y56" s="42">
        <v>2.2070192813786423E-3</v>
      </c>
      <c r="Z56" s="42">
        <v>2.1917284183678581E-3</v>
      </c>
      <c r="AA56" s="42">
        <v>2.1791153832749518E-3</v>
      </c>
      <c r="AB56" s="42">
        <v>2.1660869002672451E-3</v>
      </c>
      <c r="AC56" s="42">
        <v>2.1541678230209884E-3</v>
      </c>
      <c r="AD56" s="42">
        <v>2.144842045219442E-3</v>
      </c>
      <c r="AE56" s="42">
        <v>2.1370912015816778E-3</v>
      </c>
      <c r="AF56" s="42">
        <v>2.1312381661643207E-3</v>
      </c>
      <c r="AG56" s="42">
        <v>2.1263952990256373E-3</v>
      </c>
      <c r="AH56" s="42">
        <v>2.1213728210180789E-3</v>
      </c>
      <c r="AI56" s="42">
        <v>2.1181407096922665E-3</v>
      </c>
      <c r="AJ56" s="42">
        <v>2.1159863538695411E-3</v>
      </c>
      <c r="AK56" s="43">
        <f t="shared" si="4"/>
        <v>-0.24513458502457192</v>
      </c>
    </row>
    <row r="57" spans="1:37" ht="15" customHeight="1" x14ac:dyDescent="0.35">
      <c r="A57" s="37" t="s">
        <v>286</v>
      </c>
      <c r="B57" s="41" t="s">
        <v>258</v>
      </c>
      <c r="C57" s="42">
        <v>1.2090601367032393E-3</v>
      </c>
      <c r="D57" s="42">
        <v>1.2150635546462475E-3</v>
      </c>
      <c r="E57" s="42">
        <v>1.2174828319013854E-3</v>
      </c>
      <c r="F57" s="42">
        <v>1.2272675919018422E-3</v>
      </c>
      <c r="G57" s="42">
        <v>1.2396457832197325E-3</v>
      </c>
      <c r="H57" s="42">
        <v>1.2484885023908911E-3</v>
      </c>
      <c r="I57" s="42">
        <v>1.2602304511463089E-3</v>
      </c>
      <c r="J57" s="42">
        <v>1.2738409367636999E-3</v>
      </c>
      <c r="K57" s="42">
        <v>1.287247340587409E-3</v>
      </c>
      <c r="L57" s="42">
        <v>1.3046773500197796E-3</v>
      </c>
      <c r="M57" s="42">
        <v>1.3226704981027797E-3</v>
      </c>
      <c r="N57" s="42">
        <v>1.3405031734166962E-3</v>
      </c>
      <c r="O57" s="42">
        <v>1.357390010501688E-3</v>
      </c>
      <c r="P57" s="42">
        <v>1.3734411690288046E-3</v>
      </c>
      <c r="Q57" s="42">
        <v>1.389874442260664E-3</v>
      </c>
      <c r="R57" s="42">
        <v>1.405326663681038E-3</v>
      </c>
      <c r="S57" s="42">
        <v>1.4204038486388727E-3</v>
      </c>
      <c r="T57" s="42">
        <v>1.4409299814492924E-3</v>
      </c>
      <c r="U57" s="42">
        <v>1.4608428994690136E-3</v>
      </c>
      <c r="V57" s="42">
        <v>1.4819748915999788E-3</v>
      </c>
      <c r="W57" s="42">
        <v>1.5034248930196332E-3</v>
      </c>
      <c r="X57" s="42">
        <v>1.5253703948911723E-3</v>
      </c>
      <c r="Y57" s="42">
        <v>1.5472102300602105E-3</v>
      </c>
      <c r="Z57" s="42">
        <v>1.5693325544711622E-3</v>
      </c>
      <c r="AA57" s="42">
        <v>1.5953268558346284E-3</v>
      </c>
      <c r="AB57" s="42">
        <v>1.6243235488944145E-3</v>
      </c>
      <c r="AC57" s="42">
        <v>1.6548101294061551E-3</v>
      </c>
      <c r="AD57" s="42">
        <v>1.6871557746492832E-3</v>
      </c>
      <c r="AE57" s="42">
        <v>1.7210808949509266E-3</v>
      </c>
      <c r="AF57" s="42">
        <v>1.757364134153292E-3</v>
      </c>
      <c r="AG57" s="42">
        <v>1.7954755884699827E-3</v>
      </c>
      <c r="AH57" s="42">
        <v>1.8353542188435043E-3</v>
      </c>
      <c r="AI57" s="42">
        <v>1.8773279295126563E-3</v>
      </c>
      <c r="AJ57" s="42">
        <v>1.9211349681663543E-3</v>
      </c>
      <c r="AK57" s="43">
        <f t="shared" si="4"/>
        <v>0.58109833911171149</v>
      </c>
    </row>
    <row r="58" spans="1:37" ht="15" customHeight="1" x14ac:dyDescent="0.35">
      <c r="A58" s="37" t="s">
        <v>287</v>
      </c>
      <c r="B58" s="41" t="s">
        <v>260</v>
      </c>
      <c r="C58" s="42">
        <v>5.5645891406308403E-3</v>
      </c>
      <c r="D58" s="42">
        <v>5.2063866246767152E-3</v>
      </c>
      <c r="E58" s="42">
        <v>4.8333348373837638E-3</v>
      </c>
      <c r="F58" s="42">
        <v>4.4843668899113591E-3</v>
      </c>
      <c r="G58" s="42">
        <v>4.1565030608998908E-3</v>
      </c>
      <c r="H58" s="42">
        <v>3.8340386983805892E-3</v>
      </c>
      <c r="I58" s="42">
        <v>3.5322537708350529E-3</v>
      </c>
      <c r="J58" s="42">
        <v>3.2508004879380943E-3</v>
      </c>
      <c r="K58" s="42">
        <v>2.9878337083877821E-3</v>
      </c>
      <c r="L58" s="42">
        <v>2.7488975473008957E-3</v>
      </c>
      <c r="M58" s="42">
        <v>2.5301485686376217E-3</v>
      </c>
      <c r="N58" s="42">
        <v>2.333996660097864E-3</v>
      </c>
      <c r="O58" s="42">
        <v>2.1543385397056179E-3</v>
      </c>
      <c r="P58" s="42">
        <v>1.993194518220612E-3</v>
      </c>
      <c r="Q58" s="42">
        <v>1.8541069180577077E-3</v>
      </c>
      <c r="R58" s="42">
        <v>1.7342218391999615E-3</v>
      </c>
      <c r="S58" s="42">
        <v>1.630886331283183E-3</v>
      </c>
      <c r="T58" s="42">
        <v>1.5611498912097704E-3</v>
      </c>
      <c r="U58" s="42">
        <v>1.4978469566376588E-3</v>
      </c>
      <c r="V58" s="42">
        <v>1.4483122216960129E-3</v>
      </c>
      <c r="W58" s="42">
        <v>1.4078537406507132E-3</v>
      </c>
      <c r="X58" s="42">
        <v>1.3742751886539012E-3</v>
      </c>
      <c r="Y58" s="42">
        <v>1.3417678263377649E-3</v>
      </c>
      <c r="Z58" s="42">
        <v>1.3063400110020938E-3</v>
      </c>
      <c r="AA58" s="42">
        <v>1.299529765463427E-3</v>
      </c>
      <c r="AB58" s="42">
        <v>1.2915483655892423E-3</v>
      </c>
      <c r="AC58" s="42">
        <v>1.2840095311248603E-3</v>
      </c>
      <c r="AD58" s="42">
        <v>1.2780266340031395E-3</v>
      </c>
      <c r="AE58" s="42">
        <v>1.2730183104943161E-3</v>
      </c>
      <c r="AF58" s="42">
        <v>1.2691041341229749E-3</v>
      </c>
      <c r="AG58" s="42">
        <v>1.265810661774811E-3</v>
      </c>
      <c r="AH58" s="42">
        <v>1.2623499815091099E-3</v>
      </c>
      <c r="AI58" s="42">
        <v>1.2599336562007667E-3</v>
      </c>
      <c r="AJ58" s="42">
        <v>1.2582385013410807E-3</v>
      </c>
      <c r="AK58" s="43">
        <f t="shared" si="4"/>
        <v>-0.7583278784219738</v>
      </c>
    </row>
    <row r="59" spans="1:37" ht="15" customHeight="1" x14ac:dyDescent="0.35">
      <c r="A59" s="37" t="s">
        <v>288</v>
      </c>
      <c r="B59" s="41" t="s">
        <v>262</v>
      </c>
      <c r="C59" s="42"/>
      <c r="D59" s="42"/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42"/>
      <c r="AG59" s="42"/>
      <c r="AH59" s="42"/>
      <c r="AI59" s="42"/>
      <c r="AJ59" s="42"/>
      <c r="AK59" s="44"/>
    </row>
    <row r="60" spans="1:37" ht="15" customHeight="1" x14ac:dyDescent="0.35">
      <c r="A60" s="37" t="s">
        <v>289</v>
      </c>
      <c r="B60" s="41" t="s">
        <v>264</v>
      </c>
      <c r="C60" s="42">
        <v>9.9437271416921914E-5</v>
      </c>
      <c r="D60" s="42">
        <v>2.8919833886625814E-4</v>
      </c>
      <c r="E60" s="42">
        <v>6.5472828348089862E-4</v>
      </c>
      <c r="F60" s="42">
        <v>1.279010001262814E-3</v>
      </c>
      <c r="G60" s="42">
        <v>2.3925059681292561E-3</v>
      </c>
      <c r="H60" s="42">
        <v>4.010962348546949E-3</v>
      </c>
      <c r="I60" s="42">
        <v>5.6868892190065452E-3</v>
      </c>
      <c r="J60" s="42">
        <v>7.561142586291883E-3</v>
      </c>
      <c r="K60" s="42">
        <v>9.585217678491938E-3</v>
      </c>
      <c r="L60" s="42">
        <v>1.1561336549201915E-2</v>
      </c>
      <c r="M60" s="42">
        <v>1.3478850881474705E-2</v>
      </c>
      <c r="N60" s="42">
        <v>1.5228689447869315E-2</v>
      </c>
      <c r="O60" s="42">
        <v>1.6921990141864483E-2</v>
      </c>
      <c r="P60" s="42">
        <v>1.8514676316183046E-2</v>
      </c>
      <c r="Q60" s="42">
        <v>2.0015707465834129E-2</v>
      </c>
      <c r="R60" s="42">
        <v>2.1246910651977837E-2</v>
      </c>
      <c r="S60" s="42">
        <v>2.234985172840763E-2</v>
      </c>
      <c r="T60" s="42">
        <v>2.334829652867949E-2</v>
      </c>
      <c r="U60" s="42">
        <v>2.4235056758713944E-2</v>
      </c>
      <c r="V60" s="42">
        <v>2.502525980767981E-2</v>
      </c>
      <c r="W60" s="42">
        <v>2.5675123198966972E-2</v>
      </c>
      <c r="X60" s="42">
        <v>2.6242331360519813E-2</v>
      </c>
      <c r="Y60" s="42">
        <v>2.6744007498472055E-2</v>
      </c>
      <c r="Z60" s="42">
        <v>2.7192076121809888E-2</v>
      </c>
      <c r="AA60" s="42">
        <v>2.7576555381140674E-2</v>
      </c>
      <c r="AB60" s="42">
        <v>2.7911778712666247E-2</v>
      </c>
      <c r="AC60" s="42">
        <v>2.8207464000395983E-2</v>
      </c>
      <c r="AD60" s="42">
        <v>2.8472845074356903E-2</v>
      </c>
      <c r="AE60" s="42">
        <v>2.8709619394961545E-2</v>
      </c>
      <c r="AF60" s="42">
        <v>2.8921949089381505E-2</v>
      </c>
      <c r="AG60" s="42">
        <v>2.9123984137378812E-2</v>
      </c>
      <c r="AH60" s="42">
        <v>2.9327358117849804E-2</v>
      </c>
      <c r="AI60" s="42">
        <v>2.9529583476482494E-2</v>
      </c>
      <c r="AJ60" s="42">
        <v>2.9738830047070529E-2</v>
      </c>
      <c r="AK60" s="43">
        <f t="shared" ref="AK60:AK61" si="5">(AJ60-D60)/D60</f>
        <v>101.83195319743335</v>
      </c>
    </row>
    <row r="61" spans="1:37" ht="15" customHeight="1" x14ac:dyDescent="0.35">
      <c r="A61" s="37" t="s">
        <v>290</v>
      </c>
      <c r="B61" s="41" t="s">
        <v>291</v>
      </c>
      <c r="C61" s="42">
        <v>1.1277659015198005</v>
      </c>
      <c r="D61" s="42">
        <v>1.1566003586269802</v>
      </c>
      <c r="E61" s="42">
        <v>1.1748013029515143</v>
      </c>
      <c r="F61" s="42">
        <v>1.1909187349154633</v>
      </c>
      <c r="G61" s="42">
        <v>1.2065219697917995</v>
      </c>
      <c r="H61" s="42">
        <v>1.2201756697666186</v>
      </c>
      <c r="I61" s="42">
        <v>1.2307605267108719</v>
      </c>
      <c r="J61" s="42">
        <v>1.2385678319832283</v>
      </c>
      <c r="K61" s="42">
        <v>1.2444236796510715</v>
      </c>
      <c r="L61" s="42">
        <v>1.2483980636226917</v>
      </c>
      <c r="M61" s="42">
        <v>1.2517753148426034</v>
      </c>
      <c r="N61" s="42">
        <v>1.2560589009248075</v>
      </c>
      <c r="O61" s="42">
        <v>1.262144893461316</v>
      </c>
      <c r="P61" s="42">
        <v>1.2714681578430309</v>
      </c>
      <c r="Q61" s="42">
        <v>1.2818689626851423</v>
      </c>
      <c r="R61" s="42">
        <v>1.2914511481652315</v>
      </c>
      <c r="S61" s="42">
        <v>1.3020330473562736</v>
      </c>
      <c r="T61" s="42">
        <v>1.3147848944923684</v>
      </c>
      <c r="U61" s="42">
        <v>1.3282228849580016</v>
      </c>
      <c r="V61" s="42">
        <v>1.3431410493419433</v>
      </c>
      <c r="W61" s="42">
        <v>1.3594824753124279</v>
      </c>
      <c r="X61" s="42">
        <v>1.3761745438386526</v>
      </c>
      <c r="Y61" s="42">
        <v>1.3931235959528039</v>
      </c>
      <c r="Z61" s="42">
        <v>1.4100667826245223</v>
      </c>
      <c r="AA61" s="42">
        <v>1.4254833482764497</v>
      </c>
      <c r="AB61" s="42">
        <v>1.4391453113684409</v>
      </c>
      <c r="AC61" s="42">
        <v>1.4506384124505305</v>
      </c>
      <c r="AD61" s="42">
        <v>1.4612398981338648</v>
      </c>
      <c r="AE61" s="42">
        <v>1.4710135597548464</v>
      </c>
      <c r="AF61" s="42">
        <v>1.4784585686645344</v>
      </c>
      <c r="AG61" s="42">
        <v>1.4853562904154443</v>
      </c>
      <c r="AH61" s="42">
        <v>1.4925887821259674</v>
      </c>
      <c r="AI61" s="42">
        <v>1.5010359027157736</v>
      </c>
      <c r="AJ61" s="42">
        <v>1.5109592606150231</v>
      </c>
      <c r="AK61" s="43">
        <f t="shared" si="5"/>
        <v>0.30637972688224679</v>
      </c>
    </row>
    <row r="62" spans="1:37" ht="15.75" customHeight="1" x14ac:dyDescent="0.35">
      <c r="A62" s="13"/>
      <c r="B62" s="42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4"/>
    </row>
    <row r="63" spans="1:37" ht="15" customHeight="1" x14ac:dyDescent="0.35">
      <c r="A63" s="37" t="s">
        <v>292</v>
      </c>
      <c r="B63" s="45" t="s">
        <v>293</v>
      </c>
      <c r="C63" s="42">
        <v>8.8921658609924261</v>
      </c>
      <c r="D63" s="42">
        <v>9.0062044252946833</v>
      </c>
      <c r="E63" s="42">
        <v>9.0452930421968958</v>
      </c>
      <c r="F63" s="42">
        <v>9.0848770783395025</v>
      </c>
      <c r="G63" s="42">
        <v>9.1279037362248907</v>
      </c>
      <c r="H63" s="42">
        <v>9.1624852439942366</v>
      </c>
      <c r="I63" s="42">
        <v>9.1998313113681398</v>
      </c>
      <c r="J63" s="42">
        <v>9.2349070546655021</v>
      </c>
      <c r="K63" s="42">
        <v>9.2625849576809056</v>
      </c>
      <c r="L63" s="42">
        <v>9.2863445574548464</v>
      </c>
      <c r="M63" s="42">
        <v>9.2966733436068925</v>
      </c>
      <c r="N63" s="42">
        <v>9.2956873923689489</v>
      </c>
      <c r="O63" s="42">
        <v>9.2805310631291338</v>
      </c>
      <c r="P63" s="42">
        <v>9.2584409075184375</v>
      </c>
      <c r="Q63" s="42">
        <v>9.2340300495428931</v>
      </c>
      <c r="R63" s="42">
        <v>9.2013614718486814</v>
      </c>
      <c r="S63" s="42">
        <v>9.1659080128884938</v>
      </c>
      <c r="T63" s="42">
        <v>9.1272521766853334</v>
      </c>
      <c r="U63" s="42">
        <v>9.0820415067489293</v>
      </c>
      <c r="V63" s="42">
        <v>9.0320323738331325</v>
      </c>
      <c r="W63" s="42">
        <v>8.9807294071018173</v>
      </c>
      <c r="X63" s="42">
        <v>8.9286214565460131</v>
      </c>
      <c r="Y63" s="42">
        <v>8.8766367526601329</v>
      </c>
      <c r="Z63" s="42">
        <v>8.8256035295273492</v>
      </c>
      <c r="AA63" s="42">
        <v>8.777182230513576</v>
      </c>
      <c r="AB63" s="42">
        <v>8.7301144898930563</v>
      </c>
      <c r="AC63" s="42">
        <v>8.6846492207346593</v>
      </c>
      <c r="AD63" s="42">
        <v>8.6436673389869512</v>
      </c>
      <c r="AE63" s="42">
        <v>8.6058047935749027</v>
      </c>
      <c r="AF63" s="42">
        <v>8.5719505716213593</v>
      </c>
      <c r="AG63" s="42">
        <v>8.5408351164291894</v>
      </c>
      <c r="AH63" s="42">
        <v>8.5108648162492582</v>
      </c>
      <c r="AI63" s="42">
        <v>8.4847873792895108</v>
      </c>
      <c r="AJ63" s="42">
        <v>8.4619893873065237</v>
      </c>
      <c r="AK63" s="43">
        <f>(AJ63-D63)/D63</f>
        <v>-6.0426680573637197E-2</v>
      </c>
    </row>
    <row r="64" spans="1:37" ht="15.75" customHeight="1" x14ac:dyDescent="0.35">
      <c r="A64" s="13"/>
      <c r="B64" s="42"/>
      <c r="C64" s="42"/>
      <c r="D64" s="42"/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4"/>
    </row>
    <row r="65" spans="1:37" ht="15" customHeight="1" x14ac:dyDescent="0.35">
      <c r="A65" s="37" t="s">
        <v>294</v>
      </c>
      <c r="B65" s="45" t="s">
        <v>295</v>
      </c>
      <c r="C65" s="42">
        <v>18.660511986188578</v>
      </c>
      <c r="D65" s="42">
        <v>18.959002149464848</v>
      </c>
      <c r="E65" s="42">
        <v>19.086446064697235</v>
      </c>
      <c r="F65" s="42">
        <v>19.211207629920978</v>
      </c>
      <c r="G65" s="42">
        <v>19.333786682331414</v>
      </c>
      <c r="H65" s="42">
        <v>19.435047305272988</v>
      </c>
      <c r="I65" s="42">
        <v>19.547172873802996</v>
      </c>
      <c r="J65" s="42">
        <v>19.665153623772508</v>
      </c>
      <c r="K65" s="42">
        <v>19.781338705901312</v>
      </c>
      <c r="L65" s="42">
        <v>19.893040119533094</v>
      </c>
      <c r="M65" s="42">
        <v>19.992183443347439</v>
      </c>
      <c r="N65" s="42">
        <v>20.077144813989921</v>
      </c>
      <c r="O65" s="42">
        <v>20.146131618526912</v>
      </c>
      <c r="P65" s="42">
        <v>20.211305002806071</v>
      </c>
      <c r="Q65" s="42">
        <v>20.284873377764807</v>
      </c>
      <c r="R65" s="42">
        <v>20.354118494565</v>
      </c>
      <c r="S65" s="42">
        <v>20.426420824382074</v>
      </c>
      <c r="T65" s="42">
        <v>20.503779262262452</v>
      </c>
      <c r="U65" s="42">
        <v>20.579557545772953</v>
      </c>
      <c r="V65" s="42">
        <v>20.655365505366017</v>
      </c>
      <c r="W65" s="42">
        <v>20.736550487979969</v>
      </c>
      <c r="X65" s="42">
        <v>20.824312484201112</v>
      </c>
      <c r="Y65" s="42">
        <v>20.915850077499062</v>
      </c>
      <c r="Z65" s="42">
        <v>21.011465462971298</v>
      </c>
      <c r="AA65" s="42">
        <v>21.110532533458684</v>
      </c>
      <c r="AB65" s="42">
        <v>21.209875732884338</v>
      </c>
      <c r="AC65" s="42">
        <v>21.307494937419758</v>
      </c>
      <c r="AD65" s="42">
        <v>21.408052225689829</v>
      </c>
      <c r="AE65" s="42">
        <v>21.508098888335279</v>
      </c>
      <c r="AF65" s="42">
        <v>21.605686695047559</v>
      </c>
      <c r="AG65" s="42">
        <v>21.696490862053668</v>
      </c>
      <c r="AH65" s="42">
        <v>21.777274790532324</v>
      </c>
      <c r="AI65" s="42">
        <v>21.853117410704385</v>
      </c>
      <c r="AJ65" s="42">
        <v>21.921628669974304</v>
      </c>
      <c r="AK65" s="43">
        <f>(AJ65-D65)/D65</f>
        <v>0.15626489712661812</v>
      </c>
    </row>
    <row r="66" spans="1:37" ht="15" customHeight="1" x14ac:dyDescent="0.35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</row>
    <row r="67" spans="1:37" ht="15" customHeight="1" x14ac:dyDescent="0.35">
      <c r="A67" s="13"/>
      <c r="B67" s="95" t="s">
        <v>296</v>
      </c>
      <c r="C67" s="96"/>
      <c r="D67" s="96"/>
      <c r="E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  <c r="W67" s="96"/>
      <c r="X67" s="96"/>
      <c r="Y67" s="96"/>
      <c r="Z67" s="96"/>
      <c r="AA67" s="96"/>
      <c r="AB67" s="96"/>
      <c r="AC67" s="96"/>
      <c r="AD67" s="96"/>
      <c r="AE67" s="96"/>
      <c r="AF67" s="96"/>
      <c r="AG67" s="96"/>
      <c r="AH67" s="96"/>
      <c r="AI67" s="96"/>
      <c r="AJ67" s="96"/>
      <c r="AK67" s="96"/>
    </row>
    <row r="68" spans="1:37" ht="15" customHeight="1" x14ac:dyDescent="0.35">
      <c r="A68" s="13"/>
      <c r="B68" s="46" t="s">
        <v>297</v>
      </c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</row>
    <row r="69" spans="1:37" ht="15" customHeight="1" x14ac:dyDescent="0.35">
      <c r="A69" s="13"/>
      <c r="B69" s="46" t="s">
        <v>298</v>
      </c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</row>
    <row r="70" spans="1:37" ht="15" customHeight="1" x14ac:dyDescent="0.35">
      <c r="A70" s="13"/>
      <c r="B70" s="46" t="s">
        <v>299</v>
      </c>
      <c r="C70" s="13"/>
      <c r="D70" s="13"/>
      <c r="E70" s="13"/>
      <c r="F70" s="13"/>
      <c r="G70" s="13"/>
      <c r="H70" s="13"/>
      <c r="I70" s="47" t="s">
        <v>300</v>
      </c>
      <c r="J70" s="48" t="s">
        <v>83</v>
      </c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</row>
    <row r="71" spans="1:37" ht="15" customHeight="1" x14ac:dyDescent="0.35">
      <c r="A71" s="13"/>
      <c r="B71" s="46" t="s">
        <v>301</v>
      </c>
      <c r="C71" s="13"/>
      <c r="D71" s="13"/>
      <c r="E71" s="13"/>
      <c r="F71" s="13"/>
      <c r="G71" s="13"/>
      <c r="H71" s="13"/>
      <c r="I71" s="47" t="s">
        <v>302</v>
      </c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</row>
    <row r="72" spans="1:37" ht="15" customHeight="1" x14ac:dyDescent="0.35">
      <c r="A72" s="13"/>
      <c r="B72" s="46" t="s">
        <v>303</v>
      </c>
      <c r="C72" s="13"/>
      <c r="D72" s="13"/>
      <c r="E72" s="13"/>
      <c r="F72" s="13"/>
      <c r="G72" s="13"/>
      <c r="H72" s="13"/>
      <c r="I72" s="47">
        <v>8176879</v>
      </c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</row>
    <row r="73" spans="1:37" ht="15" customHeight="1" x14ac:dyDescent="0.35">
      <c r="A73" s="13"/>
      <c r="B73" s="46" t="s">
        <v>304</v>
      </c>
      <c r="C73" s="13"/>
      <c r="D73" s="13"/>
      <c r="E73" s="13"/>
      <c r="F73" s="13"/>
      <c r="G73" s="13"/>
      <c r="H73" s="13"/>
      <c r="I73" s="47" t="s">
        <v>305</v>
      </c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</row>
    <row r="74" spans="1:37" ht="15" customHeight="1" x14ac:dyDescent="0.35">
      <c r="A74" s="13"/>
      <c r="B74" s="46" t="s">
        <v>306</v>
      </c>
      <c r="C74" s="13"/>
      <c r="D74" s="13"/>
      <c r="E74" s="13"/>
      <c r="F74" s="13"/>
      <c r="G74" s="13"/>
      <c r="H74" s="13"/>
      <c r="I74" s="47">
        <v>111177029</v>
      </c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</row>
    <row r="75" spans="1:37" ht="15" customHeight="1" x14ac:dyDescent="0.35">
      <c r="A75" s="13"/>
      <c r="B75" s="46" t="s">
        <v>307</v>
      </c>
      <c r="C75" s="13"/>
      <c r="D75" s="13"/>
      <c r="E75" s="13"/>
      <c r="F75" s="13"/>
      <c r="G75" s="13"/>
      <c r="H75" s="13"/>
      <c r="I75" s="47" t="s">
        <v>308</v>
      </c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</row>
    <row r="76" spans="1:37" ht="15" customHeight="1" x14ac:dyDescent="0.35">
      <c r="A76" s="13"/>
      <c r="B76" s="49"/>
      <c r="C76" s="13"/>
      <c r="D76" s="13"/>
      <c r="E76" s="13"/>
      <c r="F76" s="13"/>
      <c r="G76" s="13"/>
      <c r="H76" s="13"/>
      <c r="I76" s="13">
        <f>I72/I74</f>
        <v>7.3548277675238111E-2</v>
      </c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</row>
    <row r="77" spans="1:37" ht="15.75" customHeight="1" x14ac:dyDescent="0.35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</row>
    <row r="78" spans="1:37" ht="15.75" customHeight="1" x14ac:dyDescent="0.35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</row>
    <row r="79" spans="1:37" ht="15.75" customHeight="1" x14ac:dyDescent="0.35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</row>
    <row r="80" spans="1:37" ht="15.75" customHeight="1" x14ac:dyDescent="0.35">
      <c r="A80" s="13"/>
      <c r="B80" s="50" t="s">
        <v>231</v>
      </c>
      <c r="C80" s="13">
        <f t="shared" ref="C80:C128" si="6">C17*$I$76</f>
        <v>0.66378874224966378</v>
      </c>
      <c r="D80" s="13">
        <f t="shared" ref="D80:AJ80" si="7">D17*$I$76*D$136</f>
        <v>0.67848049173910896</v>
      </c>
      <c r="E80" s="13">
        <f t="shared" si="7"/>
        <v>0.6791786639835149</v>
      </c>
      <c r="F80" s="13">
        <f t="shared" si="7"/>
        <v>0.67907718515468674</v>
      </c>
      <c r="G80" s="13">
        <f t="shared" si="7"/>
        <v>0.6782150551937205</v>
      </c>
      <c r="H80" s="13">
        <f t="shared" si="7"/>
        <v>0.67644449056203737</v>
      </c>
      <c r="I80" s="13">
        <f t="shared" si="7"/>
        <v>0.67510780195013509</v>
      </c>
      <c r="J80" s="13">
        <f t="shared" si="7"/>
        <v>0.67414847117764209</v>
      </c>
      <c r="K80" s="13">
        <f t="shared" si="7"/>
        <v>0.6735573352190446</v>
      </c>
      <c r="L80" s="13">
        <f t="shared" si="7"/>
        <v>0.67299810882778299</v>
      </c>
      <c r="M80" s="13">
        <f t="shared" si="7"/>
        <v>0.67247356049749796</v>
      </c>
      <c r="N80" s="13">
        <f t="shared" si="7"/>
        <v>0.67158572144167705</v>
      </c>
      <c r="O80" s="13">
        <f t="shared" si="7"/>
        <v>0.67032020398261294</v>
      </c>
      <c r="P80" s="13">
        <f t="shared" si="7"/>
        <v>0.66892567906608935</v>
      </c>
      <c r="Q80" s="13">
        <f t="shared" si="7"/>
        <v>0.6678867869041929</v>
      </c>
      <c r="R80" s="13">
        <f t="shared" si="7"/>
        <v>0.66688688997967926</v>
      </c>
      <c r="S80" s="13">
        <f t="shared" si="7"/>
        <v>0.66610111274409689</v>
      </c>
      <c r="T80" s="13">
        <f t="shared" si="7"/>
        <v>0.66566738913266166</v>
      </c>
      <c r="U80" s="13">
        <f t="shared" si="7"/>
        <v>0.66553570153426844</v>
      </c>
      <c r="V80" s="13">
        <f t="shared" si="7"/>
        <v>0.6657750197841944</v>
      </c>
      <c r="W80" s="13">
        <f t="shared" si="7"/>
        <v>0.6664874300823338</v>
      </c>
      <c r="X80" s="13">
        <f t="shared" si="7"/>
        <v>0.6677687449511418</v>
      </c>
      <c r="Y80" s="13">
        <f t="shared" si="7"/>
        <v>0.66945430687801144</v>
      </c>
      <c r="Z80" s="13">
        <f t="shared" si="7"/>
        <v>0.67148730201421669</v>
      </c>
      <c r="AA80" s="13">
        <f t="shared" si="7"/>
        <v>0.6738460024602172</v>
      </c>
      <c r="AB80" s="13">
        <f t="shared" si="7"/>
        <v>0.67643754654897392</v>
      </c>
      <c r="AC80" s="13">
        <f t="shared" si="7"/>
        <v>0.67910439754093099</v>
      </c>
      <c r="AD80" s="13">
        <f t="shared" si="7"/>
        <v>0.68192067385681066</v>
      </c>
      <c r="AE80" s="13">
        <f t="shared" si="7"/>
        <v>0.68477943643422323</v>
      </c>
      <c r="AF80" s="13">
        <f t="shared" si="7"/>
        <v>0.68752793528012357</v>
      </c>
      <c r="AG80" s="13">
        <f t="shared" si="7"/>
        <v>0.6899824987744726</v>
      </c>
      <c r="AH80" s="13">
        <f t="shared" si="7"/>
        <v>0.69198654061722897</v>
      </c>
      <c r="AI80" s="13">
        <f t="shared" si="7"/>
        <v>0.69368585455473786</v>
      </c>
      <c r="AJ80" s="13">
        <f t="shared" si="7"/>
        <v>0.69497987733293676</v>
      </c>
      <c r="AK80" s="13"/>
    </row>
    <row r="81" spans="1:37" ht="15.75" customHeight="1" x14ac:dyDescent="0.35">
      <c r="A81" s="13"/>
      <c r="B81" s="50" t="s">
        <v>233</v>
      </c>
      <c r="C81" s="13">
        <f t="shared" si="6"/>
        <v>4.3471314846534378E-3</v>
      </c>
      <c r="D81" s="13">
        <f t="shared" ref="D81:AJ81" si="8">D18*$I$76*D$136</f>
        <v>4.2850264296789035E-3</v>
      </c>
      <c r="E81" s="13">
        <f t="shared" si="8"/>
        <v>4.2224397054785642E-3</v>
      </c>
      <c r="F81" s="13">
        <f t="shared" si="8"/>
        <v>4.2438792576208707E-3</v>
      </c>
      <c r="G81" s="13">
        <f t="shared" si="8"/>
        <v>4.2885406476460561E-3</v>
      </c>
      <c r="H81" s="13">
        <f t="shared" si="8"/>
        <v>4.3708917230212471E-3</v>
      </c>
      <c r="I81" s="13">
        <f t="shared" si="8"/>
        <v>4.5027597144841466E-3</v>
      </c>
      <c r="J81" s="13">
        <f t="shared" si="8"/>
        <v>4.6830301803456806E-3</v>
      </c>
      <c r="K81" s="13">
        <f t="shared" si="8"/>
        <v>4.9290737327028012E-3</v>
      </c>
      <c r="L81" s="13">
        <f t="shared" si="8"/>
        <v>5.2521234848897586E-3</v>
      </c>
      <c r="M81" s="13">
        <f t="shared" si="8"/>
        <v>5.6629904759715613E-3</v>
      </c>
      <c r="N81" s="13">
        <f t="shared" si="8"/>
        <v>6.1998453213529597E-3</v>
      </c>
      <c r="O81" s="13">
        <f t="shared" si="8"/>
        <v>6.8158184444448121E-3</v>
      </c>
      <c r="P81" s="13">
        <f t="shared" si="8"/>
        <v>7.5265595810006984E-3</v>
      </c>
      <c r="Q81" s="13">
        <f t="shared" si="8"/>
        <v>8.2727165472773062E-3</v>
      </c>
      <c r="R81" s="13">
        <f t="shared" si="8"/>
        <v>9.0332897115653673E-3</v>
      </c>
      <c r="S81" s="13">
        <f t="shared" si="8"/>
        <v>9.7761503472507064E-3</v>
      </c>
      <c r="T81" s="13">
        <f t="shared" si="8"/>
        <v>1.0548755346677572E-2</v>
      </c>
      <c r="U81" s="13">
        <f t="shared" si="8"/>
        <v>1.1284519480742957E-2</v>
      </c>
      <c r="V81" s="13">
        <f t="shared" si="8"/>
        <v>1.1974537196431411E-2</v>
      </c>
      <c r="W81" s="13">
        <f t="shared" si="8"/>
        <v>1.2635483119481412E-2</v>
      </c>
      <c r="X81" s="13">
        <f t="shared" si="8"/>
        <v>1.3251615011876465E-2</v>
      </c>
      <c r="Y81" s="13">
        <f t="shared" si="8"/>
        <v>1.3819023238196332E-2</v>
      </c>
      <c r="Z81" s="13">
        <f t="shared" si="8"/>
        <v>1.4335317364400762E-2</v>
      </c>
      <c r="AA81" s="13">
        <f t="shared" si="8"/>
        <v>1.4796887430054299E-2</v>
      </c>
      <c r="AB81" s="13">
        <f t="shared" si="8"/>
        <v>1.5191446151396707E-2</v>
      </c>
      <c r="AC81" s="13">
        <f t="shared" si="8"/>
        <v>1.5519098801613644E-2</v>
      </c>
      <c r="AD81" s="13">
        <f t="shared" si="8"/>
        <v>1.5788542755517155E-2</v>
      </c>
      <c r="AE81" s="13">
        <f t="shared" si="8"/>
        <v>1.5993837718480113E-2</v>
      </c>
      <c r="AF81" s="13">
        <f t="shared" si="8"/>
        <v>1.6152218951438545E-2</v>
      </c>
      <c r="AG81" s="13">
        <f t="shared" si="8"/>
        <v>1.6264689610662082E-2</v>
      </c>
      <c r="AH81" s="13">
        <f t="shared" si="8"/>
        <v>1.6326201826974623E-2</v>
      </c>
      <c r="AI81" s="13">
        <f t="shared" si="8"/>
        <v>1.6347008298007906E-2</v>
      </c>
      <c r="AJ81" s="13">
        <f t="shared" si="8"/>
        <v>1.6325187983989756E-2</v>
      </c>
      <c r="AK81" s="13"/>
    </row>
    <row r="82" spans="1:37" ht="15.75" customHeight="1" x14ac:dyDescent="0.35">
      <c r="A82" s="13"/>
      <c r="B82" s="50" t="s">
        <v>235</v>
      </c>
      <c r="C82" s="13">
        <f t="shared" si="6"/>
        <v>0.66813587914366646</v>
      </c>
      <c r="D82" s="13">
        <f t="shared" ref="D82:AJ82" si="9">D19*$I$76*D$136</f>
        <v>0.68276552918884093</v>
      </c>
      <c r="E82" s="13">
        <f t="shared" si="9"/>
        <v>0.68340110919941766</v>
      </c>
      <c r="F82" s="13">
        <f t="shared" si="9"/>
        <v>0.68332106992327368</v>
      </c>
      <c r="G82" s="13">
        <f t="shared" si="9"/>
        <v>0.68250359584136666</v>
      </c>
      <c r="H82" s="13">
        <f t="shared" si="9"/>
        <v>0.6808153933094262</v>
      </c>
      <c r="I82" s="13">
        <f t="shared" si="9"/>
        <v>0.67961057269048519</v>
      </c>
      <c r="J82" s="13">
        <f t="shared" si="9"/>
        <v>0.67883150687176175</v>
      </c>
      <c r="K82" s="13">
        <f t="shared" si="9"/>
        <v>0.67848641998126236</v>
      </c>
      <c r="L82" s="13">
        <f t="shared" si="9"/>
        <v>0.67825024334308115</v>
      </c>
      <c r="M82" s="13">
        <f t="shared" si="9"/>
        <v>0.67813656200546957</v>
      </c>
      <c r="N82" s="13">
        <f t="shared" si="9"/>
        <v>0.67778558882973661</v>
      </c>
      <c r="O82" s="13">
        <f t="shared" si="9"/>
        <v>0.67713603897954688</v>
      </c>
      <c r="P82" s="13">
        <f t="shared" si="9"/>
        <v>0.67645224968338435</v>
      </c>
      <c r="Q82" s="13">
        <f t="shared" si="9"/>
        <v>0.67615949241373474</v>
      </c>
      <c r="R82" s="13">
        <f t="shared" si="9"/>
        <v>0.67592017417179262</v>
      </c>
      <c r="S82" s="13">
        <f t="shared" si="9"/>
        <v>0.67587725757135153</v>
      </c>
      <c r="T82" s="13">
        <f t="shared" si="9"/>
        <v>0.67621615000005963</v>
      </c>
      <c r="U82" s="13">
        <f t="shared" si="9"/>
        <v>0.67682022653629437</v>
      </c>
      <c r="V82" s="13">
        <f t="shared" si="9"/>
        <v>0.67774956802473563</v>
      </c>
      <c r="W82" s="13">
        <f t="shared" si="9"/>
        <v>0.67912291872477282</v>
      </c>
      <c r="X82" s="13">
        <f t="shared" si="9"/>
        <v>0.68102034339205075</v>
      </c>
      <c r="Y82" s="13">
        <f t="shared" si="9"/>
        <v>0.68327332459156631</v>
      </c>
      <c r="Z82" s="13">
        <f t="shared" si="9"/>
        <v>0.6858226359551034</v>
      </c>
      <c r="AA82" s="13">
        <f t="shared" si="9"/>
        <v>0.68864288436390197</v>
      </c>
      <c r="AB82" s="13">
        <f t="shared" si="9"/>
        <v>0.69162898717296029</v>
      </c>
      <c r="AC82" s="13">
        <f t="shared" si="9"/>
        <v>0.69462350739941225</v>
      </c>
      <c r="AD82" s="13">
        <f t="shared" si="9"/>
        <v>0.69770921661232754</v>
      </c>
      <c r="AE82" s="13">
        <f t="shared" si="9"/>
        <v>0.70077325203076146</v>
      </c>
      <c r="AF82" s="13">
        <f t="shared" si="9"/>
        <v>0.70368016529430522</v>
      </c>
      <c r="AG82" s="13">
        <f t="shared" si="9"/>
        <v>0.70624718285264687</v>
      </c>
      <c r="AH82" s="13">
        <f t="shared" si="9"/>
        <v>0.70831273137730655</v>
      </c>
      <c r="AI82" s="13">
        <f t="shared" si="9"/>
        <v>0.71003282964610726</v>
      </c>
      <c r="AJ82" s="13">
        <f t="shared" si="9"/>
        <v>0.71130504317598986</v>
      </c>
      <c r="AK82" s="13"/>
    </row>
    <row r="83" spans="1:37" ht="15.75" customHeight="1" x14ac:dyDescent="0.35">
      <c r="A83" s="13"/>
      <c r="B83" s="51"/>
      <c r="C83" s="13">
        <f t="shared" si="6"/>
        <v>0</v>
      </c>
      <c r="D83" s="13">
        <f t="shared" ref="D83:AJ83" si="10">D20*$I$76*D$136</f>
        <v>0</v>
      </c>
      <c r="E83" s="13">
        <f t="shared" si="10"/>
        <v>0</v>
      </c>
      <c r="F83" s="13">
        <f t="shared" si="10"/>
        <v>0</v>
      </c>
      <c r="G83" s="13">
        <f t="shared" si="10"/>
        <v>0</v>
      </c>
      <c r="H83" s="13">
        <f t="shared" si="10"/>
        <v>0</v>
      </c>
      <c r="I83" s="13">
        <f t="shared" si="10"/>
        <v>0</v>
      </c>
      <c r="J83" s="13">
        <f t="shared" si="10"/>
        <v>0</v>
      </c>
      <c r="K83" s="13">
        <f t="shared" si="10"/>
        <v>0</v>
      </c>
      <c r="L83" s="13">
        <f t="shared" si="10"/>
        <v>0</v>
      </c>
      <c r="M83" s="13">
        <f t="shared" si="10"/>
        <v>0</v>
      </c>
      <c r="N83" s="13">
        <f t="shared" si="10"/>
        <v>0</v>
      </c>
      <c r="O83" s="13">
        <f t="shared" si="10"/>
        <v>0</v>
      </c>
      <c r="P83" s="13">
        <f t="shared" si="10"/>
        <v>0</v>
      </c>
      <c r="Q83" s="13">
        <f t="shared" si="10"/>
        <v>0</v>
      </c>
      <c r="R83" s="13">
        <f t="shared" si="10"/>
        <v>0</v>
      </c>
      <c r="S83" s="13">
        <f t="shared" si="10"/>
        <v>0</v>
      </c>
      <c r="T83" s="13">
        <f t="shared" si="10"/>
        <v>0</v>
      </c>
      <c r="U83" s="13">
        <f t="shared" si="10"/>
        <v>0</v>
      </c>
      <c r="V83" s="13">
        <f t="shared" si="10"/>
        <v>0</v>
      </c>
      <c r="W83" s="13">
        <f t="shared" si="10"/>
        <v>0</v>
      </c>
      <c r="X83" s="13">
        <f t="shared" si="10"/>
        <v>0</v>
      </c>
      <c r="Y83" s="13">
        <f t="shared" si="10"/>
        <v>0</v>
      </c>
      <c r="Z83" s="13">
        <f t="shared" si="10"/>
        <v>0</v>
      </c>
      <c r="AA83" s="13">
        <f t="shared" si="10"/>
        <v>0</v>
      </c>
      <c r="AB83" s="13">
        <f t="shared" si="10"/>
        <v>0</v>
      </c>
      <c r="AC83" s="13">
        <f t="shared" si="10"/>
        <v>0</v>
      </c>
      <c r="AD83" s="13">
        <f t="shared" si="10"/>
        <v>0</v>
      </c>
      <c r="AE83" s="13">
        <f t="shared" si="10"/>
        <v>0</v>
      </c>
      <c r="AF83" s="13">
        <f t="shared" si="10"/>
        <v>0</v>
      </c>
      <c r="AG83" s="13">
        <f t="shared" si="10"/>
        <v>0</v>
      </c>
      <c r="AH83" s="13">
        <f t="shared" si="10"/>
        <v>0</v>
      </c>
      <c r="AI83" s="13">
        <f t="shared" si="10"/>
        <v>0</v>
      </c>
      <c r="AJ83" s="13">
        <f t="shared" si="10"/>
        <v>0</v>
      </c>
      <c r="AK83" s="13"/>
    </row>
    <row r="84" spans="1:37" ht="15.75" customHeight="1" x14ac:dyDescent="0.35">
      <c r="A84" s="13"/>
      <c r="B84" s="40" t="s">
        <v>236</v>
      </c>
      <c r="C84" s="13">
        <f t="shared" si="6"/>
        <v>0</v>
      </c>
      <c r="D84" s="13">
        <f t="shared" ref="D84:AJ84" si="11">D21*$I$76*D$136</f>
        <v>0</v>
      </c>
      <c r="E84" s="13">
        <f t="shared" si="11"/>
        <v>0</v>
      </c>
      <c r="F84" s="13">
        <f t="shared" si="11"/>
        <v>0</v>
      </c>
      <c r="G84" s="13">
        <f t="shared" si="11"/>
        <v>0</v>
      </c>
      <c r="H84" s="13">
        <f t="shared" si="11"/>
        <v>0</v>
      </c>
      <c r="I84" s="13">
        <f t="shared" si="11"/>
        <v>0</v>
      </c>
      <c r="J84" s="13">
        <f t="shared" si="11"/>
        <v>0</v>
      </c>
      <c r="K84" s="13">
        <f t="shared" si="11"/>
        <v>0</v>
      </c>
      <c r="L84" s="13">
        <f t="shared" si="11"/>
        <v>0</v>
      </c>
      <c r="M84" s="13">
        <f t="shared" si="11"/>
        <v>0</v>
      </c>
      <c r="N84" s="13">
        <f t="shared" si="11"/>
        <v>0</v>
      </c>
      <c r="O84" s="13">
        <f t="shared" si="11"/>
        <v>0</v>
      </c>
      <c r="P84" s="13">
        <f t="shared" si="11"/>
        <v>0</v>
      </c>
      <c r="Q84" s="13">
        <f t="shared" si="11"/>
        <v>0</v>
      </c>
      <c r="R84" s="13">
        <f t="shared" si="11"/>
        <v>0</v>
      </c>
      <c r="S84" s="13">
        <f t="shared" si="11"/>
        <v>0</v>
      </c>
      <c r="T84" s="13">
        <f t="shared" si="11"/>
        <v>0</v>
      </c>
      <c r="U84" s="13">
        <f t="shared" si="11"/>
        <v>0</v>
      </c>
      <c r="V84" s="13">
        <f t="shared" si="11"/>
        <v>0</v>
      </c>
      <c r="W84" s="13">
        <f t="shared" si="11"/>
        <v>0</v>
      </c>
      <c r="X84" s="13">
        <f t="shared" si="11"/>
        <v>0</v>
      </c>
      <c r="Y84" s="13">
        <f t="shared" si="11"/>
        <v>0</v>
      </c>
      <c r="Z84" s="13">
        <f t="shared" si="11"/>
        <v>0</v>
      </c>
      <c r="AA84" s="13">
        <f t="shared" si="11"/>
        <v>0</v>
      </c>
      <c r="AB84" s="13">
        <f t="shared" si="11"/>
        <v>0</v>
      </c>
      <c r="AC84" s="13">
        <f t="shared" si="11"/>
        <v>0</v>
      </c>
      <c r="AD84" s="13">
        <f t="shared" si="11"/>
        <v>0</v>
      </c>
      <c r="AE84" s="13">
        <f t="shared" si="11"/>
        <v>0</v>
      </c>
      <c r="AF84" s="13">
        <f t="shared" si="11"/>
        <v>0</v>
      </c>
      <c r="AG84" s="13">
        <f t="shared" si="11"/>
        <v>0</v>
      </c>
      <c r="AH84" s="13">
        <f t="shared" si="11"/>
        <v>0</v>
      </c>
      <c r="AI84" s="13">
        <f t="shared" si="11"/>
        <v>0</v>
      </c>
      <c r="AJ84" s="13">
        <f t="shared" si="11"/>
        <v>0</v>
      </c>
      <c r="AK84" s="13"/>
    </row>
    <row r="85" spans="1:37" ht="15.75" customHeight="1" x14ac:dyDescent="0.35">
      <c r="A85" s="13"/>
      <c r="B85" s="50" t="s">
        <v>238</v>
      </c>
      <c r="C85" s="13">
        <f t="shared" si="6"/>
        <v>2.6037269234831843E-2</v>
      </c>
      <c r="D85" s="13">
        <f t="shared" ref="D85:AJ85" si="12">D22*$I$76*D$136</f>
        <v>2.715058420953044E-2</v>
      </c>
      <c r="E85" s="13">
        <f t="shared" si="12"/>
        <v>2.7648002487743323E-2</v>
      </c>
      <c r="F85" s="13">
        <f t="shared" si="12"/>
        <v>2.8031055086909791E-2</v>
      </c>
      <c r="G85" s="13">
        <f t="shared" si="12"/>
        <v>2.827538683711471E-2</v>
      </c>
      <c r="H85" s="13">
        <f t="shared" si="12"/>
        <v>2.8371083670845648E-2</v>
      </c>
      <c r="I85" s="13">
        <f t="shared" si="12"/>
        <v>2.8331707050019996E-2</v>
      </c>
      <c r="J85" s="13">
        <f t="shared" si="12"/>
        <v>2.8171084201397752E-2</v>
      </c>
      <c r="K85" s="13">
        <f t="shared" si="12"/>
        <v>2.7884792382017149E-2</v>
      </c>
      <c r="L85" s="13">
        <f t="shared" si="12"/>
        <v>2.7469329586226176E-2</v>
      </c>
      <c r="M85" s="13">
        <f t="shared" si="12"/>
        <v>2.6957801229982124E-2</v>
      </c>
      <c r="N85" s="13">
        <f t="shared" si="12"/>
        <v>2.6418873428909809E-2</v>
      </c>
      <c r="O85" s="13">
        <f t="shared" si="12"/>
        <v>2.5871678430080581E-2</v>
      </c>
      <c r="P85" s="13">
        <f t="shared" si="12"/>
        <v>2.5410571004494925E-2</v>
      </c>
      <c r="Q85" s="13">
        <f t="shared" si="12"/>
        <v>2.5051448738691307E-2</v>
      </c>
      <c r="R85" s="13">
        <f t="shared" si="12"/>
        <v>2.478019799766374E-2</v>
      </c>
      <c r="S85" s="13">
        <f t="shared" si="12"/>
        <v>2.4608412827588414E-2</v>
      </c>
      <c r="T85" s="13">
        <f t="shared" si="12"/>
        <v>2.4594561409670611E-2</v>
      </c>
      <c r="U85" s="13">
        <f t="shared" si="12"/>
        <v>2.4674723752768045E-2</v>
      </c>
      <c r="V85" s="13">
        <f t="shared" si="12"/>
        <v>2.4840096590492515E-2</v>
      </c>
      <c r="W85" s="13">
        <f t="shared" si="12"/>
        <v>2.5120266818250987E-2</v>
      </c>
      <c r="X85" s="13">
        <f t="shared" si="12"/>
        <v>2.5463506754238658E-2</v>
      </c>
      <c r="Y85" s="13">
        <f t="shared" si="12"/>
        <v>2.5823969682639315E-2</v>
      </c>
      <c r="Z85" s="13">
        <f t="shared" si="12"/>
        <v>2.6188576717046882E-2</v>
      </c>
      <c r="AA85" s="13">
        <f t="shared" si="12"/>
        <v>2.6514890739454365E-2</v>
      </c>
      <c r="AB85" s="13">
        <f t="shared" si="12"/>
        <v>2.6788400773737894E-2</v>
      </c>
      <c r="AC85" s="13">
        <f t="shared" si="12"/>
        <v>2.6983970409065344E-2</v>
      </c>
      <c r="AD85" s="13">
        <f t="shared" si="12"/>
        <v>2.7123087154795403E-2</v>
      </c>
      <c r="AE85" s="13">
        <f t="shared" si="12"/>
        <v>2.7205940261475672E-2</v>
      </c>
      <c r="AF85" s="13">
        <f t="shared" si="12"/>
        <v>2.7169748649853449E-2</v>
      </c>
      <c r="AG85" s="13">
        <f t="shared" si="12"/>
        <v>2.7058977060176802E-2</v>
      </c>
      <c r="AH85" s="13">
        <f t="shared" si="12"/>
        <v>2.6897462289372578E-2</v>
      </c>
      <c r="AI85" s="13">
        <f t="shared" si="12"/>
        <v>2.6705531400972711E-2</v>
      </c>
      <c r="AJ85" s="13">
        <f t="shared" si="12"/>
        <v>2.648305124025108E-2</v>
      </c>
      <c r="AK85" s="13"/>
    </row>
    <row r="86" spans="1:37" ht="15.75" customHeight="1" x14ac:dyDescent="0.35">
      <c r="A86" s="13"/>
      <c r="B86" s="50" t="s">
        <v>240</v>
      </c>
      <c r="C86" s="13">
        <f t="shared" si="6"/>
        <v>1.0595941300032287E-3</v>
      </c>
      <c r="D86" s="13">
        <f t="shared" ref="D86:AJ86" si="13">D23*$I$76*D$136</f>
        <v>1.1513806585400816E-3</v>
      </c>
      <c r="E86" s="13">
        <f t="shared" si="13"/>
        <v>1.4328976519507805E-3</v>
      </c>
      <c r="F86" s="13">
        <f t="shared" si="13"/>
        <v>1.7293025830942353E-3</v>
      </c>
      <c r="G86" s="13">
        <f t="shared" si="13"/>
        <v>2.0520526511986908E-3</v>
      </c>
      <c r="H86" s="13">
        <f t="shared" si="13"/>
        <v>2.4293076326318175E-3</v>
      </c>
      <c r="I86" s="13">
        <f t="shared" si="13"/>
        <v>2.8313762453030856E-3</v>
      </c>
      <c r="J86" s="13">
        <f t="shared" si="13"/>
        <v>3.2828293378280061E-3</v>
      </c>
      <c r="K86" s="13">
        <f t="shared" si="13"/>
        <v>3.7548384716653655E-3</v>
      </c>
      <c r="L86" s="13">
        <f t="shared" si="13"/>
        <v>4.1921563815315041E-3</v>
      </c>
      <c r="M86" s="13">
        <f t="shared" si="13"/>
        <v>4.6178187760441362E-3</v>
      </c>
      <c r="N86" s="13">
        <f t="shared" si="13"/>
        <v>5.0008066877206591E-3</v>
      </c>
      <c r="O86" s="13">
        <f t="shared" si="13"/>
        <v>5.3655279703309043E-3</v>
      </c>
      <c r="P86" s="13">
        <f t="shared" si="13"/>
        <v>5.7034134251049062E-3</v>
      </c>
      <c r="Q86" s="13">
        <f t="shared" si="13"/>
        <v>6.0275914723058373E-3</v>
      </c>
      <c r="R86" s="13">
        <f t="shared" si="13"/>
        <v>6.3097381928249553E-3</v>
      </c>
      <c r="S86" s="13">
        <f t="shared" si="13"/>
        <v>6.5759823228348849E-3</v>
      </c>
      <c r="T86" s="13">
        <f t="shared" si="13"/>
        <v>6.8265586067975175E-3</v>
      </c>
      <c r="U86" s="13">
        <f t="shared" si="13"/>
        <v>7.0606883626496558E-3</v>
      </c>
      <c r="V86" s="13">
        <f t="shared" si="13"/>
        <v>7.2751194594742564E-3</v>
      </c>
      <c r="W86" s="13">
        <f t="shared" si="13"/>
        <v>7.4642992703119297E-3</v>
      </c>
      <c r="X86" s="13">
        <f t="shared" si="13"/>
        <v>7.6383985777812684E-3</v>
      </c>
      <c r="Y86" s="13">
        <f t="shared" si="13"/>
        <v>7.8012191359292044E-3</v>
      </c>
      <c r="Z86" s="13">
        <f t="shared" si="13"/>
        <v>7.9531382285281671E-3</v>
      </c>
      <c r="AA86" s="13">
        <f t="shared" si="13"/>
        <v>8.0884662077933961E-3</v>
      </c>
      <c r="AB86" s="13">
        <f t="shared" si="13"/>
        <v>8.2144061155231488E-3</v>
      </c>
      <c r="AC86" s="13">
        <f t="shared" si="13"/>
        <v>8.3321403495656404E-3</v>
      </c>
      <c r="AD86" s="13">
        <f t="shared" si="13"/>
        <v>8.4464504146789937E-3</v>
      </c>
      <c r="AE86" s="13">
        <f t="shared" si="13"/>
        <v>8.5575745903320038E-3</v>
      </c>
      <c r="AF86" s="13">
        <f t="shared" si="13"/>
        <v>8.6647608033303021E-3</v>
      </c>
      <c r="AG86" s="13">
        <f t="shared" si="13"/>
        <v>8.7699169910530755E-3</v>
      </c>
      <c r="AH86" s="13">
        <f t="shared" si="13"/>
        <v>8.8764758593463684E-3</v>
      </c>
      <c r="AI86" s="13">
        <f t="shared" si="13"/>
        <v>8.9829547045947068E-3</v>
      </c>
      <c r="AJ86" s="13">
        <f t="shared" si="13"/>
        <v>9.0896018034277107E-3</v>
      </c>
      <c r="AK86" s="13"/>
    </row>
    <row r="87" spans="1:37" ht="15.75" customHeight="1" x14ac:dyDescent="0.35">
      <c r="A87" s="13"/>
      <c r="B87" s="50" t="s">
        <v>242</v>
      </c>
      <c r="C87" s="13">
        <f t="shared" si="6"/>
        <v>7.2810921415288076E-4</v>
      </c>
      <c r="D87" s="13">
        <f t="shared" ref="D87:AJ87" si="14">D24*$I$76*D$136</f>
        <v>9.9015177157293758E-4</v>
      </c>
      <c r="E87" s="13">
        <f t="shared" si="14"/>
        <v>1.908022959580368E-3</v>
      </c>
      <c r="F87" s="13">
        <f t="shared" si="14"/>
        <v>3.0645490467034278E-3</v>
      </c>
      <c r="G87" s="13">
        <f t="shared" si="14"/>
        <v>4.2806206861614043E-3</v>
      </c>
      <c r="H87" s="13">
        <f t="shared" si="14"/>
        <v>5.5296354582014947E-3</v>
      </c>
      <c r="I87" s="13">
        <f t="shared" si="14"/>
        <v>6.8873678676212129E-3</v>
      </c>
      <c r="J87" s="13">
        <f t="shared" si="14"/>
        <v>8.4000306212521723E-3</v>
      </c>
      <c r="K87" s="13">
        <f t="shared" si="14"/>
        <v>1.0041551756456586E-2</v>
      </c>
      <c r="L87" s="13">
        <f t="shared" si="14"/>
        <v>1.1659340315911712E-2</v>
      </c>
      <c r="M87" s="13">
        <f t="shared" si="14"/>
        <v>1.3276217949126678E-2</v>
      </c>
      <c r="N87" s="13">
        <f t="shared" si="14"/>
        <v>1.4899434743708162E-2</v>
      </c>
      <c r="O87" s="13">
        <f t="shared" si="14"/>
        <v>1.657523223884081E-2</v>
      </c>
      <c r="P87" s="13">
        <f t="shared" si="14"/>
        <v>1.8242541998440328E-2</v>
      </c>
      <c r="Q87" s="13">
        <f t="shared" si="14"/>
        <v>1.9995073133828308E-2</v>
      </c>
      <c r="R87" s="13">
        <f t="shared" si="14"/>
        <v>2.1824570080070209E-2</v>
      </c>
      <c r="S87" s="13">
        <f t="shared" si="14"/>
        <v>2.3743865527756196E-2</v>
      </c>
      <c r="T87" s="13">
        <f t="shared" si="14"/>
        <v>2.5754415100924303E-2</v>
      </c>
      <c r="U87" s="13">
        <f t="shared" si="14"/>
        <v>2.7839848872769312E-2</v>
      </c>
      <c r="V87" s="13">
        <f t="shared" si="14"/>
        <v>2.9996503017182621E-2</v>
      </c>
      <c r="W87" s="13">
        <f t="shared" si="14"/>
        <v>3.2217112674401804E-2</v>
      </c>
      <c r="X87" s="13">
        <f t="shared" si="14"/>
        <v>3.452614685814813E-2</v>
      </c>
      <c r="Y87" s="13">
        <f t="shared" si="14"/>
        <v>3.692994646905487E-2</v>
      </c>
      <c r="Z87" s="13">
        <f t="shared" si="14"/>
        <v>3.9435808022572585E-2</v>
      </c>
      <c r="AA87" s="13">
        <f t="shared" si="14"/>
        <v>4.1951731754822877E-2</v>
      </c>
      <c r="AB87" s="13">
        <f t="shared" si="14"/>
        <v>4.4469779462880291E-2</v>
      </c>
      <c r="AC87" s="13">
        <f t="shared" si="14"/>
        <v>4.6979309401340992E-2</v>
      </c>
      <c r="AD87" s="13">
        <f t="shared" si="14"/>
        <v>4.9488046741152106E-2</v>
      </c>
      <c r="AE87" s="13">
        <f t="shared" si="14"/>
        <v>5.1991048764861637E-2</v>
      </c>
      <c r="AF87" s="13">
        <f t="shared" si="14"/>
        <v>5.4479933292365432E-2</v>
      </c>
      <c r="AG87" s="13">
        <f t="shared" si="14"/>
        <v>5.693421167878477E-2</v>
      </c>
      <c r="AH87" s="13">
        <f t="shared" si="14"/>
        <v>5.9349521907347914E-2</v>
      </c>
      <c r="AI87" s="13">
        <f t="shared" si="14"/>
        <v>6.1714703767403706E-2</v>
      </c>
      <c r="AJ87" s="13">
        <f t="shared" si="14"/>
        <v>6.401095934020673E-2</v>
      </c>
      <c r="AK87" s="13"/>
    </row>
    <row r="88" spans="1:37" ht="15.75" customHeight="1" x14ac:dyDescent="0.35">
      <c r="A88" s="13"/>
      <c r="B88" s="50" t="s">
        <v>244</v>
      </c>
      <c r="C88" s="13">
        <f t="shared" si="6"/>
        <v>1.668784212464627E-4</v>
      </c>
      <c r="D88" s="13">
        <f t="shared" ref="D88:AJ88" si="15">D25*$I$76*D$136</f>
        <v>9.1533112100983846E-4</v>
      </c>
      <c r="E88" s="13">
        <f t="shared" si="15"/>
        <v>2.1066517110598583E-3</v>
      </c>
      <c r="F88" s="13">
        <f t="shared" si="15"/>
        <v>3.6599813781780519E-3</v>
      </c>
      <c r="G88" s="13">
        <f t="shared" si="15"/>
        <v>5.625867755817966E-3</v>
      </c>
      <c r="H88" s="13">
        <f t="shared" si="15"/>
        <v>7.6939062653216365E-3</v>
      </c>
      <c r="I88" s="13">
        <f t="shared" si="15"/>
        <v>9.888184109379413E-3</v>
      </c>
      <c r="J88" s="13">
        <f t="shared" si="15"/>
        <v>1.2137448567139419E-2</v>
      </c>
      <c r="K88" s="13">
        <f t="shared" si="15"/>
        <v>1.4415057786448431E-2</v>
      </c>
      <c r="L88" s="13">
        <f t="shared" si="15"/>
        <v>1.6685809219221248E-2</v>
      </c>
      <c r="M88" s="13">
        <f t="shared" si="15"/>
        <v>1.8997523578210086E-2</v>
      </c>
      <c r="N88" s="13">
        <f t="shared" si="15"/>
        <v>2.1378567336470426E-2</v>
      </c>
      <c r="O88" s="13">
        <f t="shared" si="15"/>
        <v>2.3845339264647228E-2</v>
      </c>
      <c r="P88" s="13">
        <f t="shared" si="15"/>
        <v>2.6476594262170611E-2</v>
      </c>
      <c r="Q88" s="13">
        <f t="shared" si="15"/>
        <v>2.9278316443609828E-2</v>
      </c>
      <c r="R88" s="13">
        <f t="shared" si="15"/>
        <v>3.2212029746129814E-2</v>
      </c>
      <c r="S88" s="13">
        <f t="shared" si="15"/>
        <v>3.5253576151467965E-2</v>
      </c>
      <c r="T88" s="13">
        <f t="shared" si="15"/>
        <v>3.8374373638095316E-2</v>
      </c>
      <c r="U88" s="13">
        <f t="shared" si="15"/>
        <v>4.1527186505906893E-2</v>
      </c>
      <c r="V88" s="13">
        <f t="shared" si="15"/>
        <v>4.4675908320141476E-2</v>
      </c>
      <c r="W88" s="13">
        <f t="shared" si="15"/>
        <v>4.7803473371776269E-2</v>
      </c>
      <c r="X88" s="13">
        <f t="shared" si="15"/>
        <v>5.0885779417350341E-2</v>
      </c>
      <c r="Y88" s="13">
        <f t="shared" si="15"/>
        <v>5.3901650552326284E-2</v>
      </c>
      <c r="Z88" s="13">
        <f t="shared" si="15"/>
        <v>5.6836355223093049E-2</v>
      </c>
      <c r="AA88" s="13">
        <f t="shared" si="15"/>
        <v>5.9714356416880943E-2</v>
      </c>
      <c r="AB88" s="13">
        <f t="shared" si="15"/>
        <v>6.2539077337388047E-2</v>
      </c>
      <c r="AC88" s="13">
        <f t="shared" si="15"/>
        <v>6.5331946150333234E-2</v>
      </c>
      <c r="AD88" s="13">
        <f t="shared" si="15"/>
        <v>6.8095499366090093E-2</v>
      </c>
      <c r="AE88" s="13">
        <f t="shared" si="15"/>
        <v>7.0814410057661537E-2</v>
      </c>
      <c r="AF88" s="13">
        <f t="shared" si="15"/>
        <v>7.3480969009447616E-2</v>
      </c>
      <c r="AG88" s="13">
        <f t="shared" si="15"/>
        <v>7.6074035582391661E-2</v>
      </c>
      <c r="AH88" s="13">
        <f t="shared" si="15"/>
        <v>7.857754712340867E-2</v>
      </c>
      <c r="AI88" s="13">
        <f t="shared" si="15"/>
        <v>8.1004351546635628E-2</v>
      </c>
      <c r="AJ88" s="13">
        <f t="shared" si="15"/>
        <v>8.3330244063564984E-2</v>
      </c>
      <c r="AK88" s="13"/>
    </row>
    <row r="89" spans="1:37" ht="15.75" customHeight="1" x14ac:dyDescent="0.35">
      <c r="A89" s="13"/>
      <c r="B89" s="50" t="s">
        <v>246</v>
      </c>
      <c r="C89" s="13">
        <f t="shared" si="6"/>
        <v>9.0290692255347066E-4</v>
      </c>
      <c r="D89" s="13">
        <f t="shared" ref="D89:AJ89" si="16">D26*$I$76*D$136</f>
        <v>1.0743945675416558E-3</v>
      </c>
      <c r="E89" s="13">
        <f t="shared" si="16"/>
        <v>1.2448489149761068E-3</v>
      </c>
      <c r="F89" s="13">
        <f t="shared" si="16"/>
        <v>1.4388912029126607E-3</v>
      </c>
      <c r="G89" s="13">
        <f t="shared" si="16"/>
        <v>1.7180694737130575E-3</v>
      </c>
      <c r="H89" s="13">
        <f t="shared" si="16"/>
        <v>2.0411175947832637E-3</v>
      </c>
      <c r="I89" s="13">
        <f t="shared" si="16"/>
        <v>2.3849389291184316E-3</v>
      </c>
      <c r="J89" s="13">
        <f t="shared" si="16"/>
        <v>2.7481366216509096E-3</v>
      </c>
      <c r="K89" s="13">
        <f t="shared" si="16"/>
        <v>3.137108422118352E-3</v>
      </c>
      <c r="L89" s="13">
        <f t="shared" si="16"/>
        <v>3.5217336690223926E-3</v>
      </c>
      <c r="M89" s="13">
        <f t="shared" si="16"/>
        <v>3.900650506370481E-3</v>
      </c>
      <c r="N89" s="13">
        <f t="shared" si="16"/>
        <v>4.2667963111785306E-3</v>
      </c>
      <c r="O89" s="13">
        <f t="shared" si="16"/>
        <v>4.6164505927563642E-3</v>
      </c>
      <c r="P89" s="13">
        <f t="shared" si="16"/>
        <v>4.9494358707617894E-3</v>
      </c>
      <c r="Q89" s="13">
        <f t="shared" si="16"/>
        <v>5.2677151269014903E-3</v>
      </c>
      <c r="R89" s="13">
        <f t="shared" si="16"/>
        <v>5.5737247861451658E-3</v>
      </c>
      <c r="S89" s="13">
        <f t="shared" si="16"/>
        <v>5.865674752361512E-3</v>
      </c>
      <c r="T89" s="13">
        <f t="shared" si="16"/>
        <v>6.1451471165192032E-3</v>
      </c>
      <c r="U89" s="13">
        <f t="shared" si="16"/>
        <v>6.4076310199934578E-3</v>
      </c>
      <c r="V89" s="13">
        <f t="shared" si="16"/>
        <v>6.6548049546896314E-3</v>
      </c>
      <c r="W89" s="13">
        <f t="shared" si="16"/>
        <v>6.8871225877094747E-3</v>
      </c>
      <c r="X89" s="13">
        <f t="shared" si="16"/>
        <v>7.093169553405821E-3</v>
      </c>
      <c r="Y89" s="13">
        <f t="shared" si="16"/>
        <v>7.2827757322381391E-3</v>
      </c>
      <c r="Z89" s="13">
        <f t="shared" si="16"/>
        <v>7.4559873149068426E-3</v>
      </c>
      <c r="AA89" s="13">
        <f t="shared" si="16"/>
        <v>7.6108718313129238E-3</v>
      </c>
      <c r="AB89" s="13">
        <f t="shared" si="16"/>
        <v>7.7488157600012868E-3</v>
      </c>
      <c r="AC89" s="13">
        <f t="shared" si="16"/>
        <v>7.8714559584167568E-3</v>
      </c>
      <c r="AD89" s="13">
        <f t="shared" si="16"/>
        <v>7.981973523766013E-3</v>
      </c>
      <c r="AE89" s="13">
        <f t="shared" si="16"/>
        <v>8.080315815082454E-3</v>
      </c>
      <c r="AF89" s="13">
        <f t="shared" si="16"/>
        <v>8.1658698077869494E-3</v>
      </c>
      <c r="AG89" s="13">
        <f t="shared" si="16"/>
        <v>8.2425823897655064E-3</v>
      </c>
      <c r="AH89" s="13">
        <f t="shared" si="16"/>
        <v>8.3129605321765627E-3</v>
      </c>
      <c r="AI89" s="13">
        <f t="shared" si="16"/>
        <v>8.3768560690082698E-3</v>
      </c>
      <c r="AJ89" s="13">
        <f t="shared" si="16"/>
        <v>8.435907250799941E-3</v>
      </c>
      <c r="AK89" s="13"/>
    </row>
    <row r="90" spans="1:37" ht="15.75" customHeight="1" x14ac:dyDescent="0.35">
      <c r="A90" s="13"/>
      <c r="B90" s="50" t="s">
        <v>248</v>
      </c>
      <c r="C90" s="13">
        <f t="shared" si="6"/>
        <v>8.5467175619189175E-4</v>
      </c>
      <c r="D90" s="13">
        <f t="shared" ref="D90:AJ90" si="17">D27*$I$76*D$136</f>
        <v>1.4586252491615539E-3</v>
      </c>
      <c r="E90" s="13">
        <f t="shared" si="17"/>
        <v>2.0770056287494868E-3</v>
      </c>
      <c r="F90" s="13">
        <f t="shared" si="17"/>
        <v>2.7207364050845896E-3</v>
      </c>
      <c r="G90" s="13">
        <f t="shared" si="17"/>
        <v>3.3170970211164651E-3</v>
      </c>
      <c r="H90" s="13">
        <f t="shared" si="17"/>
        <v>3.856935697674787E-3</v>
      </c>
      <c r="I90" s="13">
        <f t="shared" si="17"/>
        <v>4.3683158168576321E-3</v>
      </c>
      <c r="J90" s="13">
        <f t="shared" si="17"/>
        <v>4.8697100253722652E-3</v>
      </c>
      <c r="K90" s="13">
        <f t="shared" si="17"/>
        <v>5.3441805612197968E-3</v>
      </c>
      <c r="L90" s="13">
        <f t="shared" si="17"/>
        <v>5.8131686668624174E-3</v>
      </c>
      <c r="M90" s="13">
        <f t="shared" si="17"/>
        <v>6.2894315759153951E-3</v>
      </c>
      <c r="N90" s="13">
        <f t="shared" si="17"/>
        <v>6.7734803913897376E-3</v>
      </c>
      <c r="O90" s="13">
        <f t="shared" si="17"/>
        <v>7.2985110971342691E-3</v>
      </c>
      <c r="P90" s="13">
        <f t="shared" si="17"/>
        <v>7.8337327603975188E-3</v>
      </c>
      <c r="Q90" s="13">
        <f t="shared" si="17"/>
        <v>8.3752902234826513E-3</v>
      </c>
      <c r="R90" s="13">
        <f t="shared" si="17"/>
        <v>8.9180214756948272E-3</v>
      </c>
      <c r="S90" s="13">
        <f t="shared" si="17"/>
        <v>9.4506417007486025E-3</v>
      </c>
      <c r="T90" s="13">
        <f t="shared" si="17"/>
        <v>9.9773166088245099E-3</v>
      </c>
      <c r="U90" s="13">
        <f t="shared" si="17"/>
        <v>1.0492115999991079E-2</v>
      </c>
      <c r="V90" s="13">
        <f t="shared" si="17"/>
        <v>1.1005648503956288E-2</v>
      </c>
      <c r="W90" s="13">
        <f t="shared" si="17"/>
        <v>1.1519459079928492E-2</v>
      </c>
      <c r="X90" s="13">
        <f t="shared" si="17"/>
        <v>1.2037570686518045E-2</v>
      </c>
      <c r="Y90" s="13">
        <f t="shared" si="17"/>
        <v>1.2561073427518298E-2</v>
      </c>
      <c r="Z90" s="13">
        <f t="shared" si="17"/>
        <v>1.3091904107303893E-2</v>
      </c>
      <c r="AA90" s="13">
        <f t="shared" si="17"/>
        <v>1.3616117801454837E-2</v>
      </c>
      <c r="AB90" s="13">
        <f t="shared" si="17"/>
        <v>1.4136042420277732E-2</v>
      </c>
      <c r="AC90" s="13">
        <f t="shared" si="17"/>
        <v>1.4647386411987172E-2</v>
      </c>
      <c r="AD90" s="13">
        <f t="shared" si="17"/>
        <v>1.5148119689334221E-2</v>
      </c>
      <c r="AE90" s="13">
        <f t="shared" si="17"/>
        <v>1.5634013271978695E-2</v>
      </c>
      <c r="AF90" s="13">
        <f t="shared" si="17"/>
        <v>1.6099084596187148E-2</v>
      </c>
      <c r="AG90" s="13">
        <f t="shared" si="17"/>
        <v>1.6539349964442365E-2</v>
      </c>
      <c r="AH90" s="13">
        <f t="shared" si="17"/>
        <v>1.6955177849763144E-2</v>
      </c>
      <c r="AI90" s="13">
        <f t="shared" si="17"/>
        <v>1.7343307074246559E-2</v>
      </c>
      <c r="AJ90" s="13">
        <f t="shared" si="17"/>
        <v>1.7702138377363313E-2</v>
      </c>
      <c r="AK90" s="13"/>
    </row>
    <row r="91" spans="1:37" ht="15.75" customHeight="1" x14ac:dyDescent="0.35">
      <c r="A91" s="13"/>
      <c r="B91" s="50" t="s">
        <v>250</v>
      </c>
      <c r="C91" s="13">
        <f t="shared" si="6"/>
        <v>0</v>
      </c>
      <c r="D91" s="13">
        <f t="shared" ref="D91:AJ91" si="18">D28*$I$76*D$136</f>
        <v>0</v>
      </c>
      <c r="E91" s="13">
        <f t="shared" si="18"/>
        <v>0</v>
      </c>
      <c r="F91" s="13">
        <f t="shared" si="18"/>
        <v>0</v>
      </c>
      <c r="G91" s="13">
        <f t="shared" si="18"/>
        <v>0</v>
      </c>
      <c r="H91" s="13">
        <f t="shared" si="18"/>
        <v>0</v>
      </c>
      <c r="I91" s="13">
        <f t="shared" si="18"/>
        <v>0</v>
      </c>
      <c r="J91" s="13">
        <f t="shared" si="18"/>
        <v>0</v>
      </c>
      <c r="K91" s="13">
        <f t="shared" si="18"/>
        <v>0</v>
      </c>
      <c r="L91" s="13">
        <f t="shared" si="18"/>
        <v>0</v>
      </c>
      <c r="M91" s="13">
        <f t="shared" si="18"/>
        <v>0</v>
      </c>
      <c r="N91" s="13">
        <f t="shared" si="18"/>
        <v>0</v>
      </c>
      <c r="O91" s="13">
        <f t="shared" si="18"/>
        <v>0</v>
      </c>
      <c r="P91" s="13">
        <f t="shared" si="18"/>
        <v>6.103070750779361E-6</v>
      </c>
      <c r="Q91" s="13">
        <f t="shared" si="18"/>
        <v>3.3361555615049162E-5</v>
      </c>
      <c r="R91" s="13">
        <f t="shared" si="18"/>
        <v>7.8906085999102106E-5</v>
      </c>
      <c r="S91" s="13">
        <f t="shared" si="18"/>
        <v>1.3488110324541582E-4</v>
      </c>
      <c r="T91" s="13">
        <f t="shared" si="18"/>
        <v>1.9633338325799379E-4</v>
      </c>
      <c r="U91" s="13">
        <f t="shared" si="18"/>
        <v>2.6003586123671778E-4</v>
      </c>
      <c r="V91" s="13">
        <f t="shared" si="18"/>
        <v>3.2423297009751326E-4</v>
      </c>
      <c r="W91" s="13">
        <f t="shared" si="18"/>
        <v>3.8911997677389565E-4</v>
      </c>
      <c r="X91" s="13">
        <f t="shared" si="18"/>
        <v>4.5387880347013765E-4</v>
      </c>
      <c r="Y91" s="13">
        <f t="shared" si="18"/>
        <v>5.1833291086190753E-4</v>
      </c>
      <c r="Z91" s="13">
        <f t="shared" si="18"/>
        <v>5.8285134563798113E-4</v>
      </c>
      <c r="AA91" s="13">
        <f t="shared" si="18"/>
        <v>6.4749155327938849E-4</v>
      </c>
      <c r="AB91" s="13">
        <f t="shared" si="18"/>
        <v>7.1125058085888819E-4</v>
      </c>
      <c r="AC91" s="13">
        <f t="shared" si="18"/>
        <v>7.7374301370484305E-4</v>
      </c>
      <c r="AD91" s="13">
        <f t="shared" si="18"/>
        <v>8.3472138965278385E-4</v>
      </c>
      <c r="AE91" s="13">
        <f t="shared" si="18"/>
        <v>8.9302961289800095E-4</v>
      </c>
      <c r="AF91" s="13">
        <f t="shared" si="18"/>
        <v>9.4822090186616351E-4</v>
      </c>
      <c r="AG91" s="13">
        <f t="shared" si="18"/>
        <v>9.9939411757929528E-4</v>
      </c>
      <c r="AH91" s="13">
        <f t="shared" si="18"/>
        <v>1.0453348208556946E-3</v>
      </c>
      <c r="AI91" s="13">
        <f t="shared" si="18"/>
        <v>1.0863607144100088E-3</v>
      </c>
      <c r="AJ91" s="13">
        <f t="shared" si="18"/>
        <v>1.1220971406060173E-3</v>
      </c>
      <c r="AK91" s="13"/>
    </row>
    <row r="92" spans="1:37" ht="15.75" customHeight="1" x14ac:dyDescent="0.35">
      <c r="A92" s="13"/>
      <c r="B92" s="50" t="s">
        <v>252</v>
      </c>
      <c r="C92" s="13">
        <f t="shared" si="6"/>
        <v>2.0049552474827481E-2</v>
      </c>
      <c r="D92" s="13">
        <f t="shared" ref="D92:AJ92" si="19">D29*$I$76*D$136</f>
        <v>2.2787513763754937E-2</v>
      </c>
      <c r="E92" s="13">
        <f t="shared" si="19"/>
        <v>2.5068716180801878E-2</v>
      </c>
      <c r="F92" s="13">
        <f t="shared" si="19"/>
        <v>2.7249589073047375E-2</v>
      </c>
      <c r="G92" s="13">
        <f t="shared" si="19"/>
        <v>2.9307368290330035E-2</v>
      </c>
      <c r="H92" s="13">
        <f t="shared" si="19"/>
        <v>3.1230777108958233E-2</v>
      </c>
      <c r="I92" s="13">
        <f t="shared" si="19"/>
        <v>3.3151835292759502E-2</v>
      </c>
      <c r="J92" s="13">
        <f t="shared" si="19"/>
        <v>3.509482389945863E-2</v>
      </c>
      <c r="K92" s="13">
        <f t="shared" si="19"/>
        <v>3.6968987746671712E-2</v>
      </c>
      <c r="L92" s="13">
        <f t="shared" si="19"/>
        <v>3.8861965655381039E-2</v>
      </c>
      <c r="M92" s="13">
        <f t="shared" si="19"/>
        <v>4.0792574865758317E-2</v>
      </c>
      <c r="N92" s="13">
        <f t="shared" si="19"/>
        <v>4.2750227793791701E-2</v>
      </c>
      <c r="O92" s="13">
        <f t="shared" si="19"/>
        <v>4.4749499842754614E-2</v>
      </c>
      <c r="P92" s="13">
        <f t="shared" si="19"/>
        <v>4.6792839406117843E-2</v>
      </c>
      <c r="Q92" s="13">
        <f t="shared" si="19"/>
        <v>4.8893702513219089E-2</v>
      </c>
      <c r="R92" s="13">
        <f t="shared" si="19"/>
        <v>5.097845912634142E-2</v>
      </c>
      <c r="S92" s="13">
        <f t="shared" si="19"/>
        <v>5.3037562674438418E-2</v>
      </c>
      <c r="T92" s="13">
        <f t="shared" si="19"/>
        <v>5.5048235885865188E-2</v>
      </c>
      <c r="U92" s="13">
        <f t="shared" si="19"/>
        <v>5.7000830320367638E-2</v>
      </c>
      <c r="V92" s="13">
        <f t="shared" si="19"/>
        <v>5.8895077965140361E-2</v>
      </c>
      <c r="W92" s="13">
        <f t="shared" si="19"/>
        <v>6.0746480292645059E-2</v>
      </c>
      <c r="X92" s="13">
        <f t="shared" si="19"/>
        <v>6.2547476368703045E-2</v>
      </c>
      <c r="Y92" s="13">
        <f t="shared" si="19"/>
        <v>6.4273640048571293E-2</v>
      </c>
      <c r="Z92" s="13">
        <f t="shared" si="19"/>
        <v>6.5928789800885096E-2</v>
      </c>
      <c r="AA92" s="13">
        <f t="shared" si="19"/>
        <v>6.7512284802215591E-2</v>
      </c>
      <c r="AB92" s="13">
        <f t="shared" si="19"/>
        <v>6.9006280097934539E-2</v>
      </c>
      <c r="AC92" s="13">
        <f t="shared" si="19"/>
        <v>7.0400690708413829E-2</v>
      </c>
      <c r="AD92" s="13">
        <f t="shared" si="19"/>
        <v>7.1704945022191283E-2</v>
      </c>
      <c r="AE92" s="13">
        <f t="shared" si="19"/>
        <v>7.2911785841786689E-2</v>
      </c>
      <c r="AF92" s="13">
        <f t="shared" si="19"/>
        <v>7.4009513687949821E-2</v>
      </c>
      <c r="AG92" s="13">
        <f t="shared" si="19"/>
        <v>7.4984461914674005E-2</v>
      </c>
      <c r="AH92" s="13">
        <f t="shared" si="19"/>
        <v>7.5831650779279433E-2</v>
      </c>
      <c r="AI92" s="13">
        <f t="shared" si="19"/>
        <v>7.6567562760800539E-2</v>
      </c>
      <c r="AJ92" s="13">
        <f t="shared" si="19"/>
        <v>7.7184589777706689E-2</v>
      </c>
      <c r="AK92" s="13"/>
    </row>
    <row r="93" spans="1:37" ht="15.75" customHeight="1" x14ac:dyDescent="0.35">
      <c r="A93" s="13"/>
      <c r="B93" s="50" t="s">
        <v>254</v>
      </c>
      <c r="C93" s="13">
        <f t="shared" si="6"/>
        <v>1.6087945304022844E-4</v>
      </c>
      <c r="D93" s="13">
        <f t="shared" ref="D93:AJ93" si="20">D30*$I$76*D$136</f>
        <v>1.351113611059544E-4</v>
      </c>
      <c r="E93" s="13">
        <f t="shared" si="20"/>
        <v>1.0492398759698658E-4</v>
      </c>
      <c r="F93" s="13">
        <f t="shared" si="20"/>
        <v>9.5163362486961979E-5</v>
      </c>
      <c r="G93" s="13">
        <f t="shared" si="20"/>
        <v>9.0002067532598162E-5</v>
      </c>
      <c r="H93" s="13">
        <f t="shared" si="20"/>
        <v>8.5416801466846337E-5</v>
      </c>
      <c r="I93" s="13">
        <f t="shared" si="20"/>
        <v>8.1414994880402118E-5</v>
      </c>
      <c r="J93" s="13">
        <f t="shared" si="20"/>
        <v>7.7860002115379205E-5</v>
      </c>
      <c r="K93" s="13">
        <f t="shared" si="20"/>
        <v>7.4631213602940048E-5</v>
      </c>
      <c r="L93" s="13">
        <f t="shared" si="20"/>
        <v>7.1923778525911865E-5</v>
      </c>
      <c r="M93" s="13">
        <f t="shared" si="20"/>
        <v>6.9529181325655464E-5</v>
      </c>
      <c r="N93" s="13">
        <f t="shared" si="20"/>
        <v>6.7502055326595226E-5</v>
      </c>
      <c r="O93" s="13">
        <f t="shared" si="20"/>
        <v>6.5801661743569503E-5</v>
      </c>
      <c r="P93" s="13">
        <f t="shared" si="20"/>
        <v>6.4545767244001987E-5</v>
      </c>
      <c r="Q93" s="13">
        <f t="shared" si="20"/>
        <v>6.3814667920068397E-5</v>
      </c>
      <c r="R93" s="13">
        <f t="shared" si="20"/>
        <v>6.3363309126307515E-5</v>
      </c>
      <c r="S93" s="13">
        <f t="shared" si="20"/>
        <v>6.3242594634038436E-5</v>
      </c>
      <c r="T93" s="13">
        <f t="shared" si="20"/>
        <v>6.3471723626160745E-5</v>
      </c>
      <c r="U93" s="13">
        <f t="shared" si="20"/>
        <v>6.3919892255079563E-5</v>
      </c>
      <c r="V93" s="13">
        <f t="shared" si="20"/>
        <v>6.4525210429685988E-5</v>
      </c>
      <c r="W93" s="13">
        <f t="shared" si="20"/>
        <v>6.5054917414232016E-5</v>
      </c>
      <c r="X93" s="13">
        <f t="shared" si="20"/>
        <v>6.5665221074029406E-5</v>
      </c>
      <c r="Y93" s="13">
        <f t="shared" si="20"/>
        <v>6.6301222136106155E-5</v>
      </c>
      <c r="Z93" s="13">
        <f t="shared" si="20"/>
        <v>6.6935849996762573E-5</v>
      </c>
      <c r="AA93" s="13">
        <f t="shared" si="20"/>
        <v>6.780855346982089E-5</v>
      </c>
      <c r="AB93" s="13">
        <f t="shared" si="20"/>
        <v>6.8407230419652282E-5</v>
      </c>
      <c r="AC93" s="13">
        <f t="shared" si="20"/>
        <v>6.9282332771844875E-5</v>
      </c>
      <c r="AD93" s="13">
        <f t="shared" si="20"/>
        <v>7.0118587322383092E-5</v>
      </c>
      <c r="AE93" s="13">
        <f t="shared" si="20"/>
        <v>7.0911884864301175E-5</v>
      </c>
      <c r="AF93" s="13">
        <f t="shared" si="20"/>
        <v>7.1642324507195816E-5</v>
      </c>
      <c r="AG93" s="13">
        <f t="shared" si="20"/>
        <v>7.2309614742840171E-5</v>
      </c>
      <c r="AH93" s="13">
        <f t="shared" si="20"/>
        <v>7.2903183835721239E-5</v>
      </c>
      <c r="AI93" s="13">
        <f t="shared" si="20"/>
        <v>7.3447550019793196E-5</v>
      </c>
      <c r="AJ93" s="13">
        <f t="shared" si="20"/>
        <v>7.3934123131401451E-5</v>
      </c>
      <c r="AK93" s="13"/>
    </row>
    <row r="94" spans="1:37" ht="15.75" customHeight="1" x14ac:dyDescent="0.35">
      <c r="A94" s="13"/>
      <c r="B94" s="50" t="s">
        <v>256</v>
      </c>
      <c r="C94" s="13">
        <f t="shared" si="6"/>
        <v>2.6370036166430502E-4</v>
      </c>
      <c r="D94" s="13">
        <f t="shared" ref="D94:AJ94" si="21">D31*$I$76*D$136</f>
        <v>2.6076200662041894E-4</v>
      </c>
      <c r="E94" s="13">
        <f t="shared" si="21"/>
        <v>2.5388728557027257E-4</v>
      </c>
      <c r="F94" s="13">
        <f t="shared" si="21"/>
        <v>2.4761321750646801E-4</v>
      </c>
      <c r="G94" s="13">
        <f t="shared" si="21"/>
        <v>2.422450014856269E-4</v>
      </c>
      <c r="H94" s="13">
        <f t="shared" si="21"/>
        <v>2.3706800448413309E-4</v>
      </c>
      <c r="I94" s="13">
        <f t="shared" si="21"/>
        <v>2.3249141143664127E-4</v>
      </c>
      <c r="J94" s="13">
        <f t="shared" si="21"/>
        <v>2.2772989217260755E-4</v>
      </c>
      <c r="K94" s="13">
        <f t="shared" si="21"/>
        <v>2.2239362676167613E-4</v>
      </c>
      <c r="L94" s="13">
        <f t="shared" si="21"/>
        <v>2.1694055887713703E-4</v>
      </c>
      <c r="M94" s="13">
        <f t="shared" si="21"/>
        <v>2.115220560329163E-4</v>
      </c>
      <c r="N94" s="13">
        <f t="shared" si="21"/>
        <v>2.065885066909397E-4</v>
      </c>
      <c r="O94" s="13">
        <f t="shared" si="21"/>
        <v>2.0245901190831287E-4</v>
      </c>
      <c r="P94" s="13">
        <f t="shared" si="21"/>
        <v>1.9926581182766139E-4</v>
      </c>
      <c r="Q94" s="13">
        <f t="shared" si="21"/>
        <v>1.9729952245459186E-4</v>
      </c>
      <c r="R94" s="13">
        <f t="shared" si="21"/>
        <v>1.9597366322636538E-4</v>
      </c>
      <c r="S94" s="13">
        <f t="shared" si="21"/>
        <v>1.9552929974050011E-4</v>
      </c>
      <c r="T94" s="13">
        <f t="shared" si="21"/>
        <v>1.9598557786628743E-4</v>
      </c>
      <c r="U94" s="13">
        <f t="shared" si="21"/>
        <v>1.9686134217455833E-4</v>
      </c>
      <c r="V94" s="13">
        <f t="shared" si="21"/>
        <v>1.9802088540937443E-4</v>
      </c>
      <c r="W94" s="13">
        <f t="shared" si="21"/>
        <v>1.9913575874756339E-4</v>
      </c>
      <c r="X94" s="13">
        <f t="shared" si="21"/>
        <v>2.0036509330748171E-4</v>
      </c>
      <c r="Y94" s="13">
        <f t="shared" si="21"/>
        <v>2.0171018426892525E-4</v>
      </c>
      <c r="Z94" s="13">
        <f t="shared" si="21"/>
        <v>2.0312825801394965E-4</v>
      </c>
      <c r="AA94" s="13">
        <f t="shared" si="21"/>
        <v>2.0508357125224554E-4</v>
      </c>
      <c r="AB94" s="13">
        <f t="shared" si="21"/>
        <v>2.0712864782770121E-4</v>
      </c>
      <c r="AC94" s="13">
        <f t="shared" si="21"/>
        <v>2.0909089592754111E-4</v>
      </c>
      <c r="AD94" s="13">
        <f t="shared" si="21"/>
        <v>2.110524690093873E-4</v>
      </c>
      <c r="AE94" s="13">
        <f t="shared" si="21"/>
        <v>2.1295134352674439E-4</v>
      </c>
      <c r="AF94" s="13">
        <f t="shared" si="21"/>
        <v>2.147389068883845E-4</v>
      </c>
      <c r="AG94" s="13">
        <f t="shared" si="21"/>
        <v>2.1632580306501858E-4</v>
      </c>
      <c r="AH94" s="13">
        <f t="shared" si="21"/>
        <v>2.1768586353679501E-4</v>
      </c>
      <c r="AI94" s="13">
        <f t="shared" si="21"/>
        <v>2.189147646019833E-4</v>
      </c>
      <c r="AJ94" s="13">
        <f t="shared" si="21"/>
        <v>2.1995913640754895E-4</v>
      </c>
      <c r="AK94" s="13"/>
    </row>
    <row r="95" spans="1:37" ht="15.75" customHeight="1" x14ac:dyDescent="0.35">
      <c r="A95" s="13"/>
      <c r="B95" s="50" t="s">
        <v>258</v>
      </c>
      <c r="C95" s="13">
        <f t="shared" si="6"/>
        <v>2.3768680160679325E-5</v>
      </c>
      <c r="D95" s="13">
        <f t="shared" ref="D95:AJ95" si="22">D32*$I$76*D$136</f>
        <v>2.4519618160821217E-5</v>
      </c>
      <c r="E95" s="13">
        <f t="shared" si="22"/>
        <v>2.4978752994965616E-5</v>
      </c>
      <c r="F95" s="13">
        <f t="shared" si="22"/>
        <v>2.5548838805278887E-5</v>
      </c>
      <c r="G95" s="13">
        <f t="shared" si="22"/>
        <v>2.6240039407391297E-5</v>
      </c>
      <c r="H95" s="13">
        <f t="shared" si="22"/>
        <v>2.6827798963548078E-5</v>
      </c>
      <c r="I95" s="13">
        <f t="shared" si="22"/>
        <v>2.7470945252508377E-5</v>
      </c>
      <c r="J95" s="13">
        <f t="shared" si="22"/>
        <v>2.8164357397164289E-5</v>
      </c>
      <c r="K95" s="13">
        <f t="shared" si="22"/>
        <v>2.8858726134943119E-5</v>
      </c>
      <c r="L95" s="13">
        <f t="shared" si="22"/>
        <v>2.9589070760794201E-5</v>
      </c>
      <c r="M95" s="13">
        <f t="shared" si="22"/>
        <v>3.0360064578850274E-5</v>
      </c>
      <c r="N95" s="13">
        <f t="shared" si="22"/>
        <v>3.1147156290777763E-5</v>
      </c>
      <c r="O95" s="13">
        <f t="shared" si="22"/>
        <v>3.1957338992013631E-5</v>
      </c>
      <c r="P95" s="13">
        <f t="shared" si="22"/>
        <v>3.2794348527922009E-5</v>
      </c>
      <c r="Q95" s="13">
        <f t="shared" si="22"/>
        <v>3.3670612209663357E-5</v>
      </c>
      <c r="R95" s="13">
        <f t="shared" si="22"/>
        <v>3.4513133446585447E-5</v>
      </c>
      <c r="S95" s="13">
        <f t="shared" si="22"/>
        <v>3.5366614630381807E-5</v>
      </c>
      <c r="T95" s="13">
        <f t="shared" si="22"/>
        <v>3.622696794249516E-5</v>
      </c>
      <c r="U95" s="13">
        <f t="shared" si="22"/>
        <v>3.7053329612493643E-5</v>
      </c>
      <c r="V95" s="13">
        <f t="shared" si="22"/>
        <v>3.7853685707787553E-5</v>
      </c>
      <c r="W95" s="13">
        <f t="shared" si="22"/>
        <v>3.8649657192019319E-5</v>
      </c>
      <c r="X95" s="13">
        <f t="shared" si="22"/>
        <v>3.9422331999103959E-5</v>
      </c>
      <c r="Y95" s="13">
        <f t="shared" si="22"/>
        <v>4.0197291247588406E-5</v>
      </c>
      <c r="Z95" s="13">
        <f t="shared" si="22"/>
        <v>4.0993649589399176E-5</v>
      </c>
      <c r="AA95" s="13">
        <f t="shared" si="22"/>
        <v>4.1608035784375021E-5</v>
      </c>
      <c r="AB95" s="13">
        <f t="shared" si="22"/>
        <v>4.2411819570943119E-5</v>
      </c>
      <c r="AC95" s="13">
        <f t="shared" si="22"/>
        <v>4.3259994728669511E-5</v>
      </c>
      <c r="AD95" s="13">
        <f t="shared" si="22"/>
        <v>4.4135838183681238E-5</v>
      </c>
      <c r="AE95" s="13">
        <f t="shared" si="22"/>
        <v>4.5023682317912646E-5</v>
      </c>
      <c r="AF95" s="13">
        <f t="shared" si="22"/>
        <v>4.5915915359344681E-5</v>
      </c>
      <c r="AG95" s="13">
        <f t="shared" si="22"/>
        <v>4.6804846268127611E-5</v>
      </c>
      <c r="AH95" s="13">
        <f t="shared" si="22"/>
        <v>4.7670658728253404E-5</v>
      </c>
      <c r="AI95" s="13">
        <f t="shared" si="22"/>
        <v>4.8548105551475102E-5</v>
      </c>
      <c r="AJ95" s="13">
        <f t="shared" si="22"/>
        <v>4.9413035651270547E-5</v>
      </c>
      <c r="AK95" s="13"/>
    </row>
    <row r="96" spans="1:37" ht="15.75" customHeight="1" x14ac:dyDescent="0.35">
      <c r="A96" s="13"/>
      <c r="B96" s="50" t="s">
        <v>260</v>
      </c>
      <c r="C96" s="13">
        <f t="shared" si="6"/>
        <v>4.6590724220284714E-5</v>
      </c>
      <c r="D96" s="13">
        <f t="shared" ref="D96:AJ96" si="23">D33*$I$76*D$136</f>
        <v>4.7303577957449475E-5</v>
      </c>
      <c r="E96" s="13">
        <f t="shared" si="23"/>
        <v>4.7312502363727057E-5</v>
      </c>
      <c r="F96" s="13">
        <f t="shared" si="23"/>
        <v>4.7554126413018005E-5</v>
      </c>
      <c r="G96" s="13">
        <f t="shared" si="23"/>
        <v>4.8048868631303792E-5</v>
      </c>
      <c r="H96" s="13">
        <f t="shared" si="23"/>
        <v>4.8430047605040768E-5</v>
      </c>
      <c r="I96" s="13">
        <f t="shared" si="23"/>
        <v>4.8921767644141959E-5</v>
      </c>
      <c r="J96" s="13">
        <f t="shared" si="23"/>
        <v>4.9469579985778781E-5</v>
      </c>
      <c r="K96" s="13">
        <f t="shared" si="23"/>
        <v>5.0007821248168202E-5</v>
      </c>
      <c r="L96" s="13">
        <f t="shared" si="23"/>
        <v>5.0574422903351878E-5</v>
      </c>
      <c r="M96" s="13">
        <f t="shared" si="23"/>
        <v>5.1171932975652981E-5</v>
      </c>
      <c r="N96" s="13">
        <f t="shared" si="23"/>
        <v>5.1779526912015593E-5</v>
      </c>
      <c r="O96" s="13">
        <f t="shared" si="23"/>
        <v>5.243276803195882E-5</v>
      </c>
      <c r="P96" s="13">
        <f t="shared" si="23"/>
        <v>5.3106648196655126E-5</v>
      </c>
      <c r="Q96" s="13">
        <f t="shared" si="23"/>
        <v>5.386414934704381E-5</v>
      </c>
      <c r="R96" s="13">
        <f t="shared" si="23"/>
        <v>5.4598419327302612E-5</v>
      </c>
      <c r="S96" s="13">
        <f t="shared" si="23"/>
        <v>5.5382120272611307E-5</v>
      </c>
      <c r="T96" s="13">
        <f t="shared" si="23"/>
        <v>5.6223017605359757E-5</v>
      </c>
      <c r="U96" s="13">
        <f t="shared" si="23"/>
        <v>5.7040373748572763E-5</v>
      </c>
      <c r="V96" s="13">
        <f t="shared" si="23"/>
        <v>5.7821435892960379E-5</v>
      </c>
      <c r="W96" s="13">
        <f t="shared" si="23"/>
        <v>5.856544224981036E-5</v>
      </c>
      <c r="X96" s="13">
        <f t="shared" si="23"/>
        <v>5.9274351223537133E-5</v>
      </c>
      <c r="Y96" s="13">
        <f t="shared" si="23"/>
        <v>5.9969983025367245E-5</v>
      </c>
      <c r="Z96" s="13">
        <f t="shared" si="23"/>
        <v>6.0669938332875441E-5</v>
      </c>
      <c r="AA96" s="13">
        <f t="shared" si="23"/>
        <v>6.0989013536507203E-5</v>
      </c>
      <c r="AB96" s="13">
        <f t="shared" si="23"/>
        <v>6.1614043106647073E-5</v>
      </c>
      <c r="AC96" s="13">
        <f t="shared" si="23"/>
        <v>6.2272278673959522E-5</v>
      </c>
      <c r="AD96" s="13">
        <f t="shared" si="23"/>
        <v>6.2930340061197215E-5</v>
      </c>
      <c r="AE96" s="13">
        <f t="shared" si="23"/>
        <v>6.3572930628228201E-5</v>
      </c>
      <c r="AF96" s="13">
        <f t="shared" si="23"/>
        <v>6.4180504266290385E-5</v>
      </c>
      <c r="AG96" s="13">
        <f t="shared" si="23"/>
        <v>6.4741171516504635E-5</v>
      </c>
      <c r="AH96" s="13">
        <f t="shared" si="23"/>
        <v>6.5233824230688276E-5</v>
      </c>
      <c r="AI96" s="13">
        <f t="shared" si="23"/>
        <v>6.568826547998836E-5</v>
      </c>
      <c r="AJ96" s="13">
        <f t="shared" si="23"/>
        <v>6.6090696278276056E-5</v>
      </c>
      <c r="AK96" s="13"/>
    </row>
    <row r="97" spans="1:37" ht="15.75" customHeight="1" x14ac:dyDescent="0.35">
      <c r="A97" s="13"/>
      <c r="B97" s="50" t="s">
        <v>262</v>
      </c>
      <c r="C97" s="13">
        <f t="shared" si="6"/>
        <v>0</v>
      </c>
      <c r="D97" s="13">
        <f t="shared" ref="D97:AJ97" si="24">D34*$I$76*D$136</f>
        <v>0</v>
      </c>
      <c r="E97" s="13">
        <f t="shared" si="24"/>
        <v>0</v>
      </c>
      <c r="F97" s="13">
        <f t="shared" si="24"/>
        <v>0</v>
      </c>
      <c r="G97" s="13">
        <f t="shared" si="24"/>
        <v>0</v>
      </c>
      <c r="H97" s="13">
        <f t="shared" si="24"/>
        <v>0</v>
      </c>
      <c r="I97" s="13">
        <f t="shared" si="24"/>
        <v>0</v>
      </c>
      <c r="J97" s="13">
        <f t="shared" si="24"/>
        <v>0</v>
      </c>
      <c r="K97" s="13">
        <f t="shared" si="24"/>
        <v>0</v>
      </c>
      <c r="L97" s="13">
        <f t="shared" si="24"/>
        <v>0</v>
      </c>
      <c r="M97" s="13">
        <f t="shared" si="24"/>
        <v>0</v>
      </c>
      <c r="N97" s="13">
        <f t="shared" si="24"/>
        <v>0</v>
      </c>
      <c r="O97" s="13">
        <f t="shared" si="24"/>
        <v>0</v>
      </c>
      <c r="P97" s="13">
        <f t="shared" si="24"/>
        <v>0</v>
      </c>
      <c r="Q97" s="13">
        <f t="shared" si="24"/>
        <v>0</v>
      </c>
      <c r="R97" s="13">
        <f t="shared" si="24"/>
        <v>0</v>
      </c>
      <c r="S97" s="13">
        <f t="shared" si="24"/>
        <v>0</v>
      </c>
      <c r="T97" s="13">
        <f t="shared" si="24"/>
        <v>0</v>
      </c>
      <c r="U97" s="13">
        <f t="shared" si="24"/>
        <v>0</v>
      </c>
      <c r="V97" s="13">
        <f t="shared" si="24"/>
        <v>0</v>
      </c>
      <c r="W97" s="13">
        <f t="shared" si="24"/>
        <v>0</v>
      </c>
      <c r="X97" s="13">
        <f t="shared" si="24"/>
        <v>0</v>
      </c>
      <c r="Y97" s="13">
        <f t="shared" si="24"/>
        <v>0</v>
      </c>
      <c r="Z97" s="13">
        <f t="shared" si="24"/>
        <v>0</v>
      </c>
      <c r="AA97" s="13">
        <f t="shared" si="24"/>
        <v>0</v>
      </c>
      <c r="AB97" s="13">
        <f t="shared" si="24"/>
        <v>0</v>
      </c>
      <c r="AC97" s="13">
        <f t="shared" si="24"/>
        <v>0</v>
      </c>
      <c r="AD97" s="13">
        <f t="shared" si="24"/>
        <v>0</v>
      </c>
      <c r="AE97" s="13">
        <f t="shared" si="24"/>
        <v>0</v>
      </c>
      <c r="AF97" s="13">
        <f t="shared" si="24"/>
        <v>0</v>
      </c>
      <c r="AG97" s="13">
        <f t="shared" si="24"/>
        <v>0</v>
      </c>
      <c r="AH97" s="13">
        <f t="shared" si="24"/>
        <v>0</v>
      </c>
      <c r="AI97" s="13">
        <f t="shared" si="24"/>
        <v>0</v>
      </c>
      <c r="AJ97" s="13">
        <f t="shared" si="24"/>
        <v>0</v>
      </c>
      <c r="AK97" s="13"/>
    </row>
    <row r="98" spans="1:37" ht="15.75" customHeight="1" x14ac:dyDescent="0.35">
      <c r="A98" s="13"/>
      <c r="B98" s="50" t="s">
        <v>264</v>
      </c>
      <c r="C98" s="13">
        <f t="shared" si="6"/>
        <v>1.5254364600162878E-5</v>
      </c>
      <c r="D98" s="13">
        <f t="shared" ref="D98:AJ98" si="25">D35*$I$76*D$136</f>
        <v>3.0542077183243148E-5</v>
      </c>
      <c r="E98" s="13">
        <f t="shared" si="25"/>
        <v>5.8724590925953795E-5</v>
      </c>
      <c r="F98" s="13">
        <f t="shared" si="25"/>
        <v>1.0601445472328514E-4</v>
      </c>
      <c r="G98" s="13">
        <f t="shared" si="25"/>
        <v>1.897208310272276E-4</v>
      </c>
      <c r="H98" s="13">
        <f t="shared" si="25"/>
        <v>3.1098087818501996E-4</v>
      </c>
      <c r="I98" s="13">
        <f t="shared" si="25"/>
        <v>4.3653608847574226E-4</v>
      </c>
      <c r="J98" s="13">
        <f t="shared" si="25"/>
        <v>5.7699439001246162E-4</v>
      </c>
      <c r="K98" s="13">
        <f t="shared" si="25"/>
        <v>7.287807218534049E-4</v>
      </c>
      <c r="L98" s="13">
        <f t="shared" si="25"/>
        <v>8.7730905405224505E-4</v>
      </c>
      <c r="M98" s="13">
        <f t="shared" si="25"/>
        <v>1.0219769194851896E-3</v>
      </c>
      <c r="N98" s="13">
        <f t="shared" si="25"/>
        <v>1.1547286868863688E-3</v>
      </c>
      <c r="O98" s="13">
        <f t="shared" si="25"/>
        <v>1.2842855607415481E-3</v>
      </c>
      <c r="P98" s="13">
        <f t="shared" si="25"/>
        <v>1.4078117741607899E-3</v>
      </c>
      <c r="Q98" s="13">
        <f t="shared" si="25"/>
        <v>1.5263311811797662E-3</v>
      </c>
      <c r="R98" s="13">
        <f t="shared" si="25"/>
        <v>1.6275704905798288E-3</v>
      </c>
      <c r="S98" s="13">
        <f t="shared" si="25"/>
        <v>1.7212065253228099E-3</v>
      </c>
      <c r="T98" s="13">
        <f t="shared" si="25"/>
        <v>1.8086377233576495E-3</v>
      </c>
      <c r="U98" s="13">
        <f t="shared" si="25"/>
        <v>1.8885161705626827E-3</v>
      </c>
      <c r="V98" s="13">
        <f t="shared" si="25"/>
        <v>1.9608540519922423E-3</v>
      </c>
      <c r="W98" s="13">
        <f t="shared" si="25"/>
        <v>2.0210379615467847E-3</v>
      </c>
      <c r="X98" s="13">
        <f t="shared" si="25"/>
        <v>2.0722989283228012E-3</v>
      </c>
      <c r="Y98" s="13">
        <f t="shared" si="25"/>
        <v>2.1156614462979626E-3</v>
      </c>
      <c r="Z98" s="13">
        <f t="shared" si="25"/>
        <v>2.1520643817805095E-3</v>
      </c>
      <c r="AA98" s="13">
        <f t="shared" si="25"/>
        <v>2.1812193475683793E-3</v>
      </c>
      <c r="AB98" s="13">
        <f t="shared" si="25"/>
        <v>2.2047126365753299E-3</v>
      </c>
      <c r="AC98" s="13">
        <f t="shared" si="25"/>
        <v>2.2239894184586102E-3</v>
      </c>
      <c r="AD98" s="13">
        <f t="shared" si="25"/>
        <v>2.24034996505186E-3</v>
      </c>
      <c r="AE98" s="13">
        <f t="shared" si="25"/>
        <v>2.2542203524258536E-3</v>
      </c>
      <c r="AF98" s="13">
        <f t="shared" si="25"/>
        <v>2.2658046713429285E-3</v>
      </c>
      <c r="AG98" s="13">
        <f t="shared" si="25"/>
        <v>2.2765855094866315E-3</v>
      </c>
      <c r="AH98" s="13">
        <f t="shared" si="25"/>
        <v>2.2880809499863939E-3</v>
      </c>
      <c r="AI98" s="13">
        <f t="shared" si="25"/>
        <v>2.3000522843173716E-3</v>
      </c>
      <c r="AJ98" s="13">
        <f t="shared" si="25"/>
        <v>2.3127924385802651E-3</v>
      </c>
      <c r="AK98" s="13"/>
    </row>
    <row r="99" spans="1:37" ht="15.75" customHeight="1" x14ac:dyDescent="0.35">
      <c r="A99" s="13"/>
      <c r="B99" s="50" t="s">
        <v>266</v>
      </c>
      <c r="C99" s="13">
        <f t="shared" si="6"/>
        <v>5.0309175737492919E-2</v>
      </c>
      <c r="D99" s="13">
        <f t="shared" ref="D99:AJ99" si="26">D36*$I$76*D$136</f>
        <v>5.6026219982139337E-2</v>
      </c>
      <c r="E99" s="13">
        <f t="shared" si="26"/>
        <v>6.1975978164737933E-2</v>
      </c>
      <c r="F99" s="13">
        <f t="shared" si="26"/>
        <v>6.8415993264899042E-2</v>
      </c>
      <c r="G99" s="13">
        <f t="shared" si="26"/>
        <v>7.5172730546447367E-2</v>
      </c>
      <c r="H99" s="13">
        <f t="shared" si="26"/>
        <v>8.1861492471305364E-2</v>
      </c>
      <c r="I99" s="13">
        <f t="shared" si="26"/>
        <v>8.8670560518748692E-2</v>
      </c>
      <c r="J99" s="13">
        <f t="shared" si="26"/>
        <v>9.5664275982008593E-2</v>
      </c>
      <c r="K99" s="13">
        <f t="shared" si="26"/>
        <v>0.102651183721441</v>
      </c>
      <c r="L99" s="13">
        <f t="shared" si="26"/>
        <v>0.10944983486407167</v>
      </c>
      <c r="M99" s="13">
        <f t="shared" si="26"/>
        <v>0.11621658415180559</v>
      </c>
      <c r="N99" s="13">
        <f t="shared" si="26"/>
        <v>0.12299993814195237</v>
      </c>
      <c r="O99" s="13">
        <f t="shared" si="26"/>
        <v>0.12995916474296945</v>
      </c>
      <c r="P99" s="13">
        <f t="shared" si="26"/>
        <v>0.1371727616663429</v>
      </c>
      <c r="Q99" s="13">
        <f t="shared" si="26"/>
        <v>0.14479747934076467</v>
      </c>
      <c r="R99" s="13">
        <f t="shared" si="26"/>
        <v>0.15265164994821956</v>
      </c>
      <c r="S99" s="13">
        <f t="shared" si="26"/>
        <v>0.16074131869504565</v>
      </c>
      <c r="T99" s="13">
        <f t="shared" si="26"/>
        <v>0.16907746467747059</v>
      </c>
      <c r="U99" s="13">
        <f t="shared" si="26"/>
        <v>0.17750647388916785</v>
      </c>
      <c r="V99" s="13">
        <f t="shared" si="26"/>
        <v>0.18598647257266152</v>
      </c>
      <c r="W99" s="13">
        <f t="shared" si="26"/>
        <v>0.19452978333190593</v>
      </c>
      <c r="X99" s="13">
        <f t="shared" si="26"/>
        <v>0.20308295846919827</v>
      </c>
      <c r="Y99" s="13">
        <f t="shared" si="26"/>
        <v>0.21157645913539816</v>
      </c>
      <c r="Z99" s="13">
        <f t="shared" si="26"/>
        <v>0.21999720836318329</v>
      </c>
      <c r="AA99" s="13">
        <f t="shared" si="26"/>
        <v>0.22821291410245617</v>
      </c>
      <c r="AB99" s="13">
        <f t="shared" si="26"/>
        <v>0.23619832139869176</v>
      </c>
      <c r="AC99" s="13">
        <f t="shared" si="26"/>
        <v>0.24392854285182228</v>
      </c>
      <c r="AD99" s="13">
        <f t="shared" si="26"/>
        <v>0.25145144156013138</v>
      </c>
      <c r="AE99" s="13">
        <f t="shared" si="26"/>
        <v>0.25873479840983976</v>
      </c>
      <c r="AF99" s="13">
        <f t="shared" si="26"/>
        <v>0.26568035541429319</v>
      </c>
      <c r="AG99" s="13">
        <f t="shared" si="26"/>
        <v>0.27227969664394658</v>
      </c>
      <c r="AH99" s="13">
        <f t="shared" si="26"/>
        <v>0.27853771117531673</v>
      </c>
      <c r="AI99" s="13">
        <f t="shared" si="26"/>
        <v>0.28448824026696445</v>
      </c>
      <c r="AJ99" s="13">
        <f t="shared" si="26"/>
        <v>0.2900807839592095</v>
      </c>
      <c r="AK99" s="13"/>
    </row>
    <row r="100" spans="1:37" ht="15.75" customHeight="1" x14ac:dyDescent="0.35">
      <c r="A100" s="13"/>
      <c r="B100" s="51"/>
      <c r="C100" s="13">
        <f t="shared" si="6"/>
        <v>0</v>
      </c>
      <c r="D100" s="13">
        <f t="shared" ref="D100:AJ100" si="27">D37*$I$76*D$136</f>
        <v>0</v>
      </c>
      <c r="E100" s="13">
        <f t="shared" si="27"/>
        <v>0</v>
      </c>
      <c r="F100" s="13">
        <f t="shared" si="27"/>
        <v>0</v>
      </c>
      <c r="G100" s="13">
        <f t="shared" si="27"/>
        <v>0</v>
      </c>
      <c r="H100" s="13">
        <f t="shared" si="27"/>
        <v>0</v>
      </c>
      <c r="I100" s="13">
        <f t="shared" si="27"/>
        <v>0</v>
      </c>
      <c r="J100" s="13">
        <f t="shared" si="27"/>
        <v>0</v>
      </c>
      <c r="K100" s="13">
        <f t="shared" si="27"/>
        <v>0</v>
      </c>
      <c r="L100" s="13">
        <f t="shared" si="27"/>
        <v>0</v>
      </c>
      <c r="M100" s="13">
        <f t="shared" si="27"/>
        <v>0</v>
      </c>
      <c r="N100" s="13">
        <f t="shared" si="27"/>
        <v>0</v>
      </c>
      <c r="O100" s="13">
        <f t="shared" si="27"/>
        <v>0</v>
      </c>
      <c r="P100" s="13">
        <f t="shared" si="27"/>
        <v>0</v>
      </c>
      <c r="Q100" s="13">
        <f t="shared" si="27"/>
        <v>0</v>
      </c>
      <c r="R100" s="13">
        <f t="shared" si="27"/>
        <v>0</v>
      </c>
      <c r="S100" s="13">
        <f t="shared" si="27"/>
        <v>0</v>
      </c>
      <c r="T100" s="13">
        <f t="shared" si="27"/>
        <v>0</v>
      </c>
      <c r="U100" s="13">
        <f t="shared" si="27"/>
        <v>0</v>
      </c>
      <c r="V100" s="13">
        <f t="shared" si="27"/>
        <v>0</v>
      </c>
      <c r="W100" s="13">
        <f t="shared" si="27"/>
        <v>0</v>
      </c>
      <c r="X100" s="13">
        <f t="shared" si="27"/>
        <v>0</v>
      </c>
      <c r="Y100" s="13">
        <f t="shared" si="27"/>
        <v>0</v>
      </c>
      <c r="Z100" s="13">
        <f t="shared" si="27"/>
        <v>0</v>
      </c>
      <c r="AA100" s="13">
        <f t="shared" si="27"/>
        <v>0</v>
      </c>
      <c r="AB100" s="13">
        <f t="shared" si="27"/>
        <v>0</v>
      </c>
      <c r="AC100" s="13">
        <f t="shared" si="27"/>
        <v>0</v>
      </c>
      <c r="AD100" s="13">
        <f t="shared" si="27"/>
        <v>0</v>
      </c>
      <c r="AE100" s="13">
        <f t="shared" si="27"/>
        <v>0</v>
      </c>
      <c r="AF100" s="13">
        <f t="shared" si="27"/>
        <v>0</v>
      </c>
      <c r="AG100" s="13">
        <f t="shared" si="27"/>
        <v>0</v>
      </c>
      <c r="AH100" s="13">
        <f t="shared" si="27"/>
        <v>0</v>
      </c>
      <c r="AI100" s="13">
        <f t="shared" si="27"/>
        <v>0</v>
      </c>
      <c r="AJ100" s="13">
        <f t="shared" si="27"/>
        <v>0</v>
      </c>
      <c r="AK100" s="13"/>
    </row>
    <row r="101" spans="1:37" ht="15.75" customHeight="1" x14ac:dyDescent="0.35">
      <c r="A101" s="13"/>
      <c r="B101" s="40" t="s">
        <v>268</v>
      </c>
      <c r="C101" s="13">
        <f t="shared" si="6"/>
        <v>0.71844503324376263</v>
      </c>
      <c r="D101" s="13">
        <f t="shared" ref="D101:AJ101" si="28">D38*$I$76*D$136</f>
        <v>0.73879177121108675</v>
      </c>
      <c r="E101" s="13">
        <f t="shared" si="28"/>
        <v>0.74537711491627667</v>
      </c>
      <c r="F101" s="13">
        <f t="shared" si="28"/>
        <v>0.75173703012237625</v>
      </c>
      <c r="G101" s="13">
        <f t="shared" si="28"/>
        <v>0.75767635394509125</v>
      </c>
      <c r="H101" s="13">
        <f t="shared" si="28"/>
        <v>0.76267686924417999</v>
      </c>
      <c r="I101" s="13">
        <f t="shared" si="28"/>
        <v>0.76828108910576964</v>
      </c>
      <c r="J101" s="13">
        <f t="shared" si="28"/>
        <v>0.77449577182622231</v>
      </c>
      <c r="K101" s="13">
        <f t="shared" si="28"/>
        <v>0.78113759818794581</v>
      </c>
      <c r="L101" s="13">
        <f t="shared" si="28"/>
        <v>0.78770011129837825</v>
      </c>
      <c r="M101" s="13">
        <f t="shared" si="28"/>
        <v>0.79435316822127555</v>
      </c>
      <c r="N101" s="13">
        <f t="shared" si="28"/>
        <v>0.80078548283827578</v>
      </c>
      <c r="O101" s="13">
        <f t="shared" si="28"/>
        <v>0.80709523682749462</v>
      </c>
      <c r="P101" s="13">
        <f t="shared" si="28"/>
        <v>0.81362501686787436</v>
      </c>
      <c r="Q101" s="13">
        <f t="shared" si="28"/>
        <v>0.82095701038657354</v>
      </c>
      <c r="R101" s="13">
        <f t="shared" si="28"/>
        <v>0.82857185723672433</v>
      </c>
      <c r="S101" s="13">
        <f t="shared" si="28"/>
        <v>0.83661858730638916</v>
      </c>
      <c r="T101" s="13">
        <f t="shared" si="28"/>
        <v>0.84529360915680973</v>
      </c>
      <c r="U101" s="13">
        <f t="shared" si="28"/>
        <v>0.85432670042546233</v>
      </c>
      <c r="V101" s="13">
        <f t="shared" si="28"/>
        <v>0.86373604059739706</v>
      </c>
      <c r="W101" s="13">
        <f t="shared" si="28"/>
        <v>0.87365274071738175</v>
      </c>
      <c r="X101" s="13">
        <f t="shared" si="28"/>
        <v>0.88410327976662562</v>
      </c>
      <c r="Y101" s="13">
        <f t="shared" si="28"/>
        <v>0.89484978925160619</v>
      </c>
      <c r="Z101" s="13">
        <f t="shared" si="28"/>
        <v>0.90581986642026768</v>
      </c>
      <c r="AA101" s="13">
        <f t="shared" si="28"/>
        <v>0.91685577636088011</v>
      </c>
      <c r="AB101" s="13">
        <f t="shared" si="28"/>
        <v>0.92782730857165219</v>
      </c>
      <c r="AC101" s="13">
        <f t="shared" si="28"/>
        <v>0.93855202813749916</v>
      </c>
      <c r="AD101" s="13">
        <f t="shared" si="28"/>
        <v>0.94916068029014289</v>
      </c>
      <c r="AE101" s="13">
        <f t="shared" si="28"/>
        <v>0.95950800619671728</v>
      </c>
      <c r="AF101" s="13">
        <f t="shared" si="28"/>
        <v>0.96936054283408468</v>
      </c>
      <c r="AG101" s="13">
        <f t="shared" si="28"/>
        <v>0.97852685736664269</v>
      </c>
      <c r="AH101" s="13">
        <f t="shared" si="28"/>
        <v>0.98685046468641724</v>
      </c>
      <c r="AI101" s="13">
        <f t="shared" si="28"/>
        <v>0.99452107544751156</v>
      </c>
      <c r="AJ101" s="13">
        <f t="shared" si="28"/>
        <v>1.0013858271351992</v>
      </c>
      <c r="AK101" s="13"/>
    </row>
    <row r="102" spans="1:37" ht="15.75" customHeight="1" x14ac:dyDescent="0.35">
      <c r="A102" s="13"/>
      <c r="B102" s="51"/>
      <c r="C102" s="13">
        <f t="shared" si="6"/>
        <v>0</v>
      </c>
      <c r="D102" s="13">
        <f t="shared" ref="D102:AJ102" si="29">D39*$I$76*D$136</f>
        <v>0</v>
      </c>
      <c r="E102" s="13">
        <f t="shared" si="29"/>
        <v>0</v>
      </c>
      <c r="F102" s="13">
        <f t="shared" si="29"/>
        <v>0</v>
      </c>
      <c r="G102" s="13">
        <f t="shared" si="29"/>
        <v>0</v>
      </c>
      <c r="H102" s="13">
        <f t="shared" si="29"/>
        <v>0</v>
      </c>
      <c r="I102" s="13">
        <f t="shared" si="29"/>
        <v>0</v>
      </c>
      <c r="J102" s="13">
        <f t="shared" si="29"/>
        <v>0</v>
      </c>
      <c r="K102" s="13">
        <f t="shared" si="29"/>
        <v>0</v>
      </c>
      <c r="L102" s="13">
        <f t="shared" si="29"/>
        <v>0</v>
      </c>
      <c r="M102" s="13">
        <f t="shared" si="29"/>
        <v>0</v>
      </c>
      <c r="N102" s="13">
        <f t="shared" si="29"/>
        <v>0</v>
      </c>
      <c r="O102" s="13">
        <f t="shared" si="29"/>
        <v>0</v>
      </c>
      <c r="P102" s="13">
        <f t="shared" si="29"/>
        <v>0</v>
      </c>
      <c r="Q102" s="13">
        <f t="shared" si="29"/>
        <v>0</v>
      </c>
      <c r="R102" s="13">
        <f t="shared" si="29"/>
        <v>0</v>
      </c>
      <c r="S102" s="13">
        <f t="shared" si="29"/>
        <v>0</v>
      </c>
      <c r="T102" s="13">
        <f t="shared" si="29"/>
        <v>0</v>
      </c>
      <c r="U102" s="13">
        <f t="shared" si="29"/>
        <v>0</v>
      </c>
      <c r="V102" s="13">
        <f t="shared" si="29"/>
        <v>0</v>
      </c>
      <c r="W102" s="13">
        <f t="shared" si="29"/>
        <v>0</v>
      </c>
      <c r="X102" s="13">
        <f t="shared" si="29"/>
        <v>0</v>
      </c>
      <c r="Y102" s="13">
        <f t="shared" si="29"/>
        <v>0</v>
      </c>
      <c r="Z102" s="13">
        <f t="shared" si="29"/>
        <v>0</v>
      </c>
      <c r="AA102" s="13">
        <f t="shared" si="29"/>
        <v>0</v>
      </c>
      <c r="AB102" s="13">
        <f t="shared" si="29"/>
        <v>0</v>
      </c>
      <c r="AC102" s="13">
        <f t="shared" si="29"/>
        <v>0</v>
      </c>
      <c r="AD102" s="13">
        <f t="shared" si="29"/>
        <v>0</v>
      </c>
      <c r="AE102" s="13">
        <f t="shared" si="29"/>
        <v>0</v>
      </c>
      <c r="AF102" s="13">
        <f t="shared" si="29"/>
        <v>0</v>
      </c>
      <c r="AG102" s="13">
        <f t="shared" si="29"/>
        <v>0</v>
      </c>
      <c r="AH102" s="13">
        <f t="shared" si="29"/>
        <v>0</v>
      </c>
      <c r="AI102" s="13">
        <f t="shared" si="29"/>
        <v>0</v>
      </c>
      <c r="AJ102" s="13">
        <f t="shared" si="29"/>
        <v>0</v>
      </c>
      <c r="AK102" s="13"/>
    </row>
    <row r="103" spans="1:37" ht="15.75" customHeight="1" x14ac:dyDescent="0.35">
      <c r="A103" s="13"/>
      <c r="B103" s="40" t="s">
        <v>269</v>
      </c>
      <c r="C103" s="13">
        <f t="shared" si="6"/>
        <v>0</v>
      </c>
      <c r="D103" s="13">
        <f t="shared" ref="D103:AJ103" si="30">D40*$I$76*D$136</f>
        <v>0</v>
      </c>
      <c r="E103" s="13">
        <f t="shared" si="30"/>
        <v>0</v>
      </c>
      <c r="F103" s="13">
        <f t="shared" si="30"/>
        <v>0</v>
      </c>
      <c r="G103" s="13">
        <f t="shared" si="30"/>
        <v>0</v>
      </c>
      <c r="H103" s="13">
        <f t="shared" si="30"/>
        <v>0</v>
      </c>
      <c r="I103" s="13">
        <f t="shared" si="30"/>
        <v>0</v>
      </c>
      <c r="J103" s="13">
        <f t="shared" si="30"/>
        <v>0</v>
      </c>
      <c r="K103" s="13">
        <f t="shared" si="30"/>
        <v>0</v>
      </c>
      <c r="L103" s="13">
        <f t="shared" si="30"/>
        <v>0</v>
      </c>
      <c r="M103" s="13">
        <f t="shared" si="30"/>
        <v>0</v>
      </c>
      <c r="N103" s="13">
        <f t="shared" si="30"/>
        <v>0</v>
      </c>
      <c r="O103" s="13">
        <f t="shared" si="30"/>
        <v>0</v>
      </c>
      <c r="P103" s="13">
        <f t="shared" si="30"/>
        <v>0</v>
      </c>
      <c r="Q103" s="13">
        <f t="shared" si="30"/>
        <v>0</v>
      </c>
      <c r="R103" s="13">
        <f t="shared" si="30"/>
        <v>0</v>
      </c>
      <c r="S103" s="13">
        <f t="shared" si="30"/>
        <v>0</v>
      </c>
      <c r="T103" s="13">
        <f t="shared" si="30"/>
        <v>0</v>
      </c>
      <c r="U103" s="13">
        <f t="shared" si="30"/>
        <v>0</v>
      </c>
      <c r="V103" s="13">
        <f t="shared" si="30"/>
        <v>0</v>
      </c>
      <c r="W103" s="13">
        <f t="shared" si="30"/>
        <v>0</v>
      </c>
      <c r="X103" s="13">
        <f t="shared" si="30"/>
        <v>0</v>
      </c>
      <c r="Y103" s="13">
        <f t="shared" si="30"/>
        <v>0</v>
      </c>
      <c r="Z103" s="13">
        <f t="shared" si="30"/>
        <v>0</v>
      </c>
      <c r="AA103" s="13">
        <f t="shared" si="30"/>
        <v>0</v>
      </c>
      <c r="AB103" s="13">
        <f t="shared" si="30"/>
        <v>0</v>
      </c>
      <c r="AC103" s="13">
        <f t="shared" si="30"/>
        <v>0</v>
      </c>
      <c r="AD103" s="13">
        <f t="shared" si="30"/>
        <v>0</v>
      </c>
      <c r="AE103" s="13">
        <f t="shared" si="30"/>
        <v>0</v>
      </c>
      <c r="AF103" s="13">
        <f t="shared" si="30"/>
        <v>0</v>
      </c>
      <c r="AG103" s="13">
        <f t="shared" si="30"/>
        <v>0</v>
      </c>
      <c r="AH103" s="13">
        <f t="shared" si="30"/>
        <v>0</v>
      </c>
      <c r="AI103" s="13">
        <f t="shared" si="30"/>
        <v>0</v>
      </c>
      <c r="AJ103" s="13">
        <f t="shared" si="30"/>
        <v>0</v>
      </c>
      <c r="AK103" s="13"/>
    </row>
    <row r="104" spans="1:37" ht="15.75" customHeight="1" x14ac:dyDescent="0.35">
      <c r="A104" s="13"/>
      <c r="B104" s="40" t="s">
        <v>270</v>
      </c>
      <c r="C104" s="13">
        <f t="shared" si="6"/>
        <v>0</v>
      </c>
      <c r="D104" s="13">
        <f t="shared" ref="D104:AJ104" si="31">D41*$I$76*D$136</f>
        <v>0</v>
      </c>
      <c r="E104" s="13">
        <f t="shared" si="31"/>
        <v>0</v>
      </c>
      <c r="F104" s="13">
        <f t="shared" si="31"/>
        <v>0</v>
      </c>
      <c r="G104" s="13">
        <f t="shared" si="31"/>
        <v>0</v>
      </c>
      <c r="H104" s="13">
        <f t="shared" si="31"/>
        <v>0</v>
      </c>
      <c r="I104" s="13">
        <f t="shared" si="31"/>
        <v>0</v>
      </c>
      <c r="J104" s="13">
        <f t="shared" si="31"/>
        <v>0</v>
      </c>
      <c r="K104" s="13">
        <f t="shared" si="31"/>
        <v>0</v>
      </c>
      <c r="L104" s="13">
        <f t="shared" si="31"/>
        <v>0</v>
      </c>
      <c r="M104" s="13">
        <f t="shared" si="31"/>
        <v>0</v>
      </c>
      <c r="N104" s="13">
        <f t="shared" si="31"/>
        <v>0</v>
      </c>
      <c r="O104" s="13">
        <f t="shared" si="31"/>
        <v>0</v>
      </c>
      <c r="P104" s="13">
        <f t="shared" si="31"/>
        <v>0</v>
      </c>
      <c r="Q104" s="13">
        <f t="shared" si="31"/>
        <v>0</v>
      </c>
      <c r="R104" s="13">
        <f t="shared" si="31"/>
        <v>0</v>
      </c>
      <c r="S104" s="13">
        <f t="shared" si="31"/>
        <v>0</v>
      </c>
      <c r="T104" s="13">
        <f t="shared" si="31"/>
        <v>0</v>
      </c>
      <c r="U104" s="13">
        <f t="shared" si="31"/>
        <v>0</v>
      </c>
      <c r="V104" s="13">
        <f t="shared" si="31"/>
        <v>0</v>
      </c>
      <c r="W104" s="13">
        <f t="shared" si="31"/>
        <v>0</v>
      </c>
      <c r="X104" s="13">
        <f t="shared" si="31"/>
        <v>0</v>
      </c>
      <c r="Y104" s="13">
        <f t="shared" si="31"/>
        <v>0</v>
      </c>
      <c r="Z104" s="13">
        <f t="shared" si="31"/>
        <v>0</v>
      </c>
      <c r="AA104" s="13">
        <f t="shared" si="31"/>
        <v>0</v>
      </c>
      <c r="AB104" s="13">
        <f t="shared" si="31"/>
        <v>0</v>
      </c>
      <c r="AC104" s="13">
        <f t="shared" si="31"/>
        <v>0</v>
      </c>
      <c r="AD104" s="13">
        <f t="shared" si="31"/>
        <v>0</v>
      </c>
      <c r="AE104" s="13">
        <f t="shared" si="31"/>
        <v>0</v>
      </c>
      <c r="AF104" s="13">
        <f t="shared" si="31"/>
        <v>0</v>
      </c>
      <c r="AG104" s="13">
        <f t="shared" si="31"/>
        <v>0</v>
      </c>
      <c r="AH104" s="13">
        <f t="shared" si="31"/>
        <v>0</v>
      </c>
      <c r="AI104" s="13">
        <f t="shared" si="31"/>
        <v>0</v>
      </c>
      <c r="AJ104" s="13">
        <f t="shared" si="31"/>
        <v>0</v>
      </c>
      <c r="AK104" s="13"/>
    </row>
    <row r="105" spans="1:37" ht="15.75" customHeight="1" x14ac:dyDescent="0.35">
      <c r="A105" s="13"/>
      <c r="B105" s="50" t="s">
        <v>231</v>
      </c>
      <c r="C105" s="13">
        <f t="shared" si="6"/>
        <v>0.56873632435348787</v>
      </c>
      <c r="D105" s="13">
        <f t="shared" ref="D105:AJ105" si="32">D42*$I$76*D$136</f>
        <v>0.57994954673534549</v>
      </c>
      <c r="E105" s="13">
        <f t="shared" si="32"/>
        <v>0.58086909756924343</v>
      </c>
      <c r="F105" s="13">
        <f t="shared" si="32"/>
        <v>0.58173100615197237</v>
      </c>
      <c r="G105" s="13">
        <f t="shared" si="32"/>
        <v>0.58287762321072856</v>
      </c>
      <c r="H105" s="13">
        <f t="shared" si="32"/>
        <v>0.58355789169004202</v>
      </c>
      <c r="I105" s="13">
        <f t="shared" si="32"/>
        <v>0.58467057794077248</v>
      </c>
      <c r="J105" s="13">
        <f t="shared" si="32"/>
        <v>0.58584445486448056</v>
      </c>
      <c r="K105" s="13">
        <f t="shared" si="32"/>
        <v>0.58664432093926844</v>
      </c>
      <c r="L105" s="13">
        <f t="shared" si="32"/>
        <v>0.5873085349384114</v>
      </c>
      <c r="M105" s="13">
        <f t="shared" si="32"/>
        <v>0.58712466186622081</v>
      </c>
      <c r="N105" s="13">
        <f t="shared" si="32"/>
        <v>0.5861036694873536</v>
      </c>
      <c r="O105" s="13">
        <f t="shared" si="32"/>
        <v>0.58399347228423104</v>
      </c>
      <c r="P105" s="13">
        <f t="shared" si="32"/>
        <v>0.58119516824380246</v>
      </c>
      <c r="Q105" s="13">
        <f t="shared" si="32"/>
        <v>0.57820590324127819</v>
      </c>
      <c r="R105" s="13">
        <f t="shared" si="32"/>
        <v>0.57473989249261626</v>
      </c>
      <c r="S105" s="13">
        <f t="shared" si="32"/>
        <v>0.57106761891470015</v>
      </c>
      <c r="T105" s="13">
        <f t="shared" si="32"/>
        <v>0.56706773499819529</v>
      </c>
      <c r="U105" s="13">
        <f t="shared" si="32"/>
        <v>0.56258655606637609</v>
      </c>
      <c r="V105" s="13">
        <f t="shared" si="32"/>
        <v>0.55770861703272168</v>
      </c>
      <c r="W105" s="13">
        <f t="shared" si="32"/>
        <v>0.55267423038872965</v>
      </c>
      <c r="X105" s="13">
        <f t="shared" si="32"/>
        <v>0.54758434990728533</v>
      </c>
      <c r="Y105" s="13">
        <f t="shared" si="32"/>
        <v>0.5425381937452346</v>
      </c>
      <c r="Z105" s="13">
        <f t="shared" si="32"/>
        <v>0.53758834475240413</v>
      </c>
      <c r="AA105" s="13">
        <f t="shared" si="32"/>
        <v>0.53296708993055408</v>
      </c>
      <c r="AB105" s="13">
        <f t="shared" si="32"/>
        <v>0.52860748752509867</v>
      </c>
      <c r="AC105" s="13">
        <f t="shared" si="32"/>
        <v>0.52454310366659518</v>
      </c>
      <c r="AD105" s="13">
        <f t="shared" si="32"/>
        <v>0.5208815189336341</v>
      </c>
      <c r="AE105" s="13">
        <f t="shared" si="32"/>
        <v>0.51752393937003638</v>
      </c>
      <c r="AF105" s="13">
        <f t="shared" si="32"/>
        <v>0.51462003691322755</v>
      </c>
      <c r="AG105" s="13">
        <f t="shared" si="32"/>
        <v>0.51196629087279644</v>
      </c>
      <c r="AH105" s="13">
        <f t="shared" si="32"/>
        <v>0.5093698641627632</v>
      </c>
      <c r="AI105" s="13">
        <f t="shared" si="32"/>
        <v>0.50697438991324517</v>
      </c>
      <c r="AJ105" s="13">
        <f t="shared" si="32"/>
        <v>0.50470650081131707</v>
      </c>
      <c r="AK105" s="13"/>
    </row>
    <row r="106" spans="1:37" ht="15.75" customHeight="1" x14ac:dyDescent="0.35">
      <c r="A106" s="13"/>
      <c r="B106" s="50" t="s">
        <v>233</v>
      </c>
      <c r="C106" s="13">
        <f t="shared" si="6"/>
        <v>2.3219468941581968E-3</v>
      </c>
      <c r="D106" s="13">
        <f t="shared" ref="D106:AJ106" si="33">D43*$I$76*D$136</f>
        <v>2.7230661425425096E-3</v>
      </c>
      <c r="E106" s="13">
        <f t="shared" si="33"/>
        <v>3.3750797312787312E-3</v>
      </c>
      <c r="F106" s="13">
        <f t="shared" si="33"/>
        <v>4.2839660249784197E-3</v>
      </c>
      <c r="G106" s="13">
        <f t="shared" si="33"/>
        <v>5.199253546549089E-3</v>
      </c>
      <c r="H106" s="13">
        <f t="shared" si="33"/>
        <v>6.1116063204929363E-3</v>
      </c>
      <c r="I106" s="13">
        <f t="shared" si="33"/>
        <v>7.0259740296799251E-3</v>
      </c>
      <c r="J106" s="13">
        <f t="shared" si="33"/>
        <v>7.9220360427248483E-3</v>
      </c>
      <c r="K106" s="13">
        <f t="shared" si="33"/>
        <v>8.7956853099104993E-3</v>
      </c>
      <c r="L106" s="13">
        <f t="shared" si="33"/>
        <v>9.6248752293405949E-3</v>
      </c>
      <c r="M106" s="13">
        <f t="shared" si="33"/>
        <v>1.0368138565680732E-2</v>
      </c>
      <c r="N106" s="13">
        <f t="shared" si="33"/>
        <v>1.1034412475303464E-2</v>
      </c>
      <c r="O106" s="13">
        <f t="shared" si="33"/>
        <v>1.1611080059655108E-2</v>
      </c>
      <c r="P106" s="13">
        <f t="shared" si="33"/>
        <v>1.2111003126500685E-2</v>
      </c>
      <c r="Q106" s="13">
        <f t="shared" si="33"/>
        <v>1.2552852363824689E-2</v>
      </c>
      <c r="R106" s="13">
        <f t="shared" si="33"/>
        <v>1.2911195982971578E-2</v>
      </c>
      <c r="S106" s="13">
        <f t="shared" si="33"/>
        <v>1.3192150216843355E-2</v>
      </c>
      <c r="T106" s="13">
        <f t="shared" si="33"/>
        <v>1.3410713417737204E-2</v>
      </c>
      <c r="U106" s="13">
        <f t="shared" si="33"/>
        <v>1.35635780766983E-2</v>
      </c>
      <c r="V106" s="13">
        <f t="shared" si="33"/>
        <v>1.3656985811176461E-2</v>
      </c>
      <c r="W106" s="13">
        <f t="shared" si="33"/>
        <v>1.3710924466686956E-2</v>
      </c>
      <c r="X106" s="13">
        <f t="shared" si="33"/>
        <v>1.3723318652863923E-2</v>
      </c>
      <c r="Y106" s="13">
        <f t="shared" si="33"/>
        <v>1.369585688153419E-2</v>
      </c>
      <c r="Z106" s="13">
        <f t="shared" si="33"/>
        <v>1.3635745456163178E-2</v>
      </c>
      <c r="AA106" s="13">
        <f t="shared" si="33"/>
        <v>1.3554929838617195E-2</v>
      </c>
      <c r="AB106" s="13">
        <f t="shared" si="33"/>
        <v>1.3450958599988226E-2</v>
      </c>
      <c r="AC106" s="13">
        <f t="shared" si="33"/>
        <v>1.3330469245939005E-2</v>
      </c>
      <c r="AD106" s="13">
        <f t="shared" si="33"/>
        <v>1.3204345747436952E-2</v>
      </c>
      <c r="AE106" s="13">
        <f t="shared" si="33"/>
        <v>1.3070727268815311E-2</v>
      </c>
      <c r="AF106" s="13">
        <f t="shared" si="33"/>
        <v>1.2945577759268455E-2</v>
      </c>
      <c r="AG106" s="13">
        <f t="shared" si="33"/>
        <v>1.2825092191216294E-2</v>
      </c>
      <c r="AH106" s="13">
        <f t="shared" si="33"/>
        <v>1.2699718023837176E-2</v>
      </c>
      <c r="AI106" s="13">
        <f t="shared" si="33"/>
        <v>1.2573494444892431E-2</v>
      </c>
      <c r="AJ106" s="13">
        <f t="shared" si="33"/>
        <v>1.244427476867222E-2</v>
      </c>
      <c r="AK106" s="13"/>
    </row>
    <row r="107" spans="1:37" ht="15.75" customHeight="1" x14ac:dyDescent="0.35">
      <c r="A107" s="13"/>
      <c r="B107" s="50" t="s">
        <v>274</v>
      </c>
      <c r="C107" s="13">
        <f t="shared" si="6"/>
        <v>0.57105826042894769</v>
      </c>
      <c r="D107" s="13">
        <f t="shared" ref="D107:AJ107" si="34">D44*$I$76*D$136</f>
        <v>0.58267261287788796</v>
      </c>
      <c r="E107" s="13">
        <f t="shared" si="34"/>
        <v>0.58424416627967379</v>
      </c>
      <c r="F107" s="13">
        <f t="shared" si="34"/>
        <v>0.58601496666598474</v>
      </c>
      <c r="G107" s="13">
        <f t="shared" si="34"/>
        <v>0.58807686573436668</v>
      </c>
      <c r="H107" s="13">
        <f t="shared" si="34"/>
        <v>0.58966948147398335</v>
      </c>
      <c r="I107" s="13">
        <f t="shared" si="34"/>
        <v>0.59169655197045246</v>
      </c>
      <c r="J107" s="13">
        <f t="shared" si="34"/>
        <v>0.59376651296230121</v>
      </c>
      <c r="K107" s="13">
        <f t="shared" si="34"/>
        <v>0.5954399897049063</v>
      </c>
      <c r="L107" s="13">
        <f t="shared" si="34"/>
        <v>0.59693342119816029</v>
      </c>
      <c r="M107" s="13">
        <f t="shared" si="34"/>
        <v>0.59749279491590157</v>
      </c>
      <c r="N107" s="13">
        <f t="shared" si="34"/>
        <v>0.59713807092930382</v>
      </c>
      <c r="O107" s="13">
        <f t="shared" si="34"/>
        <v>0.59560454130889351</v>
      </c>
      <c r="P107" s="13">
        <f t="shared" si="34"/>
        <v>0.59330615481586158</v>
      </c>
      <c r="Q107" s="13">
        <f t="shared" si="34"/>
        <v>0.59075876664283833</v>
      </c>
      <c r="R107" s="13">
        <f t="shared" si="34"/>
        <v>0.58765109399503979</v>
      </c>
      <c r="S107" s="13">
        <f t="shared" si="34"/>
        <v>0.58425977465153955</v>
      </c>
      <c r="T107" s="13">
        <f t="shared" si="34"/>
        <v>0.58047845393665309</v>
      </c>
      <c r="U107" s="13">
        <f t="shared" si="34"/>
        <v>0.57615011757922574</v>
      </c>
      <c r="V107" s="13">
        <f t="shared" si="34"/>
        <v>0.57136558627773371</v>
      </c>
      <c r="W107" s="13">
        <f t="shared" si="34"/>
        <v>0.56638517694724688</v>
      </c>
      <c r="X107" s="13">
        <f t="shared" si="34"/>
        <v>0.56130769065477282</v>
      </c>
      <c r="Y107" s="13">
        <f t="shared" si="34"/>
        <v>0.55623405615141031</v>
      </c>
      <c r="Z107" s="13">
        <f t="shared" si="34"/>
        <v>0.55122409573406272</v>
      </c>
      <c r="AA107" s="13">
        <f t="shared" si="34"/>
        <v>0.54652202529554084</v>
      </c>
      <c r="AB107" s="13">
        <f t="shared" si="34"/>
        <v>0.54205845717990764</v>
      </c>
      <c r="AC107" s="13">
        <f t="shared" si="34"/>
        <v>0.53787356185566648</v>
      </c>
      <c r="AD107" s="13">
        <f t="shared" si="34"/>
        <v>0.53408586468107111</v>
      </c>
      <c r="AE107" s="13">
        <f t="shared" si="34"/>
        <v>0.5305946666388518</v>
      </c>
      <c r="AF107" s="13">
        <f t="shared" si="34"/>
        <v>0.52756562020386744</v>
      </c>
      <c r="AG107" s="13">
        <f t="shared" si="34"/>
        <v>0.52479140519396383</v>
      </c>
      <c r="AH107" s="13">
        <f t="shared" si="34"/>
        <v>0.52206958218660027</v>
      </c>
      <c r="AI107" s="13">
        <f t="shared" si="34"/>
        <v>0.51954789542701729</v>
      </c>
      <c r="AJ107" s="13">
        <f t="shared" si="34"/>
        <v>0.51715076450952091</v>
      </c>
      <c r="AK107" s="13"/>
    </row>
    <row r="108" spans="1:37" ht="15.75" customHeight="1" x14ac:dyDescent="0.35">
      <c r="A108" s="13"/>
      <c r="B108" s="51"/>
      <c r="C108" s="13">
        <f t="shared" si="6"/>
        <v>0</v>
      </c>
      <c r="D108" s="13">
        <f t="shared" ref="D108:AJ108" si="35">D45*$I$76*D$136</f>
        <v>0</v>
      </c>
      <c r="E108" s="13">
        <f t="shared" si="35"/>
        <v>0</v>
      </c>
      <c r="F108" s="13">
        <f t="shared" si="35"/>
        <v>0</v>
      </c>
      <c r="G108" s="13">
        <f t="shared" si="35"/>
        <v>0</v>
      </c>
      <c r="H108" s="13">
        <f t="shared" si="35"/>
        <v>0</v>
      </c>
      <c r="I108" s="13">
        <f t="shared" si="35"/>
        <v>0</v>
      </c>
      <c r="J108" s="13">
        <f t="shared" si="35"/>
        <v>0</v>
      </c>
      <c r="K108" s="13">
        <f t="shared" si="35"/>
        <v>0</v>
      </c>
      <c r="L108" s="13">
        <f t="shared" si="35"/>
        <v>0</v>
      </c>
      <c r="M108" s="13">
        <f t="shared" si="35"/>
        <v>0</v>
      </c>
      <c r="N108" s="13">
        <f t="shared" si="35"/>
        <v>0</v>
      </c>
      <c r="O108" s="13">
        <f t="shared" si="35"/>
        <v>0</v>
      </c>
      <c r="P108" s="13">
        <f t="shared" si="35"/>
        <v>0</v>
      </c>
      <c r="Q108" s="13">
        <f t="shared" si="35"/>
        <v>0</v>
      </c>
      <c r="R108" s="13">
        <f t="shared" si="35"/>
        <v>0</v>
      </c>
      <c r="S108" s="13">
        <f t="shared" si="35"/>
        <v>0</v>
      </c>
      <c r="T108" s="13">
        <f t="shared" si="35"/>
        <v>0</v>
      </c>
      <c r="U108" s="13">
        <f t="shared" si="35"/>
        <v>0</v>
      </c>
      <c r="V108" s="13">
        <f t="shared" si="35"/>
        <v>0</v>
      </c>
      <c r="W108" s="13">
        <f t="shared" si="35"/>
        <v>0</v>
      </c>
      <c r="X108" s="13">
        <f t="shared" si="35"/>
        <v>0</v>
      </c>
      <c r="Y108" s="13">
        <f t="shared" si="35"/>
        <v>0</v>
      </c>
      <c r="Z108" s="13">
        <f t="shared" si="35"/>
        <v>0</v>
      </c>
      <c r="AA108" s="13">
        <f t="shared" si="35"/>
        <v>0</v>
      </c>
      <c r="AB108" s="13">
        <f t="shared" si="35"/>
        <v>0</v>
      </c>
      <c r="AC108" s="13">
        <f t="shared" si="35"/>
        <v>0</v>
      </c>
      <c r="AD108" s="13">
        <f t="shared" si="35"/>
        <v>0</v>
      </c>
      <c r="AE108" s="13">
        <f t="shared" si="35"/>
        <v>0</v>
      </c>
      <c r="AF108" s="13">
        <f t="shared" si="35"/>
        <v>0</v>
      </c>
      <c r="AG108" s="13">
        <f t="shared" si="35"/>
        <v>0</v>
      </c>
      <c r="AH108" s="13">
        <f t="shared" si="35"/>
        <v>0</v>
      </c>
      <c r="AI108" s="13">
        <f t="shared" si="35"/>
        <v>0</v>
      </c>
      <c r="AJ108" s="13">
        <f t="shared" si="35"/>
        <v>0</v>
      </c>
      <c r="AK108" s="13"/>
    </row>
    <row r="109" spans="1:37" ht="15.75" customHeight="1" x14ac:dyDescent="0.35">
      <c r="A109" s="13"/>
      <c r="B109" s="40" t="s">
        <v>275</v>
      </c>
      <c r="C109" s="13">
        <f t="shared" si="6"/>
        <v>0</v>
      </c>
      <c r="D109" s="13">
        <f t="shared" ref="D109:AJ109" si="36">D46*$I$76*D$136</f>
        <v>0</v>
      </c>
      <c r="E109" s="13">
        <f t="shared" si="36"/>
        <v>0</v>
      </c>
      <c r="F109" s="13">
        <f t="shared" si="36"/>
        <v>0</v>
      </c>
      <c r="G109" s="13">
        <f t="shared" si="36"/>
        <v>0</v>
      </c>
      <c r="H109" s="13">
        <f t="shared" si="36"/>
        <v>0</v>
      </c>
      <c r="I109" s="13">
        <f t="shared" si="36"/>
        <v>0</v>
      </c>
      <c r="J109" s="13">
        <f t="shared" si="36"/>
        <v>0</v>
      </c>
      <c r="K109" s="13">
        <f t="shared" si="36"/>
        <v>0</v>
      </c>
      <c r="L109" s="13">
        <f t="shared" si="36"/>
        <v>0</v>
      </c>
      <c r="M109" s="13">
        <f t="shared" si="36"/>
        <v>0</v>
      </c>
      <c r="N109" s="13">
        <f t="shared" si="36"/>
        <v>0</v>
      </c>
      <c r="O109" s="13">
        <f t="shared" si="36"/>
        <v>0</v>
      </c>
      <c r="P109" s="13">
        <f t="shared" si="36"/>
        <v>0</v>
      </c>
      <c r="Q109" s="13">
        <f t="shared" si="36"/>
        <v>0</v>
      </c>
      <c r="R109" s="13">
        <f t="shared" si="36"/>
        <v>0</v>
      </c>
      <c r="S109" s="13">
        <f t="shared" si="36"/>
        <v>0</v>
      </c>
      <c r="T109" s="13">
        <f t="shared" si="36"/>
        <v>0</v>
      </c>
      <c r="U109" s="13">
        <f t="shared" si="36"/>
        <v>0</v>
      </c>
      <c r="V109" s="13">
        <f t="shared" si="36"/>
        <v>0</v>
      </c>
      <c r="W109" s="13">
        <f t="shared" si="36"/>
        <v>0</v>
      </c>
      <c r="X109" s="13">
        <f t="shared" si="36"/>
        <v>0</v>
      </c>
      <c r="Y109" s="13">
        <f t="shared" si="36"/>
        <v>0</v>
      </c>
      <c r="Z109" s="13">
        <f t="shared" si="36"/>
        <v>0</v>
      </c>
      <c r="AA109" s="13">
        <f t="shared" si="36"/>
        <v>0</v>
      </c>
      <c r="AB109" s="13">
        <f t="shared" si="36"/>
        <v>0</v>
      </c>
      <c r="AC109" s="13">
        <f t="shared" si="36"/>
        <v>0</v>
      </c>
      <c r="AD109" s="13">
        <f t="shared" si="36"/>
        <v>0</v>
      </c>
      <c r="AE109" s="13">
        <f t="shared" si="36"/>
        <v>0</v>
      </c>
      <c r="AF109" s="13">
        <f t="shared" si="36"/>
        <v>0</v>
      </c>
      <c r="AG109" s="13">
        <f t="shared" si="36"/>
        <v>0</v>
      </c>
      <c r="AH109" s="13">
        <f t="shared" si="36"/>
        <v>0</v>
      </c>
      <c r="AI109" s="13">
        <f t="shared" si="36"/>
        <v>0</v>
      </c>
      <c r="AJ109" s="13">
        <f t="shared" si="36"/>
        <v>0</v>
      </c>
      <c r="AK109" s="13"/>
    </row>
    <row r="110" spans="1:37" ht="15.75" customHeight="1" x14ac:dyDescent="0.35">
      <c r="A110" s="13"/>
      <c r="B110" s="50" t="s">
        <v>238</v>
      </c>
      <c r="C110" s="13">
        <f t="shared" si="6"/>
        <v>7.913948126517055E-2</v>
      </c>
      <c r="D110" s="13">
        <f t="shared" ref="D110:AJ110" si="37">D47*$I$76*D$136</f>
        <v>8.1559308346905765E-2</v>
      </c>
      <c r="E110" s="13">
        <f t="shared" si="37"/>
        <v>8.228739633387322E-2</v>
      </c>
      <c r="F110" s="13">
        <f t="shared" si="37"/>
        <v>8.2678274315149972E-2</v>
      </c>
      <c r="G110" s="13">
        <f t="shared" si="37"/>
        <v>8.2703401398150592E-2</v>
      </c>
      <c r="H110" s="13">
        <f t="shared" si="37"/>
        <v>8.2324912794803098E-2</v>
      </c>
      <c r="I110" s="13">
        <f t="shared" si="37"/>
        <v>8.1653076405923855E-2</v>
      </c>
      <c r="J110" s="13">
        <f t="shared" si="37"/>
        <v>8.0654421355665931E-2</v>
      </c>
      <c r="K110" s="13">
        <f t="shared" si="37"/>
        <v>7.941764261746849E-2</v>
      </c>
      <c r="L110" s="13">
        <f t="shared" si="37"/>
        <v>7.8048269441852627E-2</v>
      </c>
      <c r="M110" s="13">
        <f t="shared" si="37"/>
        <v>7.6670150933806414E-2</v>
      </c>
      <c r="N110" s="13">
        <f t="shared" si="37"/>
        <v>7.544091710745679E-2</v>
      </c>
      <c r="O110" s="13">
        <f t="shared" si="37"/>
        <v>7.4369224593959657E-2</v>
      </c>
      <c r="P110" s="13">
        <f t="shared" si="37"/>
        <v>7.358056335919369E-2</v>
      </c>
      <c r="Q110" s="13">
        <f t="shared" si="37"/>
        <v>7.2895964820740608E-2</v>
      </c>
      <c r="R110" s="13">
        <f t="shared" si="37"/>
        <v>7.2245520397332355E-2</v>
      </c>
      <c r="S110" s="13">
        <f t="shared" si="37"/>
        <v>7.1708413841232124E-2</v>
      </c>
      <c r="T110" s="13">
        <f t="shared" si="37"/>
        <v>7.1358989304693629E-2</v>
      </c>
      <c r="U110" s="13">
        <f t="shared" si="37"/>
        <v>7.1095726972828108E-2</v>
      </c>
      <c r="V110" s="13">
        <f t="shared" si="37"/>
        <v>7.0967062862765842E-2</v>
      </c>
      <c r="W110" s="13">
        <f t="shared" si="37"/>
        <v>7.0977217972240797E-2</v>
      </c>
      <c r="X110" s="13">
        <f t="shared" si="37"/>
        <v>7.1036694708637313E-2</v>
      </c>
      <c r="Y110" s="13">
        <f t="shared" si="37"/>
        <v>7.1116284169783911E-2</v>
      </c>
      <c r="Z110" s="13">
        <f t="shared" si="37"/>
        <v>7.1182441777822666E-2</v>
      </c>
      <c r="AA110" s="13">
        <f t="shared" si="37"/>
        <v>7.1121462758672885E-2</v>
      </c>
      <c r="AB110" s="13">
        <f t="shared" si="37"/>
        <v>7.0915862186592377E-2</v>
      </c>
      <c r="AC110" s="13">
        <f t="shared" si="37"/>
        <v>7.0520071708563462E-2</v>
      </c>
      <c r="AD110" s="13">
        <f t="shared" si="37"/>
        <v>7.0008844904388676E-2</v>
      </c>
      <c r="AE110" s="13">
        <f t="shared" si="37"/>
        <v>6.9386936449618741E-2</v>
      </c>
      <c r="AF110" s="13">
        <f t="shared" si="37"/>
        <v>6.852298495243285E-2</v>
      </c>
      <c r="AG110" s="13">
        <f t="shared" si="37"/>
        <v>6.7543359958616669E-2</v>
      </c>
      <c r="AH110" s="13">
        <f t="shared" si="37"/>
        <v>6.6500679594883261E-2</v>
      </c>
      <c r="AI110" s="13">
        <f t="shared" si="37"/>
        <v>6.5446626305742689E-2</v>
      </c>
      <c r="AJ110" s="13">
        <f t="shared" si="37"/>
        <v>6.4386109837715949E-2</v>
      </c>
      <c r="AK110" s="13"/>
    </row>
    <row r="111" spans="1:37" ht="15.75" customHeight="1" x14ac:dyDescent="0.35">
      <c r="A111" s="13"/>
      <c r="B111" s="50" t="s">
        <v>240</v>
      </c>
      <c r="C111" s="13">
        <f t="shared" si="6"/>
        <v>2.1945729497468367E-5</v>
      </c>
      <c r="D111" s="13">
        <f t="shared" ref="D111:AJ111" si="38">D48*$I$76*D$136</f>
        <v>5.1430587845641631E-5</v>
      </c>
      <c r="E111" s="13">
        <f t="shared" si="38"/>
        <v>1.7286751824510617E-4</v>
      </c>
      <c r="F111" s="13">
        <f t="shared" si="38"/>
        <v>3.3872601991537124E-4</v>
      </c>
      <c r="G111" s="13">
        <f t="shared" si="38"/>
        <v>5.7809656236951755E-4</v>
      </c>
      <c r="H111" s="13">
        <f t="shared" si="38"/>
        <v>8.911492563463847E-4</v>
      </c>
      <c r="I111" s="13">
        <f t="shared" si="38"/>
        <v>1.2103203416869747E-3</v>
      </c>
      <c r="J111" s="13">
        <f t="shared" si="38"/>
        <v>1.559157432064043E-3</v>
      </c>
      <c r="K111" s="13">
        <f t="shared" si="38"/>
        <v>1.930512563916796E-3</v>
      </c>
      <c r="L111" s="13">
        <f t="shared" si="38"/>
        <v>2.2967185635043006E-3</v>
      </c>
      <c r="M111" s="13">
        <f t="shared" si="38"/>
        <v>2.6560919506415106E-3</v>
      </c>
      <c r="N111" s="13">
        <f t="shared" si="38"/>
        <v>2.9930122257956562E-3</v>
      </c>
      <c r="O111" s="13">
        <f t="shared" si="38"/>
        <v>3.3260847510118473E-3</v>
      </c>
      <c r="P111" s="13">
        <f t="shared" si="38"/>
        <v>3.6493659197555802E-3</v>
      </c>
      <c r="Q111" s="13">
        <f t="shared" si="38"/>
        <v>3.9675029956240887E-3</v>
      </c>
      <c r="R111" s="13">
        <f t="shared" si="38"/>
        <v>4.2546806242711151E-3</v>
      </c>
      <c r="S111" s="13">
        <f t="shared" si="38"/>
        <v>4.534571867204725E-3</v>
      </c>
      <c r="T111" s="13">
        <f t="shared" si="38"/>
        <v>4.8131076734888424E-3</v>
      </c>
      <c r="U111" s="13">
        <f t="shared" si="38"/>
        <v>5.0916332382712299E-3</v>
      </c>
      <c r="V111" s="13">
        <f t="shared" si="38"/>
        <v>5.3747981722856285E-3</v>
      </c>
      <c r="W111" s="13">
        <f t="shared" si="38"/>
        <v>5.6578116421373038E-3</v>
      </c>
      <c r="X111" s="13">
        <f t="shared" si="38"/>
        <v>5.9523633813297477E-3</v>
      </c>
      <c r="Y111" s="13">
        <f t="shared" si="38"/>
        <v>6.262971116243795E-3</v>
      </c>
      <c r="Z111" s="13">
        <f t="shared" si="38"/>
        <v>6.5944465631035372E-3</v>
      </c>
      <c r="AA111" s="13">
        <f t="shared" si="38"/>
        <v>6.9457787912526568E-3</v>
      </c>
      <c r="AB111" s="13">
        <f t="shared" si="38"/>
        <v>7.3202424715544416E-3</v>
      </c>
      <c r="AC111" s="13">
        <f t="shared" si="38"/>
        <v>7.721646458460526E-3</v>
      </c>
      <c r="AD111" s="13">
        <f t="shared" si="38"/>
        <v>8.156321696375592E-3</v>
      </c>
      <c r="AE111" s="13">
        <f t="shared" si="38"/>
        <v>8.6269158173191054E-3</v>
      </c>
      <c r="AF111" s="13">
        <f t="shared" si="38"/>
        <v>9.1398613697734835E-3</v>
      </c>
      <c r="AG111" s="13">
        <f t="shared" si="38"/>
        <v>9.6988050848922994E-3</v>
      </c>
      <c r="AH111" s="13">
        <f t="shared" si="38"/>
        <v>1.0309212942329022E-2</v>
      </c>
      <c r="AI111" s="13">
        <f t="shared" si="38"/>
        <v>1.0976509715150032E-2</v>
      </c>
      <c r="AJ111" s="13">
        <f t="shared" si="38"/>
        <v>1.170606826036801E-2</v>
      </c>
      <c r="AK111" s="13"/>
    </row>
    <row r="112" spans="1:37" ht="15.75" customHeight="1" x14ac:dyDescent="0.35">
      <c r="A112" s="13"/>
      <c r="B112" s="50" t="s">
        <v>242</v>
      </c>
      <c r="C112" s="13">
        <f t="shared" si="6"/>
        <v>1.3166355828651221E-5</v>
      </c>
      <c r="D112" s="13">
        <f t="shared" ref="D112:AJ112" si="39">D49*$I$76*D$136</f>
        <v>3.0062704873132709E-5</v>
      </c>
      <c r="E112" s="13">
        <f t="shared" si="39"/>
        <v>6.4069702420574708E-5</v>
      </c>
      <c r="F112" s="13">
        <f t="shared" si="39"/>
        <v>1.2110899085090783E-4</v>
      </c>
      <c r="G112" s="13">
        <f t="shared" si="39"/>
        <v>2.2259666279893293E-4</v>
      </c>
      <c r="H112" s="13">
        <f t="shared" si="39"/>
        <v>3.6951475884947792E-4</v>
      </c>
      <c r="I112" s="13">
        <f t="shared" si="39"/>
        <v>5.221078348553197E-4</v>
      </c>
      <c r="J112" s="13">
        <f t="shared" si="39"/>
        <v>6.9336810325141011E-4</v>
      </c>
      <c r="K112" s="13">
        <f t="shared" si="39"/>
        <v>8.8017184546442331E-4</v>
      </c>
      <c r="L112" s="13">
        <f t="shared" si="39"/>
        <v>1.0645888445134357E-3</v>
      </c>
      <c r="M112" s="13">
        <f t="shared" si="39"/>
        <v>1.2458327517532639E-3</v>
      </c>
      <c r="N112" s="13">
        <f t="shared" si="39"/>
        <v>1.4154137246767359E-3</v>
      </c>
      <c r="O112" s="13">
        <f t="shared" si="39"/>
        <v>1.5826441771077662E-3</v>
      </c>
      <c r="P112" s="13">
        <f t="shared" si="39"/>
        <v>1.7443139056736979E-3</v>
      </c>
      <c r="Q112" s="13">
        <f t="shared" si="39"/>
        <v>1.9011616417691642E-3</v>
      </c>
      <c r="R112" s="13">
        <f t="shared" si="39"/>
        <v>2.038449537442249E-3</v>
      </c>
      <c r="S112" s="13">
        <f t="shared" si="39"/>
        <v>2.1678349249417924E-3</v>
      </c>
      <c r="T112" s="13">
        <f t="shared" si="39"/>
        <v>2.2910106773313642E-3</v>
      </c>
      <c r="U112" s="13">
        <f t="shared" si="39"/>
        <v>2.4066609653003472E-3</v>
      </c>
      <c r="V112" s="13">
        <f t="shared" si="39"/>
        <v>2.5156383323721538E-3</v>
      </c>
      <c r="W112" s="13">
        <f t="shared" si="39"/>
        <v>2.6144466164966739E-3</v>
      </c>
      <c r="X112" s="13">
        <f t="shared" si="39"/>
        <v>2.7068233736170519E-3</v>
      </c>
      <c r="Y112" s="13">
        <f t="shared" si="39"/>
        <v>2.7937062170659359E-3</v>
      </c>
      <c r="Z112" s="13">
        <f t="shared" si="39"/>
        <v>2.8756556180629961E-3</v>
      </c>
      <c r="AA112" s="13">
        <f t="shared" si="39"/>
        <v>2.9513520922578949E-3</v>
      </c>
      <c r="AB112" s="13">
        <f t="shared" si="39"/>
        <v>3.02144278903233E-3</v>
      </c>
      <c r="AC112" s="13">
        <f t="shared" si="39"/>
        <v>3.0865688353960401E-3</v>
      </c>
      <c r="AD112" s="13">
        <f t="shared" si="39"/>
        <v>3.1476781814635912E-3</v>
      </c>
      <c r="AE112" s="13">
        <f t="shared" si="39"/>
        <v>3.2047448924061562E-3</v>
      </c>
      <c r="AF112" s="13">
        <f t="shared" si="39"/>
        <v>3.2580221026354533E-3</v>
      </c>
      <c r="AG112" s="13">
        <f t="shared" si="39"/>
        <v>3.3086766296007535E-3</v>
      </c>
      <c r="AH112" s="13">
        <f t="shared" si="39"/>
        <v>3.3575194724579063E-3</v>
      </c>
      <c r="AI112" s="13">
        <f t="shared" si="39"/>
        <v>3.4048150109205694E-3</v>
      </c>
      <c r="AJ112" s="13">
        <f t="shared" si="39"/>
        <v>3.4513126190403565E-3</v>
      </c>
      <c r="AK112" s="13"/>
    </row>
    <row r="113" spans="1:37" ht="15.75" customHeight="1" x14ac:dyDescent="0.35">
      <c r="A113" s="13"/>
      <c r="B113" s="50" t="s">
        <v>244</v>
      </c>
      <c r="C113" s="13">
        <f t="shared" si="6"/>
        <v>7.3134400494397906E-6</v>
      </c>
      <c r="D113" s="13">
        <f t="shared" ref="D113:AJ113" si="40">D50*$I$76*D$136</f>
        <v>2.1467063450462799E-5</v>
      </c>
      <c r="E113" s="13">
        <f t="shared" si="40"/>
        <v>5.096591362242157E-5</v>
      </c>
      <c r="F113" s="13">
        <f t="shared" si="40"/>
        <v>9.9798084970835905E-5</v>
      </c>
      <c r="G113" s="13">
        <f t="shared" si="40"/>
        <v>1.8574707164627211E-4</v>
      </c>
      <c r="H113" s="13">
        <f t="shared" si="40"/>
        <v>3.1003829474085174E-4</v>
      </c>
      <c r="I113" s="13">
        <f t="shared" si="40"/>
        <v>4.3932011965224567E-4</v>
      </c>
      <c r="J113" s="13">
        <f t="shared" si="40"/>
        <v>5.8459237053190029E-4</v>
      </c>
      <c r="K113" s="13">
        <f t="shared" si="40"/>
        <v>7.4341688832811159E-4</v>
      </c>
      <c r="L113" s="13">
        <f t="shared" si="40"/>
        <v>9.0072109606148477E-4</v>
      </c>
      <c r="M113" s="13">
        <f t="shared" si="40"/>
        <v>1.0558727401314533E-3</v>
      </c>
      <c r="N113" s="13">
        <f t="shared" si="40"/>
        <v>1.2019459222198377E-3</v>
      </c>
      <c r="O113" s="13">
        <f t="shared" si="40"/>
        <v>1.3465725772955604E-3</v>
      </c>
      <c r="P113" s="13">
        <f t="shared" si="40"/>
        <v>1.4871406576266169E-3</v>
      </c>
      <c r="Q113" s="13">
        <f t="shared" si="40"/>
        <v>1.6242138197882878E-3</v>
      </c>
      <c r="R113" s="13">
        <f t="shared" si="40"/>
        <v>1.7458026721821488E-3</v>
      </c>
      <c r="S113" s="13">
        <f t="shared" si="40"/>
        <v>1.8609673050678753E-3</v>
      </c>
      <c r="T113" s="13">
        <f t="shared" si="40"/>
        <v>1.9710131547999942E-3</v>
      </c>
      <c r="U113" s="13">
        <f t="shared" si="40"/>
        <v>2.0746551813250131E-3</v>
      </c>
      <c r="V113" s="13">
        <f t="shared" si="40"/>
        <v>2.1724371040096873E-3</v>
      </c>
      <c r="W113" s="13">
        <f t="shared" si="40"/>
        <v>2.2615020119159373E-3</v>
      </c>
      <c r="X113" s="13">
        <f t="shared" si="40"/>
        <v>2.3446593523401504E-3</v>
      </c>
      <c r="Y113" s="13">
        <f t="shared" si="40"/>
        <v>2.4225552792836056E-3</v>
      </c>
      <c r="Z113" s="13">
        <f t="shared" si="40"/>
        <v>2.4955402202730599E-3</v>
      </c>
      <c r="AA113" s="13">
        <f t="shared" si="40"/>
        <v>2.5625775259947798E-3</v>
      </c>
      <c r="AB113" s="13">
        <f t="shared" si="40"/>
        <v>2.6240772593887616E-3</v>
      </c>
      <c r="AC113" s="13">
        <f t="shared" si="40"/>
        <v>2.6805717117047902E-3</v>
      </c>
      <c r="AD113" s="13">
        <f t="shared" si="40"/>
        <v>2.7328112554947329E-3</v>
      </c>
      <c r="AE113" s="13">
        <f t="shared" si="40"/>
        <v>2.780672796047573E-3</v>
      </c>
      <c r="AF113" s="13">
        <f t="shared" si="40"/>
        <v>2.8243404464694415E-3</v>
      </c>
      <c r="AG113" s="13">
        <f t="shared" si="40"/>
        <v>2.8647498134595521E-3</v>
      </c>
      <c r="AH113" s="13">
        <f t="shared" si="40"/>
        <v>2.9024929363532363E-3</v>
      </c>
      <c r="AI113" s="13">
        <f t="shared" si="40"/>
        <v>2.9377857775568241E-3</v>
      </c>
      <c r="AJ113" s="13">
        <f t="shared" si="40"/>
        <v>2.9711697993362947E-3</v>
      </c>
      <c r="AK113" s="13"/>
    </row>
    <row r="114" spans="1:37" ht="15.75" customHeight="1" x14ac:dyDescent="0.35">
      <c r="A114" s="13"/>
      <c r="B114" s="50" t="s">
        <v>246</v>
      </c>
      <c r="C114" s="13">
        <f t="shared" si="6"/>
        <v>1.3588825997187649E-4</v>
      </c>
      <c r="D114" s="13">
        <f t="shared" ref="D114:AJ114" si="41">D51*$I$76*D$136</f>
        <v>2.732642568691612E-4</v>
      </c>
      <c r="E114" s="13">
        <f t="shared" si="41"/>
        <v>4.5324341304696928E-4</v>
      </c>
      <c r="F114" s="13">
        <f t="shared" si="41"/>
        <v>6.6070421387534085E-4</v>
      </c>
      <c r="G114" s="13">
        <f t="shared" si="41"/>
        <v>9.5177324202108888E-4</v>
      </c>
      <c r="H114" s="13">
        <f t="shared" si="41"/>
        <v>1.2839254311864468E-3</v>
      </c>
      <c r="I114" s="13">
        <f t="shared" si="41"/>
        <v>1.6333993606541136E-3</v>
      </c>
      <c r="J114" s="13">
        <f t="shared" si="41"/>
        <v>1.9976733890244725E-3</v>
      </c>
      <c r="K114" s="13">
        <f t="shared" si="41"/>
        <v>2.3831804059451797E-3</v>
      </c>
      <c r="L114" s="13">
        <f t="shared" si="41"/>
        <v>2.7603707537593703E-3</v>
      </c>
      <c r="M114" s="13">
        <f t="shared" si="41"/>
        <v>3.126838431616845E-3</v>
      </c>
      <c r="N114" s="13">
        <f t="shared" si="41"/>
        <v>3.4745353460295452E-3</v>
      </c>
      <c r="O114" s="13">
        <f t="shared" si="41"/>
        <v>3.8125182662421485E-3</v>
      </c>
      <c r="P114" s="13">
        <f t="shared" si="41"/>
        <v>4.1387869451614337E-3</v>
      </c>
      <c r="Q114" s="13">
        <f t="shared" si="41"/>
        <v>4.4525949152098582E-3</v>
      </c>
      <c r="R114" s="13">
        <f t="shared" si="41"/>
        <v>4.7536998003528735E-3</v>
      </c>
      <c r="S114" s="13">
        <f t="shared" si="41"/>
        <v>5.0425163828396709E-3</v>
      </c>
      <c r="T114" s="13">
        <f t="shared" si="41"/>
        <v>5.3214611381509711E-3</v>
      </c>
      <c r="U114" s="13">
        <f t="shared" si="41"/>
        <v>5.5899566273601318E-3</v>
      </c>
      <c r="V114" s="13">
        <f t="shared" si="41"/>
        <v>5.8519313179576015E-3</v>
      </c>
      <c r="W114" s="13">
        <f t="shared" si="41"/>
        <v>6.1115778374640139E-3</v>
      </c>
      <c r="X114" s="13">
        <f t="shared" si="41"/>
        <v>6.3582913281256224E-3</v>
      </c>
      <c r="Y114" s="13">
        <f t="shared" si="41"/>
        <v>6.6046757150555876E-3</v>
      </c>
      <c r="Z114" s="13">
        <f t="shared" si="41"/>
        <v>6.8532110332371358E-3</v>
      </c>
      <c r="AA114" s="13">
        <f t="shared" si="41"/>
        <v>7.1046784927944464E-3</v>
      </c>
      <c r="AB114" s="13">
        <f t="shared" si="41"/>
        <v>7.3601669564705013E-3</v>
      </c>
      <c r="AC114" s="13">
        <f t="shared" si="41"/>
        <v>7.6227814762582528E-3</v>
      </c>
      <c r="AD114" s="13">
        <f t="shared" si="41"/>
        <v>7.8968536173516339E-3</v>
      </c>
      <c r="AE114" s="13">
        <f t="shared" si="41"/>
        <v>8.1818610590376432E-3</v>
      </c>
      <c r="AF114" s="13">
        <f t="shared" si="41"/>
        <v>8.4809477948606746E-3</v>
      </c>
      <c r="AG114" s="13">
        <f t="shared" si="41"/>
        <v>8.7970704408738762E-3</v>
      </c>
      <c r="AH114" s="13">
        <f t="shared" si="41"/>
        <v>9.1316231691501715E-3</v>
      </c>
      <c r="AI114" s="13">
        <f t="shared" si="41"/>
        <v>9.4871532353688164E-3</v>
      </c>
      <c r="AJ114" s="13">
        <f t="shared" si="41"/>
        <v>9.8662339075077862E-3</v>
      </c>
      <c r="AK114" s="13"/>
    </row>
    <row r="115" spans="1:37" ht="15.75" customHeight="1" x14ac:dyDescent="0.35">
      <c r="A115" s="13"/>
      <c r="B115" s="50" t="s">
        <v>248</v>
      </c>
      <c r="C115" s="13">
        <f t="shared" si="6"/>
        <v>4.099204785107599E-5</v>
      </c>
      <c r="D115" s="13">
        <f t="shared" ref="D115:AJ115" si="42">D52*$I$76*D$136</f>
        <v>1.2497842227499929E-4</v>
      </c>
      <c r="E115" s="13">
        <f t="shared" si="42"/>
        <v>2.3548246867126859E-4</v>
      </c>
      <c r="F115" s="13">
        <f t="shared" si="42"/>
        <v>3.6527785454950273E-4</v>
      </c>
      <c r="G115" s="13">
        <f t="shared" si="42"/>
        <v>5.4364996579396715E-4</v>
      </c>
      <c r="H115" s="13">
        <f t="shared" si="42"/>
        <v>7.4422750710159105E-4</v>
      </c>
      <c r="I115" s="13">
        <f t="shared" si="42"/>
        <v>9.5359407668219639E-4</v>
      </c>
      <c r="J115" s="13">
        <f t="shared" si="42"/>
        <v>1.1709326074097093E-3</v>
      </c>
      <c r="K115" s="13">
        <f t="shared" si="42"/>
        <v>1.4004726737949179E-3</v>
      </c>
      <c r="L115" s="13">
        <f t="shared" si="42"/>
        <v>1.6244261967569952E-3</v>
      </c>
      <c r="M115" s="13">
        <f t="shared" si="42"/>
        <v>1.8415331831109917E-3</v>
      </c>
      <c r="N115" s="13">
        <f t="shared" si="42"/>
        <v>2.0466815155370634E-3</v>
      </c>
      <c r="O115" s="13">
        <f t="shared" si="42"/>
        <v>2.245135484101908E-3</v>
      </c>
      <c r="P115" s="13">
        <f t="shared" si="42"/>
        <v>2.4351859291796433E-3</v>
      </c>
      <c r="Q115" s="13">
        <f t="shared" si="42"/>
        <v>2.615430063996874E-3</v>
      </c>
      <c r="R115" s="13">
        <f t="shared" si="42"/>
        <v>2.7851320448660415E-3</v>
      </c>
      <c r="S115" s="13">
        <f t="shared" si="42"/>
        <v>2.9446253277248765E-3</v>
      </c>
      <c r="T115" s="13">
        <f t="shared" si="42"/>
        <v>3.095429341143163E-3</v>
      </c>
      <c r="U115" s="13">
        <f t="shared" si="42"/>
        <v>3.2369790957987618E-3</v>
      </c>
      <c r="V115" s="13">
        <f t="shared" si="42"/>
        <v>3.3713801218345045E-3</v>
      </c>
      <c r="W115" s="13">
        <f t="shared" si="42"/>
        <v>3.5008150336776969E-3</v>
      </c>
      <c r="X115" s="13">
        <f t="shared" si="42"/>
        <v>3.6190772364417707E-3</v>
      </c>
      <c r="Y115" s="13">
        <f t="shared" si="42"/>
        <v>3.7325748357022286E-3</v>
      </c>
      <c r="Z115" s="13">
        <f t="shared" si="42"/>
        <v>3.8431201146605816E-3</v>
      </c>
      <c r="AA115" s="13">
        <f t="shared" si="42"/>
        <v>3.9506633791147692E-3</v>
      </c>
      <c r="AB115" s="13">
        <f t="shared" si="42"/>
        <v>4.0560026557433749E-3</v>
      </c>
      <c r="AC115" s="13">
        <f t="shared" si="42"/>
        <v>4.1605997895069078E-3</v>
      </c>
      <c r="AD115" s="13">
        <f t="shared" si="42"/>
        <v>4.2663685144590374E-3</v>
      </c>
      <c r="AE115" s="13">
        <f t="shared" si="42"/>
        <v>4.3729438105157706E-3</v>
      </c>
      <c r="AF115" s="13">
        <f t="shared" si="42"/>
        <v>4.4812351418452882E-3</v>
      </c>
      <c r="AG115" s="13">
        <f t="shared" si="42"/>
        <v>4.5931598403474976E-3</v>
      </c>
      <c r="AH115" s="13">
        <f t="shared" si="42"/>
        <v>4.709656344757362E-3</v>
      </c>
      <c r="AI115" s="13">
        <f t="shared" si="42"/>
        <v>4.8315271670883375E-3</v>
      </c>
      <c r="AJ115" s="13">
        <f t="shared" si="42"/>
        <v>4.9601565727923659E-3</v>
      </c>
      <c r="AK115" s="13"/>
    </row>
    <row r="116" spans="1:37" ht="15.75" customHeight="1" x14ac:dyDescent="0.35">
      <c r="A116" s="13"/>
      <c r="B116" s="50" t="s">
        <v>250</v>
      </c>
      <c r="C116" s="13">
        <f t="shared" si="6"/>
        <v>0</v>
      </c>
      <c r="D116" s="13">
        <f t="shared" ref="D116:AJ116" si="43">D53*$I$76*D$136</f>
        <v>0</v>
      </c>
      <c r="E116" s="13">
        <f t="shared" si="43"/>
        <v>0</v>
      </c>
      <c r="F116" s="13">
        <f t="shared" si="43"/>
        <v>0</v>
      </c>
      <c r="G116" s="13">
        <f t="shared" si="43"/>
        <v>0</v>
      </c>
      <c r="H116" s="13">
        <f t="shared" si="43"/>
        <v>0</v>
      </c>
      <c r="I116" s="13">
        <f t="shared" si="43"/>
        <v>0</v>
      </c>
      <c r="J116" s="13">
        <f t="shared" si="43"/>
        <v>0</v>
      </c>
      <c r="K116" s="13">
        <f t="shared" si="43"/>
        <v>0</v>
      </c>
      <c r="L116" s="13">
        <f t="shared" si="43"/>
        <v>0</v>
      </c>
      <c r="M116" s="13">
        <f t="shared" si="43"/>
        <v>0</v>
      </c>
      <c r="N116" s="13">
        <f t="shared" si="43"/>
        <v>0</v>
      </c>
      <c r="O116" s="13">
        <f t="shared" si="43"/>
        <v>0</v>
      </c>
      <c r="P116" s="13">
        <f t="shared" si="43"/>
        <v>0</v>
      </c>
      <c r="Q116" s="13">
        <f t="shared" si="43"/>
        <v>0</v>
      </c>
      <c r="R116" s="13">
        <f t="shared" si="43"/>
        <v>0</v>
      </c>
      <c r="S116" s="13">
        <f t="shared" si="43"/>
        <v>0</v>
      </c>
      <c r="T116" s="13">
        <f t="shared" si="43"/>
        <v>0</v>
      </c>
      <c r="U116" s="13">
        <f t="shared" si="43"/>
        <v>0</v>
      </c>
      <c r="V116" s="13">
        <f t="shared" si="43"/>
        <v>0</v>
      </c>
      <c r="W116" s="13">
        <f t="shared" si="43"/>
        <v>0</v>
      </c>
      <c r="X116" s="13">
        <f t="shared" si="43"/>
        <v>0</v>
      </c>
      <c r="Y116" s="13">
        <f t="shared" si="43"/>
        <v>0</v>
      </c>
      <c r="Z116" s="13">
        <f t="shared" si="43"/>
        <v>0</v>
      </c>
      <c r="AA116" s="13">
        <f t="shared" si="43"/>
        <v>0</v>
      </c>
      <c r="AB116" s="13">
        <f t="shared" si="43"/>
        <v>0</v>
      </c>
      <c r="AC116" s="13">
        <f t="shared" si="43"/>
        <v>0</v>
      </c>
      <c r="AD116" s="13">
        <f t="shared" si="43"/>
        <v>0</v>
      </c>
      <c r="AE116" s="13">
        <f t="shared" si="43"/>
        <v>0</v>
      </c>
      <c r="AF116" s="13">
        <f t="shared" si="43"/>
        <v>0</v>
      </c>
      <c r="AG116" s="13">
        <f t="shared" si="43"/>
        <v>0</v>
      </c>
      <c r="AH116" s="13">
        <f t="shared" si="43"/>
        <v>0</v>
      </c>
      <c r="AI116" s="13">
        <f t="shared" si="43"/>
        <v>0</v>
      </c>
      <c r="AJ116" s="13">
        <f t="shared" si="43"/>
        <v>0</v>
      </c>
      <c r="AK116" s="13"/>
    </row>
    <row r="117" spans="1:37" ht="15.75" customHeight="1" x14ac:dyDescent="0.35">
      <c r="A117" s="13"/>
      <c r="B117" s="50" t="s">
        <v>252</v>
      </c>
      <c r="C117" s="13">
        <f t="shared" si="6"/>
        <v>2.7397650224264881E-3</v>
      </c>
      <c r="D117" s="13">
        <f t="shared" ref="D117:AJ117" si="44">D54*$I$76*D$136</f>
        <v>2.9741029522968943E-3</v>
      </c>
      <c r="E117" s="13">
        <f t="shared" si="44"/>
        <v>3.1537645632803185E-3</v>
      </c>
      <c r="F117" s="13">
        <f t="shared" si="44"/>
        <v>3.3425442202783826E-3</v>
      </c>
      <c r="G117" s="13">
        <f t="shared" si="44"/>
        <v>3.5293045903882114E-3</v>
      </c>
      <c r="H117" s="13">
        <f t="shared" si="44"/>
        <v>3.7194508072394437E-3</v>
      </c>
      <c r="I117" s="13">
        <f t="shared" si="44"/>
        <v>3.9259746099089034E-3</v>
      </c>
      <c r="J117" s="13">
        <f t="shared" si="44"/>
        <v>4.1499199172956372E-3</v>
      </c>
      <c r="K117" s="13">
        <f t="shared" si="44"/>
        <v>4.3707817397738687E-3</v>
      </c>
      <c r="L117" s="13">
        <f t="shared" si="44"/>
        <v>4.6035685572019995E-3</v>
      </c>
      <c r="M117" s="13">
        <f t="shared" si="44"/>
        <v>4.8360096762041999E-3</v>
      </c>
      <c r="N117" s="13">
        <f t="shared" si="44"/>
        <v>5.0701788964270939E-3</v>
      </c>
      <c r="O117" s="13">
        <f t="shared" si="44"/>
        <v>5.3094260672109468E-3</v>
      </c>
      <c r="P117" s="13">
        <f t="shared" si="44"/>
        <v>5.5493909017814407E-3</v>
      </c>
      <c r="Q117" s="13">
        <f t="shared" si="44"/>
        <v>5.806157941132534E-3</v>
      </c>
      <c r="R117" s="13">
        <f t="shared" si="44"/>
        <v>6.0746095370078209E-3</v>
      </c>
      <c r="S117" s="13">
        <f t="shared" si="44"/>
        <v>6.3558117607703593E-3</v>
      </c>
      <c r="T117" s="13">
        <f t="shared" si="44"/>
        <v>6.6471517526025658E-3</v>
      </c>
      <c r="U117" s="13">
        <f t="shared" si="44"/>
        <v>6.9436316436637408E-3</v>
      </c>
      <c r="V117" s="13">
        <f t="shared" si="44"/>
        <v>7.2448530770724499E-3</v>
      </c>
      <c r="W117" s="13">
        <f t="shared" si="44"/>
        <v>7.5501536459978312E-3</v>
      </c>
      <c r="X117" s="13">
        <f t="shared" si="44"/>
        <v>7.8608472472877708E-3</v>
      </c>
      <c r="Y117" s="13">
        <f t="shared" si="44"/>
        <v>8.1779941587156648E-3</v>
      </c>
      <c r="Z117" s="13">
        <f t="shared" si="44"/>
        <v>8.5011844793065131E-3</v>
      </c>
      <c r="AA117" s="13">
        <f t="shared" si="44"/>
        <v>8.8326747532712618E-3</v>
      </c>
      <c r="AB117" s="13">
        <f t="shared" si="44"/>
        <v>9.1700124528778341E-3</v>
      </c>
      <c r="AC117" s="13">
        <f t="shared" si="44"/>
        <v>9.5154020993121688E-3</v>
      </c>
      <c r="AD117" s="13">
        <f t="shared" si="44"/>
        <v>9.8739146734891682E-3</v>
      </c>
      <c r="AE117" s="13">
        <f t="shared" si="44"/>
        <v>1.024505844287724E-2</v>
      </c>
      <c r="AF117" s="13">
        <f t="shared" si="44"/>
        <v>1.0634681346929338E-2</v>
      </c>
      <c r="AG117" s="13">
        <f t="shared" si="44"/>
        <v>1.1041396014357026E-2</v>
      </c>
      <c r="AH117" s="13">
        <f t="shared" si="44"/>
        <v>1.1464530585341741E-2</v>
      </c>
      <c r="AI117" s="13">
        <f t="shared" si="44"/>
        <v>1.1910324666528201E-2</v>
      </c>
      <c r="AJ117" s="13">
        <f t="shared" si="44"/>
        <v>1.2379938741633493E-2</v>
      </c>
      <c r="AK117" s="13"/>
    </row>
    <row r="118" spans="1:37" ht="15.75" customHeight="1" x14ac:dyDescent="0.35">
      <c r="A118" s="13"/>
      <c r="B118" s="50" t="s">
        <v>254</v>
      </c>
      <c r="C118" s="13">
        <f t="shared" si="6"/>
        <v>1.3747319927253171E-4</v>
      </c>
      <c r="D118" s="13">
        <f t="shared" ref="D118:AJ118" si="45">D55*$I$76*D$136</f>
        <v>1.1309880502674525E-4</v>
      </c>
      <c r="E118" s="13">
        <f t="shared" si="45"/>
        <v>8.455194925099325E-5</v>
      </c>
      <c r="F118" s="13">
        <f t="shared" si="45"/>
        <v>7.6508742263521731E-5</v>
      </c>
      <c r="G118" s="13">
        <f t="shared" si="45"/>
        <v>7.2977181641098121E-5</v>
      </c>
      <c r="H118" s="13">
        <f t="shared" si="45"/>
        <v>6.996615003992516E-5</v>
      </c>
      <c r="I118" s="13">
        <f t="shared" si="45"/>
        <v>6.7671252854613749E-5</v>
      </c>
      <c r="J118" s="13">
        <f t="shared" si="45"/>
        <v>6.6021929419272755E-5</v>
      </c>
      <c r="K118" s="13">
        <f t="shared" si="45"/>
        <v>6.4599869662664578E-5</v>
      </c>
      <c r="L118" s="13">
        <f t="shared" si="45"/>
        <v>6.3695093796162588E-5</v>
      </c>
      <c r="M118" s="13">
        <f t="shared" si="45"/>
        <v>6.3064429202397369E-5</v>
      </c>
      <c r="N118" s="13">
        <f t="shared" si="45"/>
        <v>6.2658413239577359E-5</v>
      </c>
      <c r="O118" s="13">
        <f t="shared" si="45"/>
        <v>6.2038729217230875E-5</v>
      </c>
      <c r="P118" s="13">
        <f t="shared" si="45"/>
        <v>6.1908092905057553E-5</v>
      </c>
      <c r="Q118" s="13">
        <f t="shared" si="45"/>
        <v>6.1954809484622328E-5</v>
      </c>
      <c r="R118" s="13">
        <f t="shared" si="45"/>
        <v>6.205519899887417E-5</v>
      </c>
      <c r="S118" s="13">
        <f t="shared" si="45"/>
        <v>6.218275539429545E-5</v>
      </c>
      <c r="T118" s="13">
        <f t="shared" si="45"/>
        <v>6.2604970507146461E-5</v>
      </c>
      <c r="U118" s="13">
        <f t="shared" si="45"/>
        <v>6.294262517991769E-5</v>
      </c>
      <c r="V118" s="13">
        <f t="shared" si="45"/>
        <v>6.329379220753623E-5</v>
      </c>
      <c r="W118" s="13">
        <f t="shared" si="45"/>
        <v>6.3624471399265894E-5</v>
      </c>
      <c r="X118" s="13">
        <f t="shared" si="45"/>
        <v>6.3930793128433392E-5</v>
      </c>
      <c r="Y118" s="13">
        <f t="shared" si="45"/>
        <v>6.4174235174819518E-5</v>
      </c>
      <c r="Z118" s="13">
        <f t="shared" si="45"/>
        <v>6.4322290722495718E-5</v>
      </c>
      <c r="AA118" s="13">
        <f t="shared" si="45"/>
        <v>6.4647470129581484E-5</v>
      </c>
      <c r="AB118" s="13">
        <f t="shared" si="45"/>
        <v>6.4764667002833383E-5</v>
      </c>
      <c r="AC118" s="13">
        <f t="shared" si="45"/>
        <v>6.5064137758685155E-5</v>
      </c>
      <c r="AD118" s="13">
        <f t="shared" si="45"/>
        <v>6.5346697025149696E-5</v>
      </c>
      <c r="AE118" s="13">
        <f t="shared" si="45"/>
        <v>6.5597088315042591E-5</v>
      </c>
      <c r="AF118" s="13">
        <f t="shared" si="45"/>
        <v>6.5834384364163402E-5</v>
      </c>
      <c r="AG118" s="13">
        <f t="shared" si="45"/>
        <v>6.6046838622802289E-5</v>
      </c>
      <c r="AH118" s="13">
        <f t="shared" si="45"/>
        <v>6.6224311510126134E-5</v>
      </c>
      <c r="AI118" s="13">
        <f t="shared" si="45"/>
        <v>6.6391139329171825E-5</v>
      </c>
      <c r="AJ118" s="13">
        <f t="shared" si="45"/>
        <v>6.6550120716391396E-5</v>
      </c>
      <c r="AK118" s="13"/>
    </row>
    <row r="119" spans="1:37" ht="15.75" customHeight="1" x14ac:dyDescent="0.35">
      <c r="A119" s="13"/>
      <c r="B119" s="50" t="s">
        <v>256</v>
      </c>
      <c r="C119" s="13">
        <f t="shared" si="6"/>
        <v>2.0369986090366439E-4</v>
      </c>
      <c r="D119" s="13">
        <f t="shared" ref="D119:AJ119" si="46">D56*$I$76*D$136</f>
        <v>2.0807513272069476E-4</v>
      </c>
      <c r="E119" s="13">
        <f t="shared" si="46"/>
        <v>2.0801300392829408E-4</v>
      </c>
      <c r="F119" s="13">
        <f t="shared" si="46"/>
        <v>2.0700290837012198E-4</v>
      </c>
      <c r="G119" s="13">
        <f t="shared" si="46"/>
        <v>2.054339905211307E-4</v>
      </c>
      <c r="H119" s="13">
        <f t="shared" si="46"/>
        <v>2.0250109934741436E-4</v>
      </c>
      <c r="I119" s="13">
        <f t="shared" si="46"/>
        <v>1.9934765810369315E-4</v>
      </c>
      <c r="J119" s="13">
        <f t="shared" si="46"/>
        <v>1.9607531585758795E-4</v>
      </c>
      <c r="K119" s="13">
        <f t="shared" si="46"/>
        <v>1.9259739184726798E-4</v>
      </c>
      <c r="L119" s="13">
        <f t="shared" si="46"/>
        <v>1.8948035695393205E-4</v>
      </c>
      <c r="M119" s="13">
        <f t="shared" si="46"/>
        <v>1.8629187155187317E-4</v>
      </c>
      <c r="N119" s="13">
        <f t="shared" si="46"/>
        <v>1.8329709793081506E-4</v>
      </c>
      <c r="O119" s="13">
        <f t="shared" si="46"/>
        <v>1.8004142414509617E-4</v>
      </c>
      <c r="P119" s="13">
        <f t="shared" si="46"/>
        <v>1.7727599542453684E-4</v>
      </c>
      <c r="Q119" s="13">
        <f t="shared" si="46"/>
        <v>1.7494810802267305E-4</v>
      </c>
      <c r="R119" s="13">
        <f t="shared" si="46"/>
        <v>1.7274228969739081E-4</v>
      </c>
      <c r="S119" s="13">
        <f t="shared" si="46"/>
        <v>1.7076107750754814E-4</v>
      </c>
      <c r="T119" s="13">
        <f t="shared" si="46"/>
        <v>1.6954684737610008E-4</v>
      </c>
      <c r="U119" s="13">
        <f t="shared" si="46"/>
        <v>1.6822244771769581E-4</v>
      </c>
      <c r="V119" s="13">
        <f t="shared" si="46"/>
        <v>1.6703663588254789E-4</v>
      </c>
      <c r="W119" s="13">
        <f t="shared" si="46"/>
        <v>1.660035361846992E-4</v>
      </c>
      <c r="X119" s="13">
        <f t="shared" si="46"/>
        <v>1.6506893224901536E-4</v>
      </c>
      <c r="Y119" s="13">
        <f t="shared" si="46"/>
        <v>1.6404317880904925E-4</v>
      </c>
      <c r="Z119" s="13">
        <f t="shared" si="46"/>
        <v>1.6291922875635997E-4</v>
      </c>
      <c r="AA119" s="13">
        <f t="shared" si="46"/>
        <v>1.6199446844831781E-4</v>
      </c>
      <c r="AB119" s="13">
        <f t="shared" si="46"/>
        <v>1.610411003778741E-4</v>
      </c>
      <c r="AC119" s="13">
        <f t="shared" si="46"/>
        <v>1.6016978495578436E-4</v>
      </c>
      <c r="AD119" s="13">
        <f t="shared" si="46"/>
        <v>1.5949061846280403E-4</v>
      </c>
      <c r="AE119" s="13">
        <f t="shared" si="46"/>
        <v>1.5892956132782893E-4</v>
      </c>
      <c r="AF119" s="13">
        <f t="shared" si="46"/>
        <v>1.585069835607013E-4</v>
      </c>
      <c r="AG119" s="13">
        <f t="shared" si="46"/>
        <v>1.5816275946964914E-4</v>
      </c>
      <c r="AH119" s="13">
        <f t="shared" si="46"/>
        <v>1.5780288399446673E-4</v>
      </c>
      <c r="AI119" s="13">
        <f t="shared" si="46"/>
        <v>1.5757656877127209E-4</v>
      </c>
      <c r="AJ119" s="13">
        <f t="shared" si="46"/>
        <v>1.5742759571611806E-4</v>
      </c>
      <c r="AK119" s="13"/>
    </row>
    <row r="120" spans="1:37" ht="15.75" customHeight="1" x14ac:dyDescent="0.35">
      <c r="A120" s="13"/>
      <c r="B120" s="50" t="s">
        <v>258</v>
      </c>
      <c r="C120" s="13">
        <f t="shared" si="6"/>
        <v>8.89242906603112E-5</v>
      </c>
      <c r="D120" s="13">
        <f t="shared" ref="D120:AJ120" si="47">D57*$I$76*D$136</f>
        <v>9.0193624645951143E-5</v>
      </c>
      <c r="E120" s="13">
        <f t="shared" si="47"/>
        <v>9.0376467652863676E-5</v>
      </c>
      <c r="F120" s="13">
        <f t="shared" si="47"/>
        <v>9.1107291442810715E-5</v>
      </c>
      <c r="G120" s="13">
        <f t="shared" si="47"/>
        <v>9.2030283138966576E-5</v>
      </c>
      <c r="H120" s="13">
        <f t="shared" si="47"/>
        <v>9.2692884193758913E-5</v>
      </c>
      <c r="I120" s="13">
        <f t="shared" si="47"/>
        <v>9.3571012195630088E-5</v>
      </c>
      <c r="J120" s="13">
        <f t="shared" si="47"/>
        <v>9.4588792315652591E-5</v>
      </c>
      <c r="K120" s="13">
        <f t="shared" si="47"/>
        <v>9.5592806960272125E-5</v>
      </c>
      <c r="L120" s="13">
        <f t="shared" si="47"/>
        <v>9.6891108131525182E-5</v>
      </c>
      <c r="M120" s="13">
        <f t="shared" si="47"/>
        <v>9.8234445872955007E-5</v>
      </c>
      <c r="N120" s="13">
        <f t="shared" si="47"/>
        <v>9.9564979939064312E-5</v>
      </c>
      <c r="O120" s="13">
        <f t="shared" si="47"/>
        <v>1.008267287189325E-4</v>
      </c>
      <c r="P120" s="13">
        <f t="shared" si="47"/>
        <v>1.0202502270448427E-4</v>
      </c>
      <c r="Q120" s="13">
        <f t="shared" si="47"/>
        <v>1.0325249693994291E-4</v>
      </c>
      <c r="R120" s="13">
        <f t="shared" si="47"/>
        <v>1.0440595430603074E-4</v>
      </c>
      <c r="S120" s="13">
        <f t="shared" si="47"/>
        <v>1.0553128429899161E-4</v>
      </c>
      <c r="T120" s="13">
        <f t="shared" si="47"/>
        <v>1.070633327200257E-4</v>
      </c>
      <c r="U120" s="13">
        <f t="shared" si="47"/>
        <v>1.0854842202080542E-4</v>
      </c>
      <c r="V120" s="13">
        <f t="shared" si="47"/>
        <v>1.1012633903288215E-4</v>
      </c>
      <c r="W120" s="13">
        <f t="shared" si="47"/>
        <v>1.1172943197978721E-4</v>
      </c>
      <c r="X120" s="13">
        <f t="shared" si="47"/>
        <v>1.1336751323379706E-4</v>
      </c>
      <c r="Y120" s="13">
        <f t="shared" si="47"/>
        <v>1.1500093658738321E-4</v>
      </c>
      <c r="Z120" s="13">
        <f t="shared" si="47"/>
        <v>1.166542566560716E-4</v>
      </c>
      <c r="AA120" s="13">
        <f t="shared" si="47"/>
        <v>1.1859588895373725E-4</v>
      </c>
      <c r="AB120" s="13">
        <f t="shared" si="47"/>
        <v>1.2076286119978695E-4</v>
      </c>
      <c r="AC120" s="13">
        <f t="shared" si="47"/>
        <v>1.2304082334584901E-4</v>
      </c>
      <c r="AD120" s="13">
        <f t="shared" si="47"/>
        <v>1.25457032391574E-4</v>
      </c>
      <c r="AE120" s="13">
        <f t="shared" si="47"/>
        <v>1.2799202553537062E-4</v>
      </c>
      <c r="AF120" s="13">
        <f t="shared" si="47"/>
        <v>1.307007787044881E-4</v>
      </c>
      <c r="AG120" s="13">
        <f t="shared" si="47"/>
        <v>1.3354872152084306E-4</v>
      </c>
      <c r="AH120" s="13">
        <f t="shared" si="47"/>
        <v>1.3652677455626189E-4</v>
      </c>
      <c r="AI120" s="13">
        <f t="shared" si="47"/>
        <v>1.3966158727672981E-4</v>
      </c>
      <c r="AJ120" s="13">
        <f t="shared" si="47"/>
        <v>1.4293081736161176E-4</v>
      </c>
      <c r="AK120" s="13"/>
    </row>
    <row r="121" spans="1:37" ht="15.75" customHeight="1" x14ac:dyDescent="0.35">
      <c r="A121" s="13"/>
      <c r="B121" s="50" t="s">
        <v>260</v>
      </c>
      <c r="C121" s="13">
        <f t="shared" si="6"/>
        <v>4.0926594726373167E-4</v>
      </c>
      <c r="D121" s="13">
        <f t="shared" ref="D121:AJ121" si="48">D58*$I$76*D$136</f>
        <v>3.8646775240041344E-4</v>
      </c>
      <c r="E121" s="13">
        <f t="shared" si="48"/>
        <v>3.5878923147037421E-4</v>
      </c>
      <c r="F121" s="13">
        <f t="shared" si="48"/>
        <v>3.3290092875549641E-4</v>
      </c>
      <c r="G121" s="13">
        <f t="shared" si="48"/>
        <v>3.085753678515068E-4</v>
      </c>
      <c r="H121" s="13">
        <f t="shared" si="48"/>
        <v>2.8465468795491809E-4</v>
      </c>
      <c r="I121" s="13">
        <f t="shared" si="48"/>
        <v>2.6226676269267132E-4</v>
      </c>
      <c r="J121" s="13">
        <f t="shared" si="48"/>
        <v>2.4138751027612672E-4</v>
      </c>
      <c r="K121" s="13">
        <f t="shared" si="48"/>
        <v>2.218807543117335E-4</v>
      </c>
      <c r="L121" s="13">
        <f t="shared" si="48"/>
        <v>2.0414528503463137E-4</v>
      </c>
      <c r="M121" s="13">
        <f t="shared" si="48"/>
        <v>1.8791357558279288E-4</v>
      </c>
      <c r="N121" s="13">
        <f t="shared" si="48"/>
        <v>1.7335604663149136E-4</v>
      </c>
      <c r="O121" s="13">
        <f t="shared" si="48"/>
        <v>1.6002394730410419E-4</v>
      </c>
      <c r="P121" s="13">
        <f t="shared" si="48"/>
        <v>1.4806292439865449E-4</v>
      </c>
      <c r="Q121" s="13">
        <f t="shared" si="48"/>
        <v>1.3773990157822948E-4</v>
      </c>
      <c r="R121" s="13">
        <f t="shared" si="48"/>
        <v>1.2884056837416346E-4</v>
      </c>
      <c r="S121" s="13">
        <f t="shared" si="48"/>
        <v>1.2116943308124097E-4</v>
      </c>
      <c r="T121" s="13">
        <f t="shared" si="48"/>
        <v>1.1599585849432575E-4</v>
      </c>
      <c r="U121" s="13">
        <f t="shared" si="48"/>
        <v>1.112980209102439E-4</v>
      </c>
      <c r="V121" s="13">
        <f t="shared" si="48"/>
        <v>1.0762484820492769E-4</v>
      </c>
      <c r="W121" s="13">
        <f t="shared" si="48"/>
        <v>1.0462690852323722E-4</v>
      </c>
      <c r="X121" s="13">
        <f t="shared" si="48"/>
        <v>1.0213792083444463E-4</v>
      </c>
      <c r="Y121" s="13">
        <f t="shared" si="48"/>
        <v>9.973082759778255E-5</v>
      </c>
      <c r="Z121" s="13">
        <f t="shared" si="48"/>
        <v>9.710505430436729E-5</v>
      </c>
      <c r="AA121" s="13">
        <f t="shared" si="48"/>
        <v>9.6606464808959988E-5</v>
      </c>
      <c r="AB121" s="13">
        <f t="shared" si="48"/>
        <v>9.6022172499208097E-5</v>
      </c>
      <c r="AC121" s="13">
        <f t="shared" si="48"/>
        <v>9.5470523829954462E-5</v>
      </c>
      <c r="AD121" s="13">
        <f t="shared" si="48"/>
        <v>9.5034158213847349E-5</v>
      </c>
      <c r="AE121" s="13">
        <f t="shared" si="48"/>
        <v>9.4670850499696413E-5</v>
      </c>
      <c r="AF121" s="13">
        <f t="shared" si="48"/>
        <v>9.4387324381623656E-5</v>
      </c>
      <c r="AG121" s="13">
        <f t="shared" si="48"/>
        <v>9.4151876334633048E-5</v>
      </c>
      <c r="AH121" s="13">
        <f t="shared" si="48"/>
        <v>9.3902620849502068E-5</v>
      </c>
      <c r="AI121" s="13">
        <f t="shared" si="48"/>
        <v>9.3731271730481324E-5</v>
      </c>
      <c r="AJ121" s="13">
        <f t="shared" si="48"/>
        <v>9.361188069164195E-5</v>
      </c>
      <c r="AK121" s="13"/>
    </row>
    <row r="122" spans="1:37" ht="15.75" customHeight="1" x14ac:dyDescent="0.35">
      <c r="A122" s="13"/>
      <c r="B122" s="50" t="s">
        <v>262</v>
      </c>
      <c r="C122" s="13">
        <f t="shared" si="6"/>
        <v>0</v>
      </c>
      <c r="D122" s="13">
        <f t="shared" ref="D122:AJ122" si="49">D59*$I$76*D$136</f>
        <v>0</v>
      </c>
      <c r="E122" s="13">
        <f t="shared" si="49"/>
        <v>0</v>
      </c>
      <c r="F122" s="13">
        <f t="shared" si="49"/>
        <v>0</v>
      </c>
      <c r="G122" s="13">
        <f t="shared" si="49"/>
        <v>0</v>
      </c>
      <c r="H122" s="13">
        <f t="shared" si="49"/>
        <v>0</v>
      </c>
      <c r="I122" s="13">
        <f t="shared" si="49"/>
        <v>0</v>
      </c>
      <c r="J122" s="13">
        <f t="shared" si="49"/>
        <v>0</v>
      </c>
      <c r="K122" s="13">
        <f t="shared" si="49"/>
        <v>0</v>
      </c>
      <c r="L122" s="13">
        <f t="shared" si="49"/>
        <v>0</v>
      </c>
      <c r="M122" s="13">
        <f t="shared" si="49"/>
        <v>0</v>
      </c>
      <c r="N122" s="13">
        <f t="shared" si="49"/>
        <v>0</v>
      </c>
      <c r="O122" s="13">
        <f t="shared" si="49"/>
        <v>0</v>
      </c>
      <c r="P122" s="13">
        <f t="shared" si="49"/>
        <v>0</v>
      </c>
      <c r="Q122" s="13">
        <f t="shared" si="49"/>
        <v>0</v>
      </c>
      <c r="R122" s="13">
        <f t="shared" si="49"/>
        <v>0</v>
      </c>
      <c r="S122" s="13">
        <f t="shared" si="49"/>
        <v>0</v>
      </c>
      <c r="T122" s="13">
        <f t="shared" si="49"/>
        <v>0</v>
      </c>
      <c r="U122" s="13">
        <f t="shared" si="49"/>
        <v>0</v>
      </c>
      <c r="V122" s="13">
        <f t="shared" si="49"/>
        <v>0</v>
      </c>
      <c r="W122" s="13">
        <f t="shared" si="49"/>
        <v>0</v>
      </c>
      <c r="X122" s="13">
        <f t="shared" si="49"/>
        <v>0</v>
      </c>
      <c r="Y122" s="13">
        <f t="shared" si="49"/>
        <v>0</v>
      </c>
      <c r="Z122" s="13">
        <f t="shared" si="49"/>
        <v>0</v>
      </c>
      <c r="AA122" s="13">
        <f t="shared" si="49"/>
        <v>0</v>
      </c>
      <c r="AB122" s="13">
        <f t="shared" si="49"/>
        <v>0</v>
      </c>
      <c r="AC122" s="13">
        <f t="shared" si="49"/>
        <v>0</v>
      </c>
      <c r="AD122" s="13">
        <f t="shared" si="49"/>
        <v>0</v>
      </c>
      <c r="AE122" s="13">
        <f t="shared" si="49"/>
        <v>0</v>
      </c>
      <c r="AF122" s="13">
        <f t="shared" si="49"/>
        <v>0</v>
      </c>
      <c r="AG122" s="13">
        <f t="shared" si="49"/>
        <v>0</v>
      </c>
      <c r="AH122" s="13">
        <f t="shared" si="49"/>
        <v>0</v>
      </c>
      <c r="AI122" s="13">
        <f t="shared" si="49"/>
        <v>0</v>
      </c>
      <c r="AJ122" s="13">
        <f t="shared" si="49"/>
        <v>0</v>
      </c>
      <c r="AK122" s="13"/>
    </row>
    <row r="123" spans="1:37" ht="15.75" customHeight="1" x14ac:dyDescent="0.35">
      <c r="A123" s="13"/>
      <c r="B123" s="50" t="s">
        <v>264</v>
      </c>
      <c r="C123" s="13">
        <f t="shared" si="6"/>
        <v>7.3134400494397906E-6</v>
      </c>
      <c r="D123" s="13">
        <f t="shared" ref="D123:AJ123" si="50">D60*$I$76*D$136</f>
        <v>2.1467063450462799E-5</v>
      </c>
      <c r="E123" s="13">
        <f t="shared" si="50"/>
        <v>4.860194163150159E-5</v>
      </c>
      <c r="F123" s="13">
        <f t="shared" si="50"/>
        <v>9.4948434809350715E-5</v>
      </c>
      <c r="G123" s="13">
        <f t="shared" si="50"/>
        <v>1.7761767485444219E-4</v>
      </c>
      <c r="H123" s="13">
        <f t="shared" si="50"/>
        <v>2.9779022215054891E-4</v>
      </c>
      <c r="I123" s="13">
        <f t="shared" si="50"/>
        <v>4.2224656608069868E-4</v>
      </c>
      <c r="J123" s="13">
        <f t="shared" si="50"/>
        <v>5.6145106121398747E-4</v>
      </c>
      <c r="K123" s="13">
        <f t="shared" si="50"/>
        <v>7.1181181294508865E-4</v>
      </c>
      <c r="L123" s="13">
        <f t="shared" si="50"/>
        <v>8.5859596605758059E-4</v>
      </c>
      <c r="M123" s="13">
        <f t="shared" si="50"/>
        <v>1.0010712790865992E-3</v>
      </c>
      <c r="N123" s="13">
        <f t="shared" si="50"/>
        <v>1.1311007608514057E-3</v>
      </c>
      <c r="O123" s="13">
        <f t="shared" si="50"/>
        <v>1.2569629187027958E-3</v>
      </c>
      <c r="P123" s="13">
        <f t="shared" si="50"/>
        <v>1.3753485144620242E-3</v>
      </c>
      <c r="Q123" s="13">
        <f t="shared" si="50"/>
        <v>1.4869485408375018E-3</v>
      </c>
      <c r="R123" s="13">
        <f t="shared" si="50"/>
        <v>1.5784970427190276E-3</v>
      </c>
      <c r="S123" s="13">
        <f t="shared" si="50"/>
        <v>1.660519688855443E-3</v>
      </c>
      <c r="T123" s="13">
        <f t="shared" si="50"/>
        <v>1.7348146487878469E-3</v>
      </c>
      <c r="U123" s="13">
        <f t="shared" si="50"/>
        <v>1.8007940276803557E-3</v>
      </c>
      <c r="V123" s="13">
        <f t="shared" si="50"/>
        <v>1.8596403094192243E-3</v>
      </c>
      <c r="W123" s="13">
        <f t="shared" si="50"/>
        <v>1.9080879559403273E-3</v>
      </c>
      <c r="X123" s="13">
        <f t="shared" si="50"/>
        <v>1.9503642248227004E-3</v>
      </c>
      <c r="Y123" s="13">
        <f t="shared" si="50"/>
        <v>1.9878267676039073E-3</v>
      </c>
      <c r="Z123" s="13">
        <f t="shared" si="50"/>
        <v>2.0212869591518666E-3</v>
      </c>
      <c r="AA123" s="13">
        <f t="shared" si="50"/>
        <v>2.0500288625789685E-3</v>
      </c>
      <c r="AB123" s="13">
        <f t="shared" si="50"/>
        <v>2.0751446106972542E-3</v>
      </c>
      <c r="AC123" s="13">
        <f t="shared" si="50"/>
        <v>2.0973219425195334E-3</v>
      </c>
      <c r="AD123" s="13">
        <f t="shared" si="50"/>
        <v>2.1172429365725969E-3</v>
      </c>
      <c r="AE123" s="13">
        <f t="shared" si="50"/>
        <v>2.1350549817215092E-3</v>
      </c>
      <c r="AF123" s="13">
        <f t="shared" si="50"/>
        <v>2.1510176486303494E-3</v>
      </c>
      <c r="AG123" s="13">
        <f t="shared" si="50"/>
        <v>2.1662621714922184E-3</v>
      </c>
      <c r="AH123" s="13">
        <f t="shared" si="50"/>
        <v>2.1815786669286239E-3</v>
      </c>
      <c r="AI123" s="13">
        <f t="shared" si="50"/>
        <v>2.1968183795235199E-3</v>
      </c>
      <c r="AJ123" s="13">
        <f t="shared" si="50"/>
        <v>2.212543812089825E-3</v>
      </c>
      <c r="AK123" s="13"/>
    </row>
    <row r="124" spans="1:37" ht="15.75" customHeight="1" x14ac:dyDescent="0.35">
      <c r="A124" s="13"/>
      <c r="B124" s="50" t="s">
        <v>291</v>
      </c>
      <c r="C124" s="13">
        <f t="shared" si="6"/>
        <v>8.2945239677643529E-2</v>
      </c>
      <c r="D124" s="13">
        <f t="shared" ref="D124:AJ124" si="51">D61*$I$76*D$136</f>
        <v>8.5853927732813418E-2</v>
      </c>
      <c r="E124" s="13">
        <f t="shared" si="51"/>
        <v>8.7208122507093894E-2</v>
      </c>
      <c r="F124" s="13">
        <f t="shared" si="51"/>
        <v>8.8408902005231618E-2</v>
      </c>
      <c r="G124" s="13">
        <f t="shared" si="51"/>
        <v>8.957119847972031E-2</v>
      </c>
      <c r="H124" s="13">
        <f t="shared" si="51"/>
        <v>9.0590823893953842E-2</v>
      </c>
      <c r="I124" s="13">
        <f t="shared" si="51"/>
        <v>9.1382896001290931E-2</v>
      </c>
      <c r="J124" s="13">
        <f t="shared" si="51"/>
        <v>9.1969595298099685E-2</v>
      </c>
      <c r="K124" s="13">
        <f t="shared" si="51"/>
        <v>9.24126613704188E-2</v>
      </c>
      <c r="L124" s="13">
        <f t="shared" si="51"/>
        <v>9.271155950689193E-2</v>
      </c>
      <c r="M124" s="13">
        <f t="shared" si="51"/>
        <v>9.2969076264564576E-2</v>
      </c>
      <c r="N124" s="13">
        <f t="shared" si="51"/>
        <v>9.3292937870566917E-2</v>
      </c>
      <c r="O124" s="13">
        <f t="shared" si="51"/>
        <v>9.3751935547231463E-2</v>
      </c>
      <c r="P124" s="13">
        <f t="shared" si="51"/>
        <v>9.4450035864072329E-2</v>
      </c>
      <c r="Q124" s="13">
        <f t="shared" si="51"/>
        <v>9.5228868970189118E-2</v>
      </c>
      <c r="R124" s="13">
        <f t="shared" si="51"/>
        <v>9.5945798972197668E-2</v>
      </c>
      <c r="S124" s="13">
        <f t="shared" si="51"/>
        <v>9.6736727247612231E-2</v>
      </c>
      <c r="T124" s="13">
        <f t="shared" si="51"/>
        <v>9.7690557089191887E-2</v>
      </c>
      <c r="U124" s="13">
        <f t="shared" si="51"/>
        <v>9.8694047324676765E-2</v>
      </c>
      <c r="V124" s="13">
        <f t="shared" si="51"/>
        <v>9.9809522689766242E-2</v>
      </c>
      <c r="W124" s="13">
        <f t="shared" si="51"/>
        <v>0.1010321203662211</v>
      </c>
      <c r="X124" s="13">
        <f t="shared" si="51"/>
        <v>0.10227908338405498</v>
      </c>
      <c r="Y124" s="13">
        <f t="shared" si="51"/>
        <v>0.10354799574348794</v>
      </c>
      <c r="Z124" s="13">
        <f t="shared" si="51"/>
        <v>0.10481544647362044</v>
      </c>
      <c r="AA124" s="13">
        <f t="shared" si="51"/>
        <v>0.10596979813841972</v>
      </c>
      <c r="AB124" s="13">
        <f t="shared" si="51"/>
        <v>0.10699549704946645</v>
      </c>
      <c r="AC124" s="13">
        <f t="shared" si="51"/>
        <v>0.10785995412602452</v>
      </c>
      <c r="AD124" s="13">
        <f t="shared" si="51"/>
        <v>0.10865791054186964</v>
      </c>
      <c r="AE124" s="13">
        <f t="shared" si="51"/>
        <v>0.10939520951941491</v>
      </c>
      <c r="AF124" s="13">
        <f t="shared" si="51"/>
        <v>0.10995768176404692</v>
      </c>
      <c r="AG124" s="13">
        <f t="shared" si="51"/>
        <v>0.11048183270314679</v>
      </c>
      <c r="AH124" s="13">
        <f t="shared" si="51"/>
        <v>0.1110294296710324</v>
      </c>
      <c r="AI124" s="13">
        <f t="shared" si="51"/>
        <v>0.11166778773011944</v>
      </c>
      <c r="AJ124" s="13">
        <f t="shared" si="51"/>
        <v>0.11241409151275272</v>
      </c>
      <c r="AK124" s="13"/>
    </row>
    <row r="125" spans="1:37" ht="15.75" customHeight="1" x14ac:dyDescent="0.35">
      <c r="A125" s="13"/>
      <c r="B125" s="51"/>
      <c r="C125" s="13">
        <f t="shared" si="6"/>
        <v>0</v>
      </c>
      <c r="D125" s="13">
        <f t="shared" ref="D125:AJ125" si="52">D62*$I$76*D$136</f>
        <v>0</v>
      </c>
      <c r="E125" s="13">
        <f t="shared" si="52"/>
        <v>0</v>
      </c>
      <c r="F125" s="13">
        <f t="shared" si="52"/>
        <v>0</v>
      </c>
      <c r="G125" s="13">
        <f t="shared" si="52"/>
        <v>0</v>
      </c>
      <c r="H125" s="13">
        <f t="shared" si="52"/>
        <v>0</v>
      </c>
      <c r="I125" s="13">
        <f t="shared" si="52"/>
        <v>0</v>
      </c>
      <c r="J125" s="13">
        <f t="shared" si="52"/>
        <v>0</v>
      </c>
      <c r="K125" s="13">
        <f t="shared" si="52"/>
        <v>0</v>
      </c>
      <c r="L125" s="13">
        <f t="shared" si="52"/>
        <v>0</v>
      </c>
      <c r="M125" s="13">
        <f t="shared" si="52"/>
        <v>0</v>
      </c>
      <c r="N125" s="13">
        <f t="shared" si="52"/>
        <v>0</v>
      </c>
      <c r="O125" s="13">
        <f t="shared" si="52"/>
        <v>0</v>
      </c>
      <c r="P125" s="13">
        <f t="shared" si="52"/>
        <v>0</v>
      </c>
      <c r="Q125" s="13">
        <f t="shared" si="52"/>
        <v>0</v>
      </c>
      <c r="R125" s="13">
        <f t="shared" si="52"/>
        <v>0</v>
      </c>
      <c r="S125" s="13">
        <f t="shared" si="52"/>
        <v>0</v>
      </c>
      <c r="T125" s="13">
        <f t="shared" si="52"/>
        <v>0</v>
      </c>
      <c r="U125" s="13">
        <f t="shared" si="52"/>
        <v>0</v>
      </c>
      <c r="V125" s="13">
        <f t="shared" si="52"/>
        <v>0</v>
      </c>
      <c r="W125" s="13">
        <f t="shared" si="52"/>
        <v>0</v>
      </c>
      <c r="X125" s="13">
        <f t="shared" si="52"/>
        <v>0</v>
      </c>
      <c r="Y125" s="13">
        <f t="shared" si="52"/>
        <v>0</v>
      </c>
      <c r="Z125" s="13">
        <f t="shared" si="52"/>
        <v>0</v>
      </c>
      <c r="AA125" s="13">
        <f t="shared" si="52"/>
        <v>0</v>
      </c>
      <c r="AB125" s="13">
        <f t="shared" si="52"/>
        <v>0</v>
      </c>
      <c r="AC125" s="13">
        <f t="shared" si="52"/>
        <v>0</v>
      </c>
      <c r="AD125" s="13">
        <f t="shared" si="52"/>
        <v>0</v>
      </c>
      <c r="AE125" s="13">
        <f t="shared" si="52"/>
        <v>0</v>
      </c>
      <c r="AF125" s="13">
        <f t="shared" si="52"/>
        <v>0</v>
      </c>
      <c r="AG125" s="13">
        <f t="shared" si="52"/>
        <v>0</v>
      </c>
      <c r="AH125" s="13">
        <f t="shared" si="52"/>
        <v>0</v>
      </c>
      <c r="AI125" s="13">
        <f t="shared" si="52"/>
        <v>0</v>
      </c>
      <c r="AJ125" s="13">
        <f t="shared" si="52"/>
        <v>0</v>
      </c>
      <c r="AK125" s="13"/>
    </row>
    <row r="126" spans="1:37" ht="15.75" customHeight="1" x14ac:dyDescent="0.35">
      <c r="A126" s="13"/>
      <c r="B126" s="40" t="s">
        <v>293</v>
      </c>
      <c r="C126" s="13">
        <f t="shared" si="6"/>
        <v>0.65400348387854368</v>
      </c>
      <c r="D126" s="13">
        <f t="shared" ref="D126:AJ126" si="53">D63*$I$76*D$136</f>
        <v>0.66852652959064818</v>
      </c>
      <c r="E126" s="13">
        <f t="shared" si="53"/>
        <v>0.67145228878676755</v>
      </c>
      <c r="F126" s="13">
        <f t="shared" si="53"/>
        <v>0.67442385764928414</v>
      </c>
      <c r="G126" s="13">
        <f t="shared" si="53"/>
        <v>0.67764806421408708</v>
      </c>
      <c r="H126" s="13">
        <f t="shared" si="53"/>
        <v>0.680260316392305</v>
      </c>
      <c r="I126" s="13">
        <f t="shared" si="53"/>
        <v>0.68307945348467636</v>
      </c>
      <c r="J126" s="13">
        <f t="shared" si="53"/>
        <v>0.68573609171907901</v>
      </c>
      <c r="K126" s="13">
        <f t="shared" si="53"/>
        <v>0.68785265107532501</v>
      </c>
      <c r="L126" s="13">
        <f t="shared" si="53"/>
        <v>0.68964500276586926</v>
      </c>
      <c r="M126" s="13">
        <f t="shared" si="53"/>
        <v>0.69046187669646608</v>
      </c>
      <c r="N126" s="13">
        <f t="shared" si="53"/>
        <v>0.69043098673316416</v>
      </c>
      <c r="O126" s="13">
        <f t="shared" si="53"/>
        <v>0.68935647133862854</v>
      </c>
      <c r="P126" s="13">
        <f t="shared" si="53"/>
        <v>0.68775617412549239</v>
      </c>
      <c r="Q126" s="13">
        <f t="shared" si="53"/>
        <v>0.68598761905642425</v>
      </c>
      <c r="R126" s="13">
        <f t="shared" si="53"/>
        <v>0.68359688192833346</v>
      </c>
      <c r="S126" s="13">
        <f t="shared" si="53"/>
        <v>0.68099649637915571</v>
      </c>
      <c r="T126" s="13">
        <f t="shared" si="53"/>
        <v>0.67816899446368339</v>
      </c>
      <c r="U126" s="13">
        <f t="shared" si="53"/>
        <v>0.67484414281877081</v>
      </c>
      <c r="V126" s="13">
        <f t="shared" si="53"/>
        <v>0.67117510896750021</v>
      </c>
      <c r="W126" s="13">
        <f t="shared" si="53"/>
        <v>0.66741730835938318</v>
      </c>
      <c r="X126" s="13">
        <f t="shared" si="53"/>
        <v>0.66358676851517173</v>
      </c>
      <c r="Y126" s="13">
        <f t="shared" si="53"/>
        <v>0.65978205189489825</v>
      </c>
      <c r="Z126" s="13">
        <f t="shared" si="53"/>
        <v>0.6560395477331783</v>
      </c>
      <c r="AA126" s="13">
        <f t="shared" si="53"/>
        <v>0.65249182343396062</v>
      </c>
      <c r="AB126" s="13">
        <f t="shared" si="53"/>
        <v>0.64905394317455334</v>
      </c>
      <c r="AC126" s="13">
        <f t="shared" si="53"/>
        <v>0.64573353256699251</v>
      </c>
      <c r="AD126" s="13">
        <f t="shared" si="53"/>
        <v>0.64274376416409873</v>
      </c>
      <c r="AE126" s="13">
        <f t="shared" si="53"/>
        <v>0.63998989828020858</v>
      </c>
      <c r="AF126" s="13">
        <f t="shared" si="53"/>
        <v>0.63752331856202904</v>
      </c>
      <c r="AG126" s="13">
        <f t="shared" si="53"/>
        <v>0.63527324896208592</v>
      </c>
      <c r="AH126" s="13">
        <f t="shared" si="53"/>
        <v>0.63309900079073567</v>
      </c>
      <c r="AI126" s="13">
        <f t="shared" si="53"/>
        <v>0.63121570529489579</v>
      </c>
      <c r="AJ126" s="13">
        <f t="shared" si="53"/>
        <v>0.62956485602227352</v>
      </c>
      <c r="AK126" s="13"/>
    </row>
    <row r="127" spans="1:37" ht="15.75" customHeight="1" x14ac:dyDescent="0.35">
      <c r="A127" s="13"/>
      <c r="B127" s="51"/>
      <c r="C127" s="13">
        <f t="shared" si="6"/>
        <v>0</v>
      </c>
      <c r="D127" s="13">
        <f t="shared" ref="D127:AJ127" si="54">D64*$I$76*D$136</f>
        <v>0</v>
      </c>
      <c r="E127" s="13">
        <f t="shared" si="54"/>
        <v>0</v>
      </c>
      <c r="F127" s="13">
        <f t="shared" si="54"/>
        <v>0</v>
      </c>
      <c r="G127" s="13">
        <f t="shared" si="54"/>
        <v>0</v>
      </c>
      <c r="H127" s="13">
        <f t="shared" si="54"/>
        <v>0</v>
      </c>
      <c r="I127" s="13">
        <f t="shared" si="54"/>
        <v>0</v>
      </c>
      <c r="J127" s="13">
        <f t="shared" si="54"/>
        <v>0</v>
      </c>
      <c r="K127" s="13">
        <f t="shared" si="54"/>
        <v>0</v>
      </c>
      <c r="L127" s="13">
        <f t="shared" si="54"/>
        <v>0</v>
      </c>
      <c r="M127" s="13">
        <f t="shared" si="54"/>
        <v>0</v>
      </c>
      <c r="N127" s="13">
        <f t="shared" si="54"/>
        <v>0</v>
      </c>
      <c r="O127" s="13">
        <f t="shared" si="54"/>
        <v>0</v>
      </c>
      <c r="P127" s="13">
        <f t="shared" si="54"/>
        <v>0</v>
      </c>
      <c r="Q127" s="13">
        <f t="shared" si="54"/>
        <v>0</v>
      </c>
      <c r="R127" s="13">
        <f t="shared" si="54"/>
        <v>0</v>
      </c>
      <c r="S127" s="13">
        <f t="shared" si="54"/>
        <v>0</v>
      </c>
      <c r="T127" s="13">
        <f t="shared" si="54"/>
        <v>0</v>
      </c>
      <c r="U127" s="13">
        <f t="shared" si="54"/>
        <v>0</v>
      </c>
      <c r="V127" s="13">
        <f t="shared" si="54"/>
        <v>0</v>
      </c>
      <c r="W127" s="13">
        <f t="shared" si="54"/>
        <v>0</v>
      </c>
      <c r="X127" s="13">
        <f t="shared" si="54"/>
        <v>0</v>
      </c>
      <c r="Y127" s="13">
        <f t="shared" si="54"/>
        <v>0</v>
      </c>
      <c r="Z127" s="13">
        <f t="shared" si="54"/>
        <v>0</v>
      </c>
      <c r="AA127" s="13">
        <f t="shared" si="54"/>
        <v>0</v>
      </c>
      <c r="AB127" s="13">
        <f t="shared" si="54"/>
        <v>0</v>
      </c>
      <c r="AC127" s="13">
        <f t="shared" si="54"/>
        <v>0</v>
      </c>
      <c r="AD127" s="13">
        <f t="shared" si="54"/>
        <v>0</v>
      </c>
      <c r="AE127" s="13">
        <f t="shared" si="54"/>
        <v>0</v>
      </c>
      <c r="AF127" s="13">
        <f t="shared" si="54"/>
        <v>0</v>
      </c>
      <c r="AG127" s="13">
        <f t="shared" si="54"/>
        <v>0</v>
      </c>
      <c r="AH127" s="13">
        <f t="shared" si="54"/>
        <v>0</v>
      </c>
      <c r="AI127" s="13">
        <f t="shared" si="54"/>
        <v>0</v>
      </c>
      <c r="AJ127" s="13">
        <f t="shared" si="54"/>
        <v>0</v>
      </c>
      <c r="AK127" s="13"/>
    </row>
    <row r="128" spans="1:37" ht="15.75" customHeight="1" x14ac:dyDescent="0.35">
      <c r="A128" s="13"/>
      <c r="B128" s="40" t="s">
        <v>295</v>
      </c>
      <c r="C128" s="13">
        <f t="shared" si="6"/>
        <v>1.3724485171223064</v>
      </c>
      <c r="D128" s="13">
        <f t="shared" ref="D128:AJ128" si="55">D65*$I$76*D$136</f>
        <v>1.4073182567215223</v>
      </c>
      <c r="E128" s="13">
        <f t="shared" si="55"/>
        <v>1.4168294863594075</v>
      </c>
      <c r="F128" s="13">
        <f t="shared" si="55"/>
        <v>1.4261609318593889</v>
      </c>
      <c r="G128" s="13">
        <f t="shared" si="55"/>
        <v>1.4353244181591784</v>
      </c>
      <c r="H128" s="13">
        <f t="shared" si="55"/>
        <v>1.4429372683192432</v>
      </c>
      <c r="I128" s="13">
        <f t="shared" si="55"/>
        <v>1.4513605425904463</v>
      </c>
      <c r="J128" s="13">
        <f t="shared" si="55"/>
        <v>1.460231869059075</v>
      </c>
      <c r="K128" s="13">
        <f t="shared" si="55"/>
        <v>1.4689901720566656</v>
      </c>
      <c r="L128" s="13">
        <f t="shared" si="55"/>
        <v>1.4773451085490434</v>
      </c>
      <c r="M128" s="13">
        <f t="shared" si="55"/>
        <v>1.4848150504337418</v>
      </c>
      <c r="N128" s="13">
        <f t="shared" si="55"/>
        <v>1.4912165523215897</v>
      </c>
      <c r="O128" s="13">
        <f t="shared" si="55"/>
        <v>1.4964516695436485</v>
      </c>
      <c r="P128" s="13">
        <f t="shared" si="55"/>
        <v>1.5013812737655743</v>
      </c>
      <c r="Q128" s="13">
        <f t="shared" si="55"/>
        <v>1.506944629442998</v>
      </c>
      <c r="R128" s="13">
        <f t="shared" si="55"/>
        <v>1.5121688219568379</v>
      </c>
      <c r="S128" s="13">
        <f t="shared" si="55"/>
        <v>1.5176151664854856</v>
      </c>
      <c r="T128" s="13">
        <f t="shared" si="55"/>
        <v>1.523462603620493</v>
      </c>
      <c r="U128" s="13">
        <f t="shared" si="55"/>
        <v>1.5291709315847599</v>
      </c>
      <c r="V128" s="13">
        <f t="shared" si="55"/>
        <v>1.534911149564897</v>
      </c>
      <c r="W128" s="13">
        <f t="shared" si="55"/>
        <v>1.5410700048931045</v>
      </c>
      <c r="X128" s="13">
        <f t="shared" si="55"/>
        <v>1.5476900096162063</v>
      </c>
      <c r="Y128" s="13">
        <f t="shared" si="55"/>
        <v>1.5546318798189946</v>
      </c>
      <c r="Z128" s="13">
        <f t="shared" si="55"/>
        <v>1.5618594528319132</v>
      </c>
      <c r="AA128" s="13">
        <f t="shared" si="55"/>
        <v>1.5693475997948405</v>
      </c>
      <c r="AB128" s="13">
        <f t="shared" si="55"/>
        <v>1.576881207526923</v>
      </c>
      <c r="AC128" s="13">
        <f t="shared" si="55"/>
        <v>1.5842855164770211</v>
      </c>
      <c r="AD128" s="13">
        <f t="shared" si="55"/>
        <v>1.591904400218874</v>
      </c>
      <c r="AE128" s="13">
        <f t="shared" si="55"/>
        <v>1.5994978215196434</v>
      </c>
      <c r="AF128" s="13">
        <f t="shared" si="55"/>
        <v>1.6068838669274856</v>
      </c>
      <c r="AG128" s="13">
        <f t="shared" si="55"/>
        <v>1.6138000620688269</v>
      </c>
      <c r="AH128" s="13">
        <f t="shared" si="55"/>
        <v>1.6199494654771529</v>
      </c>
      <c r="AI128" s="13">
        <f t="shared" si="55"/>
        <v>1.625736780742407</v>
      </c>
      <c r="AJ128" s="13">
        <f t="shared" si="55"/>
        <v>1.6309506388755992</v>
      </c>
      <c r="AK128" s="13"/>
    </row>
    <row r="129" spans="1:37" ht="15.75" customHeight="1" x14ac:dyDescent="0.35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</row>
    <row r="130" spans="1:37" ht="15.75" customHeight="1" x14ac:dyDescent="0.35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</row>
    <row r="131" spans="1:37" ht="15.75" customHeight="1" x14ac:dyDescent="0.35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</row>
    <row r="132" spans="1:37" ht="15.75" customHeight="1" x14ac:dyDescent="0.35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</row>
    <row r="133" spans="1:37" ht="15.75" customHeight="1" x14ac:dyDescent="0.45">
      <c r="A133" s="13"/>
      <c r="B133" s="52" t="s">
        <v>218</v>
      </c>
      <c r="C133" s="53">
        <v>2017</v>
      </c>
      <c r="D133" s="53">
        <v>2018</v>
      </c>
      <c r="E133" s="53">
        <v>2019</v>
      </c>
      <c r="F133" s="53">
        <v>2020</v>
      </c>
      <c r="G133" s="53">
        <v>2021</v>
      </c>
      <c r="H133" s="53">
        <v>2022</v>
      </c>
      <c r="I133" s="53">
        <v>2023</v>
      </c>
      <c r="J133" s="53">
        <v>2024</v>
      </c>
      <c r="K133" s="53">
        <v>2025</v>
      </c>
      <c r="L133" s="53">
        <v>2026</v>
      </c>
      <c r="M133" s="53">
        <v>2027</v>
      </c>
      <c r="N133" s="53">
        <v>2028</v>
      </c>
      <c r="O133" s="53">
        <v>2029</v>
      </c>
      <c r="P133" s="53">
        <v>2030</v>
      </c>
      <c r="Q133" s="53">
        <v>2031</v>
      </c>
      <c r="R133" s="53">
        <v>2032</v>
      </c>
      <c r="S133" s="53">
        <v>2033</v>
      </c>
      <c r="T133" s="53">
        <v>2034</v>
      </c>
      <c r="U133" s="53">
        <v>2035</v>
      </c>
      <c r="V133" s="53">
        <v>2036</v>
      </c>
      <c r="W133" s="53">
        <v>2037</v>
      </c>
      <c r="X133" s="53">
        <v>2038</v>
      </c>
      <c r="Y133" s="53">
        <v>2039</v>
      </c>
      <c r="Z133" s="53">
        <v>2040</v>
      </c>
      <c r="AA133" s="53">
        <v>2041</v>
      </c>
      <c r="AB133" s="53">
        <v>2042</v>
      </c>
      <c r="AC133" s="53">
        <v>2043</v>
      </c>
      <c r="AD133" s="53">
        <v>2044</v>
      </c>
      <c r="AE133" s="53">
        <v>2045</v>
      </c>
      <c r="AF133" s="53">
        <v>2046</v>
      </c>
      <c r="AG133" s="53">
        <v>2047</v>
      </c>
      <c r="AH133" s="53">
        <v>2048</v>
      </c>
      <c r="AI133" s="53">
        <v>2049</v>
      </c>
      <c r="AJ133" s="53">
        <v>2050</v>
      </c>
      <c r="AK133" s="13"/>
    </row>
    <row r="134" spans="1:37" ht="15.75" customHeight="1" x14ac:dyDescent="0.45">
      <c r="A134" s="13"/>
      <c r="B134" s="52" t="s">
        <v>219</v>
      </c>
      <c r="C134" s="53">
        <v>8.6774228999999994E-2</v>
      </c>
      <c r="D134" s="53">
        <v>8.7578015999999995E-2</v>
      </c>
      <c r="E134" s="53">
        <v>8.8392438000000004E-2</v>
      </c>
      <c r="F134" s="53">
        <v>8.9218820000000004E-2</v>
      </c>
      <c r="G134" s="53">
        <v>9.0056925999999995E-2</v>
      </c>
      <c r="H134" s="53">
        <v>9.0908911999999995E-2</v>
      </c>
      <c r="I134" s="53">
        <v>9.1775194000000004E-2</v>
      </c>
      <c r="J134" s="53">
        <v>9.2656796999999999E-2</v>
      </c>
      <c r="K134" s="53">
        <v>9.3555211999999999E-2</v>
      </c>
      <c r="L134" s="53">
        <v>9.4466164000000005E-2</v>
      </c>
      <c r="M134" s="53">
        <v>9.5392868000000006E-2</v>
      </c>
      <c r="N134" s="53">
        <v>9.6334569999999994E-2</v>
      </c>
      <c r="O134" s="53">
        <v>9.7292796000000001E-2</v>
      </c>
      <c r="P134" s="53">
        <v>9.8266348000000003E-2</v>
      </c>
      <c r="Q134" s="53">
        <v>9.9256122000000002E-2</v>
      </c>
      <c r="R134" s="53">
        <v>0.100261172</v>
      </c>
      <c r="S134" s="53">
        <v>0.10128139</v>
      </c>
      <c r="T134" s="53">
        <v>0.102318703</v>
      </c>
      <c r="U134" s="53">
        <v>0.103371905</v>
      </c>
      <c r="V134" s="53">
        <v>0.104443248</v>
      </c>
      <c r="W134" s="53">
        <v>0.10553432</v>
      </c>
      <c r="X134" s="53">
        <v>0.106643531</v>
      </c>
      <c r="Y134" s="53">
        <v>0.107774014</v>
      </c>
      <c r="Z134" s="53">
        <v>0.10892489700000001</v>
      </c>
      <c r="AA134" s="53">
        <v>0.11009677800000001</v>
      </c>
      <c r="AB134" s="53">
        <v>0.111291746</v>
      </c>
      <c r="AC134" s="53">
        <v>0.112510099</v>
      </c>
      <c r="AD134" s="53">
        <v>0.11375194399999999</v>
      </c>
      <c r="AE134" s="53">
        <v>0.115018566</v>
      </c>
      <c r="AF134" s="53">
        <v>0.11630860799999999</v>
      </c>
      <c r="AG134" s="53">
        <v>0.117624985</v>
      </c>
      <c r="AH134" s="53">
        <v>0.118966589</v>
      </c>
      <c r="AI134" s="53">
        <v>0.12033427200000001</v>
      </c>
      <c r="AJ134" s="53">
        <v>0.12172641400000001</v>
      </c>
      <c r="AK134" s="13"/>
    </row>
    <row r="135" spans="1:37" ht="15.75" customHeight="1" x14ac:dyDescent="0.45">
      <c r="A135" s="13"/>
      <c r="B135" s="54" t="s">
        <v>309</v>
      </c>
      <c r="C135" s="53"/>
      <c r="D135" s="53">
        <f t="shared" ref="D135:AJ135" si="56">(D134-C134)/C134</f>
        <v>9.2629690780657963E-3</v>
      </c>
      <c r="E135" s="53">
        <f t="shared" si="56"/>
        <v>9.2993885588822777E-3</v>
      </c>
      <c r="F135" s="53">
        <f t="shared" si="56"/>
        <v>9.3490124121251243E-3</v>
      </c>
      <c r="G135" s="53">
        <f t="shared" si="56"/>
        <v>9.3938252041440504E-3</v>
      </c>
      <c r="H135" s="53">
        <f t="shared" si="56"/>
        <v>9.4605272225258847E-3</v>
      </c>
      <c r="I135" s="53">
        <f t="shared" si="56"/>
        <v>9.5291207533097517E-3</v>
      </c>
      <c r="J135" s="53">
        <f t="shared" si="56"/>
        <v>9.6061142622046059E-3</v>
      </c>
      <c r="K135" s="53">
        <f t="shared" si="56"/>
        <v>9.6961586099290654E-3</v>
      </c>
      <c r="L135" s="53">
        <f t="shared" si="56"/>
        <v>9.7370523835701057E-3</v>
      </c>
      <c r="M135" s="53">
        <f t="shared" si="56"/>
        <v>9.8099039990657434E-3</v>
      </c>
      <c r="N135" s="53">
        <f t="shared" si="56"/>
        <v>9.871828153861447E-3</v>
      </c>
      <c r="O135" s="53">
        <f t="shared" si="56"/>
        <v>9.9468550075015282E-3</v>
      </c>
      <c r="P135" s="53">
        <f t="shared" si="56"/>
        <v>1.0006414041179395E-2</v>
      </c>
      <c r="Q135" s="53">
        <f t="shared" si="56"/>
        <v>1.0072359664775562E-2</v>
      </c>
      <c r="R135" s="53">
        <f t="shared" si="56"/>
        <v>1.0125823775383784E-2</v>
      </c>
      <c r="S135" s="53">
        <f t="shared" si="56"/>
        <v>1.0175604171074356E-2</v>
      </c>
      <c r="T135" s="53">
        <f t="shared" si="56"/>
        <v>1.0241891427437934E-2</v>
      </c>
      <c r="U135" s="53">
        <f t="shared" si="56"/>
        <v>1.0293347834950596E-2</v>
      </c>
      <c r="V135" s="53">
        <f t="shared" si="56"/>
        <v>1.0363966882490966E-2</v>
      </c>
      <c r="W135" s="53">
        <f t="shared" si="56"/>
        <v>1.0446553711159944E-2</v>
      </c>
      <c r="X135" s="53">
        <f t="shared" si="56"/>
        <v>1.0510429213927742E-2</v>
      </c>
      <c r="Y135" s="53">
        <f t="shared" si="56"/>
        <v>1.0600577357101966E-2</v>
      </c>
      <c r="Z135" s="53">
        <f t="shared" si="56"/>
        <v>1.067866879301726E-2</v>
      </c>
      <c r="AA135" s="53">
        <f t="shared" si="56"/>
        <v>1.0758614717808725E-2</v>
      </c>
      <c r="AB135" s="53">
        <f t="shared" si="56"/>
        <v>1.0853796284574202E-2</v>
      </c>
      <c r="AC135" s="53">
        <f t="shared" si="56"/>
        <v>1.0947379691572143E-2</v>
      </c>
      <c r="AD135" s="53">
        <f t="shared" si="56"/>
        <v>1.1037631386316631E-2</v>
      </c>
      <c r="AE135" s="53">
        <f t="shared" si="56"/>
        <v>1.1134948164050796E-2</v>
      </c>
      <c r="AF135" s="53">
        <f t="shared" si="56"/>
        <v>1.1215945780440275E-2</v>
      </c>
      <c r="AG135" s="53">
        <f t="shared" si="56"/>
        <v>1.1317967110396572E-2</v>
      </c>
      <c r="AH135" s="53">
        <f t="shared" si="56"/>
        <v>1.140577403686807E-2</v>
      </c>
      <c r="AI135" s="53">
        <f t="shared" si="56"/>
        <v>1.1496362226540836E-2</v>
      </c>
      <c r="AJ135" s="53">
        <f t="shared" si="56"/>
        <v>1.1568956847139931E-2</v>
      </c>
      <c r="AK135" s="13"/>
    </row>
    <row r="136" spans="1:37" ht="15.75" customHeight="1" x14ac:dyDescent="0.35">
      <c r="A136" s="13"/>
      <c r="B136" s="52"/>
      <c r="C136" s="52"/>
      <c r="D136" s="55">
        <f t="shared" ref="D136:AJ136" si="57">1+D135</f>
        <v>1.0092629690780659</v>
      </c>
      <c r="E136" s="55">
        <f t="shared" si="57"/>
        <v>1.0092993885588823</v>
      </c>
      <c r="F136" s="55">
        <f t="shared" si="57"/>
        <v>1.0093490124121252</v>
      </c>
      <c r="G136" s="55">
        <f t="shared" si="57"/>
        <v>1.0093938252041441</v>
      </c>
      <c r="H136" s="55">
        <f t="shared" si="57"/>
        <v>1.0094605272225259</v>
      </c>
      <c r="I136" s="55">
        <f t="shared" si="57"/>
        <v>1.0095291207533097</v>
      </c>
      <c r="J136" s="55">
        <f t="shared" si="57"/>
        <v>1.0096061142622046</v>
      </c>
      <c r="K136" s="55">
        <f t="shared" si="57"/>
        <v>1.0096961586099291</v>
      </c>
      <c r="L136" s="55">
        <f t="shared" si="57"/>
        <v>1.00973705238357</v>
      </c>
      <c r="M136" s="55">
        <f t="shared" si="57"/>
        <v>1.0098099039990658</v>
      </c>
      <c r="N136" s="55">
        <f t="shared" si="57"/>
        <v>1.0098718281538615</v>
      </c>
      <c r="O136" s="55">
        <f t="shared" si="57"/>
        <v>1.0099468550075015</v>
      </c>
      <c r="P136" s="55">
        <f t="shared" si="57"/>
        <v>1.0100064140411793</v>
      </c>
      <c r="Q136" s="55">
        <f t="shared" si="57"/>
        <v>1.0100723596647756</v>
      </c>
      <c r="R136" s="55">
        <f t="shared" si="57"/>
        <v>1.0101258237753838</v>
      </c>
      <c r="S136" s="55">
        <f t="shared" si="57"/>
        <v>1.0101756041710743</v>
      </c>
      <c r="T136" s="55">
        <f t="shared" si="57"/>
        <v>1.010241891427438</v>
      </c>
      <c r="U136" s="55">
        <f t="shared" si="57"/>
        <v>1.0102933478349505</v>
      </c>
      <c r="V136" s="55">
        <f t="shared" si="57"/>
        <v>1.0103639668824909</v>
      </c>
      <c r="W136" s="55">
        <f t="shared" si="57"/>
        <v>1.01044655371116</v>
      </c>
      <c r="X136" s="55">
        <f t="shared" si="57"/>
        <v>1.0105104292139278</v>
      </c>
      <c r="Y136" s="55">
        <f t="shared" si="57"/>
        <v>1.0106005773571021</v>
      </c>
      <c r="Z136" s="55">
        <f t="shared" si="57"/>
        <v>1.0106786687930172</v>
      </c>
      <c r="AA136" s="55">
        <f t="shared" si="57"/>
        <v>1.0107586147178087</v>
      </c>
      <c r="AB136" s="55">
        <f t="shared" si="57"/>
        <v>1.0108537962845743</v>
      </c>
      <c r="AC136" s="55">
        <f t="shared" si="57"/>
        <v>1.0109473796915722</v>
      </c>
      <c r="AD136" s="55">
        <f t="shared" si="57"/>
        <v>1.0110376313863165</v>
      </c>
      <c r="AE136" s="55">
        <f t="shared" si="57"/>
        <v>1.0111349481640508</v>
      </c>
      <c r="AF136" s="55">
        <f t="shared" si="57"/>
        <v>1.0112159457804404</v>
      </c>
      <c r="AG136" s="55">
        <f t="shared" si="57"/>
        <v>1.0113179671103967</v>
      </c>
      <c r="AH136" s="55">
        <f t="shared" si="57"/>
        <v>1.011405774036868</v>
      </c>
      <c r="AI136" s="55">
        <f t="shared" si="57"/>
        <v>1.0114963622265409</v>
      </c>
      <c r="AJ136" s="55">
        <f t="shared" si="57"/>
        <v>1.01156895684714</v>
      </c>
      <c r="AK136" s="13"/>
    </row>
    <row r="137" spans="1:37" ht="15.75" customHeight="1" x14ac:dyDescent="0.35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</row>
    <row r="138" spans="1:37" ht="15.75" customHeight="1" x14ac:dyDescent="0.35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</row>
    <row r="139" spans="1:37" ht="15.75" customHeight="1" x14ac:dyDescent="0.35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</row>
    <row r="140" spans="1:37" ht="15.75" customHeight="1" x14ac:dyDescent="0.35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</row>
    <row r="141" spans="1:37" ht="15.75" customHeight="1" x14ac:dyDescent="0.35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</row>
    <row r="142" spans="1:37" ht="15.75" customHeight="1" x14ac:dyDescent="0.35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</row>
    <row r="143" spans="1:37" ht="15.75" customHeight="1" x14ac:dyDescent="0.35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</row>
    <row r="144" spans="1:37" ht="15.75" customHeight="1" x14ac:dyDescent="0.35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</row>
    <row r="145" spans="1:37" ht="15.75" customHeight="1" x14ac:dyDescent="0.35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</row>
    <row r="146" spans="1:37" ht="15.75" customHeight="1" x14ac:dyDescent="0.35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</row>
    <row r="147" spans="1:37" ht="15.75" customHeight="1" x14ac:dyDescent="0.35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</row>
    <row r="148" spans="1:37" ht="15.75" customHeight="1" x14ac:dyDescent="0.35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</row>
    <row r="149" spans="1:37" ht="15.75" customHeight="1" x14ac:dyDescent="0.35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</row>
    <row r="150" spans="1:37" ht="15.75" customHeight="1" x14ac:dyDescent="0.35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</row>
    <row r="151" spans="1:37" ht="15.75" customHeight="1" x14ac:dyDescent="0.35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</row>
    <row r="152" spans="1:37" ht="15.75" customHeight="1" x14ac:dyDescent="0.35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</row>
    <row r="153" spans="1:37" ht="15.75" customHeight="1" x14ac:dyDescent="0.35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</row>
    <row r="154" spans="1:37" ht="15.75" customHeight="1" x14ac:dyDescent="0.35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</row>
    <row r="155" spans="1:37" ht="15.75" customHeight="1" x14ac:dyDescent="0.35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</row>
    <row r="156" spans="1:37" ht="15.75" customHeight="1" x14ac:dyDescent="0.35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</row>
    <row r="157" spans="1:37" ht="15.75" customHeight="1" x14ac:dyDescent="0.35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</row>
    <row r="158" spans="1:37" ht="15.75" customHeight="1" x14ac:dyDescent="0.35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</row>
    <row r="159" spans="1:37" ht="15.75" customHeight="1" x14ac:dyDescent="0.35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</row>
    <row r="160" spans="1:37" ht="15.75" customHeight="1" x14ac:dyDescent="0.35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</row>
    <row r="161" spans="1:37" ht="15.75" customHeight="1" x14ac:dyDescent="0.35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</row>
    <row r="162" spans="1:37" ht="15.75" customHeight="1" x14ac:dyDescent="0.35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</row>
    <row r="163" spans="1:37" ht="15.75" customHeight="1" x14ac:dyDescent="0.35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</row>
    <row r="164" spans="1:37" ht="15.75" customHeight="1" x14ac:dyDescent="0.35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</row>
    <row r="165" spans="1:37" ht="15.75" customHeight="1" x14ac:dyDescent="0.35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</row>
    <row r="166" spans="1:37" ht="15.75" customHeight="1" x14ac:dyDescent="0.35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</row>
    <row r="167" spans="1:37" ht="15.75" customHeight="1" x14ac:dyDescent="0.35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</row>
    <row r="168" spans="1:37" ht="15.75" customHeight="1" x14ac:dyDescent="0.35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</row>
    <row r="169" spans="1:37" ht="15.75" customHeight="1" x14ac:dyDescent="0.35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</row>
    <row r="170" spans="1:37" ht="15.75" customHeight="1" x14ac:dyDescent="0.35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</row>
    <row r="171" spans="1:37" ht="15.75" customHeight="1" x14ac:dyDescent="0.35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</row>
    <row r="172" spans="1:37" ht="15.75" customHeight="1" x14ac:dyDescent="0.35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</row>
    <row r="173" spans="1:37" ht="15.75" customHeight="1" x14ac:dyDescent="0.35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</row>
    <row r="174" spans="1:37" ht="15.75" customHeight="1" x14ac:dyDescent="0.35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</row>
    <row r="175" spans="1:37" ht="15.75" customHeight="1" x14ac:dyDescent="0.35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</row>
    <row r="176" spans="1:37" ht="15.75" customHeight="1" x14ac:dyDescent="0.35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</row>
    <row r="177" spans="1:37" ht="15.75" customHeight="1" x14ac:dyDescent="0.35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</row>
    <row r="178" spans="1:37" ht="15.75" customHeight="1" x14ac:dyDescent="0.35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</row>
    <row r="179" spans="1:37" ht="15.75" customHeight="1" x14ac:dyDescent="0.35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</row>
    <row r="180" spans="1:37" ht="15.75" customHeight="1" x14ac:dyDescent="0.35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</row>
    <row r="181" spans="1:37" ht="15.75" customHeight="1" x14ac:dyDescent="0.35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</row>
    <row r="182" spans="1:37" ht="15.75" customHeight="1" x14ac:dyDescent="0.35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</row>
    <row r="183" spans="1:37" ht="15.75" customHeight="1" x14ac:dyDescent="0.35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</row>
    <row r="184" spans="1:37" ht="15.75" customHeight="1" x14ac:dyDescent="0.35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</row>
    <row r="185" spans="1:37" ht="15.75" customHeight="1" x14ac:dyDescent="0.35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</row>
    <row r="186" spans="1:37" ht="15.75" customHeight="1" x14ac:dyDescent="0.35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</row>
    <row r="187" spans="1:37" ht="15.75" customHeight="1" x14ac:dyDescent="0.35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</row>
    <row r="188" spans="1:37" ht="15.75" customHeight="1" x14ac:dyDescent="0.35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</row>
    <row r="189" spans="1:37" ht="15.75" customHeight="1" x14ac:dyDescent="0.35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</row>
    <row r="190" spans="1:37" ht="15.75" customHeight="1" x14ac:dyDescent="0.35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</row>
    <row r="191" spans="1:37" ht="15.75" customHeight="1" x14ac:dyDescent="0.35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</row>
    <row r="192" spans="1:37" ht="15.75" customHeight="1" x14ac:dyDescent="0.35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</row>
    <row r="193" spans="1:37" ht="15.75" customHeight="1" x14ac:dyDescent="0.35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</row>
    <row r="194" spans="1:37" ht="15.75" customHeight="1" x14ac:dyDescent="0.35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</row>
    <row r="195" spans="1:37" ht="15.75" customHeight="1" x14ac:dyDescent="0.35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</row>
    <row r="196" spans="1:37" ht="15.75" customHeight="1" x14ac:dyDescent="0.35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</row>
    <row r="197" spans="1:37" ht="15.75" customHeight="1" x14ac:dyDescent="0.35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</row>
    <row r="198" spans="1:37" ht="15.75" customHeight="1" x14ac:dyDescent="0.35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</row>
    <row r="199" spans="1:37" ht="15.75" customHeight="1" x14ac:dyDescent="0.35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</row>
    <row r="200" spans="1:37" ht="15.75" customHeight="1" x14ac:dyDescent="0.35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</row>
    <row r="201" spans="1:37" ht="15.75" customHeight="1" x14ac:dyDescent="0.35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</row>
    <row r="202" spans="1:37" ht="15.75" customHeight="1" x14ac:dyDescent="0.35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</row>
    <row r="203" spans="1:37" ht="15.75" customHeight="1" x14ac:dyDescent="0.35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</row>
    <row r="204" spans="1:37" ht="15.75" customHeight="1" x14ac:dyDescent="0.35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</row>
    <row r="205" spans="1:37" ht="15.75" customHeight="1" x14ac:dyDescent="0.35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</row>
    <row r="206" spans="1:37" ht="15.75" customHeight="1" x14ac:dyDescent="0.35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</row>
    <row r="207" spans="1:37" ht="15.75" customHeight="1" x14ac:dyDescent="0.35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</row>
    <row r="208" spans="1:37" ht="15.75" customHeight="1" x14ac:dyDescent="0.35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</row>
    <row r="209" spans="1:37" ht="15.75" customHeight="1" x14ac:dyDescent="0.35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</row>
    <row r="210" spans="1:37" ht="15.75" customHeight="1" x14ac:dyDescent="0.35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</row>
    <row r="211" spans="1:37" ht="15.75" customHeight="1" x14ac:dyDescent="0.35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</row>
    <row r="212" spans="1:37" ht="15.75" customHeight="1" x14ac:dyDescent="0.35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</row>
    <row r="213" spans="1:37" ht="15.75" customHeight="1" x14ac:dyDescent="0.35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</row>
    <row r="214" spans="1:37" ht="15.75" customHeight="1" x14ac:dyDescent="0.35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</row>
    <row r="215" spans="1:37" ht="15.75" customHeight="1" x14ac:dyDescent="0.35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</row>
    <row r="216" spans="1:37" ht="15.75" customHeight="1" x14ac:dyDescent="0.35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</row>
    <row r="217" spans="1:37" ht="15.75" customHeight="1" x14ac:dyDescent="0.35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</row>
    <row r="218" spans="1:37" ht="15.75" customHeight="1" x14ac:dyDescent="0.35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</row>
    <row r="219" spans="1:37" ht="15.75" customHeight="1" x14ac:dyDescent="0.35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</row>
    <row r="220" spans="1:37" ht="15.75" customHeight="1" x14ac:dyDescent="0.35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</row>
    <row r="221" spans="1:37" ht="15.75" customHeight="1" x14ac:dyDescent="0.35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</row>
    <row r="222" spans="1:37" ht="15.75" customHeight="1" x14ac:dyDescent="0.35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</row>
    <row r="223" spans="1:37" ht="15.75" customHeight="1" x14ac:dyDescent="0.35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</row>
    <row r="224" spans="1:37" ht="15.75" customHeight="1" x14ac:dyDescent="0.35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</row>
    <row r="225" spans="1:37" ht="15.75" customHeight="1" x14ac:dyDescent="0.35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</row>
    <row r="226" spans="1:37" ht="15.75" customHeight="1" x14ac:dyDescent="0.35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</row>
    <row r="227" spans="1:37" ht="15.75" customHeight="1" x14ac:dyDescent="0.35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</row>
    <row r="228" spans="1:37" ht="15.75" customHeight="1" x14ac:dyDescent="0.35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</row>
    <row r="229" spans="1:37" ht="15.75" customHeight="1" x14ac:dyDescent="0.35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</row>
    <row r="230" spans="1:37" ht="15.75" customHeight="1" x14ac:dyDescent="0.35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</row>
    <row r="231" spans="1:37" ht="15.75" customHeight="1" x14ac:dyDescent="0.35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</row>
    <row r="232" spans="1:37" ht="15.75" customHeight="1" x14ac:dyDescent="0.35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</row>
    <row r="233" spans="1:37" ht="15.75" customHeight="1" x14ac:dyDescent="0.35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</row>
    <row r="234" spans="1:37" ht="15.75" customHeight="1" x14ac:dyDescent="0.35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</row>
    <row r="235" spans="1:37" ht="15.75" customHeight="1" x14ac:dyDescent="0.35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</row>
    <row r="236" spans="1:37" ht="15.75" customHeight="1" x14ac:dyDescent="0.35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</row>
    <row r="237" spans="1:37" ht="15.75" customHeight="1" x14ac:dyDescent="0.35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</row>
    <row r="238" spans="1:37" ht="15.75" customHeight="1" x14ac:dyDescent="0.35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</row>
    <row r="239" spans="1:37" ht="15.75" customHeight="1" x14ac:dyDescent="0.35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</row>
    <row r="240" spans="1:37" ht="15.75" customHeight="1" x14ac:dyDescent="0.35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</row>
    <row r="241" spans="1:37" ht="15.75" customHeight="1" x14ac:dyDescent="0.35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</row>
    <row r="242" spans="1:37" ht="15.75" customHeight="1" x14ac:dyDescent="0.35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</row>
    <row r="243" spans="1:37" ht="15.75" customHeight="1" x14ac:dyDescent="0.35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</row>
    <row r="244" spans="1:37" ht="15.75" customHeight="1" x14ac:dyDescent="0.35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</row>
    <row r="245" spans="1:37" ht="15.75" customHeight="1" x14ac:dyDescent="0.35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</row>
    <row r="246" spans="1:37" ht="15.75" customHeight="1" x14ac:dyDescent="0.35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</row>
    <row r="247" spans="1:37" ht="15.75" customHeight="1" x14ac:dyDescent="0.35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</row>
    <row r="248" spans="1:37" ht="15.75" customHeight="1" x14ac:dyDescent="0.35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</row>
    <row r="249" spans="1:37" ht="15.75" customHeight="1" x14ac:dyDescent="0.35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</row>
    <row r="250" spans="1:37" ht="15.75" customHeight="1" x14ac:dyDescent="0.35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</row>
    <row r="251" spans="1:37" ht="15.75" customHeight="1" x14ac:dyDescent="0.35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</row>
    <row r="252" spans="1:37" ht="15.75" customHeight="1" x14ac:dyDescent="0.35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</row>
    <row r="253" spans="1:37" ht="15.75" customHeight="1" x14ac:dyDescent="0.35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</row>
    <row r="254" spans="1:37" ht="15.75" customHeight="1" x14ac:dyDescent="0.35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</row>
    <row r="255" spans="1:37" ht="15.75" customHeight="1" x14ac:dyDescent="0.35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</row>
    <row r="256" spans="1:37" ht="15.75" customHeight="1" x14ac:dyDescent="0.35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</row>
    <row r="257" spans="1:37" ht="15.75" customHeight="1" x14ac:dyDescent="0.35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</row>
    <row r="258" spans="1:37" ht="15.75" customHeight="1" x14ac:dyDescent="0.35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</row>
    <row r="259" spans="1:37" ht="15.75" customHeight="1" x14ac:dyDescent="0.35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</row>
    <row r="260" spans="1:37" ht="15.75" customHeight="1" x14ac:dyDescent="0.35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</row>
    <row r="261" spans="1:37" ht="15.75" customHeight="1" x14ac:dyDescent="0.35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</row>
    <row r="262" spans="1:37" ht="15.75" customHeight="1" x14ac:dyDescent="0.35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</row>
    <row r="263" spans="1:37" ht="15.75" customHeight="1" x14ac:dyDescent="0.35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</row>
    <row r="264" spans="1:37" ht="15.75" customHeight="1" x14ac:dyDescent="0.35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</row>
    <row r="265" spans="1:37" ht="15.75" customHeight="1" x14ac:dyDescent="0.35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</row>
    <row r="266" spans="1:37" ht="15.75" customHeight="1" x14ac:dyDescent="0.35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</row>
    <row r="267" spans="1:37" ht="15.75" customHeight="1" x14ac:dyDescent="0.35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</row>
    <row r="268" spans="1:37" ht="15.75" customHeight="1" x14ac:dyDescent="0.35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</row>
    <row r="269" spans="1:37" ht="15.75" customHeight="1" x14ac:dyDescent="0.35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</row>
    <row r="270" spans="1:37" ht="15.75" customHeight="1" x14ac:dyDescent="0.35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</row>
    <row r="271" spans="1:37" ht="15.75" customHeight="1" x14ac:dyDescent="0.35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</row>
    <row r="272" spans="1:37" ht="15.75" customHeight="1" x14ac:dyDescent="0.35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</row>
    <row r="273" spans="1:37" ht="15.75" customHeight="1" x14ac:dyDescent="0.35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</row>
    <row r="274" spans="1:37" ht="15.75" customHeight="1" x14ac:dyDescent="0.35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</row>
    <row r="275" spans="1:37" ht="15.75" customHeight="1" x14ac:dyDescent="0.35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</row>
    <row r="276" spans="1:37" ht="15.75" customHeight="1" x14ac:dyDescent="0.35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</row>
    <row r="277" spans="1:37" ht="15.75" customHeight="1" x14ac:dyDescent="0.35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</row>
    <row r="278" spans="1:37" ht="15.75" customHeight="1" x14ac:dyDescent="0.35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</row>
    <row r="279" spans="1:37" ht="15.75" customHeight="1" x14ac:dyDescent="0.35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</row>
    <row r="280" spans="1:37" ht="15.75" customHeight="1" x14ac:dyDescent="0.35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</row>
    <row r="281" spans="1:37" ht="15.75" customHeight="1" x14ac:dyDescent="0.35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</row>
    <row r="282" spans="1:37" ht="15.75" customHeight="1" x14ac:dyDescent="0.35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</row>
    <row r="283" spans="1:37" ht="15.75" customHeight="1" x14ac:dyDescent="0.35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</row>
    <row r="284" spans="1:37" ht="15.75" customHeight="1" x14ac:dyDescent="0.35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</row>
    <row r="285" spans="1:37" ht="15.75" customHeight="1" x14ac:dyDescent="0.35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</row>
    <row r="286" spans="1:37" ht="15.75" customHeight="1" x14ac:dyDescent="0.35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</row>
    <row r="287" spans="1:37" ht="15.75" customHeight="1" x14ac:dyDescent="0.35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</row>
    <row r="288" spans="1:37" ht="15.75" customHeight="1" x14ac:dyDescent="0.35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</row>
    <row r="289" spans="1:37" ht="15.75" customHeight="1" x14ac:dyDescent="0.35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</row>
    <row r="290" spans="1:37" ht="15.75" customHeight="1" x14ac:dyDescent="0.35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</row>
    <row r="291" spans="1:37" ht="15.75" customHeight="1" x14ac:dyDescent="0.35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</row>
    <row r="292" spans="1:37" ht="15.75" customHeight="1" x14ac:dyDescent="0.35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</row>
    <row r="293" spans="1:37" ht="15.75" customHeight="1" x14ac:dyDescent="0.35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</row>
    <row r="294" spans="1:37" ht="15.75" customHeight="1" x14ac:dyDescent="0.35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</row>
    <row r="295" spans="1:37" ht="15.75" customHeight="1" x14ac:dyDescent="0.35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</row>
    <row r="296" spans="1:37" ht="15.75" customHeight="1" x14ac:dyDescent="0.35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</row>
    <row r="297" spans="1:37" ht="15.75" customHeight="1" x14ac:dyDescent="0.35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</row>
    <row r="298" spans="1:37" ht="15.75" customHeight="1" x14ac:dyDescent="0.35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</row>
    <row r="299" spans="1:37" ht="15.75" customHeight="1" x14ac:dyDescent="0.35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</row>
    <row r="300" spans="1:37" ht="15.75" customHeight="1" x14ac:dyDescent="0.35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</row>
    <row r="301" spans="1:37" ht="15.75" customHeight="1" x14ac:dyDescent="0.35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</row>
    <row r="302" spans="1:37" ht="15.75" customHeight="1" x14ac:dyDescent="0.35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</row>
    <row r="303" spans="1:37" ht="15.75" customHeight="1" x14ac:dyDescent="0.35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</row>
    <row r="304" spans="1:37" ht="15.75" customHeight="1" x14ac:dyDescent="0.35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</row>
    <row r="305" spans="1:37" ht="15.75" customHeight="1" x14ac:dyDescent="0.35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</row>
    <row r="306" spans="1:37" ht="15.75" customHeight="1" x14ac:dyDescent="0.35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</row>
    <row r="307" spans="1:37" ht="15.75" customHeight="1" x14ac:dyDescent="0.35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</row>
    <row r="308" spans="1:37" ht="15.75" customHeight="1" x14ac:dyDescent="0.35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</row>
    <row r="309" spans="1:37" ht="15.75" customHeight="1" x14ac:dyDescent="0.35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</row>
    <row r="310" spans="1:37" ht="15.75" customHeight="1" x14ac:dyDescent="0.35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</row>
    <row r="311" spans="1:37" ht="15.75" customHeight="1" x14ac:dyDescent="0.35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</row>
    <row r="312" spans="1:37" ht="15.75" customHeight="1" x14ac:dyDescent="0.35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</row>
    <row r="313" spans="1:37" ht="15.75" customHeight="1" x14ac:dyDescent="0.35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</row>
    <row r="314" spans="1:37" ht="15.75" customHeight="1" x14ac:dyDescent="0.35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</row>
    <row r="315" spans="1:37" ht="15.75" customHeight="1" x14ac:dyDescent="0.35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</row>
    <row r="316" spans="1:37" ht="15.75" customHeight="1" x14ac:dyDescent="0.35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</row>
    <row r="317" spans="1:37" ht="15.75" customHeight="1" x14ac:dyDescent="0.35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</row>
    <row r="318" spans="1:37" ht="15.75" customHeight="1" x14ac:dyDescent="0.35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</row>
    <row r="319" spans="1:37" ht="15.75" customHeight="1" x14ac:dyDescent="0.35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</row>
    <row r="320" spans="1:37" ht="15.75" customHeight="1" x14ac:dyDescent="0.35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</row>
    <row r="321" spans="1:37" ht="15.75" customHeight="1" x14ac:dyDescent="0.35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</row>
    <row r="322" spans="1:37" ht="15.75" customHeight="1" x14ac:dyDescent="0.35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</row>
    <row r="323" spans="1:37" ht="15.75" customHeight="1" x14ac:dyDescent="0.35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</row>
    <row r="324" spans="1:37" ht="15.75" customHeight="1" x14ac:dyDescent="0.35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</row>
    <row r="325" spans="1:37" ht="15.75" customHeight="1" x14ac:dyDescent="0.35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</row>
    <row r="326" spans="1:37" ht="15.75" customHeight="1" x14ac:dyDescent="0.35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</row>
    <row r="327" spans="1:37" ht="15.75" customHeight="1" x14ac:dyDescent="0.35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</row>
    <row r="328" spans="1:37" ht="15.75" customHeight="1" x14ac:dyDescent="0.35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</row>
    <row r="329" spans="1:37" ht="15.75" customHeight="1" x14ac:dyDescent="0.35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</row>
    <row r="330" spans="1:37" ht="15.75" customHeight="1" x14ac:dyDescent="0.35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</row>
    <row r="331" spans="1:37" ht="15.75" customHeight="1" x14ac:dyDescent="0.35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</row>
    <row r="332" spans="1:37" ht="15.75" customHeight="1" x14ac:dyDescent="0.35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</row>
    <row r="333" spans="1:37" ht="15.75" customHeight="1" x14ac:dyDescent="0.35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</row>
    <row r="334" spans="1:37" ht="15.75" customHeight="1" x14ac:dyDescent="0.35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</row>
    <row r="335" spans="1:37" ht="15.75" customHeight="1" x14ac:dyDescent="0.35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</row>
    <row r="336" spans="1:37" ht="15.75" customHeight="1" x14ac:dyDescent="0.35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</row>
    <row r="337" spans="1:37" ht="15.75" customHeight="1" x14ac:dyDescent="0.35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</row>
    <row r="338" spans="1:37" ht="15.75" customHeight="1" x14ac:dyDescent="0.35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</row>
    <row r="339" spans="1:37" ht="15.75" customHeight="1" x14ac:dyDescent="0.35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</row>
    <row r="340" spans="1:37" ht="15.75" customHeight="1" x14ac:dyDescent="0.35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</row>
    <row r="341" spans="1:37" ht="15.75" customHeight="1" x14ac:dyDescent="0.35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</row>
    <row r="342" spans="1:37" ht="15.75" customHeight="1" x14ac:dyDescent="0.35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</row>
    <row r="343" spans="1:37" ht="15.75" customHeight="1" x14ac:dyDescent="0.35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</row>
    <row r="344" spans="1:37" ht="15.75" customHeight="1" x14ac:dyDescent="0.35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</row>
    <row r="345" spans="1:37" ht="15.75" customHeight="1" x14ac:dyDescent="0.35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</row>
    <row r="346" spans="1:37" ht="15.75" customHeight="1" x14ac:dyDescent="0.35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</row>
    <row r="347" spans="1:37" ht="15.75" customHeight="1" x14ac:dyDescent="0.35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</row>
    <row r="348" spans="1:37" ht="15.75" customHeight="1" x14ac:dyDescent="0.35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</row>
    <row r="349" spans="1:37" ht="15.75" customHeight="1" x14ac:dyDescent="0.35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</row>
    <row r="350" spans="1:37" ht="15.75" customHeight="1" x14ac:dyDescent="0.35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</row>
    <row r="351" spans="1:37" ht="15.75" customHeight="1" x14ac:dyDescent="0.35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</row>
    <row r="352" spans="1:37" ht="15.75" customHeight="1" x14ac:dyDescent="0.35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</row>
    <row r="353" spans="1:37" ht="15.75" customHeight="1" x14ac:dyDescent="0.35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</row>
    <row r="354" spans="1:37" ht="15.75" customHeight="1" x14ac:dyDescent="0.35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</row>
    <row r="355" spans="1:37" ht="15.75" customHeight="1" x14ac:dyDescent="0.35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</row>
    <row r="356" spans="1:37" ht="15.75" customHeight="1" x14ac:dyDescent="0.35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</row>
    <row r="357" spans="1:37" ht="15.75" customHeight="1" x14ac:dyDescent="0.35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</row>
    <row r="358" spans="1:37" ht="15.75" customHeight="1" x14ac:dyDescent="0.35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</row>
    <row r="359" spans="1:37" ht="15.75" customHeight="1" x14ac:dyDescent="0.35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</row>
    <row r="360" spans="1:37" ht="15.75" customHeight="1" x14ac:dyDescent="0.35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</row>
    <row r="361" spans="1:37" ht="15.75" customHeight="1" x14ac:dyDescent="0.35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</row>
    <row r="362" spans="1:37" ht="15.75" customHeight="1" x14ac:dyDescent="0.35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</row>
    <row r="363" spans="1:37" ht="15.75" customHeight="1" x14ac:dyDescent="0.35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</row>
    <row r="364" spans="1:37" ht="15.75" customHeight="1" x14ac:dyDescent="0.35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</row>
    <row r="365" spans="1:37" ht="15.75" customHeight="1" x14ac:dyDescent="0.35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</row>
    <row r="366" spans="1:37" ht="15.75" customHeight="1" x14ac:dyDescent="0.35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</row>
    <row r="367" spans="1:37" ht="15.75" customHeight="1" x14ac:dyDescent="0.35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</row>
    <row r="368" spans="1:37" ht="15.75" customHeight="1" x14ac:dyDescent="0.35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</row>
    <row r="369" spans="1:37" ht="15.75" customHeight="1" x14ac:dyDescent="0.35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</row>
    <row r="370" spans="1:37" ht="15.75" customHeight="1" x14ac:dyDescent="0.35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</row>
    <row r="371" spans="1:37" ht="15.75" customHeight="1" x14ac:dyDescent="0.35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</row>
    <row r="372" spans="1:37" ht="15.75" customHeight="1" x14ac:dyDescent="0.35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</row>
    <row r="373" spans="1:37" ht="15.75" customHeight="1" x14ac:dyDescent="0.35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</row>
    <row r="374" spans="1:37" ht="15.75" customHeight="1" x14ac:dyDescent="0.35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</row>
    <row r="375" spans="1:37" ht="15.75" customHeight="1" x14ac:dyDescent="0.35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</row>
    <row r="376" spans="1:37" ht="15.75" customHeight="1" x14ac:dyDescent="0.35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</row>
    <row r="377" spans="1:37" ht="15.75" customHeight="1" x14ac:dyDescent="0.35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</row>
    <row r="378" spans="1:37" ht="15.75" customHeight="1" x14ac:dyDescent="0.35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</row>
    <row r="379" spans="1:37" ht="15.75" customHeight="1" x14ac:dyDescent="0.35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</row>
    <row r="380" spans="1:37" ht="15.75" customHeight="1" x14ac:dyDescent="0.35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</row>
    <row r="381" spans="1:37" ht="15.75" customHeight="1" x14ac:dyDescent="0.35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</row>
    <row r="382" spans="1:37" ht="15.75" customHeight="1" x14ac:dyDescent="0.35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</row>
    <row r="383" spans="1:37" ht="15.75" customHeight="1" x14ac:dyDescent="0.35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</row>
    <row r="384" spans="1:37" ht="15.75" customHeight="1" x14ac:dyDescent="0.35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</row>
    <row r="385" spans="1:37" ht="15.75" customHeight="1" x14ac:dyDescent="0.35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</row>
    <row r="386" spans="1:37" ht="15.75" customHeight="1" x14ac:dyDescent="0.35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</row>
    <row r="387" spans="1:37" ht="15.75" customHeight="1" x14ac:dyDescent="0.35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</row>
    <row r="388" spans="1:37" ht="15.75" customHeight="1" x14ac:dyDescent="0.35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</row>
    <row r="389" spans="1:37" ht="15.75" customHeight="1" x14ac:dyDescent="0.35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</row>
    <row r="390" spans="1:37" ht="15.75" customHeight="1" x14ac:dyDescent="0.35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</row>
    <row r="391" spans="1:37" ht="15.75" customHeight="1" x14ac:dyDescent="0.35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</row>
    <row r="392" spans="1:37" ht="15.75" customHeight="1" x14ac:dyDescent="0.35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</row>
    <row r="393" spans="1:37" ht="15.75" customHeight="1" x14ac:dyDescent="0.35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</row>
    <row r="394" spans="1:37" ht="15.75" customHeight="1" x14ac:dyDescent="0.35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</row>
    <row r="395" spans="1:37" ht="15.75" customHeight="1" x14ac:dyDescent="0.35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</row>
    <row r="396" spans="1:37" ht="15.75" customHeight="1" x14ac:dyDescent="0.35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</row>
    <row r="397" spans="1:37" ht="15.75" customHeight="1" x14ac:dyDescent="0.35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</row>
    <row r="398" spans="1:37" ht="15.75" customHeight="1" x14ac:dyDescent="0.35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</row>
    <row r="399" spans="1:37" ht="15.75" customHeight="1" x14ac:dyDescent="0.35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</row>
    <row r="400" spans="1:37" ht="15.75" customHeight="1" x14ac:dyDescent="0.35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</row>
    <row r="401" spans="1:37" ht="15.75" customHeight="1" x14ac:dyDescent="0.35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</row>
    <row r="402" spans="1:37" ht="15.75" customHeight="1" x14ac:dyDescent="0.35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</row>
    <row r="403" spans="1:37" ht="15.75" customHeight="1" x14ac:dyDescent="0.35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</row>
    <row r="404" spans="1:37" ht="15.75" customHeight="1" x14ac:dyDescent="0.35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</row>
    <row r="405" spans="1:37" ht="15.75" customHeight="1" x14ac:dyDescent="0.35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</row>
    <row r="406" spans="1:37" ht="15.75" customHeight="1" x14ac:dyDescent="0.35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</row>
    <row r="407" spans="1:37" ht="15.75" customHeight="1" x14ac:dyDescent="0.35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</row>
    <row r="408" spans="1:37" ht="15.75" customHeight="1" x14ac:dyDescent="0.35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</row>
    <row r="409" spans="1:37" ht="15.75" customHeight="1" x14ac:dyDescent="0.35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</row>
    <row r="410" spans="1:37" ht="15.75" customHeight="1" x14ac:dyDescent="0.35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</row>
    <row r="411" spans="1:37" ht="15.75" customHeight="1" x14ac:dyDescent="0.35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</row>
    <row r="412" spans="1:37" ht="15.75" customHeight="1" x14ac:dyDescent="0.35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</row>
    <row r="413" spans="1:37" ht="15.75" customHeight="1" x14ac:dyDescent="0.35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</row>
    <row r="414" spans="1:37" ht="15.75" customHeight="1" x14ac:dyDescent="0.35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</row>
    <row r="415" spans="1:37" ht="15.75" customHeight="1" x14ac:dyDescent="0.35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</row>
    <row r="416" spans="1:37" ht="15.75" customHeight="1" x14ac:dyDescent="0.35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</row>
    <row r="417" spans="1:37" ht="15.75" customHeight="1" x14ac:dyDescent="0.35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</row>
    <row r="418" spans="1:37" ht="15.75" customHeight="1" x14ac:dyDescent="0.35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</row>
    <row r="419" spans="1:37" ht="15.75" customHeight="1" x14ac:dyDescent="0.35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</row>
    <row r="420" spans="1:37" ht="15.75" customHeight="1" x14ac:dyDescent="0.35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</row>
    <row r="421" spans="1:37" ht="15.75" customHeight="1" x14ac:dyDescent="0.35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</row>
    <row r="422" spans="1:37" ht="15.75" customHeight="1" x14ac:dyDescent="0.35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</row>
    <row r="423" spans="1:37" ht="15.75" customHeight="1" x14ac:dyDescent="0.35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</row>
    <row r="424" spans="1:37" ht="15.75" customHeight="1" x14ac:dyDescent="0.35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</row>
    <row r="425" spans="1:37" ht="15.75" customHeight="1" x14ac:dyDescent="0.35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</row>
    <row r="426" spans="1:37" ht="15.75" customHeight="1" x14ac:dyDescent="0.35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</row>
    <row r="427" spans="1:37" ht="15.75" customHeight="1" x14ac:dyDescent="0.35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</row>
    <row r="428" spans="1:37" ht="15.75" customHeight="1" x14ac:dyDescent="0.35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</row>
    <row r="429" spans="1:37" ht="15.75" customHeight="1" x14ac:dyDescent="0.35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</row>
    <row r="430" spans="1:37" ht="15.75" customHeight="1" x14ac:dyDescent="0.35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</row>
    <row r="431" spans="1:37" ht="15.75" customHeight="1" x14ac:dyDescent="0.35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</row>
    <row r="432" spans="1:37" ht="15.75" customHeight="1" x14ac:dyDescent="0.35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</row>
    <row r="433" spans="1:37" ht="15.75" customHeight="1" x14ac:dyDescent="0.35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</row>
    <row r="434" spans="1:37" ht="15.75" customHeight="1" x14ac:dyDescent="0.35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</row>
    <row r="435" spans="1:37" ht="15.75" customHeight="1" x14ac:dyDescent="0.35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</row>
    <row r="436" spans="1:37" ht="15.75" customHeight="1" x14ac:dyDescent="0.35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</row>
    <row r="437" spans="1:37" ht="15.75" customHeight="1" x14ac:dyDescent="0.35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</row>
    <row r="438" spans="1:37" ht="15.75" customHeight="1" x14ac:dyDescent="0.35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</row>
    <row r="439" spans="1:37" ht="15.75" customHeight="1" x14ac:dyDescent="0.35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</row>
    <row r="440" spans="1:37" ht="15.75" customHeight="1" x14ac:dyDescent="0.35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</row>
    <row r="441" spans="1:37" ht="15.75" customHeight="1" x14ac:dyDescent="0.35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</row>
    <row r="442" spans="1:37" ht="15.75" customHeight="1" x14ac:dyDescent="0.35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</row>
    <row r="443" spans="1:37" ht="15.75" customHeight="1" x14ac:dyDescent="0.35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</row>
    <row r="444" spans="1:37" ht="15.75" customHeight="1" x14ac:dyDescent="0.35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</row>
    <row r="445" spans="1:37" ht="15.75" customHeight="1" x14ac:dyDescent="0.35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</row>
    <row r="446" spans="1:37" ht="15.75" customHeight="1" x14ac:dyDescent="0.35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</row>
    <row r="447" spans="1:37" ht="15.75" customHeight="1" x14ac:dyDescent="0.35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</row>
    <row r="448" spans="1:37" ht="15.75" customHeight="1" x14ac:dyDescent="0.35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</row>
    <row r="449" spans="1:37" ht="15.75" customHeight="1" x14ac:dyDescent="0.35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</row>
    <row r="450" spans="1:37" ht="15.75" customHeight="1" x14ac:dyDescent="0.35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</row>
    <row r="451" spans="1:37" ht="15.75" customHeight="1" x14ac:dyDescent="0.35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</row>
    <row r="452" spans="1:37" ht="15.75" customHeight="1" x14ac:dyDescent="0.35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</row>
    <row r="453" spans="1:37" ht="15.75" customHeight="1" x14ac:dyDescent="0.35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</row>
    <row r="454" spans="1:37" ht="15.75" customHeight="1" x14ac:dyDescent="0.35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</row>
    <row r="455" spans="1:37" ht="15.75" customHeight="1" x14ac:dyDescent="0.35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</row>
    <row r="456" spans="1:37" ht="15.75" customHeight="1" x14ac:dyDescent="0.35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</row>
    <row r="457" spans="1:37" ht="15.75" customHeight="1" x14ac:dyDescent="0.35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</row>
    <row r="458" spans="1:37" ht="15.75" customHeight="1" x14ac:dyDescent="0.35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</row>
    <row r="459" spans="1:37" ht="15.75" customHeight="1" x14ac:dyDescent="0.35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</row>
    <row r="460" spans="1:37" ht="15.75" customHeight="1" x14ac:dyDescent="0.35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</row>
    <row r="461" spans="1:37" ht="15.75" customHeight="1" x14ac:dyDescent="0.35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</row>
    <row r="462" spans="1:37" ht="15.75" customHeight="1" x14ac:dyDescent="0.35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</row>
    <row r="463" spans="1:37" ht="15.75" customHeight="1" x14ac:dyDescent="0.35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</row>
    <row r="464" spans="1:37" ht="15.75" customHeight="1" x14ac:dyDescent="0.35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</row>
    <row r="465" spans="1:37" ht="15.75" customHeight="1" x14ac:dyDescent="0.35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</row>
    <row r="466" spans="1:37" ht="15.75" customHeight="1" x14ac:dyDescent="0.35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</row>
    <row r="467" spans="1:37" ht="15.75" customHeight="1" x14ac:dyDescent="0.35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</row>
    <row r="468" spans="1:37" ht="15.75" customHeight="1" x14ac:dyDescent="0.35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</row>
    <row r="469" spans="1:37" ht="15.75" customHeight="1" x14ac:dyDescent="0.35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</row>
    <row r="470" spans="1:37" ht="15.75" customHeight="1" x14ac:dyDescent="0.35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</row>
    <row r="471" spans="1:37" ht="15.75" customHeight="1" x14ac:dyDescent="0.35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</row>
    <row r="472" spans="1:37" ht="15.75" customHeight="1" x14ac:dyDescent="0.35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</row>
    <row r="473" spans="1:37" ht="15.75" customHeight="1" x14ac:dyDescent="0.35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</row>
    <row r="474" spans="1:37" ht="15.75" customHeight="1" x14ac:dyDescent="0.35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</row>
    <row r="475" spans="1:37" ht="15.75" customHeight="1" x14ac:dyDescent="0.35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</row>
    <row r="476" spans="1:37" ht="15.75" customHeight="1" x14ac:dyDescent="0.35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</row>
    <row r="477" spans="1:37" ht="15.75" customHeight="1" x14ac:dyDescent="0.35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</row>
    <row r="478" spans="1:37" ht="15.75" customHeight="1" x14ac:dyDescent="0.35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</row>
    <row r="479" spans="1:37" ht="15.75" customHeight="1" x14ac:dyDescent="0.35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</row>
    <row r="480" spans="1:37" ht="15.75" customHeight="1" x14ac:dyDescent="0.35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</row>
    <row r="481" spans="1:37" ht="15.75" customHeight="1" x14ac:dyDescent="0.35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</row>
    <row r="482" spans="1:37" ht="15.75" customHeight="1" x14ac:dyDescent="0.35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</row>
    <row r="483" spans="1:37" ht="15.75" customHeight="1" x14ac:dyDescent="0.35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</row>
    <row r="484" spans="1:37" ht="15.75" customHeight="1" x14ac:dyDescent="0.35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</row>
    <row r="485" spans="1:37" ht="15.75" customHeight="1" x14ac:dyDescent="0.35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</row>
    <row r="486" spans="1:37" ht="15.75" customHeight="1" x14ac:dyDescent="0.35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</row>
    <row r="487" spans="1:37" ht="15.75" customHeight="1" x14ac:dyDescent="0.35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</row>
    <row r="488" spans="1:37" ht="15.75" customHeight="1" x14ac:dyDescent="0.35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</row>
    <row r="489" spans="1:37" ht="15.75" customHeight="1" x14ac:dyDescent="0.35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</row>
    <row r="490" spans="1:37" ht="15.75" customHeight="1" x14ac:dyDescent="0.35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</row>
    <row r="491" spans="1:37" ht="15.75" customHeight="1" x14ac:dyDescent="0.35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</row>
    <row r="492" spans="1:37" ht="15.75" customHeight="1" x14ac:dyDescent="0.35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</row>
    <row r="493" spans="1:37" ht="15.75" customHeight="1" x14ac:dyDescent="0.35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</row>
    <row r="494" spans="1:37" ht="15.75" customHeight="1" x14ac:dyDescent="0.35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</row>
    <row r="495" spans="1:37" ht="15.75" customHeight="1" x14ac:dyDescent="0.35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</row>
    <row r="496" spans="1:37" ht="15.75" customHeight="1" x14ac:dyDescent="0.35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</row>
    <row r="497" spans="1:37" ht="15.75" customHeight="1" x14ac:dyDescent="0.35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</row>
    <row r="498" spans="1:37" ht="15.75" customHeight="1" x14ac:dyDescent="0.35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</row>
    <row r="499" spans="1:37" ht="15.75" customHeight="1" x14ac:dyDescent="0.35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</row>
    <row r="500" spans="1:37" ht="15.75" customHeight="1" x14ac:dyDescent="0.35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</row>
    <row r="501" spans="1:37" ht="15.75" customHeight="1" x14ac:dyDescent="0.35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</row>
    <row r="502" spans="1:37" ht="15.75" customHeight="1" x14ac:dyDescent="0.35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</row>
    <row r="503" spans="1:37" ht="15.75" customHeight="1" x14ac:dyDescent="0.35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</row>
    <row r="504" spans="1:37" ht="15.75" customHeight="1" x14ac:dyDescent="0.35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</row>
    <row r="505" spans="1:37" ht="15.75" customHeight="1" x14ac:dyDescent="0.35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</row>
    <row r="506" spans="1:37" ht="15.75" customHeight="1" x14ac:dyDescent="0.35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</row>
    <row r="507" spans="1:37" ht="15.75" customHeight="1" x14ac:dyDescent="0.35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</row>
    <row r="508" spans="1:37" ht="15.75" customHeight="1" x14ac:dyDescent="0.35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</row>
    <row r="509" spans="1:37" ht="15.75" customHeight="1" x14ac:dyDescent="0.35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</row>
    <row r="510" spans="1:37" ht="15.75" customHeight="1" x14ac:dyDescent="0.35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</row>
    <row r="511" spans="1:37" ht="15.75" customHeight="1" x14ac:dyDescent="0.35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</row>
    <row r="512" spans="1:37" ht="15.75" customHeight="1" x14ac:dyDescent="0.35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</row>
    <row r="513" spans="1:37" ht="15.75" customHeight="1" x14ac:dyDescent="0.35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</row>
    <row r="514" spans="1:37" ht="15.75" customHeight="1" x14ac:dyDescent="0.35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</row>
    <row r="515" spans="1:37" ht="15.75" customHeight="1" x14ac:dyDescent="0.35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</row>
    <row r="516" spans="1:37" ht="15.75" customHeight="1" x14ac:dyDescent="0.35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</row>
    <row r="517" spans="1:37" ht="15.75" customHeight="1" x14ac:dyDescent="0.35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</row>
    <row r="518" spans="1:37" ht="15.75" customHeight="1" x14ac:dyDescent="0.35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</row>
    <row r="519" spans="1:37" ht="15.75" customHeight="1" x14ac:dyDescent="0.35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</row>
    <row r="520" spans="1:37" ht="15.75" customHeight="1" x14ac:dyDescent="0.35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</row>
    <row r="521" spans="1:37" ht="15.75" customHeight="1" x14ac:dyDescent="0.35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</row>
    <row r="522" spans="1:37" ht="15.75" customHeight="1" x14ac:dyDescent="0.35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</row>
    <row r="523" spans="1:37" ht="15.75" customHeight="1" x14ac:dyDescent="0.35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</row>
    <row r="524" spans="1:37" ht="15.75" customHeight="1" x14ac:dyDescent="0.35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</row>
    <row r="525" spans="1:37" ht="15.75" customHeight="1" x14ac:dyDescent="0.35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</row>
    <row r="526" spans="1:37" ht="15.75" customHeight="1" x14ac:dyDescent="0.35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</row>
    <row r="527" spans="1:37" ht="15.75" customHeight="1" x14ac:dyDescent="0.35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</row>
    <row r="528" spans="1:37" ht="15.75" customHeight="1" x14ac:dyDescent="0.35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</row>
    <row r="529" spans="1:37" ht="15.75" customHeight="1" x14ac:dyDescent="0.35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</row>
    <row r="530" spans="1:37" ht="15.75" customHeight="1" x14ac:dyDescent="0.35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</row>
    <row r="531" spans="1:37" ht="15.75" customHeight="1" x14ac:dyDescent="0.35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</row>
    <row r="532" spans="1:37" ht="15.75" customHeight="1" x14ac:dyDescent="0.35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</row>
    <row r="533" spans="1:37" ht="15.75" customHeight="1" x14ac:dyDescent="0.35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</row>
    <row r="534" spans="1:37" ht="15.75" customHeight="1" x14ac:dyDescent="0.35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</row>
    <row r="535" spans="1:37" ht="15.75" customHeight="1" x14ac:dyDescent="0.35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</row>
    <row r="536" spans="1:37" ht="15.75" customHeight="1" x14ac:dyDescent="0.35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</row>
    <row r="537" spans="1:37" ht="15.75" customHeight="1" x14ac:dyDescent="0.35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</row>
    <row r="538" spans="1:37" ht="15.75" customHeight="1" x14ac:dyDescent="0.35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</row>
    <row r="539" spans="1:37" ht="15.75" customHeight="1" x14ac:dyDescent="0.35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</row>
    <row r="540" spans="1:37" ht="15.75" customHeight="1" x14ac:dyDescent="0.35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</row>
    <row r="541" spans="1:37" ht="15.75" customHeight="1" x14ac:dyDescent="0.35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</row>
    <row r="542" spans="1:37" ht="15.75" customHeight="1" x14ac:dyDescent="0.35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</row>
    <row r="543" spans="1:37" ht="15.75" customHeight="1" x14ac:dyDescent="0.35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</row>
    <row r="544" spans="1:37" ht="15.75" customHeight="1" x14ac:dyDescent="0.35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</row>
    <row r="545" spans="1:37" ht="15.75" customHeight="1" x14ac:dyDescent="0.35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</row>
    <row r="546" spans="1:37" ht="15.75" customHeight="1" x14ac:dyDescent="0.35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</row>
    <row r="547" spans="1:37" ht="15.75" customHeight="1" x14ac:dyDescent="0.35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</row>
    <row r="548" spans="1:37" ht="15.75" customHeight="1" x14ac:dyDescent="0.35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</row>
    <row r="549" spans="1:37" ht="15.75" customHeight="1" x14ac:dyDescent="0.35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</row>
    <row r="550" spans="1:37" ht="15.75" customHeight="1" x14ac:dyDescent="0.35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</row>
    <row r="551" spans="1:37" ht="15.75" customHeight="1" x14ac:dyDescent="0.35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</row>
    <row r="552" spans="1:37" ht="15.75" customHeight="1" x14ac:dyDescent="0.35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</row>
    <row r="553" spans="1:37" ht="15.75" customHeight="1" x14ac:dyDescent="0.35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</row>
    <row r="554" spans="1:37" ht="15.75" customHeight="1" x14ac:dyDescent="0.35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</row>
    <row r="555" spans="1:37" ht="15.75" customHeight="1" x14ac:dyDescent="0.35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</row>
    <row r="556" spans="1:37" ht="15.75" customHeight="1" x14ac:dyDescent="0.35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</row>
    <row r="557" spans="1:37" ht="15.75" customHeight="1" x14ac:dyDescent="0.35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</row>
    <row r="558" spans="1:37" ht="15.75" customHeight="1" x14ac:dyDescent="0.35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</row>
    <row r="559" spans="1:37" ht="15.75" customHeight="1" x14ac:dyDescent="0.35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</row>
    <row r="560" spans="1:37" ht="15.75" customHeight="1" x14ac:dyDescent="0.35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</row>
    <row r="561" spans="1:37" ht="15.75" customHeight="1" x14ac:dyDescent="0.35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</row>
    <row r="562" spans="1:37" ht="15.75" customHeight="1" x14ac:dyDescent="0.35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</row>
    <row r="563" spans="1:37" ht="15.75" customHeight="1" x14ac:dyDescent="0.35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</row>
    <row r="564" spans="1:37" ht="15.75" customHeight="1" x14ac:dyDescent="0.35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</row>
    <row r="565" spans="1:37" ht="15.75" customHeight="1" x14ac:dyDescent="0.35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</row>
    <row r="566" spans="1:37" ht="15.75" customHeight="1" x14ac:dyDescent="0.35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</row>
    <row r="567" spans="1:37" ht="15.75" customHeight="1" x14ac:dyDescent="0.35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</row>
    <row r="568" spans="1:37" ht="15.75" customHeight="1" x14ac:dyDescent="0.35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</row>
    <row r="569" spans="1:37" ht="15.75" customHeight="1" x14ac:dyDescent="0.35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</row>
    <row r="570" spans="1:37" ht="15.75" customHeight="1" x14ac:dyDescent="0.35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</row>
    <row r="571" spans="1:37" ht="15.75" customHeight="1" x14ac:dyDescent="0.35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</row>
    <row r="572" spans="1:37" ht="15.75" customHeight="1" x14ac:dyDescent="0.35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</row>
    <row r="573" spans="1:37" ht="15.75" customHeight="1" x14ac:dyDescent="0.35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</row>
    <row r="574" spans="1:37" ht="15.75" customHeight="1" x14ac:dyDescent="0.35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</row>
    <row r="575" spans="1:37" ht="15.75" customHeight="1" x14ac:dyDescent="0.35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</row>
    <row r="576" spans="1:37" ht="15.75" customHeight="1" x14ac:dyDescent="0.35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</row>
    <row r="577" spans="1:37" ht="15.75" customHeight="1" x14ac:dyDescent="0.35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</row>
    <row r="578" spans="1:37" ht="15.75" customHeight="1" x14ac:dyDescent="0.35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</row>
    <row r="579" spans="1:37" ht="15.75" customHeight="1" x14ac:dyDescent="0.35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</row>
    <row r="580" spans="1:37" ht="15.75" customHeight="1" x14ac:dyDescent="0.35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</row>
    <row r="581" spans="1:37" ht="15.75" customHeight="1" x14ac:dyDescent="0.35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</row>
    <row r="582" spans="1:37" ht="15.75" customHeight="1" x14ac:dyDescent="0.35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</row>
    <row r="583" spans="1:37" ht="15.75" customHeight="1" x14ac:dyDescent="0.35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</row>
    <row r="584" spans="1:37" ht="15.75" customHeight="1" x14ac:dyDescent="0.35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</row>
    <row r="585" spans="1:37" ht="15.75" customHeight="1" x14ac:dyDescent="0.35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</row>
    <row r="586" spans="1:37" ht="15.75" customHeight="1" x14ac:dyDescent="0.35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</row>
    <row r="587" spans="1:37" ht="15.75" customHeight="1" x14ac:dyDescent="0.35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</row>
    <row r="588" spans="1:37" ht="15.75" customHeight="1" x14ac:dyDescent="0.35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</row>
    <row r="589" spans="1:37" ht="15.75" customHeight="1" x14ac:dyDescent="0.35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</row>
    <row r="590" spans="1:37" ht="15.75" customHeight="1" x14ac:dyDescent="0.35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</row>
    <row r="591" spans="1:37" ht="15.75" customHeight="1" x14ac:dyDescent="0.35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</row>
    <row r="592" spans="1:37" ht="15.75" customHeight="1" x14ac:dyDescent="0.35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</row>
    <row r="593" spans="1:37" ht="15.75" customHeight="1" x14ac:dyDescent="0.35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</row>
    <row r="594" spans="1:37" ht="15.75" customHeight="1" x14ac:dyDescent="0.35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</row>
    <row r="595" spans="1:37" ht="15.75" customHeight="1" x14ac:dyDescent="0.35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</row>
    <row r="596" spans="1:37" ht="15.75" customHeight="1" x14ac:dyDescent="0.35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</row>
    <row r="597" spans="1:37" ht="15.75" customHeight="1" x14ac:dyDescent="0.35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</row>
    <row r="598" spans="1:37" ht="15.75" customHeight="1" x14ac:dyDescent="0.35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</row>
    <row r="599" spans="1:37" ht="15.75" customHeight="1" x14ac:dyDescent="0.35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</row>
    <row r="600" spans="1:37" ht="15.75" customHeight="1" x14ac:dyDescent="0.35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</row>
    <row r="601" spans="1:37" ht="15.75" customHeight="1" x14ac:dyDescent="0.35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</row>
    <row r="602" spans="1:37" ht="15.75" customHeight="1" x14ac:dyDescent="0.35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</row>
    <row r="603" spans="1:37" ht="15.75" customHeight="1" x14ac:dyDescent="0.35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</row>
    <row r="604" spans="1:37" ht="15.75" customHeight="1" x14ac:dyDescent="0.35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</row>
    <row r="605" spans="1:37" ht="15.75" customHeight="1" x14ac:dyDescent="0.35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</row>
    <row r="606" spans="1:37" ht="15.75" customHeight="1" x14ac:dyDescent="0.35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</row>
    <row r="607" spans="1:37" ht="15.75" customHeight="1" x14ac:dyDescent="0.35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</row>
    <row r="608" spans="1:37" ht="15.75" customHeight="1" x14ac:dyDescent="0.35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</row>
    <row r="609" spans="1:37" ht="15.75" customHeight="1" x14ac:dyDescent="0.35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</row>
    <row r="610" spans="1:37" ht="15.75" customHeight="1" x14ac:dyDescent="0.35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</row>
    <row r="611" spans="1:37" ht="15.75" customHeight="1" x14ac:dyDescent="0.35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</row>
    <row r="612" spans="1:37" ht="15.75" customHeight="1" x14ac:dyDescent="0.35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</row>
    <row r="613" spans="1:37" ht="15.75" customHeight="1" x14ac:dyDescent="0.35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</row>
    <row r="614" spans="1:37" ht="15.75" customHeight="1" x14ac:dyDescent="0.35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</row>
    <row r="615" spans="1:37" ht="15.75" customHeight="1" x14ac:dyDescent="0.35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</row>
    <row r="616" spans="1:37" ht="15.75" customHeight="1" x14ac:dyDescent="0.35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</row>
    <row r="617" spans="1:37" ht="15.75" customHeight="1" x14ac:dyDescent="0.35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</row>
    <row r="618" spans="1:37" ht="15.75" customHeight="1" x14ac:dyDescent="0.35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</row>
    <row r="619" spans="1:37" ht="15.75" customHeight="1" x14ac:dyDescent="0.35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</row>
    <row r="620" spans="1:37" ht="15.75" customHeight="1" x14ac:dyDescent="0.35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</row>
    <row r="621" spans="1:37" ht="15.75" customHeight="1" x14ac:dyDescent="0.35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</row>
    <row r="622" spans="1:37" ht="15.75" customHeight="1" x14ac:dyDescent="0.35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</row>
    <row r="623" spans="1:37" ht="15.75" customHeight="1" x14ac:dyDescent="0.35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</row>
    <row r="624" spans="1:37" ht="15.75" customHeight="1" x14ac:dyDescent="0.35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</row>
    <row r="625" spans="1:37" ht="15.75" customHeight="1" x14ac:dyDescent="0.35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</row>
    <row r="626" spans="1:37" ht="15.75" customHeight="1" x14ac:dyDescent="0.35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</row>
    <row r="627" spans="1:37" ht="15.75" customHeight="1" x14ac:dyDescent="0.35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</row>
    <row r="628" spans="1:37" ht="15.75" customHeight="1" x14ac:dyDescent="0.35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</row>
    <row r="629" spans="1:37" ht="15.75" customHeight="1" x14ac:dyDescent="0.35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</row>
    <row r="630" spans="1:37" ht="15.75" customHeight="1" x14ac:dyDescent="0.35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</row>
    <row r="631" spans="1:37" ht="15.75" customHeight="1" x14ac:dyDescent="0.35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</row>
    <row r="632" spans="1:37" ht="15.75" customHeight="1" x14ac:dyDescent="0.35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</row>
    <row r="633" spans="1:37" ht="15.75" customHeight="1" x14ac:dyDescent="0.35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</row>
    <row r="634" spans="1:37" ht="15.75" customHeight="1" x14ac:dyDescent="0.35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</row>
    <row r="635" spans="1:37" ht="15.75" customHeight="1" x14ac:dyDescent="0.35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</row>
    <row r="636" spans="1:37" ht="15.75" customHeight="1" x14ac:dyDescent="0.35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</row>
    <row r="637" spans="1:37" ht="15.75" customHeight="1" x14ac:dyDescent="0.35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</row>
    <row r="638" spans="1:37" ht="15.75" customHeight="1" x14ac:dyDescent="0.35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</row>
    <row r="639" spans="1:37" ht="15.75" customHeight="1" x14ac:dyDescent="0.35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</row>
    <row r="640" spans="1:37" ht="15.75" customHeight="1" x14ac:dyDescent="0.35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</row>
    <row r="641" spans="1:37" ht="15.75" customHeight="1" x14ac:dyDescent="0.35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</row>
    <row r="642" spans="1:37" ht="15.75" customHeight="1" x14ac:dyDescent="0.35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</row>
    <row r="643" spans="1:37" ht="15.75" customHeight="1" x14ac:dyDescent="0.35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</row>
    <row r="644" spans="1:37" ht="15.75" customHeight="1" x14ac:dyDescent="0.35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</row>
    <row r="645" spans="1:37" ht="15.75" customHeight="1" x14ac:dyDescent="0.35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</row>
    <row r="646" spans="1:37" ht="15.75" customHeight="1" x14ac:dyDescent="0.35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</row>
    <row r="647" spans="1:37" ht="15.75" customHeight="1" x14ac:dyDescent="0.35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</row>
    <row r="648" spans="1:37" ht="15.75" customHeight="1" x14ac:dyDescent="0.35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</row>
    <row r="649" spans="1:37" ht="15.75" customHeight="1" x14ac:dyDescent="0.35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</row>
    <row r="650" spans="1:37" ht="15.75" customHeight="1" x14ac:dyDescent="0.35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</row>
    <row r="651" spans="1:37" ht="15.75" customHeight="1" x14ac:dyDescent="0.35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</row>
    <row r="652" spans="1:37" ht="15.75" customHeight="1" x14ac:dyDescent="0.35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</row>
    <row r="653" spans="1:37" ht="15.75" customHeight="1" x14ac:dyDescent="0.35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</row>
    <row r="654" spans="1:37" ht="15.75" customHeight="1" x14ac:dyDescent="0.35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</row>
    <row r="655" spans="1:37" ht="15.75" customHeight="1" x14ac:dyDescent="0.35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</row>
    <row r="656" spans="1:37" ht="15.75" customHeight="1" x14ac:dyDescent="0.35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</row>
    <row r="657" spans="1:37" ht="15.75" customHeight="1" x14ac:dyDescent="0.35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</row>
    <row r="658" spans="1:37" ht="15.75" customHeight="1" x14ac:dyDescent="0.35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</row>
    <row r="659" spans="1:37" ht="15.75" customHeight="1" x14ac:dyDescent="0.35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</row>
    <row r="660" spans="1:37" ht="15.75" customHeight="1" x14ac:dyDescent="0.35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</row>
    <row r="661" spans="1:37" ht="15.75" customHeight="1" x14ac:dyDescent="0.35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</row>
    <row r="662" spans="1:37" ht="15.75" customHeight="1" x14ac:dyDescent="0.35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</row>
    <row r="663" spans="1:37" ht="15.75" customHeight="1" x14ac:dyDescent="0.35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</row>
    <row r="664" spans="1:37" ht="15.75" customHeight="1" x14ac:dyDescent="0.35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</row>
    <row r="665" spans="1:37" ht="15.75" customHeight="1" x14ac:dyDescent="0.35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</row>
    <row r="666" spans="1:37" ht="15.75" customHeight="1" x14ac:dyDescent="0.35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</row>
    <row r="667" spans="1:37" ht="15.75" customHeight="1" x14ac:dyDescent="0.35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</row>
    <row r="668" spans="1:37" ht="15.75" customHeight="1" x14ac:dyDescent="0.35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</row>
    <row r="669" spans="1:37" ht="15.75" customHeight="1" x14ac:dyDescent="0.35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</row>
    <row r="670" spans="1:37" ht="15.75" customHeight="1" x14ac:dyDescent="0.35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</row>
    <row r="671" spans="1:37" ht="15.75" customHeight="1" x14ac:dyDescent="0.35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</row>
    <row r="672" spans="1:37" ht="15.75" customHeight="1" x14ac:dyDescent="0.35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</row>
    <row r="673" spans="1:37" ht="15.75" customHeight="1" x14ac:dyDescent="0.35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</row>
    <row r="674" spans="1:37" ht="15.75" customHeight="1" x14ac:dyDescent="0.35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</row>
    <row r="675" spans="1:37" ht="15.75" customHeight="1" x14ac:dyDescent="0.35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</row>
    <row r="676" spans="1:37" ht="15.75" customHeight="1" x14ac:dyDescent="0.35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</row>
    <row r="677" spans="1:37" ht="15.75" customHeight="1" x14ac:dyDescent="0.35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</row>
    <row r="678" spans="1:37" ht="15.75" customHeight="1" x14ac:dyDescent="0.35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</row>
    <row r="679" spans="1:37" ht="15.75" customHeight="1" x14ac:dyDescent="0.35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</row>
    <row r="680" spans="1:37" ht="15.75" customHeight="1" x14ac:dyDescent="0.35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</row>
    <row r="681" spans="1:37" ht="15.75" customHeight="1" x14ac:dyDescent="0.35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</row>
    <row r="682" spans="1:37" ht="15.75" customHeight="1" x14ac:dyDescent="0.35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</row>
    <row r="683" spans="1:37" ht="15.75" customHeight="1" x14ac:dyDescent="0.35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</row>
    <row r="684" spans="1:37" ht="15.75" customHeight="1" x14ac:dyDescent="0.35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</row>
    <row r="685" spans="1:37" ht="15.75" customHeight="1" x14ac:dyDescent="0.35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</row>
    <row r="686" spans="1:37" ht="15.75" customHeight="1" x14ac:dyDescent="0.35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</row>
    <row r="687" spans="1:37" ht="15.75" customHeight="1" x14ac:dyDescent="0.35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</row>
    <row r="688" spans="1:37" ht="15.75" customHeight="1" x14ac:dyDescent="0.35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</row>
    <row r="689" spans="1:37" ht="15.75" customHeight="1" x14ac:dyDescent="0.35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</row>
    <row r="690" spans="1:37" ht="15.75" customHeight="1" x14ac:dyDescent="0.35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</row>
    <row r="691" spans="1:37" ht="15.75" customHeight="1" x14ac:dyDescent="0.35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</row>
    <row r="692" spans="1:37" ht="15.75" customHeight="1" x14ac:dyDescent="0.35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</row>
    <row r="693" spans="1:37" ht="15.75" customHeight="1" x14ac:dyDescent="0.35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</row>
    <row r="694" spans="1:37" ht="15.75" customHeight="1" x14ac:dyDescent="0.35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</row>
    <row r="695" spans="1:37" ht="15.75" customHeight="1" x14ac:dyDescent="0.35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</row>
    <row r="696" spans="1:37" ht="15.75" customHeight="1" x14ac:dyDescent="0.35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</row>
    <row r="697" spans="1:37" ht="15.75" customHeight="1" x14ac:dyDescent="0.35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</row>
    <row r="698" spans="1:37" ht="15.75" customHeight="1" x14ac:dyDescent="0.35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</row>
    <row r="699" spans="1:37" ht="15.75" customHeight="1" x14ac:dyDescent="0.35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</row>
    <row r="700" spans="1:37" ht="15.75" customHeight="1" x14ac:dyDescent="0.35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</row>
    <row r="701" spans="1:37" ht="15.75" customHeight="1" x14ac:dyDescent="0.35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</row>
    <row r="702" spans="1:37" ht="15.75" customHeight="1" x14ac:dyDescent="0.35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</row>
    <row r="703" spans="1:37" ht="15.75" customHeight="1" x14ac:dyDescent="0.35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</row>
    <row r="704" spans="1:37" ht="15.75" customHeight="1" x14ac:dyDescent="0.35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</row>
    <row r="705" spans="1:37" ht="15.75" customHeight="1" x14ac:dyDescent="0.35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</row>
    <row r="706" spans="1:37" ht="15.75" customHeight="1" x14ac:dyDescent="0.35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</row>
    <row r="707" spans="1:37" ht="15.75" customHeight="1" x14ac:dyDescent="0.35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</row>
    <row r="708" spans="1:37" ht="15.75" customHeight="1" x14ac:dyDescent="0.35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</row>
    <row r="709" spans="1:37" ht="15.75" customHeight="1" x14ac:dyDescent="0.35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</row>
    <row r="710" spans="1:37" ht="15.75" customHeight="1" x14ac:dyDescent="0.35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</row>
    <row r="711" spans="1:37" ht="15.75" customHeight="1" x14ac:dyDescent="0.35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</row>
    <row r="712" spans="1:37" ht="15.75" customHeight="1" x14ac:dyDescent="0.35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</row>
    <row r="713" spans="1:37" ht="15.75" customHeight="1" x14ac:dyDescent="0.35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</row>
    <row r="714" spans="1:37" ht="15.75" customHeight="1" x14ac:dyDescent="0.35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</row>
    <row r="715" spans="1:37" ht="15.75" customHeight="1" x14ac:dyDescent="0.35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</row>
    <row r="716" spans="1:37" ht="15.75" customHeight="1" x14ac:dyDescent="0.35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</row>
    <row r="717" spans="1:37" ht="15.75" customHeight="1" x14ac:dyDescent="0.35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</row>
    <row r="718" spans="1:37" ht="15.75" customHeight="1" x14ac:dyDescent="0.35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</row>
    <row r="719" spans="1:37" ht="15.75" customHeight="1" x14ac:dyDescent="0.35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</row>
    <row r="720" spans="1:37" ht="15.75" customHeight="1" x14ac:dyDescent="0.35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</row>
    <row r="721" spans="1:37" ht="15.75" customHeight="1" x14ac:dyDescent="0.35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</row>
    <row r="722" spans="1:37" ht="15.75" customHeight="1" x14ac:dyDescent="0.35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</row>
    <row r="723" spans="1:37" ht="15.75" customHeight="1" x14ac:dyDescent="0.35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</row>
    <row r="724" spans="1:37" ht="15.75" customHeight="1" x14ac:dyDescent="0.35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</row>
    <row r="725" spans="1:37" ht="15.75" customHeight="1" x14ac:dyDescent="0.35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</row>
    <row r="726" spans="1:37" ht="15.75" customHeight="1" x14ac:dyDescent="0.35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</row>
    <row r="727" spans="1:37" ht="15.75" customHeight="1" x14ac:dyDescent="0.35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</row>
    <row r="728" spans="1:37" ht="15.75" customHeight="1" x14ac:dyDescent="0.35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</row>
    <row r="729" spans="1:37" ht="15.75" customHeight="1" x14ac:dyDescent="0.35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</row>
    <row r="730" spans="1:37" ht="15.75" customHeight="1" x14ac:dyDescent="0.35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</row>
    <row r="731" spans="1:37" ht="15.75" customHeight="1" x14ac:dyDescent="0.35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</row>
    <row r="732" spans="1:37" ht="15.75" customHeight="1" x14ac:dyDescent="0.35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</row>
    <row r="733" spans="1:37" ht="15.75" customHeight="1" x14ac:dyDescent="0.35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</row>
    <row r="734" spans="1:37" ht="15.75" customHeight="1" x14ac:dyDescent="0.35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</row>
    <row r="735" spans="1:37" ht="15.75" customHeight="1" x14ac:dyDescent="0.35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</row>
    <row r="736" spans="1:37" ht="15.75" customHeight="1" x14ac:dyDescent="0.35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</row>
    <row r="737" spans="1:37" ht="15.75" customHeight="1" x14ac:dyDescent="0.35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</row>
    <row r="738" spans="1:37" ht="15.75" customHeight="1" x14ac:dyDescent="0.35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</row>
    <row r="739" spans="1:37" ht="15.75" customHeight="1" x14ac:dyDescent="0.35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</row>
    <row r="740" spans="1:37" ht="15.75" customHeight="1" x14ac:dyDescent="0.35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</row>
    <row r="741" spans="1:37" ht="15.75" customHeight="1" x14ac:dyDescent="0.35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</row>
    <row r="742" spans="1:37" ht="15.75" customHeight="1" x14ac:dyDescent="0.35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</row>
    <row r="743" spans="1:37" ht="15.75" customHeight="1" x14ac:dyDescent="0.35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</row>
    <row r="744" spans="1:37" ht="15.75" customHeight="1" x14ac:dyDescent="0.35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</row>
    <row r="745" spans="1:37" ht="15.75" customHeight="1" x14ac:dyDescent="0.35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</row>
    <row r="746" spans="1:37" ht="15.75" customHeight="1" x14ac:dyDescent="0.35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</row>
    <row r="747" spans="1:37" ht="15.75" customHeight="1" x14ac:dyDescent="0.35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</row>
    <row r="748" spans="1:37" ht="15.75" customHeight="1" x14ac:dyDescent="0.35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</row>
    <row r="749" spans="1:37" ht="15.75" customHeight="1" x14ac:dyDescent="0.35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</row>
    <row r="750" spans="1:37" ht="15.75" customHeight="1" x14ac:dyDescent="0.35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</row>
    <row r="751" spans="1:37" ht="15.75" customHeight="1" x14ac:dyDescent="0.35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</row>
    <row r="752" spans="1:37" ht="15.75" customHeight="1" x14ac:dyDescent="0.35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</row>
    <row r="753" spans="1:37" ht="15.75" customHeight="1" x14ac:dyDescent="0.35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</row>
    <row r="754" spans="1:37" ht="15.75" customHeight="1" x14ac:dyDescent="0.35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</row>
    <row r="755" spans="1:37" ht="15.75" customHeight="1" x14ac:dyDescent="0.35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</row>
    <row r="756" spans="1:37" ht="15.75" customHeight="1" x14ac:dyDescent="0.35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</row>
    <row r="757" spans="1:37" ht="15.75" customHeight="1" x14ac:dyDescent="0.35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</row>
    <row r="758" spans="1:37" ht="15.75" customHeight="1" x14ac:dyDescent="0.35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</row>
    <row r="759" spans="1:37" ht="15.75" customHeight="1" x14ac:dyDescent="0.35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</row>
    <row r="760" spans="1:37" ht="15.75" customHeight="1" x14ac:dyDescent="0.35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</row>
    <row r="761" spans="1:37" ht="15.75" customHeight="1" x14ac:dyDescent="0.35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</row>
    <row r="762" spans="1:37" ht="15.75" customHeight="1" x14ac:dyDescent="0.35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</row>
    <row r="763" spans="1:37" ht="15.75" customHeight="1" x14ac:dyDescent="0.35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</row>
    <row r="764" spans="1:37" ht="15.75" customHeight="1" x14ac:dyDescent="0.35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</row>
    <row r="765" spans="1:37" ht="15.75" customHeight="1" x14ac:dyDescent="0.35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</row>
    <row r="766" spans="1:37" ht="15.75" customHeight="1" x14ac:dyDescent="0.35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</row>
    <row r="767" spans="1:37" ht="15.75" customHeight="1" x14ac:dyDescent="0.35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</row>
    <row r="768" spans="1:37" ht="15.75" customHeight="1" x14ac:dyDescent="0.35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</row>
    <row r="769" spans="1:37" ht="15.75" customHeight="1" x14ac:dyDescent="0.35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</row>
    <row r="770" spans="1:37" ht="15.75" customHeight="1" x14ac:dyDescent="0.35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</row>
    <row r="771" spans="1:37" ht="15.75" customHeight="1" x14ac:dyDescent="0.35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</row>
    <row r="772" spans="1:37" ht="15.75" customHeight="1" x14ac:dyDescent="0.35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</row>
    <row r="773" spans="1:37" ht="15.75" customHeight="1" x14ac:dyDescent="0.35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</row>
    <row r="774" spans="1:37" ht="15.75" customHeight="1" x14ac:dyDescent="0.35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</row>
    <row r="775" spans="1:37" ht="15.75" customHeight="1" x14ac:dyDescent="0.35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</row>
    <row r="776" spans="1:37" ht="15.75" customHeight="1" x14ac:dyDescent="0.35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</row>
    <row r="777" spans="1:37" ht="15.75" customHeight="1" x14ac:dyDescent="0.35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</row>
    <row r="778" spans="1:37" ht="15.75" customHeight="1" x14ac:dyDescent="0.35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</row>
    <row r="779" spans="1:37" ht="15.75" customHeight="1" x14ac:dyDescent="0.35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</row>
    <row r="780" spans="1:37" ht="15.75" customHeight="1" x14ac:dyDescent="0.35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</row>
    <row r="781" spans="1:37" ht="15.75" customHeight="1" x14ac:dyDescent="0.35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</row>
    <row r="782" spans="1:37" ht="15.75" customHeight="1" x14ac:dyDescent="0.35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</row>
    <row r="783" spans="1:37" ht="15.75" customHeight="1" x14ac:dyDescent="0.35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</row>
    <row r="784" spans="1:37" ht="15.75" customHeight="1" x14ac:dyDescent="0.35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</row>
    <row r="785" spans="1:37" ht="15.75" customHeight="1" x14ac:dyDescent="0.35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</row>
    <row r="786" spans="1:37" ht="15.75" customHeight="1" x14ac:dyDescent="0.35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</row>
    <row r="787" spans="1:37" ht="15.75" customHeight="1" x14ac:dyDescent="0.35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</row>
    <row r="788" spans="1:37" ht="15.75" customHeight="1" x14ac:dyDescent="0.35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</row>
    <row r="789" spans="1:37" ht="15.75" customHeight="1" x14ac:dyDescent="0.35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</row>
    <row r="790" spans="1:37" ht="15.75" customHeight="1" x14ac:dyDescent="0.35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</row>
    <row r="791" spans="1:37" ht="15.75" customHeight="1" x14ac:dyDescent="0.35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</row>
    <row r="792" spans="1:37" ht="15.75" customHeight="1" x14ac:dyDescent="0.35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</row>
    <row r="793" spans="1:37" ht="15.75" customHeight="1" x14ac:dyDescent="0.35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</row>
    <row r="794" spans="1:37" ht="15.75" customHeight="1" x14ac:dyDescent="0.35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</row>
    <row r="795" spans="1:37" ht="15.75" customHeight="1" x14ac:dyDescent="0.35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</row>
    <row r="796" spans="1:37" ht="15.75" customHeight="1" x14ac:dyDescent="0.35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</row>
    <row r="797" spans="1:37" ht="15.75" customHeight="1" x14ac:dyDescent="0.35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</row>
    <row r="798" spans="1:37" ht="15.75" customHeight="1" x14ac:dyDescent="0.35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</row>
    <row r="799" spans="1:37" ht="15.75" customHeight="1" x14ac:dyDescent="0.35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</row>
    <row r="800" spans="1:37" ht="15.75" customHeight="1" x14ac:dyDescent="0.35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</row>
    <row r="801" spans="1:37" ht="15.75" customHeight="1" x14ac:dyDescent="0.35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</row>
    <row r="802" spans="1:37" ht="15.75" customHeight="1" x14ac:dyDescent="0.35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</row>
    <row r="803" spans="1:37" ht="15.75" customHeight="1" x14ac:dyDescent="0.35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</row>
    <row r="804" spans="1:37" ht="15.75" customHeight="1" x14ac:dyDescent="0.35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</row>
    <row r="805" spans="1:37" ht="15.75" customHeight="1" x14ac:dyDescent="0.35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</row>
    <row r="806" spans="1:37" ht="15.75" customHeight="1" x14ac:dyDescent="0.35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</row>
    <row r="807" spans="1:37" ht="15.75" customHeight="1" x14ac:dyDescent="0.35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</row>
    <row r="808" spans="1:37" ht="15.75" customHeight="1" x14ac:dyDescent="0.35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</row>
    <row r="809" spans="1:37" ht="15.75" customHeight="1" x14ac:dyDescent="0.35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</row>
    <row r="810" spans="1:37" ht="15.75" customHeight="1" x14ac:dyDescent="0.35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</row>
    <row r="811" spans="1:37" ht="15.75" customHeight="1" x14ac:dyDescent="0.35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</row>
    <row r="812" spans="1:37" ht="15.75" customHeight="1" x14ac:dyDescent="0.35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</row>
    <row r="813" spans="1:37" ht="15.75" customHeight="1" x14ac:dyDescent="0.35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</row>
    <row r="814" spans="1:37" ht="15.75" customHeight="1" x14ac:dyDescent="0.35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</row>
    <row r="815" spans="1:37" ht="15.75" customHeight="1" x14ac:dyDescent="0.35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</row>
    <row r="816" spans="1:37" ht="15.75" customHeight="1" x14ac:dyDescent="0.35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</row>
    <row r="817" spans="1:37" ht="15.75" customHeight="1" x14ac:dyDescent="0.35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</row>
    <row r="818" spans="1:37" ht="15.75" customHeight="1" x14ac:dyDescent="0.35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</row>
    <row r="819" spans="1:37" ht="15.75" customHeight="1" x14ac:dyDescent="0.35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</row>
    <row r="820" spans="1:37" ht="15.75" customHeight="1" x14ac:dyDescent="0.35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</row>
    <row r="821" spans="1:37" ht="15.75" customHeight="1" x14ac:dyDescent="0.35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</row>
    <row r="822" spans="1:37" ht="15.75" customHeight="1" x14ac:dyDescent="0.35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</row>
    <row r="823" spans="1:37" ht="15.75" customHeight="1" x14ac:dyDescent="0.35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</row>
    <row r="824" spans="1:37" ht="15.75" customHeight="1" x14ac:dyDescent="0.35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</row>
    <row r="825" spans="1:37" ht="15.75" customHeight="1" x14ac:dyDescent="0.35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</row>
    <row r="826" spans="1:37" ht="15.75" customHeight="1" x14ac:dyDescent="0.35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</row>
    <row r="827" spans="1:37" ht="15.75" customHeight="1" x14ac:dyDescent="0.35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</row>
    <row r="828" spans="1:37" ht="15.75" customHeight="1" x14ac:dyDescent="0.35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</row>
    <row r="829" spans="1:37" ht="15.75" customHeight="1" x14ac:dyDescent="0.35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</row>
    <row r="830" spans="1:37" ht="15.75" customHeight="1" x14ac:dyDescent="0.35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</row>
    <row r="831" spans="1:37" ht="15.75" customHeight="1" x14ac:dyDescent="0.35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</row>
    <row r="832" spans="1:37" ht="15.75" customHeight="1" x14ac:dyDescent="0.35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</row>
    <row r="833" spans="1:37" ht="15.75" customHeight="1" x14ac:dyDescent="0.35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</row>
    <row r="834" spans="1:37" ht="15.75" customHeight="1" x14ac:dyDescent="0.35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</row>
    <row r="835" spans="1:37" ht="15.75" customHeight="1" x14ac:dyDescent="0.35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</row>
    <row r="836" spans="1:37" ht="15.75" customHeight="1" x14ac:dyDescent="0.35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</row>
    <row r="837" spans="1:37" ht="15.75" customHeight="1" x14ac:dyDescent="0.35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</row>
    <row r="838" spans="1:37" ht="15.75" customHeight="1" x14ac:dyDescent="0.35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</row>
    <row r="839" spans="1:37" ht="15.75" customHeight="1" x14ac:dyDescent="0.35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</row>
    <row r="840" spans="1:37" ht="15.75" customHeight="1" x14ac:dyDescent="0.35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</row>
    <row r="841" spans="1:37" ht="15.75" customHeight="1" x14ac:dyDescent="0.35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</row>
    <row r="842" spans="1:37" ht="15.75" customHeight="1" x14ac:dyDescent="0.35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</row>
    <row r="843" spans="1:37" ht="15.75" customHeight="1" x14ac:dyDescent="0.35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</row>
    <row r="844" spans="1:37" ht="15.75" customHeight="1" x14ac:dyDescent="0.35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</row>
    <row r="845" spans="1:37" ht="15.75" customHeight="1" x14ac:dyDescent="0.35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</row>
    <row r="846" spans="1:37" ht="15.75" customHeight="1" x14ac:dyDescent="0.35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</row>
    <row r="847" spans="1:37" ht="15.75" customHeight="1" x14ac:dyDescent="0.35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</row>
    <row r="848" spans="1:37" ht="15.75" customHeight="1" x14ac:dyDescent="0.35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</row>
    <row r="849" spans="1:37" ht="15.75" customHeight="1" x14ac:dyDescent="0.35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</row>
    <row r="850" spans="1:37" ht="15.75" customHeight="1" x14ac:dyDescent="0.35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</row>
    <row r="851" spans="1:37" ht="15.75" customHeight="1" x14ac:dyDescent="0.35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</row>
    <row r="852" spans="1:37" ht="15.75" customHeight="1" x14ac:dyDescent="0.35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</row>
    <row r="853" spans="1:37" ht="15.75" customHeight="1" x14ac:dyDescent="0.35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</row>
    <row r="854" spans="1:37" ht="15.75" customHeight="1" x14ac:dyDescent="0.35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</row>
    <row r="855" spans="1:37" ht="15.75" customHeight="1" x14ac:dyDescent="0.35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</row>
    <row r="856" spans="1:37" ht="15.75" customHeight="1" x14ac:dyDescent="0.35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</row>
    <row r="857" spans="1:37" ht="15.75" customHeight="1" x14ac:dyDescent="0.35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</row>
    <row r="858" spans="1:37" ht="15.75" customHeight="1" x14ac:dyDescent="0.35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</row>
    <row r="859" spans="1:37" ht="15.75" customHeight="1" x14ac:dyDescent="0.35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</row>
    <row r="860" spans="1:37" ht="15.75" customHeight="1" x14ac:dyDescent="0.35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</row>
    <row r="861" spans="1:37" ht="15.75" customHeight="1" x14ac:dyDescent="0.35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</row>
    <row r="862" spans="1:37" ht="15.75" customHeight="1" x14ac:dyDescent="0.35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</row>
    <row r="863" spans="1:37" ht="15.75" customHeight="1" x14ac:dyDescent="0.35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</row>
    <row r="864" spans="1:37" ht="15.75" customHeight="1" x14ac:dyDescent="0.35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</row>
    <row r="865" spans="1:37" ht="15.75" customHeight="1" x14ac:dyDescent="0.35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</row>
    <row r="866" spans="1:37" ht="15.75" customHeight="1" x14ac:dyDescent="0.35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</row>
    <row r="867" spans="1:37" ht="15.75" customHeight="1" x14ac:dyDescent="0.35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</row>
    <row r="868" spans="1:37" ht="15.75" customHeight="1" x14ac:dyDescent="0.35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</row>
    <row r="869" spans="1:37" ht="15.75" customHeight="1" x14ac:dyDescent="0.35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</row>
    <row r="870" spans="1:37" ht="15.75" customHeight="1" x14ac:dyDescent="0.35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</row>
    <row r="871" spans="1:37" ht="15.75" customHeight="1" x14ac:dyDescent="0.35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</row>
    <row r="872" spans="1:37" ht="15.75" customHeight="1" x14ac:dyDescent="0.35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</row>
    <row r="873" spans="1:37" ht="15.75" customHeight="1" x14ac:dyDescent="0.35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</row>
    <row r="874" spans="1:37" ht="15.75" customHeight="1" x14ac:dyDescent="0.35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</row>
    <row r="875" spans="1:37" ht="15.75" customHeight="1" x14ac:dyDescent="0.35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</row>
    <row r="876" spans="1:37" ht="15.75" customHeight="1" x14ac:dyDescent="0.35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</row>
    <row r="877" spans="1:37" ht="15.75" customHeight="1" x14ac:dyDescent="0.35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</row>
    <row r="878" spans="1:37" ht="15.75" customHeight="1" x14ac:dyDescent="0.35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</row>
    <row r="879" spans="1:37" ht="15.75" customHeight="1" x14ac:dyDescent="0.35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</row>
    <row r="880" spans="1:37" ht="15.75" customHeight="1" x14ac:dyDescent="0.35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</row>
    <row r="881" spans="1:37" ht="15.75" customHeight="1" x14ac:dyDescent="0.35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</row>
    <row r="882" spans="1:37" ht="15.75" customHeight="1" x14ac:dyDescent="0.35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</row>
    <row r="883" spans="1:37" ht="15.75" customHeight="1" x14ac:dyDescent="0.35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</row>
    <row r="884" spans="1:37" ht="15.75" customHeight="1" x14ac:dyDescent="0.35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</row>
    <row r="885" spans="1:37" ht="15.75" customHeight="1" x14ac:dyDescent="0.35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</row>
    <row r="886" spans="1:37" ht="15.75" customHeight="1" x14ac:dyDescent="0.35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</row>
    <row r="887" spans="1:37" ht="15.75" customHeight="1" x14ac:dyDescent="0.35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</row>
    <row r="888" spans="1:37" ht="15.75" customHeight="1" x14ac:dyDescent="0.35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</row>
    <row r="889" spans="1:37" ht="15.75" customHeight="1" x14ac:dyDescent="0.35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</row>
    <row r="890" spans="1:37" ht="15.75" customHeight="1" x14ac:dyDescent="0.35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</row>
    <row r="891" spans="1:37" ht="15.75" customHeight="1" x14ac:dyDescent="0.35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</row>
    <row r="892" spans="1:37" ht="15.75" customHeight="1" x14ac:dyDescent="0.35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</row>
    <row r="893" spans="1:37" ht="15.75" customHeight="1" x14ac:dyDescent="0.35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</row>
    <row r="894" spans="1:37" ht="15.75" customHeight="1" x14ac:dyDescent="0.35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</row>
    <row r="895" spans="1:37" ht="15.75" customHeight="1" x14ac:dyDescent="0.35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</row>
    <row r="896" spans="1:37" ht="15.75" customHeight="1" x14ac:dyDescent="0.35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</row>
    <row r="897" spans="1:37" ht="15.75" customHeight="1" x14ac:dyDescent="0.35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</row>
    <row r="898" spans="1:37" ht="15.75" customHeight="1" x14ac:dyDescent="0.35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</row>
    <row r="899" spans="1:37" ht="15.75" customHeight="1" x14ac:dyDescent="0.35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</row>
    <row r="900" spans="1:37" ht="15.75" customHeight="1" x14ac:dyDescent="0.35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</row>
    <row r="901" spans="1:37" ht="15.75" customHeight="1" x14ac:dyDescent="0.35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</row>
    <row r="902" spans="1:37" ht="15.75" customHeight="1" x14ac:dyDescent="0.35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</row>
    <row r="903" spans="1:37" ht="15.75" customHeight="1" x14ac:dyDescent="0.35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</row>
    <row r="904" spans="1:37" ht="15.75" customHeight="1" x14ac:dyDescent="0.35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</row>
    <row r="905" spans="1:37" ht="15.75" customHeight="1" x14ac:dyDescent="0.35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</row>
    <row r="906" spans="1:37" ht="15.75" customHeight="1" x14ac:dyDescent="0.35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</row>
    <row r="907" spans="1:37" ht="15.75" customHeight="1" x14ac:dyDescent="0.35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</row>
    <row r="908" spans="1:37" ht="15.75" customHeight="1" x14ac:dyDescent="0.35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</row>
    <row r="909" spans="1:37" ht="15.75" customHeight="1" x14ac:dyDescent="0.35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</row>
    <row r="910" spans="1:37" ht="15.75" customHeight="1" x14ac:dyDescent="0.35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</row>
    <row r="911" spans="1:37" ht="15.75" customHeight="1" x14ac:dyDescent="0.35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</row>
    <row r="912" spans="1:37" ht="15.75" customHeight="1" x14ac:dyDescent="0.35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</row>
    <row r="913" spans="1:37" ht="15.75" customHeight="1" x14ac:dyDescent="0.35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</row>
    <row r="914" spans="1:37" ht="15.75" customHeight="1" x14ac:dyDescent="0.35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</row>
    <row r="915" spans="1:37" ht="15.75" customHeight="1" x14ac:dyDescent="0.35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</row>
    <row r="916" spans="1:37" ht="15.75" customHeight="1" x14ac:dyDescent="0.35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</row>
    <row r="917" spans="1:37" ht="15.75" customHeight="1" x14ac:dyDescent="0.35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</row>
    <row r="918" spans="1:37" ht="15.75" customHeight="1" x14ac:dyDescent="0.35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</row>
    <row r="919" spans="1:37" ht="15.75" customHeight="1" x14ac:dyDescent="0.35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</row>
    <row r="920" spans="1:37" ht="15.75" customHeight="1" x14ac:dyDescent="0.35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</row>
    <row r="921" spans="1:37" ht="15.75" customHeight="1" x14ac:dyDescent="0.35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</row>
    <row r="922" spans="1:37" ht="15.75" customHeight="1" x14ac:dyDescent="0.35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</row>
    <row r="923" spans="1:37" ht="15.75" customHeight="1" x14ac:dyDescent="0.35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</row>
    <row r="924" spans="1:37" ht="15.75" customHeight="1" x14ac:dyDescent="0.35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</row>
    <row r="925" spans="1:37" ht="15.75" customHeight="1" x14ac:dyDescent="0.35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</row>
    <row r="926" spans="1:37" ht="15.75" customHeight="1" x14ac:dyDescent="0.35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</row>
    <row r="927" spans="1:37" ht="15.75" customHeight="1" x14ac:dyDescent="0.35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</row>
    <row r="928" spans="1:37" ht="15.75" customHeight="1" x14ac:dyDescent="0.35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</row>
    <row r="929" spans="1:37" ht="15.75" customHeight="1" x14ac:dyDescent="0.35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</row>
    <row r="930" spans="1:37" ht="15.75" customHeight="1" x14ac:dyDescent="0.35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</row>
    <row r="931" spans="1:37" ht="15.75" customHeight="1" x14ac:dyDescent="0.35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</row>
    <row r="932" spans="1:37" ht="15.75" customHeight="1" x14ac:dyDescent="0.35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</row>
    <row r="933" spans="1:37" ht="15.75" customHeight="1" x14ac:dyDescent="0.35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</row>
    <row r="934" spans="1:37" ht="15.75" customHeight="1" x14ac:dyDescent="0.35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</row>
    <row r="935" spans="1:37" ht="15.75" customHeight="1" x14ac:dyDescent="0.35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</row>
    <row r="936" spans="1:37" ht="15.75" customHeight="1" x14ac:dyDescent="0.35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</row>
    <row r="937" spans="1:37" ht="15.75" customHeight="1" x14ac:dyDescent="0.35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</row>
    <row r="938" spans="1:37" ht="15.75" customHeight="1" x14ac:dyDescent="0.35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</row>
    <row r="939" spans="1:37" ht="15.75" customHeight="1" x14ac:dyDescent="0.35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</row>
    <row r="940" spans="1:37" ht="15.75" customHeight="1" x14ac:dyDescent="0.35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</row>
    <row r="941" spans="1:37" ht="15.75" customHeight="1" x14ac:dyDescent="0.35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</row>
    <row r="942" spans="1:37" ht="15.75" customHeight="1" x14ac:dyDescent="0.35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</row>
    <row r="943" spans="1:37" ht="15.75" customHeight="1" x14ac:dyDescent="0.35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</row>
    <row r="944" spans="1:37" ht="15.75" customHeight="1" x14ac:dyDescent="0.35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</row>
    <row r="945" spans="1:37" ht="15.75" customHeight="1" x14ac:dyDescent="0.35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</row>
    <row r="946" spans="1:37" ht="15.75" customHeight="1" x14ac:dyDescent="0.35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</row>
    <row r="947" spans="1:37" ht="15.75" customHeight="1" x14ac:dyDescent="0.35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</row>
    <row r="948" spans="1:37" ht="15.75" customHeight="1" x14ac:dyDescent="0.35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</row>
    <row r="949" spans="1:37" ht="15.75" customHeight="1" x14ac:dyDescent="0.35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</row>
    <row r="950" spans="1:37" ht="15.75" customHeight="1" x14ac:dyDescent="0.35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</row>
    <row r="951" spans="1:37" ht="15.75" customHeight="1" x14ac:dyDescent="0.35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</row>
    <row r="952" spans="1:37" ht="15.75" customHeight="1" x14ac:dyDescent="0.35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</row>
    <row r="953" spans="1:37" ht="15.75" customHeight="1" x14ac:dyDescent="0.35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</row>
    <row r="954" spans="1:37" ht="15.75" customHeight="1" x14ac:dyDescent="0.35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</row>
    <row r="955" spans="1:37" ht="15.75" customHeight="1" x14ac:dyDescent="0.35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</row>
    <row r="956" spans="1:37" ht="15.75" customHeight="1" x14ac:dyDescent="0.35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</row>
    <row r="957" spans="1:37" ht="15.75" customHeight="1" x14ac:dyDescent="0.35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</row>
    <row r="958" spans="1:37" ht="15.75" customHeight="1" x14ac:dyDescent="0.35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</row>
    <row r="959" spans="1:37" ht="15.75" customHeight="1" x14ac:dyDescent="0.35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</row>
    <row r="960" spans="1:37" ht="15.75" customHeight="1" x14ac:dyDescent="0.35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</row>
    <row r="961" spans="1:37" ht="15.75" customHeight="1" x14ac:dyDescent="0.35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</row>
    <row r="962" spans="1:37" ht="15.75" customHeight="1" x14ac:dyDescent="0.35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</row>
    <row r="963" spans="1:37" ht="15.75" customHeight="1" x14ac:dyDescent="0.35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</row>
    <row r="964" spans="1:37" ht="15.75" customHeight="1" x14ac:dyDescent="0.35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</row>
    <row r="965" spans="1:37" ht="15.75" customHeight="1" x14ac:dyDescent="0.35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</row>
    <row r="966" spans="1:37" ht="15.75" customHeight="1" x14ac:dyDescent="0.35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</row>
    <row r="967" spans="1:37" ht="15.75" customHeight="1" x14ac:dyDescent="0.35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</row>
    <row r="968" spans="1:37" ht="15.75" customHeight="1" x14ac:dyDescent="0.35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</row>
    <row r="969" spans="1:37" ht="15.75" customHeight="1" x14ac:dyDescent="0.35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</row>
    <row r="970" spans="1:37" ht="15.75" customHeight="1" x14ac:dyDescent="0.35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</row>
    <row r="971" spans="1:37" ht="15.75" customHeight="1" x14ac:dyDescent="0.35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</row>
    <row r="972" spans="1:37" ht="15.75" customHeight="1" x14ac:dyDescent="0.35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</row>
    <row r="973" spans="1:37" ht="15.75" customHeight="1" x14ac:dyDescent="0.35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</row>
    <row r="974" spans="1:37" ht="15.75" customHeight="1" x14ac:dyDescent="0.35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</row>
    <row r="975" spans="1:37" ht="15.75" customHeight="1" x14ac:dyDescent="0.35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</row>
    <row r="976" spans="1:37" ht="15.75" customHeight="1" x14ac:dyDescent="0.35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</row>
    <row r="977" spans="1:37" ht="15.75" customHeight="1" x14ac:dyDescent="0.35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</row>
    <row r="978" spans="1:37" ht="15.75" customHeight="1" x14ac:dyDescent="0.35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</row>
    <row r="979" spans="1:37" ht="15.75" customHeight="1" x14ac:dyDescent="0.35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</row>
    <row r="980" spans="1:37" ht="15.75" customHeight="1" x14ac:dyDescent="0.35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</row>
    <row r="981" spans="1:37" ht="15.75" customHeight="1" x14ac:dyDescent="0.35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</row>
    <row r="982" spans="1:37" ht="15.75" customHeight="1" x14ac:dyDescent="0.35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</row>
    <row r="983" spans="1:37" ht="15.75" customHeight="1" x14ac:dyDescent="0.35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</row>
    <row r="984" spans="1:37" ht="15.75" customHeight="1" x14ac:dyDescent="0.35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</row>
    <row r="985" spans="1:37" ht="15.75" customHeight="1" x14ac:dyDescent="0.35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</row>
    <row r="986" spans="1:37" ht="15.75" customHeight="1" x14ac:dyDescent="0.35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</row>
    <row r="987" spans="1:37" ht="15.75" customHeight="1" x14ac:dyDescent="0.35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</row>
    <row r="988" spans="1:37" ht="15.75" customHeight="1" x14ac:dyDescent="0.35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</row>
    <row r="989" spans="1:37" ht="15.75" customHeight="1" x14ac:dyDescent="0.35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</row>
    <row r="990" spans="1:37" ht="15.75" customHeight="1" x14ac:dyDescent="0.35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</row>
    <row r="991" spans="1:37" ht="15.75" customHeight="1" x14ac:dyDescent="0.35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</row>
    <row r="992" spans="1:37" ht="15.75" customHeight="1" x14ac:dyDescent="0.35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</row>
    <row r="993" spans="1:37" ht="15.75" customHeight="1" x14ac:dyDescent="0.35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</row>
    <row r="994" spans="1:37" ht="15.75" customHeight="1" x14ac:dyDescent="0.35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</row>
    <row r="995" spans="1:37" ht="15.75" customHeight="1" x14ac:dyDescent="0.35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</row>
    <row r="996" spans="1:37" ht="15.75" customHeight="1" x14ac:dyDescent="0.35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</row>
    <row r="997" spans="1:37" ht="15.75" customHeight="1" x14ac:dyDescent="0.35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</row>
    <row r="998" spans="1:37" ht="15.75" customHeight="1" x14ac:dyDescent="0.35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</row>
    <row r="999" spans="1:37" ht="15.75" customHeight="1" x14ac:dyDescent="0.35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</row>
    <row r="1000" spans="1:37" ht="15.75" customHeight="1" x14ac:dyDescent="0.35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</row>
  </sheetData>
  <mergeCells count="1">
    <mergeCell ref="B67:AK67"/>
  </mergeCells>
  <hyperlinks>
    <hyperlink ref="J70" r:id="rId1" xr:uid="{00000000-0004-0000-0200-000000000000}"/>
  </hyperlink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25" defaultRowHeight="15" customHeight="1" x14ac:dyDescent="0.35"/>
  <cols>
    <col min="1" max="1" width="18.25" hidden="1" customWidth="1"/>
    <col min="2" max="2" width="40" customWidth="1"/>
    <col min="3" max="37" width="8" customWidth="1"/>
  </cols>
  <sheetData>
    <row r="1" spans="1:37" ht="15" customHeight="1" x14ac:dyDescent="0.35">
      <c r="A1" s="13"/>
      <c r="B1" s="20" t="s">
        <v>87</v>
      </c>
      <c r="C1" s="36">
        <v>2017</v>
      </c>
      <c r="D1" s="36">
        <v>2018</v>
      </c>
      <c r="E1" s="36">
        <v>2019</v>
      </c>
      <c r="F1" s="36">
        <v>2020</v>
      </c>
      <c r="G1" s="36">
        <v>2021</v>
      </c>
      <c r="H1" s="36">
        <v>2022</v>
      </c>
      <c r="I1" s="36">
        <v>2023</v>
      </c>
      <c r="J1" s="36">
        <v>2024</v>
      </c>
      <c r="K1" s="36">
        <v>2025</v>
      </c>
      <c r="L1" s="36">
        <v>2026</v>
      </c>
      <c r="M1" s="36">
        <v>2027</v>
      </c>
      <c r="N1" s="36">
        <v>2028</v>
      </c>
      <c r="O1" s="36">
        <v>2029</v>
      </c>
      <c r="P1" s="36">
        <v>2030</v>
      </c>
      <c r="Q1" s="36">
        <v>2031</v>
      </c>
      <c r="R1" s="36">
        <v>2032</v>
      </c>
      <c r="S1" s="36">
        <v>2033</v>
      </c>
      <c r="T1" s="36">
        <v>2034</v>
      </c>
      <c r="U1" s="36">
        <v>2035</v>
      </c>
      <c r="V1" s="36">
        <v>2036</v>
      </c>
      <c r="W1" s="36">
        <v>2037</v>
      </c>
      <c r="X1" s="36">
        <v>2038</v>
      </c>
      <c r="Y1" s="36">
        <v>2039</v>
      </c>
      <c r="Z1" s="36">
        <v>2040</v>
      </c>
      <c r="AA1" s="36">
        <v>2041</v>
      </c>
      <c r="AB1" s="36">
        <v>2042</v>
      </c>
      <c r="AC1" s="36">
        <v>2043</v>
      </c>
      <c r="AD1" s="36">
        <v>2044</v>
      </c>
      <c r="AE1" s="36">
        <v>2045</v>
      </c>
      <c r="AF1" s="36">
        <v>2046</v>
      </c>
      <c r="AG1" s="36">
        <v>2047</v>
      </c>
      <c r="AH1" s="36">
        <v>2048</v>
      </c>
      <c r="AI1" s="36">
        <v>2049</v>
      </c>
      <c r="AJ1" s="36">
        <v>2050</v>
      </c>
      <c r="AK1" s="13"/>
    </row>
    <row r="2" spans="1:37" ht="15" customHeight="1" x14ac:dyDescent="0.35">
      <c r="A2" s="13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</row>
    <row r="3" spans="1:37" ht="15" customHeight="1" x14ac:dyDescent="0.35">
      <c r="A3" s="13"/>
      <c r="B3" s="13"/>
      <c r="C3" s="16" t="s">
        <v>88</v>
      </c>
      <c r="D3" s="16" t="s">
        <v>4</v>
      </c>
      <c r="E3" s="16"/>
      <c r="F3" s="16"/>
      <c r="G3" s="16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</row>
    <row r="4" spans="1:37" ht="15" customHeight="1" x14ac:dyDescent="0.35">
      <c r="A4" s="13"/>
      <c r="B4" s="13"/>
      <c r="C4" s="16" t="s">
        <v>89</v>
      </c>
      <c r="D4" s="16" t="s">
        <v>90</v>
      </c>
      <c r="E4" s="16"/>
      <c r="F4" s="16"/>
      <c r="G4" s="16" t="s">
        <v>91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</row>
    <row r="5" spans="1:37" ht="15" customHeight="1" x14ac:dyDescent="0.35">
      <c r="A5" s="13"/>
      <c r="B5" s="13"/>
      <c r="C5" s="16" t="s">
        <v>92</v>
      </c>
      <c r="D5" s="16" t="s">
        <v>93</v>
      </c>
      <c r="E5" s="16"/>
      <c r="F5" s="16"/>
      <c r="G5" s="16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</row>
    <row r="6" spans="1:37" ht="15" customHeight="1" x14ac:dyDescent="0.35">
      <c r="A6" s="13"/>
      <c r="B6" s="13"/>
      <c r="C6" s="16" t="s">
        <v>94</v>
      </c>
      <c r="D6" s="16"/>
      <c r="E6" s="16" t="s">
        <v>222</v>
      </c>
      <c r="F6" s="16"/>
      <c r="G6" s="16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</row>
    <row r="7" spans="1:37" ht="14.25" x14ac:dyDescent="0.35">
      <c r="A7" s="13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</row>
    <row r="8" spans="1:37" ht="14.25" x14ac:dyDescent="0.35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</row>
    <row r="9" spans="1:37" ht="14.25" x14ac:dyDescent="0.35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</row>
    <row r="10" spans="1:37" ht="15" customHeight="1" x14ac:dyDescent="0.35">
      <c r="A10" s="37" t="s">
        <v>310</v>
      </c>
      <c r="B10" s="38" t="s">
        <v>311</v>
      </c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</row>
    <row r="11" spans="1:37" ht="15" customHeight="1" x14ac:dyDescent="0.35">
      <c r="A11" s="13"/>
      <c r="B11" s="20" t="s">
        <v>226</v>
      </c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</row>
    <row r="12" spans="1:37" ht="15" customHeight="1" x14ac:dyDescent="0.35">
      <c r="A12" s="13"/>
      <c r="B12" s="20" t="s">
        <v>226</v>
      </c>
      <c r="C12" s="39" t="s">
        <v>226</v>
      </c>
      <c r="D12" s="39" t="s">
        <v>226</v>
      </c>
      <c r="E12" s="39" t="s">
        <v>226</v>
      </c>
      <c r="F12" s="39" t="s">
        <v>226</v>
      </c>
      <c r="G12" s="39" t="s">
        <v>226</v>
      </c>
      <c r="H12" s="39" t="s">
        <v>226</v>
      </c>
      <c r="I12" s="39" t="s">
        <v>226</v>
      </c>
      <c r="J12" s="39" t="s">
        <v>226</v>
      </c>
      <c r="K12" s="39" t="s">
        <v>226</v>
      </c>
      <c r="L12" s="39" t="s">
        <v>226</v>
      </c>
      <c r="M12" s="39" t="s">
        <v>226</v>
      </c>
      <c r="N12" s="39" t="s">
        <v>226</v>
      </c>
      <c r="O12" s="39" t="s">
        <v>226</v>
      </c>
      <c r="P12" s="39" t="s">
        <v>226</v>
      </c>
      <c r="Q12" s="39" t="s">
        <v>226</v>
      </c>
      <c r="R12" s="39" t="s">
        <v>226</v>
      </c>
      <c r="S12" s="39" t="s">
        <v>226</v>
      </c>
      <c r="T12" s="39" t="s">
        <v>226</v>
      </c>
      <c r="U12" s="39" t="s">
        <v>226</v>
      </c>
      <c r="V12" s="39" t="s">
        <v>226</v>
      </c>
      <c r="W12" s="39" t="s">
        <v>226</v>
      </c>
      <c r="X12" s="39" t="s">
        <v>226</v>
      </c>
      <c r="Y12" s="39" t="s">
        <v>226</v>
      </c>
      <c r="Z12" s="39" t="s">
        <v>226</v>
      </c>
      <c r="AA12" s="39" t="s">
        <v>226</v>
      </c>
      <c r="AB12" s="39" t="s">
        <v>226</v>
      </c>
      <c r="AC12" s="39" t="s">
        <v>226</v>
      </c>
      <c r="AD12" s="39" t="s">
        <v>226</v>
      </c>
      <c r="AE12" s="39" t="s">
        <v>226</v>
      </c>
      <c r="AF12" s="39" t="s">
        <v>226</v>
      </c>
      <c r="AG12" s="39" t="s">
        <v>226</v>
      </c>
      <c r="AH12" s="39" t="s">
        <v>226</v>
      </c>
      <c r="AI12" s="39" t="s">
        <v>226</v>
      </c>
      <c r="AJ12" s="39" t="s">
        <v>226</v>
      </c>
      <c r="AK12" s="39" t="s">
        <v>98</v>
      </c>
    </row>
    <row r="13" spans="1:37" ht="15" customHeight="1" x14ac:dyDescent="0.35">
      <c r="A13" s="13"/>
      <c r="B13" s="36" t="s">
        <v>312</v>
      </c>
      <c r="C13" s="36">
        <v>2017</v>
      </c>
      <c r="D13" s="36">
        <v>2018</v>
      </c>
      <c r="E13" s="36">
        <v>2019</v>
      </c>
      <c r="F13" s="36">
        <v>2020</v>
      </c>
      <c r="G13" s="36">
        <v>2021</v>
      </c>
      <c r="H13" s="36">
        <v>2022</v>
      </c>
      <c r="I13" s="36">
        <v>2023</v>
      </c>
      <c r="J13" s="36">
        <v>2024</v>
      </c>
      <c r="K13" s="36">
        <v>2025</v>
      </c>
      <c r="L13" s="36">
        <v>2026</v>
      </c>
      <c r="M13" s="36">
        <v>2027</v>
      </c>
      <c r="N13" s="36">
        <v>2028</v>
      </c>
      <c r="O13" s="36">
        <v>2029</v>
      </c>
      <c r="P13" s="36">
        <v>2030</v>
      </c>
      <c r="Q13" s="36">
        <v>2031</v>
      </c>
      <c r="R13" s="36">
        <v>2032</v>
      </c>
      <c r="S13" s="36">
        <v>2033</v>
      </c>
      <c r="T13" s="36">
        <v>2034</v>
      </c>
      <c r="U13" s="36">
        <v>2035</v>
      </c>
      <c r="V13" s="36">
        <v>2036</v>
      </c>
      <c r="W13" s="36">
        <v>2037</v>
      </c>
      <c r="X13" s="36">
        <v>2038</v>
      </c>
      <c r="Y13" s="36">
        <v>2039</v>
      </c>
      <c r="Z13" s="36">
        <v>2040</v>
      </c>
      <c r="AA13" s="36">
        <v>2041</v>
      </c>
      <c r="AB13" s="36">
        <v>2042</v>
      </c>
      <c r="AC13" s="36">
        <v>2043</v>
      </c>
      <c r="AD13" s="36">
        <v>2044</v>
      </c>
      <c r="AE13" s="36">
        <v>2045</v>
      </c>
      <c r="AF13" s="36">
        <v>2046</v>
      </c>
      <c r="AG13" s="36">
        <v>2047</v>
      </c>
      <c r="AH13" s="36">
        <v>2048</v>
      </c>
      <c r="AI13" s="36">
        <v>2049</v>
      </c>
      <c r="AJ13" s="36">
        <v>2050</v>
      </c>
      <c r="AK13" s="36">
        <v>2050</v>
      </c>
    </row>
    <row r="14" spans="1:37" ht="15" customHeight="1" x14ac:dyDescent="0.35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</row>
    <row r="15" spans="1:37" ht="15" customHeight="1" x14ac:dyDescent="0.35">
      <c r="A15" s="13"/>
      <c r="B15" s="40" t="s">
        <v>313</v>
      </c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</row>
    <row r="16" spans="1:37" ht="14.25" hidden="1" x14ac:dyDescent="0.35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</row>
    <row r="17" spans="1:37" ht="15" hidden="1" customHeight="1" x14ac:dyDescent="0.35">
      <c r="A17" s="13"/>
      <c r="B17" s="40" t="s">
        <v>314</v>
      </c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</row>
    <row r="18" spans="1:37" ht="15" hidden="1" customHeight="1" x14ac:dyDescent="0.35">
      <c r="A18" s="13"/>
      <c r="B18" s="40" t="s">
        <v>315</v>
      </c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</row>
    <row r="19" spans="1:37" ht="15" hidden="1" customHeight="1" x14ac:dyDescent="0.35">
      <c r="A19" s="37" t="s">
        <v>316</v>
      </c>
      <c r="B19" s="56" t="s">
        <v>317</v>
      </c>
      <c r="C19" s="57">
        <v>42.075297999999997</v>
      </c>
      <c r="D19" s="57">
        <v>43.455112</v>
      </c>
      <c r="E19" s="57">
        <v>44.728577000000001</v>
      </c>
      <c r="F19" s="57">
        <v>45.658870999999998</v>
      </c>
      <c r="G19" s="57">
        <v>46.618397000000002</v>
      </c>
      <c r="H19" s="57">
        <v>47.275356000000002</v>
      </c>
      <c r="I19" s="57">
        <v>47.997107999999997</v>
      </c>
      <c r="J19" s="57">
        <v>48.771008000000002</v>
      </c>
      <c r="K19" s="57">
        <v>49.546593000000001</v>
      </c>
      <c r="L19" s="57">
        <v>50.316032</v>
      </c>
      <c r="M19" s="57">
        <v>50.987934000000003</v>
      </c>
      <c r="N19" s="57">
        <v>51.903038000000002</v>
      </c>
      <c r="O19" s="57">
        <v>52.716656</v>
      </c>
      <c r="P19" s="57">
        <v>53.587566000000002</v>
      </c>
      <c r="Q19" s="57">
        <v>54.584560000000003</v>
      </c>
      <c r="R19" s="57">
        <v>55.460884</v>
      </c>
      <c r="S19" s="57">
        <v>56.387329000000001</v>
      </c>
      <c r="T19" s="57">
        <v>57.261940000000003</v>
      </c>
      <c r="U19" s="57">
        <v>58.136837</v>
      </c>
      <c r="V19" s="57">
        <v>58.948883000000002</v>
      </c>
      <c r="W19" s="57">
        <v>59.738219999999998</v>
      </c>
      <c r="X19" s="57">
        <v>60.464199000000001</v>
      </c>
      <c r="Y19" s="57">
        <v>60.988906999999998</v>
      </c>
      <c r="Z19" s="57">
        <v>61.606876</v>
      </c>
      <c r="AA19" s="57">
        <v>62.004455999999998</v>
      </c>
      <c r="AB19" s="57">
        <v>62.342419</v>
      </c>
      <c r="AC19" s="57">
        <v>62.590209999999999</v>
      </c>
      <c r="AD19" s="57">
        <v>62.828491</v>
      </c>
      <c r="AE19" s="57">
        <v>63.094439999999999</v>
      </c>
      <c r="AF19" s="57">
        <v>63.383113999999999</v>
      </c>
      <c r="AG19" s="57">
        <v>63.675308000000001</v>
      </c>
      <c r="AH19" s="57">
        <v>63.939548000000002</v>
      </c>
      <c r="AI19" s="57">
        <v>64.226821999999999</v>
      </c>
      <c r="AJ19" s="57">
        <v>64.508690000000001</v>
      </c>
      <c r="AK19" s="58">
        <v>1.2423E-2</v>
      </c>
    </row>
    <row r="20" spans="1:37" ht="15" hidden="1" customHeight="1" x14ac:dyDescent="0.35">
      <c r="A20" s="37" t="s">
        <v>318</v>
      </c>
      <c r="B20" s="56" t="s">
        <v>319</v>
      </c>
      <c r="C20" s="57">
        <v>12.255579000000001</v>
      </c>
      <c r="D20" s="57">
        <v>12.535569000000001</v>
      </c>
      <c r="E20" s="57">
        <v>12.812498</v>
      </c>
      <c r="F20" s="57">
        <v>13.053269</v>
      </c>
      <c r="G20" s="57">
        <v>13.355238999999999</v>
      </c>
      <c r="H20" s="57">
        <v>13.609610999999999</v>
      </c>
      <c r="I20" s="57">
        <v>13.906643000000001</v>
      </c>
      <c r="J20" s="57">
        <v>14.236898</v>
      </c>
      <c r="K20" s="57">
        <v>14.592454</v>
      </c>
      <c r="L20" s="57">
        <v>14.980027</v>
      </c>
      <c r="M20" s="57">
        <v>15.352679999999999</v>
      </c>
      <c r="N20" s="57">
        <v>15.78618</v>
      </c>
      <c r="O20" s="57">
        <v>16.236225000000001</v>
      </c>
      <c r="P20" s="57">
        <v>16.710699000000002</v>
      </c>
      <c r="Q20" s="57">
        <v>17.243137000000001</v>
      </c>
      <c r="R20" s="57">
        <v>17.792576</v>
      </c>
      <c r="S20" s="57">
        <v>18.415472000000001</v>
      </c>
      <c r="T20" s="57">
        <v>19.036632999999998</v>
      </c>
      <c r="U20" s="57">
        <v>19.694873999999999</v>
      </c>
      <c r="V20" s="57">
        <v>20.389938000000001</v>
      </c>
      <c r="W20" s="57">
        <v>21.088638</v>
      </c>
      <c r="X20" s="57">
        <v>21.776547999999998</v>
      </c>
      <c r="Y20" s="57">
        <v>22.391943000000001</v>
      </c>
      <c r="Z20" s="57">
        <v>23.066680999999999</v>
      </c>
      <c r="AA20" s="57">
        <v>23.656898000000002</v>
      </c>
      <c r="AB20" s="57">
        <v>24.222567000000002</v>
      </c>
      <c r="AC20" s="57">
        <v>24.761787000000002</v>
      </c>
      <c r="AD20" s="57">
        <v>25.308067000000001</v>
      </c>
      <c r="AE20" s="57">
        <v>25.883887999999999</v>
      </c>
      <c r="AF20" s="57">
        <v>26.480433000000001</v>
      </c>
      <c r="AG20" s="57">
        <v>27.104047999999999</v>
      </c>
      <c r="AH20" s="57">
        <v>27.732412</v>
      </c>
      <c r="AI20" s="57">
        <v>28.377109999999998</v>
      </c>
      <c r="AJ20" s="57">
        <v>29.030287000000001</v>
      </c>
      <c r="AK20" s="58">
        <v>2.6589999999999999E-2</v>
      </c>
    </row>
    <row r="21" spans="1:37" ht="15" hidden="1" customHeight="1" x14ac:dyDescent="0.35">
      <c r="A21" s="37" t="s">
        <v>320</v>
      </c>
      <c r="B21" s="56" t="s">
        <v>321</v>
      </c>
      <c r="C21" s="57">
        <v>1.2390000000000001E-3</v>
      </c>
      <c r="D21" s="57">
        <v>6.0260000000000001E-3</v>
      </c>
      <c r="E21" s="57">
        <v>1.1131E-2</v>
      </c>
      <c r="F21" s="57">
        <v>1.6081000000000002E-2</v>
      </c>
      <c r="G21" s="57">
        <v>2.0892999999999998E-2</v>
      </c>
      <c r="H21" s="57">
        <v>2.5420999999999999E-2</v>
      </c>
      <c r="I21" s="57">
        <v>2.9988000000000001E-2</v>
      </c>
      <c r="J21" s="57">
        <v>3.4610000000000002E-2</v>
      </c>
      <c r="K21" s="57">
        <v>3.9279000000000001E-2</v>
      </c>
      <c r="L21" s="57">
        <v>4.4033000000000003E-2</v>
      </c>
      <c r="M21" s="57">
        <v>4.8800000000000003E-2</v>
      </c>
      <c r="N21" s="57">
        <v>5.3915999999999999E-2</v>
      </c>
      <c r="O21" s="57">
        <v>5.9069999999999998E-2</v>
      </c>
      <c r="P21" s="57">
        <v>6.4415E-2</v>
      </c>
      <c r="Q21" s="57">
        <v>6.9986999999999994E-2</v>
      </c>
      <c r="R21" s="57">
        <v>7.5785000000000005E-2</v>
      </c>
      <c r="S21" s="57">
        <v>8.1709000000000004E-2</v>
      </c>
      <c r="T21" s="57">
        <v>8.7723999999999996E-2</v>
      </c>
      <c r="U21" s="57">
        <v>9.4024999999999997E-2</v>
      </c>
      <c r="V21" s="57">
        <v>0.100534</v>
      </c>
      <c r="W21" s="57">
        <v>0.107255</v>
      </c>
      <c r="X21" s="57">
        <v>0.114191</v>
      </c>
      <c r="Y21" s="57">
        <v>0.120993</v>
      </c>
      <c r="Z21" s="57">
        <v>0.128055</v>
      </c>
      <c r="AA21" s="57">
        <v>0.13505</v>
      </c>
      <c r="AB21" s="57">
        <v>0.14199300000000001</v>
      </c>
      <c r="AC21" s="57">
        <v>0.14883399999999999</v>
      </c>
      <c r="AD21" s="57">
        <v>0.156024</v>
      </c>
      <c r="AE21" s="57">
        <v>0.16372600000000001</v>
      </c>
      <c r="AF21" s="57">
        <v>0.17177700000000001</v>
      </c>
      <c r="AG21" s="57">
        <v>0.180177</v>
      </c>
      <c r="AH21" s="57">
        <v>0.18911700000000001</v>
      </c>
      <c r="AI21" s="57">
        <v>0.19853199999999999</v>
      </c>
      <c r="AJ21" s="57">
        <v>0.208592</v>
      </c>
      <c r="AK21" s="58">
        <v>0.117123</v>
      </c>
    </row>
    <row r="22" spans="1:37" ht="15" hidden="1" customHeight="1" x14ac:dyDescent="0.35">
      <c r="A22" s="37" t="s">
        <v>322</v>
      </c>
      <c r="B22" s="56" t="s">
        <v>323</v>
      </c>
      <c r="C22" s="57">
        <v>1.65E-4</v>
      </c>
      <c r="D22" s="57">
        <v>3.2980000000000002E-3</v>
      </c>
      <c r="E22" s="57">
        <v>6.5329999999999997E-3</v>
      </c>
      <c r="F22" s="57">
        <v>9.5770000000000004E-3</v>
      </c>
      <c r="G22" s="57">
        <v>1.2496E-2</v>
      </c>
      <c r="H22" s="57">
        <v>1.5218000000000001E-2</v>
      </c>
      <c r="I22" s="57">
        <v>1.7956E-2</v>
      </c>
      <c r="J22" s="57">
        <v>2.0785000000000001E-2</v>
      </c>
      <c r="K22" s="57">
        <v>2.3719E-2</v>
      </c>
      <c r="L22" s="57">
        <v>2.6800000000000001E-2</v>
      </c>
      <c r="M22" s="57">
        <v>3.0006000000000001E-2</v>
      </c>
      <c r="N22" s="57">
        <v>3.3586999999999999E-2</v>
      </c>
      <c r="O22" s="57">
        <v>3.7324999999999997E-2</v>
      </c>
      <c r="P22" s="57">
        <v>4.1412999999999998E-2</v>
      </c>
      <c r="Q22" s="57">
        <v>4.5920999999999997E-2</v>
      </c>
      <c r="R22" s="57">
        <v>5.0840999999999997E-2</v>
      </c>
      <c r="S22" s="57">
        <v>5.6348000000000002E-2</v>
      </c>
      <c r="T22" s="57">
        <v>6.2446000000000002E-2</v>
      </c>
      <c r="U22" s="57">
        <v>6.9223999999999994E-2</v>
      </c>
      <c r="V22" s="57">
        <v>7.6748999999999998E-2</v>
      </c>
      <c r="W22" s="57">
        <v>8.5114999999999996E-2</v>
      </c>
      <c r="X22" s="57">
        <v>9.4444E-2</v>
      </c>
      <c r="Y22" s="57">
        <v>0.104577</v>
      </c>
      <c r="Z22" s="57">
        <v>0.11600000000000001</v>
      </c>
      <c r="AA22" s="57">
        <v>0.12854699999999999</v>
      </c>
      <c r="AB22" s="57">
        <v>0.142316</v>
      </c>
      <c r="AC22" s="57">
        <v>0.157383</v>
      </c>
      <c r="AD22" s="57">
        <v>0.174401</v>
      </c>
      <c r="AE22" s="57">
        <v>0.19375500000000001</v>
      </c>
      <c r="AF22" s="57">
        <v>0.21545400000000001</v>
      </c>
      <c r="AG22" s="57">
        <v>0.239702</v>
      </c>
      <c r="AH22" s="57">
        <v>0.26700600000000002</v>
      </c>
      <c r="AI22" s="57">
        <v>0.297458</v>
      </c>
      <c r="AJ22" s="57">
        <v>0.33146700000000001</v>
      </c>
      <c r="AK22" s="58">
        <v>0.15496099999999999</v>
      </c>
    </row>
    <row r="23" spans="1:37" ht="15" hidden="1" customHeight="1" x14ac:dyDescent="0.35">
      <c r="A23" s="37" t="s">
        <v>324</v>
      </c>
      <c r="B23" s="56" t="s">
        <v>325</v>
      </c>
      <c r="C23" s="57">
        <v>3.0713409999999999</v>
      </c>
      <c r="D23" s="57">
        <v>3.4767139999999999</v>
      </c>
      <c r="E23" s="57">
        <v>3.8645529999999999</v>
      </c>
      <c r="F23" s="57">
        <v>4.2209450000000004</v>
      </c>
      <c r="G23" s="57">
        <v>4.5733180000000004</v>
      </c>
      <c r="H23" s="57">
        <v>4.8937119999999998</v>
      </c>
      <c r="I23" s="57">
        <v>5.2184189999999999</v>
      </c>
      <c r="J23" s="57">
        <v>5.5478209999999999</v>
      </c>
      <c r="K23" s="57">
        <v>5.8890739999999999</v>
      </c>
      <c r="L23" s="57">
        <v>6.2470970000000001</v>
      </c>
      <c r="M23" s="57">
        <v>6.6080290000000002</v>
      </c>
      <c r="N23" s="57">
        <v>7.0144169999999999</v>
      </c>
      <c r="O23" s="57">
        <v>7.4297360000000001</v>
      </c>
      <c r="P23" s="57">
        <v>7.8772520000000004</v>
      </c>
      <c r="Q23" s="57">
        <v>8.3481679999999994</v>
      </c>
      <c r="R23" s="57">
        <v>8.8376760000000001</v>
      </c>
      <c r="S23" s="57">
        <v>9.3543859999999999</v>
      </c>
      <c r="T23" s="57">
        <v>9.8679100000000002</v>
      </c>
      <c r="U23" s="57">
        <v>10.394655</v>
      </c>
      <c r="V23" s="57">
        <v>10.939639</v>
      </c>
      <c r="W23" s="57">
        <v>11.506719</v>
      </c>
      <c r="X23" s="57">
        <v>12.081875999999999</v>
      </c>
      <c r="Y23" s="57">
        <v>12.684866</v>
      </c>
      <c r="Z23" s="57">
        <v>13.34094</v>
      </c>
      <c r="AA23" s="57">
        <v>14.010035999999999</v>
      </c>
      <c r="AB23" s="57">
        <v>14.69946</v>
      </c>
      <c r="AC23" s="57">
        <v>15.395848000000001</v>
      </c>
      <c r="AD23" s="57">
        <v>16.125392999999999</v>
      </c>
      <c r="AE23" s="57">
        <v>16.914909000000002</v>
      </c>
      <c r="AF23" s="57">
        <v>17.729369999999999</v>
      </c>
      <c r="AG23" s="57">
        <v>18.596626000000001</v>
      </c>
      <c r="AH23" s="57">
        <v>19.486349000000001</v>
      </c>
      <c r="AI23" s="57">
        <v>20.435759999999998</v>
      </c>
      <c r="AJ23" s="57">
        <v>21.418610000000001</v>
      </c>
      <c r="AK23" s="58">
        <v>5.8463000000000001E-2</v>
      </c>
    </row>
    <row r="24" spans="1:37" ht="15" hidden="1" customHeight="1" x14ac:dyDescent="0.35">
      <c r="A24" s="37" t="s">
        <v>326</v>
      </c>
      <c r="B24" s="56" t="s">
        <v>327</v>
      </c>
      <c r="C24" s="57">
        <v>1.3990000000000001E-3</v>
      </c>
      <c r="D24" s="57">
        <v>2.8830000000000001E-2</v>
      </c>
      <c r="E24" s="57">
        <v>5.8020000000000002E-2</v>
      </c>
      <c r="F24" s="57">
        <v>8.8969000000000006E-2</v>
      </c>
      <c r="G24" s="57">
        <v>0.121477</v>
      </c>
      <c r="H24" s="57">
        <v>0.15393999999999999</v>
      </c>
      <c r="I24" s="57">
        <v>0.187366</v>
      </c>
      <c r="J24" s="57">
        <v>0.22148399999999999</v>
      </c>
      <c r="K24" s="57">
        <v>0.256027</v>
      </c>
      <c r="L24" s="57">
        <v>0.29106599999999999</v>
      </c>
      <c r="M24" s="57">
        <v>0.32602199999999998</v>
      </c>
      <c r="N24" s="57">
        <v>0.36294399999999999</v>
      </c>
      <c r="O24" s="57">
        <v>0.39983000000000002</v>
      </c>
      <c r="P24" s="57">
        <v>0.437834</v>
      </c>
      <c r="Q24" s="57">
        <v>0.47723700000000002</v>
      </c>
      <c r="R24" s="57">
        <v>0.51775000000000004</v>
      </c>
      <c r="S24" s="57">
        <v>0.56028900000000004</v>
      </c>
      <c r="T24" s="57">
        <v>0.60431400000000002</v>
      </c>
      <c r="U24" s="57">
        <v>0.65037999999999996</v>
      </c>
      <c r="V24" s="57">
        <v>0.698654</v>
      </c>
      <c r="W24" s="57">
        <v>0.74842799999999998</v>
      </c>
      <c r="X24" s="57">
        <v>0.79957199999999995</v>
      </c>
      <c r="Y24" s="57">
        <v>0.850881</v>
      </c>
      <c r="Z24" s="57">
        <v>0.90485800000000005</v>
      </c>
      <c r="AA24" s="57">
        <v>0.95766300000000004</v>
      </c>
      <c r="AB24" s="57">
        <v>1.0096620000000001</v>
      </c>
      <c r="AC24" s="57">
        <v>1.060387</v>
      </c>
      <c r="AD24" s="57">
        <v>1.1131059999999999</v>
      </c>
      <c r="AE24" s="57">
        <v>1.1691830000000001</v>
      </c>
      <c r="AF24" s="57">
        <v>1.227225</v>
      </c>
      <c r="AG24" s="57">
        <v>1.28749</v>
      </c>
      <c r="AH24" s="57">
        <v>1.351893</v>
      </c>
      <c r="AI24" s="57">
        <v>1.4198029999999999</v>
      </c>
      <c r="AJ24" s="57">
        <v>1.492615</v>
      </c>
      <c r="AK24" s="58">
        <v>0.131269</v>
      </c>
    </row>
    <row r="25" spans="1:37" ht="15" hidden="1" customHeight="1" x14ac:dyDescent="0.35">
      <c r="A25" s="37" t="s">
        <v>328</v>
      </c>
      <c r="B25" s="56" t="s">
        <v>329</v>
      </c>
      <c r="C25" s="57">
        <v>0</v>
      </c>
      <c r="D25" s="57">
        <v>0</v>
      </c>
      <c r="E25" s="57">
        <v>0</v>
      </c>
      <c r="F25" s="57">
        <v>5.9319999999999998E-3</v>
      </c>
      <c r="G25" s="57">
        <v>1.2108000000000001E-2</v>
      </c>
      <c r="H25" s="57">
        <v>1.8540999999999998E-2</v>
      </c>
      <c r="I25" s="57">
        <v>2.5329000000000001E-2</v>
      </c>
      <c r="J25" s="57">
        <v>3.2386999999999999E-2</v>
      </c>
      <c r="K25" s="57">
        <v>3.9631E-2</v>
      </c>
      <c r="L25" s="57">
        <v>4.7039999999999998E-2</v>
      </c>
      <c r="M25" s="57">
        <v>5.4483999999999998E-2</v>
      </c>
      <c r="N25" s="57">
        <v>6.2285E-2</v>
      </c>
      <c r="O25" s="57">
        <v>7.0086999999999997E-2</v>
      </c>
      <c r="P25" s="57">
        <v>7.8076000000000007E-2</v>
      </c>
      <c r="Q25" s="57">
        <v>8.6289000000000005E-2</v>
      </c>
      <c r="R25" s="57">
        <v>9.4656000000000004E-2</v>
      </c>
      <c r="S25" s="57">
        <v>0.103348</v>
      </c>
      <c r="T25" s="57">
        <v>0.112264</v>
      </c>
      <c r="U25" s="57">
        <v>0.121502</v>
      </c>
      <c r="V25" s="57">
        <v>0.131102</v>
      </c>
      <c r="W25" s="57">
        <v>0.141092</v>
      </c>
      <c r="X25" s="57">
        <v>0.15149599999999999</v>
      </c>
      <c r="Y25" s="57">
        <v>0.161935</v>
      </c>
      <c r="Z25" s="57">
        <v>0.17286199999999999</v>
      </c>
      <c r="AA25" s="57">
        <v>0.18379400000000001</v>
      </c>
      <c r="AB25" s="57">
        <v>0.19472900000000001</v>
      </c>
      <c r="AC25" s="57">
        <v>0.20527599999999999</v>
      </c>
      <c r="AD25" s="57">
        <v>0.216085</v>
      </c>
      <c r="AE25" s="57">
        <v>0.227439</v>
      </c>
      <c r="AF25" s="57">
        <v>0.239096</v>
      </c>
      <c r="AG25" s="57">
        <v>0.25112400000000001</v>
      </c>
      <c r="AH25" s="57">
        <v>0.26384099999999999</v>
      </c>
      <c r="AI25" s="57">
        <v>0.27714800000000001</v>
      </c>
      <c r="AJ25" s="57">
        <v>0.29109000000000002</v>
      </c>
      <c r="AK25" s="58" t="s">
        <v>123</v>
      </c>
    </row>
    <row r="26" spans="1:37" ht="15" hidden="1" customHeight="1" x14ac:dyDescent="0.35">
      <c r="A26" s="37" t="s">
        <v>330</v>
      </c>
      <c r="B26" s="56" t="s">
        <v>331</v>
      </c>
      <c r="C26" s="57">
        <v>0</v>
      </c>
      <c r="D26" s="57">
        <v>0</v>
      </c>
      <c r="E26" s="57">
        <v>0</v>
      </c>
      <c r="F26" s="57">
        <v>5.4019999999999997E-3</v>
      </c>
      <c r="G26" s="57">
        <v>1.1025E-2</v>
      </c>
      <c r="H26" s="57">
        <v>1.6884E-2</v>
      </c>
      <c r="I26" s="57">
        <v>2.3066E-2</v>
      </c>
      <c r="J26" s="57">
        <v>2.9492000000000001E-2</v>
      </c>
      <c r="K26" s="57">
        <v>3.6089000000000003E-2</v>
      </c>
      <c r="L26" s="57">
        <v>4.2835999999999999E-2</v>
      </c>
      <c r="M26" s="57">
        <v>4.9613999999999998E-2</v>
      </c>
      <c r="N26" s="57">
        <v>5.6718999999999999E-2</v>
      </c>
      <c r="O26" s="57">
        <v>6.3823000000000005E-2</v>
      </c>
      <c r="P26" s="57">
        <v>7.1097999999999995E-2</v>
      </c>
      <c r="Q26" s="57">
        <v>7.8577999999999995E-2</v>
      </c>
      <c r="R26" s="57">
        <v>8.6195999999999995E-2</v>
      </c>
      <c r="S26" s="57">
        <v>9.4112000000000001E-2</v>
      </c>
      <c r="T26" s="57">
        <v>0.102231</v>
      </c>
      <c r="U26" s="57">
        <v>0.11064300000000001</v>
      </c>
      <c r="V26" s="57">
        <v>0.11938600000000001</v>
      </c>
      <c r="W26" s="57">
        <v>0.12848300000000001</v>
      </c>
      <c r="X26" s="57">
        <v>0.137957</v>
      </c>
      <c r="Y26" s="57">
        <v>0.14746300000000001</v>
      </c>
      <c r="Z26" s="57">
        <v>0.157414</v>
      </c>
      <c r="AA26" s="57">
        <v>0.16736799999999999</v>
      </c>
      <c r="AB26" s="57">
        <v>0.17732600000000001</v>
      </c>
      <c r="AC26" s="57">
        <v>0.18693100000000001</v>
      </c>
      <c r="AD26" s="57">
        <v>0.196774</v>
      </c>
      <c r="AE26" s="57">
        <v>0.20711299999999999</v>
      </c>
      <c r="AF26" s="57">
        <v>0.217728</v>
      </c>
      <c r="AG26" s="57">
        <v>0.228681</v>
      </c>
      <c r="AH26" s="57">
        <v>0.240262</v>
      </c>
      <c r="AI26" s="57">
        <v>0.25237900000000002</v>
      </c>
      <c r="AJ26" s="57">
        <v>0.26507599999999998</v>
      </c>
      <c r="AK26" s="58" t="s">
        <v>123</v>
      </c>
    </row>
    <row r="27" spans="1:37" ht="15" hidden="1" customHeight="1" x14ac:dyDescent="0.35">
      <c r="A27" s="37" t="s">
        <v>332</v>
      </c>
      <c r="B27" s="56" t="s">
        <v>333</v>
      </c>
      <c r="C27" s="57">
        <v>0</v>
      </c>
      <c r="D27" s="57">
        <v>0</v>
      </c>
      <c r="E27" s="57">
        <v>0</v>
      </c>
      <c r="F27" s="57">
        <v>0</v>
      </c>
      <c r="G27" s="57">
        <v>0</v>
      </c>
      <c r="H27" s="57">
        <v>0</v>
      </c>
      <c r="I27" s="57">
        <v>0</v>
      </c>
      <c r="J27" s="57">
        <v>0</v>
      </c>
      <c r="K27" s="57">
        <v>0</v>
      </c>
      <c r="L27" s="57">
        <v>0</v>
      </c>
      <c r="M27" s="57">
        <v>0</v>
      </c>
      <c r="N27" s="57">
        <v>0</v>
      </c>
      <c r="O27" s="57">
        <v>0</v>
      </c>
      <c r="P27" s="57">
        <v>0</v>
      </c>
      <c r="Q27" s="57">
        <v>0</v>
      </c>
      <c r="R27" s="57">
        <v>0</v>
      </c>
      <c r="S27" s="57">
        <v>0</v>
      </c>
      <c r="T27" s="57">
        <v>0</v>
      </c>
      <c r="U27" s="57">
        <v>0</v>
      </c>
      <c r="V27" s="57">
        <v>0</v>
      </c>
      <c r="W27" s="57">
        <v>0</v>
      </c>
      <c r="X27" s="57">
        <v>0</v>
      </c>
      <c r="Y27" s="57">
        <v>0</v>
      </c>
      <c r="Z27" s="57">
        <v>0</v>
      </c>
      <c r="AA27" s="57">
        <v>0</v>
      </c>
      <c r="AB27" s="57">
        <v>0</v>
      </c>
      <c r="AC27" s="57">
        <v>0</v>
      </c>
      <c r="AD27" s="57">
        <v>0</v>
      </c>
      <c r="AE27" s="57">
        <v>0</v>
      </c>
      <c r="AF27" s="57">
        <v>0</v>
      </c>
      <c r="AG27" s="57">
        <v>0</v>
      </c>
      <c r="AH27" s="57">
        <v>0</v>
      </c>
      <c r="AI27" s="57">
        <v>0</v>
      </c>
      <c r="AJ27" s="57">
        <v>0</v>
      </c>
      <c r="AK27" s="58" t="s">
        <v>123</v>
      </c>
    </row>
    <row r="28" spans="1:37" ht="15" hidden="1" customHeight="1" x14ac:dyDescent="0.35">
      <c r="A28" s="37" t="s">
        <v>334</v>
      </c>
      <c r="B28" s="56" t="s">
        <v>335</v>
      </c>
      <c r="C28" s="57">
        <v>57.405037</v>
      </c>
      <c r="D28" s="57">
        <v>59.505547</v>
      </c>
      <c r="E28" s="57">
        <v>61.481312000000003</v>
      </c>
      <c r="F28" s="57">
        <v>63.058998000000003</v>
      </c>
      <c r="G28" s="57">
        <v>64.724997999999999</v>
      </c>
      <c r="H28" s="57">
        <v>66.008651999999998</v>
      </c>
      <c r="I28" s="57">
        <v>67.405922000000004</v>
      </c>
      <c r="J28" s="57">
        <v>68.894538999999995</v>
      </c>
      <c r="K28" s="57">
        <v>70.422859000000003</v>
      </c>
      <c r="L28" s="57">
        <v>71.994964999999993</v>
      </c>
      <c r="M28" s="57">
        <v>73.457626000000005</v>
      </c>
      <c r="N28" s="57">
        <v>75.272957000000005</v>
      </c>
      <c r="O28" s="57">
        <v>77.012778999999995</v>
      </c>
      <c r="P28" s="57">
        <v>78.868126000000004</v>
      </c>
      <c r="Q28" s="57">
        <v>80.933632000000003</v>
      </c>
      <c r="R28" s="57">
        <v>82.916245000000004</v>
      </c>
      <c r="S28" s="57">
        <v>85.053000999999995</v>
      </c>
      <c r="T28" s="57">
        <v>87.135315000000006</v>
      </c>
      <c r="U28" s="57">
        <v>89.272034000000005</v>
      </c>
      <c r="V28" s="57">
        <v>91.404967999999997</v>
      </c>
      <c r="W28" s="57">
        <v>93.543694000000002</v>
      </c>
      <c r="X28" s="57">
        <v>95.620116999999993</v>
      </c>
      <c r="Y28" s="57">
        <v>97.451378000000005</v>
      </c>
      <c r="Z28" s="57">
        <v>99.493538000000001</v>
      </c>
      <c r="AA28" s="57">
        <v>101.243759</v>
      </c>
      <c r="AB28" s="57">
        <v>102.930466</v>
      </c>
      <c r="AC28" s="57">
        <v>104.506508</v>
      </c>
      <c r="AD28" s="57">
        <v>106.118263</v>
      </c>
      <c r="AE28" s="57">
        <v>107.854561</v>
      </c>
      <c r="AF28" s="57">
        <v>109.66404</v>
      </c>
      <c r="AG28" s="57">
        <v>111.563385</v>
      </c>
      <c r="AH28" s="57">
        <v>113.470276</v>
      </c>
      <c r="AI28" s="57">
        <v>115.48492400000001</v>
      </c>
      <c r="AJ28" s="57">
        <v>117.54652400000001</v>
      </c>
      <c r="AK28" s="58">
        <v>2.1502E-2</v>
      </c>
    </row>
    <row r="29" spans="1:37" ht="15" hidden="1" customHeight="1" x14ac:dyDescent="0.35">
      <c r="A29" s="13"/>
      <c r="B29" s="40" t="s">
        <v>336</v>
      </c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</row>
    <row r="30" spans="1:37" ht="15" hidden="1" customHeight="1" x14ac:dyDescent="0.35">
      <c r="A30" s="37" t="s">
        <v>337</v>
      </c>
      <c r="B30" s="56" t="s">
        <v>317</v>
      </c>
      <c r="C30" s="57">
        <v>34.852756999999997</v>
      </c>
      <c r="D30" s="57">
        <v>35.516609000000003</v>
      </c>
      <c r="E30" s="57">
        <v>36.498997000000003</v>
      </c>
      <c r="F30" s="57">
        <v>37.1008</v>
      </c>
      <c r="G30" s="57">
        <v>37.631653</v>
      </c>
      <c r="H30" s="57">
        <v>38.466492000000002</v>
      </c>
      <c r="I30" s="57">
        <v>39.336716000000003</v>
      </c>
      <c r="J30" s="57">
        <v>40.175345999999998</v>
      </c>
      <c r="K30" s="57">
        <v>41.093975</v>
      </c>
      <c r="L30" s="57">
        <v>42.065342000000001</v>
      </c>
      <c r="M30" s="57">
        <v>43.074756999999998</v>
      </c>
      <c r="N30" s="57">
        <v>44.108330000000002</v>
      </c>
      <c r="O30" s="57">
        <v>45.150691999999999</v>
      </c>
      <c r="P30" s="57">
        <v>46.160350999999999</v>
      </c>
      <c r="Q30" s="57">
        <v>47.353352000000001</v>
      </c>
      <c r="R30" s="57">
        <v>48.455387000000002</v>
      </c>
      <c r="S30" s="57">
        <v>49.580730000000003</v>
      </c>
      <c r="T30" s="57">
        <v>50.794933</v>
      </c>
      <c r="U30" s="57">
        <v>52.117741000000002</v>
      </c>
      <c r="V30" s="57">
        <v>53.486767</v>
      </c>
      <c r="W30" s="57">
        <v>54.917831</v>
      </c>
      <c r="X30" s="57">
        <v>56.411396000000003</v>
      </c>
      <c r="Y30" s="57">
        <v>57.869190000000003</v>
      </c>
      <c r="Z30" s="57">
        <v>59.399475000000002</v>
      </c>
      <c r="AA30" s="57">
        <v>60.831344999999999</v>
      </c>
      <c r="AB30" s="57">
        <v>62.432507000000001</v>
      </c>
      <c r="AC30" s="57">
        <v>64.117080999999999</v>
      </c>
      <c r="AD30" s="57">
        <v>65.909485000000004</v>
      </c>
      <c r="AE30" s="57">
        <v>67.767264999999995</v>
      </c>
      <c r="AF30" s="57">
        <v>69.691124000000002</v>
      </c>
      <c r="AG30" s="57">
        <v>71.702492000000007</v>
      </c>
      <c r="AH30" s="57">
        <v>73.788444999999996</v>
      </c>
      <c r="AI30" s="57">
        <v>75.900101000000006</v>
      </c>
      <c r="AJ30" s="57">
        <v>78.070792999999995</v>
      </c>
      <c r="AK30" s="58">
        <v>2.4917999999999999E-2</v>
      </c>
    </row>
    <row r="31" spans="1:37" ht="15" hidden="1" customHeight="1" x14ac:dyDescent="0.35">
      <c r="A31" s="37" t="s">
        <v>338</v>
      </c>
      <c r="B31" s="56" t="s">
        <v>319</v>
      </c>
      <c r="C31" s="57">
        <v>16.279326999999999</v>
      </c>
      <c r="D31" s="57">
        <v>16.139576000000002</v>
      </c>
      <c r="E31" s="57">
        <v>16.182264</v>
      </c>
      <c r="F31" s="57">
        <v>16.147713</v>
      </c>
      <c r="G31" s="57">
        <v>16.098658</v>
      </c>
      <c r="H31" s="57">
        <v>16.157786999999999</v>
      </c>
      <c r="I31" s="57">
        <v>16.277315000000002</v>
      </c>
      <c r="J31" s="57">
        <v>16.491181999999998</v>
      </c>
      <c r="K31" s="57">
        <v>16.701698</v>
      </c>
      <c r="L31" s="57">
        <v>17.008517999999999</v>
      </c>
      <c r="M31" s="57">
        <v>17.290116999999999</v>
      </c>
      <c r="N31" s="57">
        <v>17.623186</v>
      </c>
      <c r="O31" s="57">
        <v>18.062231000000001</v>
      </c>
      <c r="P31" s="57">
        <v>18.358568000000002</v>
      </c>
      <c r="Q31" s="57">
        <v>18.865314000000001</v>
      </c>
      <c r="R31" s="57">
        <v>19.237299</v>
      </c>
      <c r="S31" s="57">
        <v>19.604202000000001</v>
      </c>
      <c r="T31" s="57">
        <v>20.097273000000001</v>
      </c>
      <c r="U31" s="57">
        <v>20.565010000000001</v>
      </c>
      <c r="V31" s="57">
        <v>21.078802</v>
      </c>
      <c r="W31" s="57">
        <v>21.558771</v>
      </c>
      <c r="X31" s="57">
        <v>22.162503999999998</v>
      </c>
      <c r="Y31" s="57">
        <v>22.624880000000001</v>
      </c>
      <c r="Z31" s="57">
        <v>23.180002000000002</v>
      </c>
      <c r="AA31" s="57">
        <v>23.682478</v>
      </c>
      <c r="AB31" s="57">
        <v>24.239559</v>
      </c>
      <c r="AC31" s="57">
        <v>24.836859</v>
      </c>
      <c r="AD31" s="57">
        <v>25.413281999999999</v>
      </c>
      <c r="AE31" s="57">
        <v>26.01539</v>
      </c>
      <c r="AF31" s="57">
        <v>26.615065000000001</v>
      </c>
      <c r="AG31" s="57">
        <v>27.226236</v>
      </c>
      <c r="AH31" s="57">
        <v>27.899811</v>
      </c>
      <c r="AI31" s="57">
        <v>28.486429000000001</v>
      </c>
      <c r="AJ31" s="57">
        <v>29.134298000000001</v>
      </c>
      <c r="AK31" s="58">
        <v>1.8629E-2</v>
      </c>
    </row>
    <row r="32" spans="1:37" ht="15" hidden="1" customHeight="1" x14ac:dyDescent="0.35">
      <c r="A32" s="37" t="s">
        <v>339</v>
      </c>
      <c r="B32" s="56" t="s">
        <v>321</v>
      </c>
      <c r="C32" s="57">
        <v>4.8675000000000003E-2</v>
      </c>
      <c r="D32" s="57">
        <v>5.2335E-2</v>
      </c>
      <c r="E32" s="57">
        <v>5.6371999999999998E-2</v>
      </c>
      <c r="F32" s="57">
        <v>5.9882999999999999E-2</v>
      </c>
      <c r="G32" s="57">
        <v>6.3427999999999998E-2</v>
      </c>
      <c r="H32" s="57">
        <v>6.7125000000000004E-2</v>
      </c>
      <c r="I32" s="57">
        <v>7.0693000000000006E-2</v>
      </c>
      <c r="J32" s="57">
        <v>7.3962E-2</v>
      </c>
      <c r="K32" s="57">
        <v>7.7260999999999996E-2</v>
      </c>
      <c r="L32" s="57">
        <v>8.0336000000000005E-2</v>
      </c>
      <c r="M32" s="57">
        <v>8.3485000000000004E-2</v>
      </c>
      <c r="N32" s="57">
        <v>8.6007E-2</v>
      </c>
      <c r="O32" s="57">
        <v>8.8942999999999994E-2</v>
      </c>
      <c r="P32" s="57">
        <v>9.1673000000000004E-2</v>
      </c>
      <c r="Q32" s="57">
        <v>9.4561999999999993E-2</v>
      </c>
      <c r="R32" s="57">
        <v>9.8724999999999993E-2</v>
      </c>
      <c r="S32" s="57">
        <v>0.102757</v>
      </c>
      <c r="T32" s="57">
        <v>0.106943</v>
      </c>
      <c r="U32" s="57">
        <v>0.111913</v>
      </c>
      <c r="V32" s="57">
        <v>0.117351</v>
      </c>
      <c r="W32" s="57">
        <v>0.123377</v>
      </c>
      <c r="X32" s="57">
        <v>0.130019</v>
      </c>
      <c r="Y32" s="57">
        <v>0.13705899999999999</v>
      </c>
      <c r="Z32" s="57">
        <v>0.144843</v>
      </c>
      <c r="AA32" s="57">
        <v>0.152977</v>
      </c>
      <c r="AB32" s="57">
        <v>0.161549</v>
      </c>
      <c r="AC32" s="57">
        <v>0.17047699999999999</v>
      </c>
      <c r="AD32" s="57">
        <v>0.180087</v>
      </c>
      <c r="AE32" s="57">
        <v>0.19059000000000001</v>
      </c>
      <c r="AF32" s="57">
        <v>0.20160500000000001</v>
      </c>
      <c r="AG32" s="57">
        <v>0.21548300000000001</v>
      </c>
      <c r="AH32" s="57">
        <v>0.22548399999999999</v>
      </c>
      <c r="AI32" s="57">
        <v>0.23830999999999999</v>
      </c>
      <c r="AJ32" s="57">
        <v>0.25225700000000001</v>
      </c>
      <c r="AK32" s="58">
        <v>5.0376999999999998E-2</v>
      </c>
    </row>
    <row r="33" spans="1:37" ht="15" hidden="1" customHeight="1" x14ac:dyDescent="0.35">
      <c r="A33" s="37" t="s">
        <v>340</v>
      </c>
      <c r="B33" s="56" t="s">
        <v>323</v>
      </c>
      <c r="C33" s="57">
        <v>3.2298E-2</v>
      </c>
      <c r="D33" s="57">
        <v>4.3358000000000001E-2</v>
      </c>
      <c r="E33" s="57">
        <v>5.5294999999999997E-2</v>
      </c>
      <c r="F33" s="57">
        <v>6.5924999999999997E-2</v>
      </c>
      <c r="G33" s="57">
        <v>7.6016E-2</v>
      </c>
      <c r="H33" s="57">
        <v>8.6905999999999997E-2</v>
      </c>
      <c r="I33" s="57">
        <v>9.7602999999999995E-2</v>
      </c>
      <c r="J33" s="57">
        <v>0.107784</v>
      </c>
      <c r="K33" s="57">
        <v>0.117767</v>
      </c>
      <c r="L33" s="57">
        <v>0.12766</v>
      </c>
      <c r="M33" s="57">
        <v>0.13706099999999999</v>
      </c>
      <c r="N33" s="57">
        <v>0.14671200000000001</v>
      </c>
      <c r="O33" s="57">
        <v>0.15581400000000001</v>
      </c>
      <c r="P33" s="57">
        <v>0.16464400000000001</v>
      </c>
      <c r="Q33" s="57">
        <v>0.17335600000000001</v>
      </c>
      <c r="R33" s="57">
        <v>0.182168</v>
      </c>
      <c r="S33" s="57">
        <v>0.19106200000000001</v>
      </c>
      <c r="T33" s="57">
        <v>0.200238</v>
      </c>
      <c r="U33" s="57">
        <v>0.209402</v>
      </c>
      <c r="V33" s="57">
        <v>0.21906900000000001</v>
      </c>
      <c r="W33" s="57">
        <v>0.229265</v>
      </c>
      <c r="X33" s="57">
        <v>0.24064099999999999</v>
      </c>
      <c r="Y33" s="57">
        <v>0.25297900000000001</v>
      </c>
      <c r="Z33" s="57">
        <v>0.26565899999999998</v>
      </c>
      <c r="AA33" s="57">
        <v>0.28006599999999998</v>
      </c>
      <c r="AB33" s="57">
        <v>0.29397200000000001</v>
      </c>
      <c r="AC33" s="57">
        <v>0.30809500000000001</v>
      </c>
      <c r="AD33" s="57">
        <v>0.32431700000000002</v>
      </c>
      <c r="AE33" s="57">
        <v>0.34253899999999998</v>
      </c>
      <c r="AF33" s="57">
        <v>0.36136299999999999</v>
      </c>
      <c r="AG33" s="57">
        <v>0.380859</v>
      </c>
      <c r="AH33" s="57">
        <v>0.40178000000000003</v>
      </c>
      <c r="AI33" s="57">
        <v>0.42401699999999998</v>
      </c>
      <c r="AJ33" s="57">
        <v>0.44813999999999998</v>
      </c>
      <c r="AK33" s="58">
        <v>7.5717000000000007E-2</v>
      </c>
    </row>
    <row r="34" spans="1:37" ht="15" hidden="1" customHeight="1" x14ac:dyDescent="0.35">
      <c r="A34" s="37" t="s">
        <v>341</v>
      </c>
      <c r="B34" s="56" t="s">
        <v>325</v>
      </c>
      <c r="C34" s="57">
        <v>0.39168700000000001</v>
      </c>
      <c r="D34" s="57">
        <v>0.46296799999999999</v>
      </c>
      <c r="E34" s="57">
        <v>0.53741700000000003</v>
      </c>
      <c r="F34" s="57">
        <v>0.60002599999999995</v>
      </c>
      <c r="G34" s="57">
        <v>0.65760099999999999</v>
      </c>
      <c r="H34" s="57">
        <v>0.71939200000000003</v>
      </c>
      <c r="I34" s="57">
        <v>0.77988400000000002</v>
      </c>
      <c r="J34" s="57">
        <v>0.83765599999999996</v>
      </c>
      <c r="K34" s="57">
        <v>0.89545699999999995</v>
      </c>
      <c r="L34" s="57">
        <v>0.95094100000000004</v>
      </c>
      <c r="M34" s="57">
        <v>1.008821</v>
      </c>
      <c r="N34" s="57">
        <v>1.07168</v>
      </c>
      <c r="O34" s="57">
        <v>1.134501</v>
      </c>
      <c r="P34" s="57">
        <v>1.2022569999999999</v>
      </c>
      <c r="Q34" s="57">
        <v>1.273458</v>
      </c>
      <c r="R34" s="57">
        <v>1.349097</v>
      </c>
      <c r="S34" s="57">
        <v>1.429416</v>
      </c>
      <c r="T34" s="57">
        <v>1.5167919999999999</v>
      </c>
      <c r="U34" s="57">
        <v>1.6094900000000001</v>
      </c>
      <c r="V34" s="57">
        <v>1.7061440000000001</v>
      </c>
      <c r="W34" s="57">
        <v>1.808959</v>
      </c>
      <c r="X34" s="57">
        <v>1.9188879999999999</v>
      </c>
      <c r="Y34" s="57">
        <v>2.0408019999999998</v>
      </c>
      <c r="Z34" s="57">
        <v>2.156568</v>
      </c>
      <c r="AA34" s="57">
        <v>2.2842669999999998</v>
      </c>
      <c r="AB34" s="57">
        <v>2.4200430000000002</v>
      </c>
      <c r="AC34" s="57">
        <v>2.558567</v>
      </c>
      <c r="AD34" s="57">
        <v>2.7089509999999999</v>
      </c>
      <c r="AE34" s="57">
        <v>2.8696990000000002</v>
      </c>
      <c r="AF34" s="57">
        <v>3.0412889999999999</v>
      </c>
      <c r="AG34" s="57">
        <v>3.2124429999999999</v>
      </c>
      <c r="AH34" s="57">
        <v>3.4008379999999998</v>
      </c>
      <c r="AI34" s="57">
        <v>3.6029949999999999</v>
      </c>
      <c r="AJ34" s="57">
        <v>3.8119909999999999</v>
      </c>
      <c r="AK34" s="58">
        <v>6.8101999999999996E-2</v>
      </c>
    </row>
    <row r="35" spans="1:37" ht="15" hidden="1" customHeight="1" x14ac:dyDescent="0.35">
      <c r="A35" s="37" t="s">
        <v>342</v>
      </c>
      <c r="B35" s="56" t="s">
        <v>327</v>
      </c>
      <c r="C35" s="57">
        <v>8.1000000000000004E-5</v>
      </c>
      <c r="D35" s="57">
        <v>2.5416000000000001E-2</v>
      </c>
      <c r="E35" s="57">
        <v>5.2673999999999999E-2</v>
      </c>
      <c r="F35" s="57">
        <v>7.7769000000000005E-2</v>
      </c>
      <c r="G35" s="57">
        <v>0.101841</v>
      </c>
      <c r="H35" s="57">
        <v>0.128159</v>
      </c>
      <c r="I35" s="57">
        <v>0.154501</v>
      </c>
      <c r="J35" s="57">
        <v>0.18038499999999999</v>
      </c>
      <c r="K35" s="57">
        <v>0.206571</v>
      </c>
      <c r="L35" s="57">
        <v>0.233373</v>
      </c>
      <c r="M35" s="57">
        <v>0.26024799999999998</v>
      </c>
      <c r="N35" s="57">
        <v>0.28843200000000002</v>
      </c>
      <c r="O35" s="57">
        <v>0.31676500000000002</v>
      </c>
      <c r="P35" s="57">
        <v>0.346275</v>
      </c>
      <c r="Q35" s="57">
        <v>0.376836</v>
      </c>
      <c r="R35" s="57">
        <v>0.40854499999999999</v>
      </c>
      <c r="S35" s="57">
        <v>0.442222</v>
      </c>
      <c r="T35" s="57">
        <v>0.47760599999999998</v>
      </c>
      <c r="U35" s="57">
        <v>0.51465300000000003</v>
      </c>
      <c r="V35" s="57">
        <v>0.55349800000000005</v>
      </c>
      <c r="W35" s="57">
        <v>0.593306</v>
      </c>
      <c r="X35" s="57">
        <v>0.63558099999999995</v>
      </c>
      <c r="Y35" s="57">
        <v>0.67955100000000002</v>
      </c>
      <c r="Z35" s="57">
        <v>0.72694700000000001</v>
      </c>
      <c r="AA35" s="57">
        <v>0.77565499999999998</v>
      </c>
      <c r="AB35" s="57">
        <v>0.82633400000000001</v>
      </c>
      <c r="AC35" s="57">
        <v>0.87866999999999995</v>
      </c>
      <c r="AD35" s="57">
        <v>0.93432999999999999</v>
      </c>
      <c r="AE35" s="57">
        <v>0.99448199999999998</v>
      </c>
      <c r="AF35" s="57">
        <v>1.0572170000000001</v>
      </c>
      <c r="AG35" s="57">
        <v>1.1234010000000001</v>
      </c>
      <c r="AH35" s="57">
        <v>1.1941710000000001</v>
      </c>
      <c r="AI35" s="57">
        <v>1.2688060000000001</v>
      </c>
      <c r="AJ35" s="57">
        <v>1.350544</v>
      </c>
      <c r="AK35" s="58">
        <v>0.132188</v>
      </c>
    </row>
    <row r="36" spans="1:37" ht="15" hidden="1" customHeight="1" x14ac:dyDescent="0.35">
      <c r="A36" s="37" t="s">
        <v>343</v>
      </c>
      <c r="B36" s="56" t="s">
        <v>329</v>
      </c>
      <c r="C36" s="57">
        <v>0</v>
      </c>
      <c r="D36" s="57">
        <v>1.0707E-2</v>
      </c>
      <c r="E36" s="57">
        <v>2.2225999999999999E-2</v>
      </c>
      <c r="F36" s="57">
        <v>3.2830999999999999E-2</v>
      </c>
      <c r="G36" s="57">
        <v>4.3004000000000001E-2</v>
      </c>
      <c r="H36" s="57">
        <v>5.4126000000000001E-2</v>
      </c>
      <c r="I36" s="57">
        <v>6.5258999999999998E-2</v>
      </c>
      <c r="J36" s="57">
        <v>7.6197000000000001E-2</v>
      </c>
      <c r="K36" s="57">
        <v>8.7262999999999993E-2</v>
      </c>
      <c r="L36" s="57">
        <v>9.8589999999999997E-2</v>
      </c>
      <c r="M36" s="57">
        <v>0.109947</v>
      </c>
      <c r="N36" s="57">
        <v>0.12185699999999999</v>
      </c>
      <c r="O36" s="57">
        <v>0.13383</v>
      </c>
      <c r="P36" s="57">
        <v>0.14630000000000001</v>
      </c>
      <c r="Q36" s="57">
        <v>0.15921399999999999</v>
      </c>
      <c r="R36" s="57">
        <v>0.17261299999999999</v>
      </c>
      <c r="S36" s="57">
        <v>0.18684200000000001</v>
      </c>
      <c r="T36" s="57">
        <v>0.201796</v>
      </c>
      <c r="U36" s="57">
        <v>0.21745</v>
      </c>
      <c r="V36" s="57">
        <v>0.23386399999999999</v>
      </c>
      <c r="W36" s="57">
        <v>0.25068499999999999</v>
      </c>
      <c r="X36" s="57">
        <v>0.26854800000000001</v>
      </c>
      <c r="Y36" s="57">
        <v>0.28712700000000002</v>
      </c>
      <c r="Z36" s="57">
        <v>0.30715399999999998</v>
      </c>
      <c r="AA36" s="57">
        <v>0.32773600000000003</v>
      </c>
      <c r="AB36" s="57">
        <v>0.34915000000000002</v>
      </c>
      <c r="AC36" s="57">
        <v>0.37126500000000001</v>
      </c>
      <c r="AD36" s="57">
        <v>0.39478400000000002</v>
      </c>
      <c r="AE36" s="57">
        <v>0.42020000000000002</v>
      </c>
      <c r="AF36" s="57">
        <v>0.44670799999999999</v>
      </c>
      <c r="AG36" s="57">
        <v>0.47466900000000001</v>
      </c>
      <c r="AH36" s="57">
        <v>0.504579</v>
      </c>
      <c r="AI36" s="57">
        <v>0.53611600000000004</v>
      </c>
      <c r="AJ36" s="57">
        <v>0.57065299999999997</v>
      </c>
      <c r="AK36" s="58">
        <v>0.132296</v>
      </c>
    </row>
    <row r="37" spans="1:37" ht="15" hidden="1" customHeight="1" x14ac:dyDescent="0.35">
      <c r="A37" s="37" t="s">
        <v>344</v>
      </c>
      <c r="B37" s="56" t="s">
        <v>331</v>
      </c>
      <c r="C37" s="57">
        <v>0</v>
      </c>
      <c r="D37" s="57">
        <v>8.8299999999999993E-3</v>
      </c>
      <c r="E37" s="57">
        <v>1.8329000000000002E-2</v>
      </c>
      <c r="F37" s="57">
        <v>2.7074999999999998E-2</v>
      </c>
      <c r="G37" s="57">
        <v>3.5465000000000003E-2</v>
      </c>
      <c r="H37" s="57">
        <v>4.4637000000000003E-2</v>
      </c>
      <c r="I37" s="57">
        <v>5.3817999999999998E-2</v>
      </c>
      <c r="J37" s="57">
        <v>6.2839000000000006E-2</v>
      </c>
      <c r="K37" s="57">
        <v>7.1965000000000001E-2</v>
      </c>
      <c r="L37" s="57">
        <v>8.1306000000000003E-2</v>
      </c>
      <c r="M37" s="57">
        <v>9.0672000000000003E-2</v>
      </c>
      <c r="N37" s="57">
        <v>0.100494</v>
      </c>
      <c r="O37" s="57">
        <v>0.11036799999999999</v>
      </c>
      <c r="P37" s="57">
        <v>0.120652</v>
      </c>
      <c r="Q37" s="57">
        <v>0.131302</v>
      </c>
      <c r="R37" s="57">
        <v>0.14235100000000001</v>
      </c>
      <c r="S37" s="57">
        <v>0.154086</v>
      </c>
      <c r="T37" s="57">
        <v>0.16641800000000001</v>
      </c>
      <c r="U37" s="57">
        <v>0.17932799999999999</v>
      </c>
      <c r="V37" s="57">
        <v>0.19286500000000001</v>
      </c>
      <c r="W37" s="57">
        <v>0.206736</v>
      </c>
      <c r="X37" s="57">
        <v>0.221468</v>
      </c>
      <c r="Y37" s="57">
        <v>0.23679</v>
      </c>
      <c r="Z37" s="57">
        <v>0.25330599999999998</v>
      </c>
      <c r="AA37" s="57">
        <v>0.27027899999999999</v>
      </c>
      <c r="AB37" s="57">
        <v>0.28793999999999997</v>
      </c>
      <c r="AC37" s="57">
        <v>0.30617699999999998</v>
      </c>
      <c r="AD37" s="57">
        <v>0.325573</v>
      </c>
      <c r="AE37" s="57">
        <v>0.34653400000000001</v>
      </c>
      <c r="AF37" s="57">
        <v>0.36839499999999997</v>
      </c>
      <c r="AG37" s="57">
        <v>0.39145400000000002</v>
      </c>
      <c r="AH37" s="57">
        <v>0.41611999999999999</v>
      </c>
      <c r="AI37" s="57">
        <v>0.44212800000000002</v>
      </c>
      <c r="AJ37" s="57">
        <v>0.470611</v>
      </c>
      <c r="AK37" s="58">
        <v>0.132296</v>
      </c>
    </row>
    <row r="38" spans="1:37" ht="15" hidden="1" customHeight="1" x14ac:dyDescent="0.35">
      <c r="A38" s="37" t="s">
        <v>345</v>
      </c>
      <c r="B38" s="56" t="s">
        <v>333</v>
      </c>
      <c r="C38" s="57">
        <v>0</v>
      </c>
      <c r="D38" s="57">
        <v>1.5161000000000001E-2</v>
      </c>
      <c r="E38" s="57">
        <v>3.1472E-2</v>
      </c>
      <c r="F38" s="57">
        <v>4.6489999999999997E-2</v>
      </c>
      <c r="G38" s="57">
        <v>6.0895999999999999E-2</v>
      </c>
      <c r="H38" s="57">
        <v>7.6645000000000005E-2</v>
      </c>
      <c r="I38" s="57">
        <v>9.2408000000000004E-2</v>
      </c>
      <c r="J38" s="57">
        <v>0.10789799999999999</v>
      </c>
      <c r="K38" s="57">
        <v>0.123568</v>
      </c>
      <c r="L38" s="57">
        <v>0.13960700000000001</v>
      </c>
      <c r="M38" s="57">
        <v>0.15568899999999999</v>
      </c>
      <c r="N38" s="57">
        <v>0.17255400000000001</v>
      </c>
      <c r="O38" s="57">
        <v>0.18950800000000001</v>
      </c>
      <c r="P38" s="57">
        <v>0.20716599999999999</v>
      </c>
      <c r="Q38" s="57">
        <v>0.22545200000000001</v>
      </c>
      <c r="R38" s="57">
        <v>0.244426</v>
      </c>
      <c r="S38" s="57">
        <v>0.264575</v>
      </c>
      <c r="T38" s="57">
        <v>0.28575</v>
      </c>
      <c r="U38" s="57">
        <v>0.307917</v>
      </c>
      <c r="V38" s="57">
        <v>0.33116000000000001</v>
      </c>
      <c r="W38" s="57">
        <v>0.35497899999999999</v>
      </c>
      <c r="X38" s="57">
        <v>0.380274</v>
      </c>
      <c r="Y38" s="57">
        <v>0.40658300000000003</v>
      </c>
      <c r="Z38" s="57">
        <v>0.43494100000000002</v>
      </c>
      <c r="AA38" s="57">
        <v>0.46408500000000003</v>
      </c>
      <c r="AB38" s="57">
        <v>0.49440899999999999</v>
      </c>
      <c r="AC38" s="57">
        <v>0.52572399999999997</v>
      </c>
      <c r="AD38" s="57">
        <v>0.55902799999999997</v>
      </c>
      <c r="AE38" s="57">
        <v>0.59501899999999996</v>
      </c>
      <c r="AF38" s="57">
        <v>0.63255499999999998</v>
      </c>
      <c r="AG38" s="57">
        <v>0.672149</v>
      </c>
      <c r="AH38" s="57">
        <v>0.71450199999999997</v>
      </c>
      <c r="AI38" s="57">
        <v>0.75915900000000003</v>
      </c>
      <c r="AJ38" s="57">
        <v>0.80806599999999995</v>
      </c>
      <c r="AK38" s="58">
        <v>0.132296</v>
      </c>
    </row>
    <row r="39" spans="1:37" ht="15" hidden="1" customHeight="1" x14ac:dyDescent="0.35">
      <c r="A39" s="37" t="s">
        <v>346</v>
      </c>
      <c r="B39" s="56" t="s">
        <v>347</v>
      </c>
      <c r="C39" s="57">
        <v>51.604762999999998</v>
      </c>
      <c r="D39" s="57">
        <v>52.274951999999999</v>
      </c>
      <c r="E39" s="57">
        <v>53.455032000000003</v>
      </c>
      <c r="F39" s="57">
        <v>54.158496999999997</v>
      </c>
      <c r="G39" s="57">
        <v>54.768569999999997</v>
      </c>
      <c r="H39" s="57">
        <v>55.801167</v>
      </c>
      <c r="I39" s="57">
        <v>56.928176999999998</v>
      </c>
      <c r="J39" s="57">
        <v>58.113289000000002</v>
      </c>
      <c r="K39" s="57">
        <v>59.375537999999999</v>
      </c>
      <c r="L39" s="57">
        <v>60.785572000000002</v>
      </c>
      <c r="M39" s="57">
        <v>62.210835000000003</v>
      </c>
      <c r="N39" s="57">
        <v>63.719143000000003</v>
      </c>
      <c r="O39" s="57">
        <v>65.342606000000004</v>
      </c>
      <c r="P39" s="57">
        <v>66.797721999999993</v>
      </c>
      <c r="Q39" s="57">
        <v>68.652648999999997</v>
      </c>
      <c r="R39" s="57">
        <v>70.290702999999993</v>
      </c>
      <c r="S39" s="57">
        <v>71.955956</v>
      </c>
      <c r="T39" s="57">
        <v>73.847435000000004</v>
      </c>
      <c r="U39" s="57">
        <v>75.832642000000007</v>
      </c>
      <c r="V39" s="57">
        <v>77.919403000000003</v>
      </c>
      <c r="W39" s="57">
        <v>80.043846000000002</v>
      </c>
      <c r="X39" s="57">
        <v>82.369202000000001</v>
      </c>
      <c r="Y39" s="57">
        <v>84.534903999999997</v>
      </c>
      <c r="Z39" s="57">
        <v>86.868668</v>
      </c>
      <c r="AA39" s="57">
        <v>89.068541999999994</v>
      </c>
      <c r="AB39" s="57">
        <v>91.505516</v>
      </c>
      <c r="AC39" s="57">
        <v>94.072761999999997</v>
      </c>
      <c r="AD39" s="57">
        <v>96.749626000000006</v>
      </c>
      <c r="AE39" s="57">
        <v>99.541770999999997</v>
      </c>
      <c r="AF39" s="57">
        <v>102.415054</v>
      </c>
      <c r="AG39" s="57">
        <v>105.399109</v>
      </c>
      <c r="AH39" s="57">
        <v>108.54589799999999</v>
      </c>
      <c r="AI39" s="57">
        <v>111.65799</v>
      </c>
      <c r="AJ39" s="57">
        <v>114.917351</v>
      </c>
      <c r="AK39" s="58">
        <v>2.4920999999999999E-2</v>
      </c>
    </row>
    <row r="40" spans="1:37" ht="15" hidden="1" customHeight="1" x14ac:dyDescent="0.35">
      <c r="A40" s="13"/>
      <c r="B40" s="40" t="s">
        <v>348</v>
      </c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</row>
    <row r="41" spans="1:37" ht="15" hidden="1" customHeight="1" x14ac:dyDescent="0.35">
      <c r="A41" s="37" t="s">
        <v>349</v>
      </c>
      <c r="B41" s="56" t="s">
        <v>317</v>
      </c>
      <c r="C41" s="57">
        <v>182.156372</v>
      </c>
      <c r="D41" s="57">
        <v>187.28066999999999</v>
      </c>
      <c r="E41" s="57">
        <v>193.049194</v>
      </c>
      <c r="F41" s="57">
        <v>195.488632</v>
      </c>
      <c r="G41" s="57">
        <v>196.70001199999999</v>
      </c>
      <c r="H41" s="57">
        <v>198.728149</v>
      </c>
      <c r="I41" s="57">
        <v>200.7491</v>
      </c>
      <c r="J41" s="57">
        <v>202.54779099999999</v>
      </c>
      <c r="K41" s="57">
        <v>204.514816</v>
      </c>
      <c r="L41" s="57">
        <v>206.54583700000001</v>
      </c>
      <c r="M41" s="57">
        <v>208.00794999999999</v>
      </c>
      <c r="N41" s="57">
        <v>209.542542</v>
      </c>
      <c r="O41" s="57">
        <v>210.49653599999999</v>
      </c>
      <c r="P41" s="57">
        <v>211.58779899999999</v>
      </c>
      <c r="Q41" s="57">
        <v>212.66243</v>
      </c>
      <c r="R41" s="57">
        <v>213.676376</v>
      </c>
      <c r="S41" s="57">
        <v>214.57316599999999</v>
      </c>
      <c r="T41" s="57">
        <v>215.677277</v>
      </c>
      <c r="U41" s="57">
        <v>217.081039</v>
      </c>
      <c r="V41" s="57">
        <v>218.27766399999999</v>
      </c>
      <c r="W41" s="57">
        <v>219.683685</v>
      </c>
      <c r="X41" s="57">
        <v>220.94264200000001</v>
      </c>
      <c r="Y41" s="57">
        <v>222.09416200000001</v>
      </c>
      <c r="Z41" s="57">
        <v>222.64939899999999</v>
      </c>
      <c r="AA41" s="57">
        <v>223.619598</v>
      </c>
      <c r="AB41" s="57">
        <v>224.29385400000001</v>
      </c>
      <c r="AC41" s="57">
        <v>224.87051400000001</v>
      </c>
      <c r="AD41" s="57">
        <v>225.707764</v>
      </c>
      <c r="AE41" s="57">
        <v>226.62205499999999</v>
      </c>
      <c r="AF41" s="57">
        <v>227.28465299999999</v>
      </c>
      <c r="AG41" s="57">
        <v>227.99671900000001</v>
      </c>
      <c r="AH41" s="57">
        <v>228.74588</v>
      </c>
      <c r="AI41" s="57">
        <v>229.11743200000001</v>
      </c>
      <c r="AJ41" s="57">
        <v>229.59431499999999</v>
      </c>
      <c r="AK41" s="58">
        <v>6.3860000000000002E-3</v>
      </c>
    </row>
    <row r="42" spans="1:37" ht="15" hidden="1" customHeight="1" x14ac:dyDescent="0.35">
      <c r="A42" s="37" t="s">
        <v>350</v>
      </c>
      <c r="B42" s="56" t="s">
        <v>319</v>
      </c>
      <c r="C42" s="57">
        <v>0.23111699999999999</v>
      </c>
      <c r="D42" s="57">
        <v>0.20497000000000001</v>
      </c>
      <c r="E42" s="57">
        <v>0.182036</v>
      </c>
      <c r="F42" s="57">
        <v>0.160473</v>
      </c>
      <c r="G42" s="57">
        <v>0.142764</v>
      </c>
      <c r="H42" s="57">
        <v>0.12954199999999999</v>
      </c>
      <c r="I42" s="57">
        <v>0.117391</v>
      </c>
      <c r="J42" s="57">
        <v>0.106045</v>
      </c>
      <c r="K42" s="57">
        <v>9.8018999999999995E-2</v>
      </c>
      <c r="L42" s="57">
        <v>9.2595999999999998E-2</v>
      </c>
      <c r="M42" s="57">
        <v>8.8713E-2</v>
      </c>
      <c r="N42" s="57">
        <v>8.4132999999999999E-2</v>
      </c>
      <c r="O42" s="57">
        <v>8.1722000000000003E-2</v>
      </c>
      <c r="P42" s="57">
        <v>7.8659999999999994E-2</v>
      </c>
      <c r="Q42" s="57">
        <v>7.6174000000000006E-2</v>
      </c>
      <c r="R42" s="57">
        <v>7.4192999999999995E-2</v>
      </c>
      <c r="S42" s="57">
        <v>7.2298000000000001E-2</v>
      </c>
      <c r="T42" s="57">
        <v>7.1874999999999994E-2</v>
      </c>
      <c r="U42" s="57">
        <v>7.0323999999999998E-2</v>
      </c>
      <c r="V42" s="57">
        <v>6.9836999999999996E-2</v>
      </c>
      <c r="W42" s="57">
        <v>6.9847999999999993E-2</v>
      </c>
      <c r="X42" s="57">
        <v>6.9843000000000002E-2</v>
      </c>
      <c r="Y42" s="57">
        <v>6.9198999999999997E-2</v>
      </c>
      <c r="Z42" s="57">
        <v>6.9678000000000004E-2</v>
      </c>
      <c r="AA42" s="57">
        <v>6.9161E-2</v>
      </c>
      <c r="AB42" s="57">
        <v>6.8172999999999997E-2</v>
      </c>
      <c r="AC42" s="57">
        <v>6.8185999999999997E-2</v>
      </c>
      <c r="AD42" s="57">
        <v>6.8459999999999993E-2</v>
      </c>
      <c r="AE42" s="57">
        <v>6.8917999999999993E-2</v>
      </c>
      <c r="AF42" s="57">
        <v>6.9295999999999996E-2</v>
      </c>
      <c r="AG42" s="57">
        <v>6.9973999999999995E-2</v>
      </c>
      <c r="AH42" s="57">
        <v>7.0529999999999995E-2</v>
      </c>
      <c r="AI42" s="57">
        <v>7.1503999999999998E-2</v>
      </c>
      <c r="AJ42" s="57">
        <v>7.1722999999999995E-2</v>
      </c>
      <c r="AK42" s="58">
        <v>-3.2281999999999998E-2</v>
      </c>
    </row>
    <row r="43" spans="1:37" ht="15" hidden="1" customHeight="1" x14ac:dyDescent="0.35">
      <c r="A43" s="37" t="s">
        <v>351</v>
      </c>
      <c r="B43" s="56" t="s">
        <v>321</v>
      </c>
      <c r="C43" s="57">
        <v>2.5041000000000001E-2</v>
      </c>
      <c r="D43" s="57">
        <v>3.1208E-2</v>
      </c>
      <c r="E43" s="57">
        <v>3.7060999999999997E-2</v>
      </c>
      <c r="F43" s="57">
        <v>4.1709999999999997E-2</v>
      </c>
      <c r="G43" s="57">
        <v>4.5233000000000002E-2</v>
      </c>
      <c r="H43" s="57">
        <v>4.8332E-2</v>
      </c>
      <c r="I43" s="57">
        <v>5.0923000000000003E-2</v>
      </c>
      <c r="J43" s="57">
        <v>5.2719000000000002E-2</v>
      </c>
      <c r="K43" s="57">
        <v>5.4696000000000002E-2</v>
      </c>
      <c r="L43" s="57">
        <v>5.6370000000000003E-2</v>
      </c>
      <c r="M43" s="57">
        <v>5.7917000000000003E-2</v>
      </c>
      <c r="N43" s="57">
        <v>5.8567000000000001E-2</v>
      </c>
      <c r="O43" s="57">
        <v>5.9396999999999998E-2</v>
      </c>
      <c r="P43" s="57">
        <v>6.0153999999999999E-2</v>
      </c>
      <c r="Q43" s="57">
        <v>6.0099E-2</v>
      </c>
      <c r="R43" s="57">
        <v>6.0492999999999998E-2</v>
      </c>
      <c r="S43" s="57">
        <v>6.0957999999999998E-2</v>
      </c>
      <c r="T43" s="57">
        <v>6.1504000000000003E-2</v>
      </c>
      <c r="U43" s="57">
        <v>6.2105E-2</v>
      </c>
      <c r="V43" s="57">
        <v>6.2688999999999995E-2</v>
      </c>
      <c r="W43" s="57">
        <v>6.3390000000000002E-2</v>
      </c>
      <c r="X43" s="57">
        <v>6.4207E-2</v>
      </c>
      <c r="Y43" s="57">
        <v>6.5017000000000005E-2</v>
      </c>
      <c r="Z43" s="57">
        <v>6.5988000000000005E-2</v>
      </c>
      <c r="AA43" s="57">
        <v>6.694E-2</v>
      </c>
      <c r="AB43" s="57">
        <v>6.7902000000000004E-2</v>
      </c>
      <c r="AC43" s="57">
        <v>6.8834000000000006E-2</v>
      </c>
      <c r="AD43" s="57">
        <v>6.9871000000000003E-2</v>
      </c>
      <c r="AE43" s="57">
        <v>7.1073999999999998E-2</v>
      </c>
      <c r="AF43" s="57">
        <v>7.2307999999999997E-2</v>
      </c>
      <c r="AG43" s="57">
        <v>7.3746000000000006E-2</v>
      </c>
      <c r="AH43" s="57">
        <v>7.5152999999999998E-2</v>
      </c>
      <c r="AI43" s="57">
        <v>7.6384999999999995E-2</v>
      </c>
      <c r="AJ43" s="57">
        <v>7.7799999999999994E-2</v>
      </c>
      <c r="AK43" s="58">
        <v>2.8958000000000001E-2</v>
      </c>
    </row>
    <row r="44" spans="1:37" ht="15" hidden="1" customHeight="1" x14ac:dyDescent="0.35">
      <c r="A44" s="37" t="s">
        <v>352</v>
      </c>
      <c r="B44" s="56" t="s">
        <v>323</v>
      </c>
      <c r="C44" s="57">
        <v>1.5928819999999999</v>
      </c>
      <c r="D44" s="57">
        <v>1.7741450000000001</v>
      </c>
      <c r="E44" s="57">
        <v>1.930077</v>
      </c>
      <c r="F44" s="57">
        <v>2.0244589999999998</v>
      </c>
      <c r="G44" s="57">
        <v>2.0868739999999999</v>
      </c>
      <c r="H44" s="57">
        <v>2.1471559999999998</v>
      </c>
      <c r="I44" s="57">
        <v>2.1996009999999999</v>
      </c>
      <c r="J44" s="57">
        <v>2.2431220000000001</v>
      </c>
      <c r="K44" s="57">
        <v>2.284853</v>
      </c>
      <c r="L44" s="57">
        <v>2.331931</v>
      </c>
      <c r="M44" s="57">
        <v>2.3818260000000002</v>
      </c>
      <c r="N44" s="57">
        <v>2.4484409999999999</v>
      </c>
      <c r="O44" s="57">
        <v>2.5239199999999999</v>
      </c>
      <c r="P44" s="57">
        <v>2.6206659999999999</v>
      </c>
      <c r="Q44" s="57">
        <v>2.7423799999999998</v>
      </c>
      <c r="R44" s="57">
        <v>2.8942399999999999</v>
      </c>
      <c r="S44" s="57">
        <v>3.0847980000000002</v>
      </c>
      <c r="T44" s="57">
        <v>3.3128890000000002</v>
      </c>
      <c r="U44" s="57">
        <v>3.5777869999999998</v>
      </c>
      <c r="V44" s="57">
        <v>3.880449</v>
      </c>
      <c r="W44" s="57">
        <v>4.2257170000000004</v>
      </c>
      <c r="X44" s="57">
        <v>4.6203019999999997</v>
      </c>
      <c r="Y44" s="57">
        <v>5.0590020000000004</v>
      </c>
      <c r="Z44" s="57">
        <v>5.5580230000000004</v>
      </c>
      <c r="AA44" s="57">
        <v>6.1059020000000004</v>
      </c>
      <c r="AB44" s="57">
        <v>6.7074350000000003</v>
      </c>
      <c r="AC44" s="57">
        <v>7.3667939999999996</v>
      </c>
      <c r="AD44" s="57">
        <v>8.0973659999999992</v>
      </c>
      <c r="AE44" s="57">
        <v>8.9041549999999994</v>
      </c>
      <c r="AF44" s="57">
        <v>9.7650079999999999</v>
      </c>
      <c r="AG44" s="57">
        <v>10.671904</v>
      </c>
      <c r="AH44" s="57">
        <v>11.639751</v>
      </c>
      <c r="AI44" s="57">
        <v>12.623728</v>
      </c>
      <c r="AJ44" s="57">
        <v>13.622419000000001</v>
      </c>
      <c r="AK44" s="58">
        <v>6.5772999999999998E-2</v>
      </c>
    </row>
    <row r="45" spans="1:37" ht="15" hidden="1" customHeight="1" x14ac:dyDescent="0.35">
      <c r="A45" s="37" t="s">
        <v>353</v>
      </c>
      <c r="B45" s="56" t="s">
        <v>325</v>
      </c>
      <c r="C45" s="57">
        <v>0</v>
      </c>
      <c r="D45" s="57">
        <v>0</v>
      </c>
      <c r="E45" s="57">
        <v>0</v>
      </c>
      <c r="F45" s="57">
        <v>0</v>
      </c>
      <c r="G45" s="57">
        <v>0</v>
      </c>
      <c r="H45" s="57">
        <v>0</v>
      </c>
      <c r="I45" s="57">
        <v>0</v>
      </c>
      <c r="J45" s="57">
        <v>0</v>
      </c>
      <c r="K45" s="57">
        <v>0</v>
      </c>
      <c r="L45" s="57">
        <v>0</v>
      </c>
      <c r="M45" s="57">
        <v>0</v>
      </c>
      <c r="N45" s="57">
        <v>0</v>
      </c>
      <c r="O45" s="57">
        <v>0</v>
      </c>
      <c r="P45" s="57">
        <v>0</v>
      </c>
      <c r="Q45" s="57">
        <v>0</v>
      </c>
      <c r="R45" s="57">
        <v>0</v>
      </c>
      <c r="S45" s="57">
        <v>0</v>
      </c>
      <c r="T45" s="57">
        <v>0</v>
      </c>
      <c r="U45" s="57">
        <v>0</v>
      </c>
      <c r="V45" s="57">
        <v>0</v>
      </c>
      <c r="W45" s="57">
        <v>0</v>
      </c>
      <c r="X45" s="57">
        <v>0</v>
      </c>
      <c r="Y45" s="57">
        <v>0</v>
      </c>
      <c r="Z45" s="57">
        <v>0</v>
      </c>
      <c r="AA45" s="57">
        <v>0</v>
      </c>
      <c r="AB45" s="57">
        <v>0</v>
      </c>
      <c r="AC45" s="57">
        <v>0</v>
      </c>
      <c r="AD45" s="57">
        <v>0</v>
      </c>
      <c r="AE45" s="57">
        <v>0</v>
      </c>
      <c r="AF45" s="57">
        <v>0</v>
      </c>
      <c r="AG45" s="57">
        <v>0</v>
      </c>
      <c r="AH45" s="57">
        <v>0</v>
      </c>
      <c r="AI45" s="57">
        <v>0</v>
      </c>
      <c r="AJ45" s="57">
        <v>0</v>
      </c>
      <c r="AK45" s="58" t="s">
        <v>123</v>
      </c>
    </row>
    <row r="46" spans="1:37" ht="15" hidden="1" customHeight="1" x14ac:dyDescent="0.35">
      <c r="A46" s="37" t="s">
        <v>354</v>
      </c>
      <c r="B46" s="56" t="s">
        <v>327</v>
      </c>
      <c r="C46" s="57">
        <v>0</v>
      </c>
      <c r="D46" s="57">
        <v>5.6569999999999997E-3</v>
      </c>
      <c r="E46" s="57">
        <v>1.1786E-2</v>
      </c>
      <c r="F46" s="57">
        <v>1.7569000000000001E-2</v>
      </c>
      <c r="G46" s="57">
        <v>2.3292E-2</v>
      </c>
      <c r="H46" s="57">
        <v>2.9611999999999999E-2</v>
      </c>
      <c r="I46" s="57">
        <v>3.6068999999999997E-2</v>
      </c>
      <c r="J46" s="57">
        <v>4.2530999999999999E-2</v>
      </c>
      <c r="K46" s="57">
        <v>4.9083000000000002E-2</v>
      </c>
      <c r="L46" s="57">
        <v>5.5710000000000003E-2</v>
      </c>
      <c r="M46" s="57">
        <v>6.2205999999999997E-2</v>
      </c>
      <c r="N46" s="57">
        <v>6.8794999999999995E-2</v>
      </c>
      <c r="O46" s="57">
        <v>7.5095999999999996E-2</v>
      </c>
      <c r="P46" s="57">
        <v>8.1245999999999999E-2</v>
      </c>
      <c r="Q46" s="57">
        <v>8.7161000000000002E-2</v>
      </c>
      <c r="R46" s="57">
        <v>9.2834E-2</v>
      </c>
      <c r="S46" s="57">
        <v>9.8426E-2</v>
      </c>
      <c r="T46" s="57">
        <v>0.103875</v>
      </c>
      <c r="U46" s="57">
        <v>0.109279</v>
      </c>
      <c r="V46" s="57">
        <v>0.114758</v>
      </c>
      <c r="W46" s="57">
        <v>0.120222</v>
      </c>
      <c r="X46" s="57">
        <v>0.12563099999999999</v>
      </c>
      <c r="Y46" s="57">
        <v>0.130944</v>
      </c>
      <c r="Z46" s="57">
        <v>0.13677700000000001</v>
      </c>
      <c r="AA46" s="57">
        <v>0.14260800000000001</v>
      </c>
      <c r="AB46" s="57">
        <v>0.14847299999999999</v>
      </c>
      <c r="AC46" s="57">
        <v>0.15429999999999999</v>
      </c>
      <c r="AD46" s="57">
        <v>0.16042400000000001</v>
      </c>
      <c r="AE46" s="57">
        <v>0.166988</v>
      </c>
      <c r="AF46" s="57">
        <v>0.17366699999999999</v>
      </c>
      <c r="AG46" s="57">
        <v>0.180562</v>
      </c>
      <c r="AH46" s="57">
        <v>0.18785299999999999</v>
      </c>
      <c r="AI46" s="57">
        <v>0.19536999999999999</v>
      </c>
      <c r="AJ46" s="57">
        <v>0.20363999999999999</v>
      </c>
      <c r="AK46" s="58">
        <v>0.118495</v>
      </c>
    </row>
    <row r="47" spans="1:37" ht="15" hidden="1" customHeight="1" x14ac:dyDescent="0.35">
      <c r="A47" s="37" t="s">
        <v>355</v>
      </c>
      <c r="B47" s="56" t="s">
        <v>329</v>
      </c>
      <c r="C47" s="57">
        <v>0</v>
      </c>
      <c r="D47" s="57">
        <v>2.3340000000000001E-3</v>
      </c>
      <c r="E47" s="57">
        <v>4.8630000000000001E-3</v>
      </c>
      <c r="F47" s="57">
        <v>7.2490000000000002E-3</v>
      </c>
      <c r="G47" s="57">
        <v>9.6100000000000005E-3</v>
      </c>
      <c r="H47" s="57">
        <v>1.2217E-2</v>
      </c>
      <c r="I47" s="57">
        <v>1.4881E-2</v>
      </c>
      <c r="J47" s="57">
        <v>1.7548000000000001E-2</v>
      </c>
      <c r="K47" s="57">
        <v>2.0251000000000002E-2</v>
      </c>
      <c r="L47" s="57">
        <v>2.2984999999999998E-2</v>
      </c>
      <c r="M47" s="57">
        <v>2.5665E-2</v>
      </c>
      <c r="N47" s="57">
        <v>2.8384E-2</v>
      </c>
      <c r="O47" s="57">
        <v>3.0983E-2</v>
      </c>
      <c r="P47" s="57">
        <v>3.3521000000000002E-2</v>
      </c>
      <c r="Q47" s="57">
        <v>3.5961E-2</v>
      </c>
      <c r="R47" s="57">
        <v>3.8302000000000003E-2</v>
      </c>
      <c r="S47" s="57">
        <v>4.0608999999999999E-2</v>
      </c>
      <c r="T47" s="57">
        <v>4.2856999999999999E-2</v>
      </c>
      <c r="U47" s="57">
        <v>4.5087000000000002E-2</v>
      </c>
      <c r="V47" s="57">
        <v>4.7347E-2</v>
      </c>
      <c r="W47" s="57">
        <v>4.9602E-2</v>
      </c>
      <c r="X47" s="57">
        <v>5.1833999999999998E-2</v>
      </c>
      <c r="Y47" s="57">
        <v>5.4025999999999998E-2</v>
      </c>
      <c r="Z47" s="57">
        <v>5.6432000000000003E-2</v>
      </c>
      <c r="AA47" s="57">
        <v>5.8838000000000001E-2</v>
      </c>
      <c r="AB47" s="57">
        <v>6.1258E-2</v>
      </c>
      <c r="AC47" s="57">
        <v>6.3661999999999996E-2</v>
      </c>
      <c r="AD47" s="57">
        <v>6.6187999999999997E-2</v>
      </c>
      <c r="AE47" s="57">
        <v>6.8897E-2</v>
      </c>
      <c r="AF47" s="57">
        <v>7.1651999999999993E-2</v>
      </c>
      <c r="AG47" s="57">
        <v>7.4496999999999994E-2</v>
      </c>
      <c r="AH47" s="57">
        <v>7.7505000000000004E-2</v>
      </c>
      <c r="AI47" s="57">
        <v>8.0606999999999998E-2</v>
      </c>
      <c r="AJ47" s="57">
        <v>8.4018999999999996E-2</v>
      </c>
      <c r="AK47" s="58">
        <v>0.118495</v>
      </c>
    </row>
    <row r="48" spans="1:37" ht="15" hidden="1" customHeight="1" x14ac:dyDescent="0.35">
      <c r="A48" s="37" t="s">
        <v>356</v>
      </c>
      <c r="B48" s="56" t="s">
        <v>331</v>
      </c>
      <c r="C48" s="57">
        <v>0</v>
      </c>
      <c r="D48" s="57">
        <v>2.2279999999999999E-3</v>
      </c>
      <c r="E48" s="57">
        <v>4.6410000000000002E-3</v>
      </c>
      <c r="F48" s="57">
        <v>6.9189999999999998E-3</v>
      </c>
      <c r="G48" s="57">
        <v>9.1730000000000006E-3</v>
      </c>
      <c r="H48" s="57">
        <v>1.1662E-2</v>
      </c>
      <c r="I48" s="57">
        <v>1.4205000000000001E-2</v>
      </c>
      <c r="J48" s="57">
        <v>1.6750000000000001E-2</v>
      </c>
      <c r="K48" s="57">
        <v>1.933E-2</v>
      </c>
      <c r="L48" s="57">
        <v>2.1940000000000001E-2</v>
      </c>
      <c r="M48" s="57">
        <v>2.4497999999999999E-2</v>
      </c>
      <c r="N48" s="57">
        <v>2.7092999999999999E-2</v>
      </c>
      <c r="O48" s="57">
        <v>2.9574E-2</v>
      </c>
      <c r="P48" s="57">
        <v>3.1995999999999997E-2</v>
      </c>
      <c r="Q48" s="57">
        <v>3.4326000000000002E-2</v>
      </c>
      <c r="R48" s="57">
        <v>3.6560000000000002E-2</v>
      </c>
      <c r="S48" s="57">
        <v>3.8761999999999998E-2</v>
      </c>
      <c r="T48" s="57">
        <v>4.0908E-2</v>
      </c>
      <c r="U48" s="57">
        <v>4.3035999999999998E-2</v>
      </c>
      <c r="V48" s="57">
        <v>4.5193999999999998E-2</v>
      </c>
      <c r="W48" s="57">
        <v>4.7345999999999999E-2</v>
      </c>
      <c r="X48" s="57">
        <v>4.9475999999999999E-2</v>
      </c>
      <c r="Y48" s="57">
        <v>5.1568000000000003E-2</v>
      </c>
      <c r="Z48" s="57">
        <v>5.3865000000000003E-2</v>
      </c>
      <c r="AA48" s="57">
        <v>5.6161999999999997E-2</v>
      </c>
      <c r="AB48" s="57">
        <v>5.8471000000000002E-2</v>
      </c>
      <c r="AC48" s="57">
        <v>6.0766000000000001E-2</v>
      </c>
      <c r="AD48" s="57">
        <v>6.3177999999999998E-2</v>
      </c>
      <c r="AE48" s="57">
        <v>6.5763000000000002E-2</v>
      </c>
      <c r="AF48" s="57">
        <v>6.8392999999999995E-2</v>
      </c>
      <c r="AG48" s="57">
        <v>7.1109000000000006E-2</v>
      </c>
      <c r="AH48" s="57">
        <v>7.3980000000000004E-2</v>
      </c>
      <c r="AI48" s="57">
        <v>7.6939999999999995E-2</v>
      </c>
      <c r="AJ48" s="57">
        <v>8.0197000000000004E-2</v>
      </c>
      <c r="AK48" s="58">
        <v>0.118495</v>
      </c>
    </row>
    <row r="49" spans="1:37" ht="15" hidden="1" customHeight="1" x14ac:dyDescent="0.35">
      <c r="A49" s="37" t="s">
        <v>357</v>
      </c>
      <c r="B49" s="56" t="s">
        <v>333</v>
      </c>
      <c r="C49" s="57">
        <v>0</v>
      </c>
      <c r="D49" s="57">
        <v>3.3470000000000001E-3</v>
      </c>
      <c r="E49" s="57">
        <v>6.9740000000000002E-3</v>
      </c>
      <c r="F49" s="57">
        <v>1.0396000000000001E-2</v>
      </c>
      <c r="G49" s="57">
        <v>1.3783E-2</v>
      </c>
      <c r="H49" s="57">
        <v>1.7523E-2</v>
      </c>
      <c r="I49" s="57">
        <v>2.1343999999999998E-2</v>
      </c>
      <c r="J49" s="57">
        <v>2.5167999999999999E-2</v>
      </c>
      <c r="K49" s="57">
        <v>2.9045000000000001E-2</v>
      </c>
      <c r="L49" s="57">
        <v>3.2967000000000003E-2</v>
      </c>
      <c r="M49" s="57">
        <v>3.6810000000000002E-2</v>
      </c>
      <c r="N49" s="57">
        <v>4.0710000000000003E-2</v>
      </c>
      <c r="O49" s="57">
        <v>4.4437999999999998E-2</v>
      </c>
      <c r="P49" s="57">
        <v>4.8078000000000003E-2</v>
      </c>
      <c r="Q49" s="57">
        <v>5.1576999999999998E-2</v>
      </c>
      <c r="R49" s="57">
        <v>5.4933999999999997E-2</v>
      </c>
      <c r="S49" s="57">
        <v>5.8243000000000003E-2</v>
      </c>
      <c r="T49" s="57">
        <v>6.1468000000000002E-2</v>
      </c>
      <c r="U49" s="57">
        <v>6.4666000000000001E-2</v>
      </c>
      <c r="V49" s="57">
        <v>6.7907999999999996E-2</v>
      </c>
      <c r="W49" s="57">
        <v>7.1141999999999997E-2</v>
      </c>
      <c r="X49" s="57">
        <v>7.4342000000000005E-2</v>
      </c>
      <c r="Y49" s="57">
        <v>7.7485999999999999E-2</v>
      </c>
      <c r="Z49" s="57">
        <v>8.0937999999999996E-2</v>
      </c>
      <c r="AA49" s="57">
        <v>8.4388000000000005E-2</v>
      </c>
      <c r="AB49" s="57">
        <v>8.7859000000000007E-2</v>
      </c>
      <c r="AC49" s="57">
        <v>9.1306999999999999E-2</v>
      </c>
      <c r="AD49" s="57">
        <v>9.4931000000000001E-2</v>
      </c>
      <c r="AE49" s="57">
        <v>9.8815E-2</v>
      </c>
      <c r="AF49" s="57">
        <v>0.102767</v>
      </c>
      <c r="AG49" s="57">
        <v>0.106848</v>
      </c>
      <c r="AH49" s="57">
        <v>0.111162</v>
      </c>
      <c r="AI49" s="57">
        <v>0.11561</v>
      </c>
      <c r="AJ49" s="57">
        <v>0.120504</v>
      </c>
      <c r="AK49" s="58">
        <v>0.118495</v>
      </c>
    </row>
    <row r="50" spans="1:37" ht="15" hidden="1" customHeight="1" x14ac:dyDescent="0.35">
      <c r="A50" s="37" t="s">
        <v>358</v>
      </c>
      <c r="B50" s="56" t="s">
        <v>359</v>
      </c>
      <c r="C50" s="57">
        <v>184.005188</v>
      </c>
      <c r="D50" s="57">
        <v>189.304642</v>
      </c>
      <c r="E50" s="57">
        <v>195.22676100000001</v>
      </c>
      <c r="F50" s="57">
        <v>197.757507</v>
      </c>
      <c r="G50" s="57">
        <v>199.03070099999999</v>
      </c>
      <c r="H50" s="57">
        <v>201.12429800000001</v>
      </c>
      <c r="I50" s="57">
        <v>203.203552</v>
      </c>
      <c r="J50" s="57">
        <v>205.051636</v>
      </c>
      <c r="K50" s="57">
        <v>207.07008400000001</v>
      </c>
      <c r="L50" s="57">
        <v>209.16021699999999</v>
      </c>
      <c r="M50" s="57">
        <v>210.68545499999999</v>
      </c>
      <c r="N50" s="57">
        <v>212.298599</v>
      </c>
      <c r="O50" s="57">
        <v>213.34205600000001</v>
      </c>
      <c r="P50" s="57">
        <v>214.542068</v>
      </c>
      <c r="Q50" s="57">
        <v>215.74951200000001</v>
      </c>
      <c r="R50" s="57">
        <v>216.92742899999999</v>
      </c>
      <c r="S50" s="57">
        <v>218.027252</v>
      </c>
      <c r="T50" s="57">
        <v>219.37228400000001</v>
      </c>
      <c r="U50" s="57">
        <v>221.05291700000001</v>
      </c>
      <c r="V50" s="57">
        <v>222.56549100000001</v>
      </c>
      <c r="W50" s="57">
        <v>224.330399</v>
      </c>
      <c r="X50" s="57">
        <v>225.99804700000001</v>
      </c>
      <c r="Y50" s="57">
        <v>227.60102800000001</v>
      </c>
      <c r="Z50" s="57">
        <v>228.670715</v>
      </c>
      <c r="AA50" s="57">
        <v>230.20396400000001</v>
      </c>
      <c r="AB50" s="57">
        <v>231.493225</v>
      </c>
      <c r="AC50" s="57">
        <v>232.744125</v>
      </c>
      <c r="AD50" s="57">
        <v>234.32818599999999</v>
      </c>
      <c r="AE50" s="57">
        <v>236.06668099999999</v>
      </c>
      <c r="AF50" s="57">
        <v>237.60784899999999</v>
      </c>
      <c r="AG50" s="57">
        <v>239.244888</v>
      </c>
      <c r="AH50" s="57">
        <v>240.981506</v>
      </c>
      <c r="AI50" s="57">
        <v>242.35742200000001</v>
      </c>
      <c r="AJ50" s="57">
        <v>243.85408000000001</v>
      </c>
      <c r="AK50" s="58">
        <v>7.9439999999999997E-3</v>
      </c>
    </row>
    <row r="51" spans="1:37" ht="15" hidden="1" customHeight="1" x14ac:dyDescent="0.35">
      <c r="A51" s="37" t="s">
        <v>360</v>
      </c>
      <c r="B51" s="40" t="s">
        <v>361</v>
      </c>
      <c r="C51" s="59">
        <v>293.01480099999998</v>
      </c>
      <c r="D51" s="59">
        <v>301.08410600000002</v>
      </c>
      <c r="E51" s="59">
        <v>310.16299400000003</v>
      </c>
      <c r="F51" s="59">
        <v>314.97378500000002</v>
      </c>
      <c r="G51" s="59">
        <v>318.52365099999997</v>
      </c>
      <c r="H51" s="59">
        <v>322.93359400000003</v>
      </c>
      <c r="I51" s="59">
        <v>327.53717</v>
      </c>
      <c r="J51" s="59">
        <v>332.058289</v>
      </c>
      <c r="K51" s="59">
        <v>336.86764499999998</v>
      </c>
      <c r="L51" s="59">
        <v>341.94052099999999</v>
      </c>
      <c r="M51" s="59">
        <v>346.35318000000001</v>
      </c>
      <c r="N51" s="59">
        <v>351.29049700000002</v>
      </c>
      <c r="O51" s="59">
        <v>355.69610599999999</v>
      </c>
      <c r="P51" s="59">
        <v>360.20773300000002</v>
      </c>
      <c r="Q51" s="59">
        <v>365.33566300000001</v>
      </c>
      <c r="R51" s="59">
        <v>370.13360599999999</v>
      </c>
      <c r="S51" s="59">
        <v>375.03533900000002</v>
      </c>
      <c r="T51" s="59">
        <v>380.35534699999999</v>
      </c>
      <c r="U51" s="59">
        <v>386.15716600000002</v>
      </c>
      <c r="V51" s="59">
        <v>391.89001500000001</v>
      </c>
      <c r="W51" s="59">
        <v>397.918274</v>
      </c>
      <c r="X51" s="59">
        <v>403.98684700000001</v>
      </c>
      <c r="Y51" s="59">
        <v>409.58651700000001</v>
      </c>
      <c r="Z51" s="59">
        <v>415.03332499999999</v>
      </c>
      <c r="AA51" s="59">
        <v>420.51568600000002</v>
      </c>
      <c r="AB51" s="59">
        <v>425.92861900000003</v>
      </c>
      <c r="AC51" s="59">
        <v>431.32244900000001</v>
      </c>
      <c r="AD51" s="59">
        <v>437.19461100000001</v>
      </c>
      <c r="AE51" s="59">
        <v>443.46176100000002</v>
      </c>
      <c r="AF51" s="59">
        <v>449.68579099999999</v>
      </c>
      <c r="AG51" s="59">
        <v>456.20559700000001</v>
      </c>
      <c r="AH51" s="59">
        <v>462.99740600000001</v>
      </c>
      <c r="AI51" s="59">
        <v>469.49850500000002</v>
      </c>
      <c r="AJ51" s="59">
        <v>476.31561299999998</v>
      </c>
      <c r="AK51" s="60">
        <v>1.4437E-2</v>
      </c>
    </row>
    <row r="52" spans="1:37" ht="15.75" hidden="1" customHeight="1" x14ac:dyDescent="0.35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</row>
    <row r="53" spans="1:37" ht="15" hidden="1" customHeight="1" x14ac:dyDescent="0.35">
      <c r="A53" s="13"/>
      <c r="B53" s="40" t="s">
        <v>362</v>
      </c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</row>
    <row r="54" spans="1:37" ht="15" hidden="1" customHeight="1" x14ac:dyDescent="0.35">
      <c r="A54" s="13"/>
      <c r="B54" s="40" t="s">
        <v>315</v>
      </c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</row>
    <row r="55" spans="1:37" ht="15" hidden="1" customHeight="1" x14ac:dyDescent="0.35">
      <c r="A55" s="37" t="s">
        <v>363</v>
      </c>
      <c r="B55" s="56" t="s">
        <v>317</v>
      </c>
      <c r="C55" s="57">
        <v>421.07257099999998</v>
      </c>
      <c r="D55" s="57">
        <v>428.62927200000001</v>
      </c>
      <c r="E55" s="57">
        <v>434.97189300000002</v>
      </c>
      <c r="F55" s="57">
        <v>438.23880000000003</v>
      </c>
      <c r="G55" s="57">
        <v>441.56359900000001</v>
      </c>
      <c r="H55" s="57">
        <v>441.93344100000002</v>
      </c>
      <c r="I55" s="57">
        <v>442.58660900000001</v>
      </c>
      <c r="J55" s="57">
        <v>443.20230099999998</v>
      </c>
      <c r="K55" s="57">
        <v>443.14770499999997</v>
      </c>
      <c r="L55" s="57">
        <v>442.41061400000001</v>
      </c>
      <c r="M55" s="57">
        <v>440.39837599999998</v>
      </c>
      <c r="N55" s="57">
        <v>440.77621499999998</v>
      </c>
      <c r="O55" s="57">
        <v>440.61215199999998</v>
      </c>
      <c r="P55" s="57">
        <v>441.31921399999999</v>
      </c>
      <c r="Q55" s="57">
        <v>443.67327899999998</v>
      </c>
      <c r="R55" s="57">
        <v>445.47525000000002</v>
      </c>
      <c r="S55" s="57">
        <v>447.97421300000002</v>
      </c>
      <c r="T55" s="57">
        <v>450.572968</v>
      </c>
      <c r="U55" s="57">
        <v>453.78460699999999</v>
      </c>
      <c r="V55" s="57">
        <v>456.64996300000001</v>
      </c>
      <c r="W55" s="57">
        <v>459.51303100000001</v>
      </c>
      <c r="X55" s="57">
        <v>461.97070300000001</v>
      </c>
      <c r="Y55" s="57">
        <v>462.946259</v>
      </c>
      <c r="Z55" s="57">
        <v>464.8974</v>
      </c>
      <c r="AA55" s="57">
        <v>465.10403400000001</v>
      </c>
      <c r="AB55" s="57">
        <v>465.17047100000002</v>
      </c>
      <c r="AC55" s="57">
        <v>464.85879499999999</v>
      </c>
      <c r="AD55" s="57">
        <v>464.51709</v>
      </c>
      <c r="AE55" s="57">
        <v>464.39480600000002</v>
      </c>
      <c r="AF55" s="57">
        <v>464.73046900000003</v>
      </c>
      <c r="AG55" s="57">
        <v>465.38476600000001</v>
      </c>
      <c r="AH55" s="57">
        <v>465.834137</v>
      </c>
      <c r="AI55" s="57">
        <v>466.673248</v>
      </c>
      <c r="AJ55" s="57">
        <v>467.63400300000001</v>
      </c>
      <c r="AK55" s="58">
        <v>2.725E-3</v>
      </c>
    </row>
    <row r="56" spans="1:37" ht="15" hidden="1" customHeight="1" x14ac:dyDescent="0.35">
      <c r="A56" s="37" t="s">
        <v>364</v>
      </c>
      <c r="B56" s="56" t="s">
        <v>319</v>
      </c>
      <c r="C56" s="57">
        <v>159.64492799999999</v>
      </c>
      <c r="D56" s="57">
        <v>161.338638</v>
      </c>
      <c r="E56" s="57">
        <v>162.90081799999999</v>
      </c>
      <c r="F56" s="57">
        <v>163.96824599999999</v>
      </c>
      <c r="G56" s="57">
        <v>165.535034</v>
      </c>
      <c r="H56" s="57">
        <v>166.36462399999999</v>
      </c>
      <c r="I56" s="57">
        <v>167.512878</v>
      </c>
      <c r="J56" s="57">
        <v>168.80389400000001</v>
      </c>
      <c r="K56" s="57">
        <v>170.11644000000001</v>
      </c>
      <c r="L56" s="57">
        <v>171.52681000000001</v>
      </c>
      <c r="M56" s="57">
        <v>172.45697000000001</v>
      </c>
      <c r="N56" s="57">
        <v>173.94795199999999</v>
      </c>
      <c r="O56" s="57">
        <v>175.52186599999999</v>
      </c>
      <c r="P56" s="57">
        <v>177.21077</v>
      </c>
      <c r="Q56" s="57">
        <v>179.53555299999999</v>
      </c>
      <c r="R56" s="57">
        <v>181.979919</v>
      </c>
      <c r="S56" s="57">
        <v>185.33613600000001</v>
      </c>
      <c r="T56" s="57">
        <v>188.67643699999999</v>
      </c>
      <c r="U56" s="57">
        <v>192.53710899999999</v>
      </c>
      <c r="V56" s="57">
        <v>196.89381399999999</v>
      </c>
      <c r="W56" s="57">
        <v>201.33393899999999</v>
      </c>
      <c r="X56" s="57">
        <v>205.77995300000001</v>
      </c>
      <c r="Y56" s="57">
        <v>209.51385500000001</v>
      </c>
      <c r="Z56" s="57">
        <v>214.014725</v>
      </c>
      <c r="AA56" s="57">
        <v>217.58680699999999</v>
      </c>
      <c r="AB56" s="57">
        <v>221.099289</v>
      </c>
      <c r="AC56" s="57">
        <v>224.47189299999999</v>
      </c>
      <c r="AD56" s="57">
        <v>227.88591</v>
      </c>
      <c r="AE56" s="57">
        <v>231.51246599999999</v>
      </c>
      <c r="AF56" s="57">
        <v>235.337402</v>
      </c>
      <c r="AG56" s="57">
        <v>239.41059899999999</v>
      </c>
      <c r="AH56" s="57">
        <v>243.41171299999999</v>
      </c>
      <c r="AI56" s="57">
        <v>247.549103</v>
      </c>
      <c r="AJ56" s="57">
        <v>251.76054400000001</v>
      </c>
      <c r="AK56" s="58">
        <v>1.4003E-2</v>
      </c>
    </row>
    <row r="57" spans="1:37" ht="15" hidden="1" customHeight="1" x14ac:dyDescent="0.35">
      <c r="A57" s="37" t="s">
        <v>365</v>
      </c>
      <c r="B57" s="56" t="s">
        <v>321</v>
      </c>
      <c r="C57" s="57">
        <v>1.8696000000000001E-2</v>
      </c>
      <c r="D57" s="57">
        <v>6.8598000000000006E-2</v>
      </c>
      <c r="E57" s="57">
        <v>0.120615</v>
      </c>
      <c r="F57" s="57">
        <v>0.17078299999999999</v>
      </c>
      <c r="G57" s="57">
        <v>0.21857199999999999</v>
      </c>
      <c r="H57" s="57">
        <v>0.26278299999999999</v>
      </c>
      <c r="I57" s="57">
        <v>0.30685200000000001</v>
      </c>
      <c r="J57" s="57">
        <v>0.35062599999999999</v>
      </c>
      <c r="K57" s="57">
        <v>0.39366699999999999</v>
      </c>
      <c r="L57" s="57">
        <v>0.43601600000000001</v>
      </c>
      <c r="M57" s="57">
        <v>0.47674699999999998</v>
      </c>
      <c r="N57" s="57">
        <v>0.52044199999999996</v>
      </c>
      <c r="O57" s="57">
        <v>0.56362699999999999</v>
      </c>
      <c r="P57" s="57">
        <v>0.60775400000000002</v>
      </c>
      <c r="Q57" s="57">
        <v>0.65335200000000004</v>
      </c>
      <c r="R57" s="57">
        <v>0.70160100000000003</v>
      </c>
      <c r="S57" s="57">
        <v>0.75008699999999995</v>
      </c>
      <c r="T57" s="57">
        <v>0.79902700000000004</v>
      </c>
      <c r="U57" s="57">
        <v>0.85284899999999997</v>
      </c>
      <c r="V57" s="57">
        <v>0.90869299999999997</v>
      </c>
      <c r="W57" s="57">
        <v>0.96638999999999997</v>
      </c>
      <c r="X57" s="57">
        <v>1.02586</v>
      </c>
      <c r="Y57" s="57">
        <v>1.0835950000000001</v>
      </c>
      <c r="Z57" s="57">
        <v>1.143052</v>
      </c>
      <c r="AA57" s="57">
        <v>1.201173</v>
      </c>
      <c r="AB57" s="57">
        <v>1.2580610000000001</v>
      </c>
      <c r="AC57" s="57">
        <v>1.313269</v>
      </c>
      <c r="AD57" s="57">
        <v>1.3708929999999999</v>
      </c>
      <c r="AE57" s="57">
        <v>1.4325270000000001</v>
      </c>
      <c r="AF57" s="57">
        <v>1.496977</v>
      </c>
      <c r="AG57" s="57">
        <v>1.5644130000000001</v>
      </c>
      <c r="AH57" s="57">
        <v>1.636668</v>
      </c>
      <c r="AI57" s="57">
        <v>1.7133179999999999</v>
      </c>
      <c r="AJ57" s="57">
        <v>1.797256</v>
      </c>
      <c r="AK57" s="58">
        <v>0.107444</v>
      </c>
    </row>
    <row r="58" spans="1:37" ht="15" hidden="1" customHeight="1" x14ac:dyDescent="0.35">
      <c r="A58" s="37" t="s">
        <v>366</v>
      </c>
      <c r="B58" s="56" t="s">
        <v>323</v>
      </c>
      <c r="C58" s="57">
        <v>2.062E-3</v>
      </c>
      <c r="D58" s="57">
        <v>3.2146000000000001E-2</v>
      </c>
      <c r="E58" s="57">
        <v>6.5713999999999995E-2</v>
      </c>
      <c r="F58" s="57">
        <v>9.7362000000000004E-2</v>
      </c>
      <c r="G58" s="57">
        <v>0.12724299999999999</v>
      </c>
      <c r="H58" s="57">
        <v>0.154783</v>
      </c>
      <c r="I58" s="57">
        <v>0.182111</v>
      </c>
      <c r="J58" s="57">
        <v>0.20980199999999999</v>
      </c>
      <c r="K58" s="57">
        <v>0.23774500000000001</v>
      </c>
      <c r="L58" s="57">
        <v>0.266181</v>
      </c>
      <c r="M58" s="57">
        <v>0.29478199999999999</v>
      </c>
      <c r="N58" s="57">
        <v>0.32671</v>
      </c>
      <c r="O58" s="57">
        <v>0.35945300000000002</v>
      </c>
      <c r="P58" s="57">
        <v>0.39486700000000002</v>
      </c>
      <c r="Q58" s="57">
        <v>0.43365700000000001</v>
      </c>
      <c r="R58" s="57">
        <v>0.47603200000000001</v>
      </c>
      <c r="S58" s="57">
        <v>0.523814</v>
      </c>
      <c r="T58" s="57">
        <v>0.57704299999999997</v>
      </c>
      <c r="U58" s="57">
        <v>0.63655399999999995</v>
      </c>
      <c r="V58" s="57">
        <v>0.70297500000000002</v>
      </c>
      <c r="W58" s="57">
        <v>0.77712300000000001</v>
      </c>
      <c r="X58" s="57">
        <v>0.86010900000000001</v>
      </c>
      <c r="Y58" s="57">
        <v>0.95043699999999998</v>
      </c>
      <c r="Z58" s="57">
        <v>1.0524340000000001</v>
      </c>
      <c r="AA58" s="57">
        <v>1.164596</v>
      </c>
      <c r="AB58" s="57">
        <v>1.2878620000000001</v>
      </c>
      <c r="AC58" s="57">
        <v>1.422949</v>
      </c>
      <c r="AD58" s="57">
        <v>1.575896</v>
      </c>
      <c r="AE58" s="57">
        <v>1.7500720000000001</v>
      </c>
      <c r="AF58" s="57">
        <v>1.9455800000000001</v>
      </c>
      <c r="AG58" s="57">
        <v>2.1642890000000001</v>
      </c>
      <c r="AH58" s="57">
        <v>2.4107720000000001</v>
      </c>
      <c r="AI58" s="57">
        <v>2.685772</v>
      </c>
      <c r="AJ58" s="57">
        <v>2.99356</v>
      </c>
      <c r="AK58" s="58">
        <v>0.15221399999999999</v>
      </c>
    </row>
    <row r="59" spans="1:37" ht="15" hidden="1" customHeight="1" x14ac:dyDescent="0.35">
      <c r="A59" s="37" t="s">
        <v>367</v>
      </c>
      <c r="B59" s="56" t="s">
        <v>325</v>
      </c>
      <c r="C59" s="57">
        <v>38.436489000000002</v>
      </c>
      <c r="D59" s="57">
        <v>43.220706999999997</v>
      </c>
      <c r="E59" s="57">
        <v>47.729762999999998</v>
      </c>
      <c r="F59" s="57">
        <v>51.781821999999998</v>
      </c>
      <c r="G59" s="57">
        <v>55.605091000000002</v>
      </c>
      <c r="H59" s="57">
        <v>58.935336999999997</v>
      </c>
      <c r="I59" s="57">
        <v>62.183365000000002</v>
      </c>
      <c r="J59" s="57">
        <v>65.332024000000004</v>
      </c>
      <c r="K59" s="57">
        <v>68.427383000000006</v>
      </c>
      <c r="L59" s="57">
        <v>71.507560999999995</v>
      </c>
      <c r="M59" s="57">
        <v>74.429046999999997</v>
      </c>
      <c r="N59" s="57">
        <v>77.779251000000002</v>
      </c>
      <c r="O59" s="57">
        <v>81.091080000000005</v>
      </c>
      <c r="P59" s="57">
        <v>84.596587999999997</v>
      </c>
      <c r="Q59" s="57">
        <v>88.225112999999993</v>
      </c>
      <c r="R59" s="57">
        <v>91.986419999999995</v>
      </c>
      <c r="S59" s="57">
        <v>95.994895999999997</v>
      </c>
      <c r="T59" s="57">
        <v>99.902480999999995</v>
      </c>
      <c r="U59" s="57">
        <v>103.912582</v>
      </c>
      <c r="V59" s="57">
        <v>108.087898</v>
      </c>
      <c r="W59" s="57">
        <v>112.48613</v>
      </c>
      <c r="X59" s="57">
        <v>116.982185</v>
      </c>
      <c r="Y59" s="57">
        <v>121.75457</v>
      </c>
      <c r="Z59" s="57">
        <v>127.03774300000001</v>
      </c>
      <c r="AA59" s="57">
        <v>132.46637000000001</v>
      </c>
      <c r="AB59" s="57">
        <v>138.08168000000001</v>
      </c>
      <c r="AC59" s="57">
        <v>143.801895</v>
      </c>
      <c r="AD59" s="57">
        <v>149.85707099999999</v>
      </c>
      <c r="AE59" s="57">
        <v>156.444107</v>
      </c>
      <c r="AF59" s="57">
        <v>163.213303</v>
      </c>
      <c r="AG59" s="57">
        <v>170.46049500000001</v>
      </c>
      <c r="AH59" s="57">
        <v>177.73332199999999</v>
      </c>
      <c r="AI59" s="57">
        <v>185.506912</v>
      </c>
      <c r="AJ59" s="57">
        <v>193.50152600000001</v>
      </c>
      <c r="AK59" s="58">
        <v>4.7957E-2</v>
      </c>
    </row>
    <row r="60" spans="1:37" ht="15" hidden="1" customHeight="1" x14ac:dyDescent="0.35">
      <c r="A60" s="37" t="s">
        <v>368</v>
      </c>
      <c r="B60" s="56" t="s">
        <v>327</v>
      </c>
      <c r="C60" s="57">
        <v>8.0459999999999993E-3</v>
      </c>
      <c r="D60" s="57">
        <v>0.15003</v>
      </c>
      <c r="E60" s="57">
        <v>0.30063899999999999</v>
      </c>
      <c r="F60" s="57">
        <v>0.460121</v>
      </c>
      <c r="G60" s="57">
        <v>0.62648499999999996</v>
      </c>
      <c r="H60" s="57">
        <v>0.79138699999999995</v>
      </c>
      <c r="I60" s="57">
        <v>0.95980100000000002</v>
      </c>
      <c r="J60" s="57">
        <v>1.1296710000000001</v>
      </c>
      <c r="K60" s="57">
        <v>1.298994</v>
      </c>
      <c r="L60" s="57">
        <v>1.4676100000000001</v>
      </c>
      <c r="M60" s="57">
        <v>1.63245</v>
      </c>
      <c r="N60" s="57">
        <v>1.8056410000000001</v>
      </c>
      <c r="O60" s="57">
        <v>1.976529</v>
      </c>
      <c r="P60" s="57">
        <v>2.1510129999999998</v>
      </c>
      <c r="Q60" s="57">
        <v>2.3309489999999999</v>
      </c>
      <c r="R60" s="57">
        <v>2.515593</v>
      </c>
      <c r="S60" s="57">
        <v>2.7098680000000002</v>
      </c>
      <c r="T60" s="57">
        <v>2.9113899999999999</v>
      </c>
      <c r="U60" s="57">
        <v>3.1230730000000002</v>
      </c>
      <c r="V60" s="57">
        <v>3.3458060000000001</v>
      </c>
      <c r="W60" s="57">
        <v>3.5759300000000001</v>
      </c>
      <c r="X60" s="57">
        <v>3.8127550000000001</v>
      </c>
      <c r="Y60" s="57">
        <v>4.050529</v>
      </c>
      <c r="Z60" s="57">
        <v>4.3011559999999998</v>
      </c>
      <c r="AA60" s="57">
        <v>4.5457809999999998</v>
      </c>
      <c r="AB60" s="57">
        <v>4.7860259999999997</v>
      </c>
      <c r="AC60" s="57">
        <v>5.0204230000000001</v>
      </c>
      <c r="AD60" s="57">
        <v>5.2642150000000001</v>
      </c>
      <c r="AE60" s="57">
        <v>5.5239919999999998</v>
      </c>
      <c r="AF60" s="57">
        <v>5.7932959999999998</v>
      </c>
      <c r="AG60" s="57">
        <v>6.0734329999999996</v>
      </c>
      <c r="AH60" s="57">
        <v>6.3736940000000004</v>
      </c>
      <c r="AI60" s="57">
        <v>6.6911560000000003</v>
      </c>
      <c r="AJ60" s="57">
        <v>7.030945</v>
      </c>
      <c r="AK60" s="58">
        <v>0.127752</v>
      </c>
    </row>
    <row r="61" spans="1:37" ht="15" hidden="1" customHeight="1" x14ac:dyDescent="0.35">
      <c r="A61" s="37" t="s">
        <v>369</v>
      </c>
      <c r="B61" s="56" t="s">
        <v>329</v>
      </c>
      <c r="C61" s="57">
        <v>0</v>
      </c>
      <c r="D61" s="57">
        <v>0</v>
      </c>
      <c r="E61" s="57">
        <v>0</v>
      </c>
      <c r="F61" s="57">
        <v>3.6407000000000002E-2</v>
      </c>
      <c r="G61" s="57">
        <v>7.3520000000000002E-2</v>
      </c>
      <c r="H61" s="57">
        <v>0.11157400000000001</v>
      </c>
      <c r="I61" s="57">
        <v>0.151034</v>
      </c>
      <c r="J61" s="57">
        <v>0.19117500000000001</v>
      </c>
      <c r="K61" s="57">
        <v>0.23122999999999999</v>
      </c>
      <c r="L61" s="57">
        <v>0.27076699999999998</v>
      </c>
      <c r="M61" s="57">
        <v>0.30877100000000002</v>
      </c>
      <c r="N61" s="57">
        <v>0.34762900000000002</v>
      </c>
      <c r="O61" s="57">
        <v>0.38478800000000002</v>
      </c>
      <c r="P61" s="57">
        <v>0.42154000000000003</v>
      </c>
      <c r="Q61" s="57">
        <v>0.45874799999999999</v>
      </c>
      <c r="R61" s="57">
        <v>0.496172</v>
      </c>
      <c r="S61" s="57">
        <v>0.53489500000000001</v>
      </c>
      <c r="T61" s="57">
        <v>0.57446900000000001</v>
      </c>
      <c r="U61" s="57">
        <v>0.61553500000000005</v>
      </c>
      <c r="V61" s="57">
        <v>0.65843099999999999</v>
      </c>
      <c r="W61" s="57">
        <v>0.70334200000000002</v>
      </c>
      <c r="X61" s="57">
        <v>0.75043400000000005</v>
      </c>
      <c r="Y61" s="57">
        <v>0.79770300000000005</v>
      </c>
      <c r="Z61" s="57">
        <v>0.84734500000000001</v>
      </c>
      <c r="AA61" s="57">
        <v>0.89698900000000004</v>
      </c>
      <c r="AB61" s="57">
        <v>0.94664599999999999</v>
      </c>
      <c r="AC61" s="57">
        <v>0.99405900000000003</v>
      </c>
      <c r="AD61" s="57">
        <v>1.0424979999999999</v>
      </c>
      <c r="AE61" s="57">
        <v>1.0934330000000001</v>
      </c>
      <c r="AF61" s="57">
        <v>1.14578</v>
      </c>
      <c r="AG61" s="57">
        <v>1.1999329999999999</v>
      </c>
      <c r="AH61" s="57">
        <v>1.257482</v>
      </c>
      <c r="AI61" s="57">
        <v>1.318009</v>
      </c>
      <c r="AJ61" s="57">
        <v>1.38188</v>
      </c>
      <c r="AK61" s="58" t="s">
        <v>123</v>
      </c>
    </row>
    <row r="62" spans="1:37" ht="15" hidden="1" customHeight="1" x14ac:dyDescent="0.35">
      <c r="A62" s="37" t="s">
        <v>370</v>
      </c>
      <c r="B62" s="56" t="s">
        <v>331</v>
      </c>
      <c r="C62" s="57">
        <v>0</v>
      </c>
      <c r="D62" s="57">
        <v>0</v>
      </c>
      <c r="E62" s="57">
        <v>0</v>
      </c>
      <c r="F62" s="57">
        <v>3.7451999999999999E-2</v>
      </c>
      <c r="G62" s="57">
        <v>7.5627E-2</v>
      </c>
      <c r="H62" s="57">
        <v>0.115074</v>
      </c>
      <c r="I62" s="57">
        <v>0.15631600000000001</v>
      </c>
      <c r="J62" s="57">
        <v>0.198652</v>
      </c>
      <c r="K62" s="57">
        <v>0.241344</v>
      </c>
      <c r="L62" s="57">
        <v>0.28400999999999998</v>
      </c>
      <c r="M62" s="57">
        <v>0.32561200000000001</v>
      </c>
      <c r="N62" s="57">
        <v>0.368732</v>
      </c>
      <c r="O62" s="57">
        <v>0.41078900000000002</v>
      </c>
      <c r="P62" s="57">
        <v>0.452986</v>
      </c>
      <c r="Q62" s="57">
        <v>0.495643</v>
      </c>
      <c r="R62" s="57">
        <v>0.53861700000000001</v>
      </c>
      <c r="S62" s="57">
        <v>0.583152</v>
      </c>
      <c r="T62" s="57">
        <v>0.62879600000000002</v>
      </c>
      <c r="U62" s="57">
        <v>0.67624499999999999</v>
      </c>
      <c r="V62" s="57">
        <v>0.72579300000000002</v>
      </c>
      <c r="W62" s="57">
        <v>0.777613</v>
      </c>
      <c r="X62" s="57">
        <v>0.83215600000000001</v>
      </c>
      <c r="Y62" s="57">
        <v>0.88697999999999999</v>
      </c>
      <c r="Z62" s="57">
        <v>0.94449099999999997</v>
      </c>
      <c r="AA62" s="57">
        <v>1.002006</v>
      </c>
      <c r="AB62" s="57">
        <v>1.0594410000000001</v>
      </c>
      <c r="AC62" s="57">
        <v>1.11436</v>
      </c>
      <c r="AD62" s="57">
        <v>1.1703460000000001</v>
      </c>
      <c r="AE62" s="57">
        <v>1.2289749999999999</v>
      </c>
      <c r="AF62" s="57">
        <v>1.2889870000000001</v>
      </c>
      <c r="AG62" s="57">
        <v>1.350803</v>
      </c>
      <c r="AH62" s="57">
        <v>1.4162079999999999</v>
      </c>
      <c r="AI62" s="57">
        <v>1.4848030000000001</v>
      </c>
      <c r="AJ62" s="57">
        <v>1.556978</v>
      </c>
      <c r="AK62" s="58" t="s">
        <v>123</v>
      </c>
    </row>
    <row r="63" spans="1:37" ht="15" hidden="1" customHeight="1" x14ac:dyDescent="0.35">
      <c r="A63" s="37" t="s">
        <v>371</v>
      </c>
      <c r="B63" s="56" t="s">
        <v>333</v>
      </c>
      <c r="C63" s="57">
        <v>0</v>
      </c>
      <c r="D63" s="57">
        <v>0</v>
      </c>
      <c r="E63" s="57">
        <v>0</v>
      </c>
      <c r="F63" s="57">
        <v>0</v>
      </c>
      <c r="G63" s="57">
        <v>0</v>
      </c>
      <c r="H63" s="57">
        <v>0</v>
      </c>
      <c r="I63" s="57">
        <v>0</v>
      </c>
      <c r="J63" s="57">
        <v>0</v>
      </c>
      <c r="K63" s="57">
        <v>0</v>
      </c>
      <c r="L63" s="57">
        <v>0</v>
      </c>
      <c r="M63" s="57">
        <v>0</v>
      </c>
      <c r="N63" s="57">
        <v>0</v>
      </c>
      <c r="O63" s="57">
        <v>0</v>
      </c>
      <c r="P63" s="57">
        <v>0</v>
      </c>
      <c r="Q63" s="57">
        <v>0</v>
      </c>
      <c r="R63" s="57">
        <v>0</v>
      </c>
      <c r="S63" s="57">
        <v>0</v>
      </c>
      <c r="T63" s="57">
        <v>0</v>
      </c>
      <c r="U63" s="57">
        <v>0</v>
      </c>
      <c r="V63" s="57">
        <v>0</v>
      </c>
      <c r="W63" s="57">
        <v>0</v>
      </c>
      <c r="X63" s="57">
        <v>0</v>
      </c>
      <c r="Y63" s="57">
        <v>0</v>
      </c>
      <c r="Z63" s="57">
        <v>0</v>
      </c>
      <c r="AA63" s="57">
        <v>0</v>
      </c>
      <c r="AB63" s="57">
        <v>0</v>
      </c>
      <c r="AC63" s="57">
        <v>0</v>
      </c>
      <c r="AD63" s="57">
        <v>0</v>
      </c>
      <c r="AE63" s="57">
        <v>0</v>
      </c>
      <c r="AF63" s="57">
        <v>0</v>
      </c>
      <c r="AG63" s="57">
        <v>0</v>
      </c>
      <c r="AH63" s="57">
        <v>0</v>
      </c>
      <c r="AI63" s="57">
        <v>0</v>
      </c>
      <c r="AJ63" s="57">
        <v>0</v>
      </c>
      <c r="AK63" s="58" t="s">
        <v>123</v>
      </c>
    </row>
    <row r="64" spans="1:37" ht="15" hidden="1" customHeight="1" x14ac:dyDescent="0.35">
      <c r="A64" s="37" t="s">
        <v>372</v>
      </c>
      <c r="B64" s="56" t="s">
        <v>335</v>
      </c>
      <c r="C64" s="57">
        <v>619.18280000000004</v>
      </c>
      <c r="D64" s="57">
        <v>633.43926999999996</v>
      </c>
      <c r="E64" s="57">
        <v>646.08953899999995</v>
      </c>
      <c r="F64" s="57">
        <v>654.79132100000004</v>
      </c>
      <c r="G64" s="57">
        <v>663.82519500000001</v>
      </c>
      <c r="H64" s="57">
        <v>668.66906700000004</v>
      </c>
      <c r="I64" s="57">
        <v>674.03881799999999</v>
      </c>
      <c r="J64" s="57">
        <v>679.41815199999996</v>
      </c>
      <c r="K64" s="57">
        <v>684.09436000000005</v>
      </c>
      <c r="L64" s="57">
        <v>688.16961700000002</v>
      </c>
      <c r="M64" s="57">
        <v>690.322632</v>
      </c>
      <c r="N64" s="57">
        <v>695.87243699999999</v>
      </c>
      <c r="O64" s="57">
        <v>700.92010500000004</v>
      </c>
      <c r="P64" s="57">
        <v>707.15472399999999</v>
      </c>
      <c r="Q64" s="57">
        <v>715.80609100000004</v>
      </c>
      <c r="R64" s="57">
        <v>724.16949499999998</v>
      </c>
      <c r="S64" s="57">
        <v>734.40673800000002</v>
      </c>
      <c r="T64" s="57">
        <v>744.64288299999998</v>
      </c>
      <c r="U64" s="57">
        <v>756.13836700000002</v>
      </c>
      <c r="V64" s="57">
        <v>767.97326699999996</v>
      </c>
      <c r="W64" s="57">
        <v>780.13342299999999</v>
      </c>
      <c r="X64" s="57">
        <v>792.01415999999995</v>
      </c>
      <c r="Y64" s="57">
        <v>801.98370399999999</v>
      </c>
      <c r="Z64" s="57">
        <v>814.23852499999998</v>
      </c>
      <c r="AA64" s="57">
        <v>823.96783400000004</v>
      </c>
      <c r="AB64" s="57">
        <v>833.68933100000004</v>
      </c>
      <c r="AC64" s="57">
        <v>842.99786400000005</v>
      </c>
      <c r="AD64" s="57">
        <v>852.68408199999999</v>
      </c>
      <c r="AE64" s="57">
        <v>863.38006600000006</v>
      </c>
      <c r="AF64" s="57">
        <v>874.95147699999995</v>
      </c>
      <c r="AG64" s="57">
        <v>887.60870399999999</v>
      </c>
      <c r="AH64" s="57">
        <v>900.07403599999998</v>
      </c>
      <c r="AI64" s="57">
        <v>913.62188700000002</v>
      </c>
      <c r="AJ64" s="57">
        <v>927.65679899999998</v>
      </c>
      <c r="AK64" s="58">
        <v>1.1993E-2</v>
      </c>
    </row>
    <row r="65" spans="1:37" ht="15" hidden="1" customHeight="1" x14ac:dyDescent="0.35">
      <c r="A65" s="13"/>
      <c r="B65" s="40" t="s">
        <v>336</v>
      </c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</row>
    <row r="66" spans="1:37" ht="15" hidden="1" customHeight="1" x14ac:dyDescent="0.35">
      <c r="A66" s="37" t="s">
        <v>373</v>
      </c>
      <c r="B66" s="56" t="s">
        <v>317</v>
      </c>
      <c r="C66" s="57">
        <v>556.53283699999997</v>
      </c>
      <c r="D66" s="57">
        <v>560.62408400000004</v>
      </c>
      <c r="E66" s="57">
        <v>569.47674600000005</v>
      </c>
      <c r="F66" s="57">
        <v>572.95593299999996</v>
      </c>
      <c r="G66" s="57">
        <v>574.00036599999999</v>
      </c>
      <c r="H66" s="57">
        <v>578.46807899999999</v>
      </c>
      <c r="I66" s="57">
        <v>582.62603799999999</v>
      </c>
      <c r="J66" s="57">
        <v>585.46301300000005</v>
      </c>
      <c r="K66" s="57">
        <v>588.40454099999999</v>
      </c>
      <c r="L66" s="57">
        <v>591.02264400000001</v>
      </c>
      <c r="M66" s="57">
        <v>593.18847700000003</v>
      </c>
      <c r="N66" s="57">
        <v>595.47582999999997</v>
      </c>
      <c r="O66" s="57">
        <v>597.30773899999997</v>
      </c>
      <c r="P66" s="57">
        <v>597.72882100000004</v>
      </c>
      <c r="Q66" s="57">
        <v>600.37744099999998</v>
      </c>
      <c r="R66" s="57">
        <v>601.58441200000004</v>
      </c>
      <c r="S66" s="57">
        <v>603.51025400000003</v>
      </c>
      <c r="T66" s="57">
        <v>607.32476799999995</v>
      </c>
      <c r="U66" s="57">
        <v>613.66851799999995</v>
      </c>
      <c r="V66" s="57">
        <v>621.42108199999996</v>
      </c>
      <c r="W66" s="57">
        <v>630.50195299999996</v>
      </c>
      <c r="X66" s="57">
        <v>640.696594</v>
      </c>
      <c r="Y66" s="57">
        <v>650.79901099999995</v>
      </c>
      <c r="Z66" s="57">
        <v>661.86651600000005</v>
      </c>
      <c r="AA66" s="57">
        <v>671.93603499999995</v>
      </c>
      <c r="AB66" s="57">
        <v>685.05304000000001</v>
      </c>
      <c r="AC66" s="57">
        <v>699.97906499999999</v>
      </c>
      <c r="AD66" s="57">
        <v>716.47705099999996</v>
      </c>
      <c r="AE66" s="57">
        <v>733.45330799999999</v>
      </c>
      <c r="AF66" s="57">
        <v>751.72070299999996</v>
      </c>
      <c r="AG66" s="57">
        <v>771.32397500000002</v>
      </c>
      <c r="AH66" s="57">
        <v>791.72436500000003</v>
      </c>
      <c r="AI66" s="57">
        <v>812.43786599999999</v>
      </c>
      <c r="AJ66" s="57">
        <v>833.99005099999999</v>
      </c>
      <c r="AK66" s="58">
        <v>1.2489E-2</v>
      </c>
    </row>
    <row r="67" spans="1:37" ht="15" hidden="1" customHeight="1" x14ac:dyDescent="0.35">
      <c r="A67" s="37" t="s">
        <v>374</v>
      </c>
      <c r="B67" s="56" t="s">
        <v>319</v>
      </c>
      <c r="C67" s="57">
        <v>314.51889</v>
      </c>
      <c r="D67" s="57">
        <v>309.83703600000001</v>
      </c>
      <c r="E67" s="57">
        <v>308.56381199999998</v>
      </c>
      <c r="F67" s="57">
        <v>305.952271</v>
      </c>
      <c r="G67" s="57">
        <v>302.55242900000002</v>
      </c>
      <c r="H67" s="57">
        <v>300.77383400000002</v>
      </c>
      <c r="I67" s="57">
        <v>299.84695399999998</v>
      </c>
      <c r="J67" s="57">
        <v>300.37066700000003</v>
      </c>
      <c r="K67" s="57">
        <v>300.308044</v>
      </c>
      <c r="L67" s="57">
        <v>301.59848</v>
      </c>
      <c r="M67" s="57">
        <v>301.93789700000002</v>
      </c>
      <c r="N67" s="57">
        <v>303.01904300000001</v>
      </c>
      <c r="O67" s="57">
        <v>305.74752799999999</v>
      </c>
      <c r="P67" s="57">
        <v>305.28469799999999</v>
      </c>
      <c r="Q67" s="57">
        <v>308.50018299999999</v>
      </c>
      <c r="R67" s="57">
        <v>309.00659200000001</v>
      </c>
      <c r="S67" s="57">
        <v>309.48019399999998</v>
      </c>
      <c r="T67" s="57">
        <v>312.61099200000001</v>
      </c>
      <c r="U67" s="57">
        <v>315.47067299999998</v>
      </c>
      <c r="V67" s="57">
        <v>319.42767300000003</v>
      </c>
      <c r="W67" s="57">
        <v>322.84826700000002</v>
      </c>
      <c r="X67" s="57">
        <v>328.76461799999998</v>
      </c>
      <c r="Y67" s="57">
        <v>332.10864299999997</v>
      </c>
      <c r="Z67" s="57">
        <v>337.22937000000002</v>
      </c>
      <c r="AA67" s="57">
        <v>341.59841899999998</v>
      </c>
      <c r="AB67" s="57">
        <v>347.24838299999999</v>
      </c>
      <c r="AC67" s="57">
        <v>353.95550500000002</v>
      </c>
      <c r="AD67" s="57">
        <v>360.22778299999999</v>
      </c>
      <c r="AE67" s="57">
        <v>366.84982300000001</v>
      </c>
      <c r="AF67" s="57">
        <v>373.544464</v>
      </c>
      <c r="AG67" s="57">
        <v>380.464111</v>
      </c>
      <c r="AH67" s="57">
        <v>388.506958</v>
      </c>
      <c r="AI67" s="57">
        <v>394.89712500000002</v>
      </c>
      <c r="AJ67" s="57">
        <v>402.490387</v>
      </c>
      <c r="AK67" s="58">
        <v>8.2089999999999993E-3</v>
      </c>
    </row>
    <row r="68" spans="1:37" ht="15" hidden="1" customHeight="1" x14ac:dyDescent="0.35">
      <c r="A68" s="37" t="s">
        <v>375</v>
      </c>
      <c r="B68" s="56" t="s">
        <v>321</v>
      </c>
      <c r="C68" s="57">
        <v>0.916995</v>
      </c>
      <c r="D68" s="57">
        <v>0.97379099999999996</v>
      </c>
      <c r="E68" s="57">
        <v>1.040497</v>
      </c>
      <c r="F68" s="57">
        <v>1.097607</v>
      </c>
      <c r="G68" s="57">
        <v>1.15185</v>
      </c>
      <c r="H68" s="57">
        <v>1.205884</v>
      </c>
      <c r="I68" s="57">
        <v>1.2549360000000001</v>
      </c>
      <c r="J68" s="57">
        <v>1.295695</v>
      </c>
      <c r="K68" s="57">
        <v>1.333585</v>
      </c>
      <c r="L68" s="57">
        <v>1.363917</v>
      </c>
      <c r="M68" s="57">
        <v>1.39286</v>
      </c>
      <c r="N68" s="57">
        <v>1.4081459999999999</v>
      </c>
      <c r="O68" s="57">
        <v>1.4287749999999999</v>
      </c>
      <c r="P68" s="57">
        <v>1.4426589999999999</v>
      </c>
      <c r="Q68" s="57">
        <v>1.4569350000000001</v>
      </c>
      <c r="R68" s="57">
        <v>1.4938290000000001</v>
      </c>
      <c r="S68" s="57">
        <v>1.5272570000000001</v>
      </c>
      <c r="T68" s="57">
        <v>1.562846</v>
      </c>
      <c r="U68" s="57">
        <v>1.612787</v>
      </c>
      <c r="V68" s="57">
        <v>1.670801</v>
      </c>
      <c r="W68" s="57">
        <v>1.7384759999999999</v>
      </c>
      <c r="X68" s="57">
        <v>1.81599</v>
      </c>
      <c r="Y68" s="57">
        <v>1.9001110000000001</v>
      </c>
      <c r="Z68" s="57">
        <v>1.995452</v>
      </c>
      <c r="AA68" s="57">
        <v>2.0964399999999999</v>
      </c>
      <c r="AB68" s="57">
        <v>2.2040280000000001</v>
      </c>
      <c r="AC68" s="57">
        <v>2.3169430000000002</v>
      </c>
      <c r="AD68" s="57">
        <v>2.4394809999999998</v>
      </c>
      <c r="AE68" s="57">
        <v>2.5743299999999998</v>
      </c>
      <c r="AF68" s="57">
        <v>2.7162310000000001</v>
      </c>
      <c r="AG68" s="57">
        <v>2.9088210000000001</v>
      </c>
      <c r="AH68" s="57">
        <v>3.023139</v>
      </c>
      <c r="AI68" s="57">
        <v>3.1869900000000002</v>
      </c>
      <c r="AJ68" s="57">
        <v>3.3680330000000001</v>
      </c>
      <c r="AK68" s="58">
        <v>3.9538999999999998E-2</v>
      </c>
    </row>
    <row r="69" spans="1:37" ht="15" hidden="1" customHeight="1" x14ac:dyDescent="0.35">
      <c r="A69" s="37" t="s">
        <v>376</v>
      </c>
      <c r="B69" s="56" t="s">
        <v>323</v>
      </c>
      <c r="C69" s="57">
        <v>0.64293800000000001</v>
      </c>
      <c r="D69" s="57">
        <v>0.83650000000000002</v>
      </c>
      <c r="E69" s="57">
        <v>1.046287</v>
      </c>
      <c r="F69" s="57">
        <v>1.230534</v>
      </c>
      <c r="G69" s="57">
        <v>1.397348</v>
      </c>
      <c r="H69" s="57">
        <v>1.5730219999999999</v>
      </c>
      <c r="I69" s="57">
        <v>1.739608</v>
      </c>
      <c r="J69" s="57">
        <v>1.8905080000000001</v>
      </c>
      <c r="K69" s="57">
        <v>2.0300590000000001</v>
      </c>
      <c r="L69" s="57">
        <v>2.1599339999999998</v>
      </c>
      <c r="M69" s="57">
        <v>2.2739560000000001</v>
      </c>
      <c r="N69" s="57">
        <v>2.3889779999999998</v>
      </c>
      <c r="O69" s="57">
        <v>2.4886349999999999</v>
      </c>
      <c r="P69" s="57">
        <v>2.57708</v>
      </c>
      <c r="Q69" s="57">
        <v>2.6584819999999998</v>
      </c>
      <c r="R69" s="57">
        <v>2.7396259999999999</v>
      </c>
      <c r="S69" s="57">
        <v>2.8213300000000001</v>
      </c>
      <c r="T69" s="57">
        <v>2.9087390000000002</v>
      </c>
      <c r="U69" s="57">
        <v>2.9961570000000002</v>
      </c>
      <c r="V69" s="57">
        <v>3.0939139999999998</v>
      </c>
      <c r="W69" s="57">
        <v>3.2005699999999999</v>
      </c>
      <c r="X69" s="57">
        <v>3.3278500000000002</v>
      </c>
      <c r="Y69" s="57">
        <v>3.4732690000000002</v>
      </c>
      <c r="Z69" s="57">
        <v>3.6199669999999999</v>
      </c>
      <c r="AA69" s="57">
        <v>3.7998430000000001</v>
      </c>
      <c r="AB69" s="57">
        <v>3.9666929999999998</v>
      </c>
      <c r="AC69" s="57">
        <v>4.1339779999999999</v>
      </c>
      <c r="AD69" s="57">
        <v>4.3353349999999997</v>
      </c>
      <c r="AE69" s="57">
        <v>4.5666029999999997</v>
      </c>
      <c r="AF69" s="57">
        <v>4.8037900000000002</v>
      </c>
      <c r="AG69" s="57">
        <v>5.0479060000000002</v>
      </c>
      <c r="AH69" s="57">
        <v>5.3108459999999997</v>
      </c>
      <c r="AI69" s="57">
        <v>5.5926140000000002</v>
      </c>
      <c r="AJ69" s="57">
        <v>5.9056430000000004</v>
      </c>
      <c r="AK69" s="58">
        <v>6.2979999999999994E-2</v>
      </c>
    </row>
    <row r="70" spans="1:37" ht="15" hidden="1" customHeight="1" x14ac:dyDescent="0.35">
      <c r="A70" s="37" t="s">
        <v>377</v>
      </c>
      <c r="B70" s="56" t="s">
        <v>325</v>
      </c>
      <c r="C70" s="57">
        <v>6.9082650000000001</v>
      </c>
      <c r="D70" s="57">
        <v>8.1978399999999993</v>
      </c>
      <c r="E70" s="57">
        <v>9.5386810000000004</v>
      </c>
      <c r="F70" s="57">
        <v>10.659224999999999</v>
      </c>
      <c r="G70" s="57">
        <v>11.635705</v>
      </c>
      <c r="H70" s="57">
        <v>12.653</v>
      </c>
      <c r="I70" s="57">
        <v>13.613320999999999</v>
      </c>
      <c r="J70" s="57">
        <v>14.488035</v>
      </c>
      <c r="K70" s="57">
        <v>15.316953</v>
      </c>
      <c r="L70" s="57">
        <v>16.117616999999999</v>
      </c>
      <c r="M70" s="57">
        <v>16.867367000000002</v>
      </c>
      <c r="N70" s="57">
        <v>17.680949999999999</v>
      </c>
      <c r="O70" s="57">
        <v>18.449594000000001</v>
      </c>
      <c r="P70" s="57">
        <v>19.257444</v>
      </c>
      <c r="Q70" s="57">
        <v>20.076229000000001</v>
      </c>
      <c r="R70" s="57">
        <v>20.94125</v>
      </c>
      <c r="S70" s="57">
        <v>21.865047000000001</v>
      </c>
      <c r="T70" s="57">
        <v>22.912903</v>
      </c>
      <c r="U70" s="57">
        <v>24.042788000000002</v>
      </c>
      <c r="V70" s="57">
        <v>25.235496999999999</v>
      </c>
      <c r="W70" s="57">
        <v>26.517809</v>
      </c>
      <c r="X70" s="57">
        <v>27.903687000000001</v>
      </c>
      <c r="Y70" s="57">
        <v>29.363516000000001</v>
      </c>
      <c r="Z70" s="57">
        <v>30.971495000000001</v>
      </c>
      <c r="AA70" s="57">
        <v>32.631836</v>
      </c>
      <c r="AB70" s="57">
        <v>34.372912999999997</v>
      </c>
      <c r="AC70" s="57">
        <v>36.175735000000003</v>
      </c>
      <c r="AD70" s="57">
        <v>38.134808</v>
      </c>
      <c r="AE70" s="57">
        <v>40.241604000000002</v>
      </c>
      <c r="AF70" s="57">
        <v>42.503825999999997</v>
      </c>
      <c r="AG70" s="57">
        <v>44.710369</v>
      </c>
      <c r="AH70" s="57">
        <v>47.169238999999997</v>
      </c>
      <c r="AI70" s="57">
        <v>49.823661999999999</v>
      </c>
      <c r="AJ70" s="57">
        <v>52.556969000000002</v>
      </c>
      <c r="AK70" s="58">
        <v>5.9782000000000002E-2</v>
      </c>
    </row>
    <row r="71" spans="1:37" ht="15" hidden="1" customHeight="1" x14ac:dyDescent="0.35">
      <c r="A71" s="37" t="s">
        <v>378</v>
      </c>
      <c r="B71" s="56" t="s">
        <v>327</v>
      </c>
      <c r="C71" s="57">
        <v>0</v>
      </c>
      <c r="D71" s="57">
        <v>0.208953</v>
      </c>
      <c r="E71" s="57">
        <v>0.431475</v>
      </c>
      <c r="F71" s="57">
        <v>0.635625</v>
      </c>
      <c r="G71" s="57">
        <v>0.82511699999999999</v>
      </c>
      <c r="H71" s="57">
        <v>1.0293410000000001</v>
      </c>
      <c r="I71" s="57">
        <v>1.229749</v>
      </c>
      <c r="J71" s="57">
        <v>1.421055</v>
      </c>
      <c r="K71" s="57">
        <v>1.60778</v>
      </c>
      <c r="L71" s="57">
        <v>1.791161</v>
      </c>
      <c r="M71" s="57">
        <v>1.966912</v>
      </c>
      <c r="N71" s="57">
        <v>2.1489699999999998</v>
      </c>
      <c r="O71" s="57">
        <v>2.323807</v>
      </c>
      <c r="P71" s="57">
        <v>2.4996160000000001</v>
      </c>
      <c r="Q71" s="57">
        <v>2.6763059999999999</v>
      </c>
      <c r="R71" s="57">
        <v>2.8565299999999998</v>
      </c>
      <c r="S71" s="57">
        <v>3.0482870000000002</v>
      </c>
      <c r="T71" s="57">
        <v>3.2508460000000001</v>
      </c>
      <c r="U71" s="57">
        <v>3.464915</v>
      </c>
      <c r="V71" s="57">
        <v>3.6920389999999998</v>
      </c>
      <c r="W71" s="57">
        <v>3.9239850000000001</v>
      </c>
      <c r="X71" s="57">
        <v>4.1724290000000002</v>
      </c>
      <c r="Y71" s="57">
        <v>4.4325369999999999</v>
      </c>
      <c r="Z71" s="57">
        <v>4.7158259999999999</v>
      </c>
      <c r="AA71" s="57">
        <v>5.0078800000000001</v>
      </c>
      <c r="AB71" s="57">
        <v>5.3130600000000001</v>
      </c>
      <c r="AC71" s="57">
        <v>5.629302</v>
      </c>
      <c r="AD71" s="57">
        <v>5.9672400000000003</v>
      </c>
      <c r="AE71" s="57">
        <v>6.3341560000000001</v>
      </c>
      <c r="AF71" s="57">
        <v>6.717841</v>
      </c>
      <c r="AG71" s="57">
        <v>7.1233500000000003</v>
      </c>
      <c r="AH71" s="57">
        <v>7.5582469999999997</v>
      </c>
      <c r="AI71" s="57">
        <v>8.0175909999999995</v>
      </c>
      <c r="AJ71" s="57">
        <v>8.5019950000000009</v>
      </c>
      <c r="AK71" s="58">
        <v>0.122784</v>
      </c>
    </row>
    <row r="72" spans="1:37" ht="15" hidden="1" customHeight="1" x14ac:dyDescent="0.35">
      <c r="A72" s="37" t="s">
        <v>379</v>
      </c>
      <c r="B72" s="56" t="s">
        <v>329</v>
      </c>
      <c r="C72" s="57">
        <v>0</v>
      </c>
      <c r="D72" s="57">
        <v>0.105224</v>
      </c>
      <c r="E72" s="57">
        <v>0.21604599999999999</v>
      </c>
      <c r="F72" s="57">
        <v>0.31716800000000001</v>
      </c>
      <c r="G72" s="57">
        <v>0.41022399999999998</v>
      </c>
      <c r="H72" s="57">
        <v>0.50918099999999999</v>
      </c>
      <c r="I72" s="57">
        <v>0.60463500000000003</v>
      </c>
      <c r="J72" s="57">
        <v>0.69483499999999998</v>
      </c>
      <c r="K72" s="57">
        <v>0.78242999999999996</v>
      </c>
      <c r="L72" s="57">
        <v>0.86835300000000004</v>
      </c>
      <c r="M72" s="57">
        <v>0.95015899999999998</v>
      </c>
      <c r="N72" s="57">
        <v>1.0352049999999999</v>
      </c>
      <c r="O72" s="57">
        <v>1.117083</v>
      </c>
      <c r="P72" s="57">
        <v>1.1996450000000001</v>
      </c>
      <c r="Q72" s="57">
        <v>1.282815</v>
      </c>
      <c r="R72" s="57">
        <v>1.3680540000000001</v>
      </c>
      <c r="S72" s="57">
        <v>1.4603280000000001</v>
      </c>
      <c r="T72" s="57">
        <v>1.5573999999999999</v>
      </c>
      <c r="U72" s="57">
        <v>1.6598440000000001</v>
      </c>
      <c r="V72" s="57">
        <v>1.7678370000000001</v>
      </c>
      <c r="W72" s="57">
        <v>1.8773040000000001</v>
      </c>
      <c r="X72" s="57">
        <v>1.9940990000000001</v>
      </c>
      <c r="Y72" s="57">
        <v>2.1158389999999998</v>
      </c>
      <c r="Z72" s="57">
        <v>2.2479960000000001</v>
      </c>
      <c r="AA72" s="57">
        <v>2.383699</v>
      </c>
      <c r="AB72" s="57">
        <v>2.5251169999999998</v>
      </c>
      <c r="AC72" s="57">
        <v>2.671313</v>
      </c>
      <c r="AD72" s="57">
        <v>2.8274210000000002</v>
      </c>
      <c r="AE72" s="57">
        <v>2.9969329999999998</v>
      </c>
      <c r="AF72" s="57">
        <v>3.174188</v>
      </c>
      <c r="AG72" s="57">
        <v>3.3616069999999998</v>
      </c>
      <c r="AH72" s="57">
        <v>3.5629300000000002</v>
      </c>
      <c r="AI72" s="57">
        <v>3.7758150000000001</v>
      </c>
      <c r="AJ72" s="57">
        <v>4.0005559999999996</v>
      </c>
      <c r="AK72" s="58">
        <v>0.120405</v>
      </c>
    </row>
    <row r="73" spans="1:37" ht="15" hidden="1" customHeight="1" x14ac:dyDescent="0.35">
      <c r="A73" s="37" t="s">
        <v>380</v>
      </c>
      <c r="B73" s="56" t="s">
        <v>331</v>
      </c>
      <c r="C73" s="57">
        <v>0</v>
      </c>
      <c r="D73" s="57">
        <v>0.107501</v>
      </c>
      <c r="E73" s="57">
        <v>0.22187499999999999</v>
      </c>
      <c r="F73" s="57">
        <v>0.32658799999999999</v>
      </c>
      <c r="G73" s="57">
        <v>0.42335</v>
      </c>
      <c r="H73" s="57">
        <v>0.52690899999999996</v>
      </c>
      <c r="I73" s="57">
        <v>0.62762300000000004</v>
      </c>
      <c r="J73" s="57">
        <v>0.72294099999999994</v>
      </c>
      <c r="K73" s="57">
        <v>0.81516200000000005</v>
      </c>
      <c r="L73" s="57">
        <v>0.90520599999999996</v>
      </c>
      <c r="M73" s="57">
        <v>0.99063999999999997</v>
      </c>
      <c r="N73" s="57">
        <v>1.07918</v>
      </c>
      <c r="O73" s="57">
        <v>1.1639699999999999</v>
      </c>
      <c r="P73" s="57">
        <v>1.2492220000000001</v>
      </c>
      <c r="Q73" s="57">
        <v>1.3348519999999999</v>
      </c>
      <c r="R73" s="57">
        <v>1.4222079999999999</v>
      </c>
      <c r="S73" s="57">
        <v>1.515247</v>
      </c>
      <c r="T73" s="57">
        <v>1.6136459999999999</v>
      </c>
      <c r="U73" s="57">
        <v>1.7178929999999999</v>
      </c>
      <c r="V73" s="57">
        <v>1.8287169999999999</v>
      </c>
      <c r="W73" s="57">
        <v>1.9417800000000001</v>
      </c>
      <c r="X73" s="57">
        <v>2.0630269999999999</v>
      </c>
      <c r="Y73" s="57">
        <v>2.1900879999999998</v>
      </c>
      <c r="Z73" s="57">
        <v>2.3286500000000001</v>
      </c>
      <c r="AA73" s="57">
        <v>2.4715539999999998</v>
      </c>
      <c r="AB73" s="57">
        <v>2.6209699999999998</v>
      </c>
      <c r="AC73" s="57">
        <v>2.7758669999999999</v>
      </c>
      <c r="AD73" s="57">
        <v>2.941484</v>
      </c>
      <c r="AE73" s="57">
        <v>3.1213880000000001</v>
      </c>
      <c r="AF73" s="57">
        <v>3.3095810000000001</v>
      </c>
      <c r="AG73" s="57">
        <v>3.5085139999999999</v>
      </c>
      <c r="AH73" s="57">
        <v>3.7219169999999999</v>
      </c>
      <c r="AI73" s="57">
        <v>3.947346</v>
      </c>
      <c r="AJ73" s="57">
        <v>4.1851070000000004</v>
      </c>
      <c r="AK73" s="58">
        <v>0.121235</v>
      </c>
    </row>
    <row r="74" spans="1:37" ht="15" hidden="1" customHeight="1" x14ac:dyDescent="0.35">
      <c r="A74" s="37" t="s">
        <v>381</v>
      </c>
      <c r="B74" s="56" t="s">
        <v>333</v>
      </c>
      <c r="C74" s="57">
        <v>0</v>
      </c>
      <c r="D74" s="57">
        <v>0.182533</v>
      </c>
      <c r="E74" s="57">
        <v>0.378913</v>
      </c>
      <c r="F74" s="57">
        <v>0.55971700000000002</v>
      </c>
      <c r="G74" s="57">
        <v>0.733151</v>
      </c>
      <c r="H74" s="57">
        <v>0.92276599999999998</v>
      </c>
      <c r="I74" s="57">
        <v>1.112552</v>
      </c>
      <c r="J74" s="57">
        <v>1.29904</v>
      </c>
      <c r="K74" s="57">
        <v>1.4877</v>
      </c>
      <c r="L74" s="57">
        <v>1.680795</v>
      </c>
      <c r="M74" s="57">
        <v>1.874412</v>
      </c>
      <c r="N74" s="57">
        <v>2.077458</v>
      </c>
      <c r="O74" s="57">
        <v>2.2815810000000001</v>
      </c>
      <c r="P74" s="57">
        <v>2.4941719999999998</v>
      </c>
      <c r="Q74" s="57">
        <v>2.7143320000000002</v>
      </c>
      <c r="R74" s="57">
        <v>2.942761</v>
      </c>
      <c r="S74" s="57">
        <v>3.1853549999999999</v>
      </c>
      <c r="T74" s="57">
        <v>3.4402889999999999</v>
      </c>
      <c r="U74" s="57">
        <v>3.7071640000000001</v>
      </c>
      <c r="V74" s="57">
        <v>3.9869949999999998</v>
      </c>
      <c r="W74" s="57">
        <v>4.2737639999999999</v>
      </c>
      <c r="X74" s="57">
        <v>4.5783009999999997</v>
      </c>
      <c r="Y74" s="57">
        <v>4.8950519999999997</v>
      </c>
      <c r="Z74" s="57">
        <v>5.2364750000000004</v>
      </c>
      <c r="AA74" s="57">
        <v>5.5873540000000004</v>
      </c>
      <c r="AB74" s="57">
        <v>5.952439</v>
      </c>
      <c r="AC74" s="57">
        <v>6.329453</v>
      </c>
      <c r="AD74" s="57">
        <v>6.7304139999999997</v>
      </c>
      <c r="AE74" s="57">
        <v>7.1637269999999997</v>
      </c>
      <c r="AF74" s="57">
        <v>7.6156430000000004</v>
      </c>
      <c r="AG74" s="57">
        <v>8.0923390000000008</v>
      </c>
      <c r="AH74" s="57">
        <v>8.6022440000000007</v>
      </c>
      <c r="AI74" s="57">
        <v>9.1399000000000008</v>
      </c>
      <c r="AJ74" s="57">
        <v>9.7060790000000008</v>
      </c>
      <c r="AK74" s="58">
        <v>0.132213</v>
      </c>
    </row>
    <row r="75" spans="1:37" ht="15" hidden="1" customHeight="1" x14ac:dyDescent="0.35">
      <c r="A75" s="37" t="s">
        <v>382</v>
      </c>
      <c r="B75" s="56" t="s">
        <v>347</v>
      </c>
      <c r="C75" s="57">
        <v>879.51995799999997</v>
      </c>
      <c r="D75" s="57">
        <v>881.07354699999996</v>
      </c>
      <c r="E75" s="57">
        <v>890.91442900000004</v>
      </c>
      <c r="F75" s="57">
        <v>893.73443599999996</v>
      </c>
      <c r="G75" s="57">
        <v>893.12976100000003</v>
      </c>
      <c r="H75" s="57">
        <v>897.66192599999999</v>
      </c>
      <c r="I75" s="57">
        <v>902.65545699999996</v>
      </c>
      <c r="J75" s="57">
        <v>907.64581299999998</v>
      </c>
      <c r="K75" s="57">
        <v>912.086365</v>
      </c>
      <c r="L75" s="57">
        <v>917.50799600000005</v>
      </c>
      <c r="M75" s="57">
        <v>921.44281000000001</v>
      </c>
      <c r="N75" s="57">
        <v>926.31384300000002</v>
      </c>
      <c r="O75" s="57">
        <v>932.308899</v>
      </c>
      <c r="P75" s="57">
        <v>933.73394800000005</v>
      </c>
      <c r="Q75" s="57">
        <v>941.07769800000005</v>
      </c>
      <c r="R75" s="57">
        <v>944.35522500000002</v>
      </c>
      <c r="S75" s="57">
        <v>948.41339100000005</v>
      </c>
      <c r="T75" s="57">
        <v>957.18218999999999</v>
      </c>
      <c r="U75" s="57">
        <v>968.34069799999997</v>
      </c>
      <c r="V75" s="57">
        <v>982.12457300000005</v>
      </c>
      <c r="W75" s="57">
        <v>996.82391399999995</v>
      </c>
      <c r="X75" s="57">
        <v>1015.3167110000001</v>
      </c>
      <c r="Y75" s="57">
        <v>1031.278198</v>
      </c>
      <c r="Z75" s="57">
        <v>1050.2117920000001</v>
      </c>
      <c r="AA75" s="57">
        <v>1067.512573</v>
      </c>
      <c r="AB75" s="57">
        <v>1089.2567140000001</v>
      </c>
      <c r="AC75" s="57">
        <v>1113.9677730000001</v>
      </c>
      <c r="AD75" s="57">
        <v>1140.080811</v>
      </c>
      <c r="AE75" s="57">
        <v>1167.3017580000001</v>
      </c>
      <c r="AF75" s="57">
        <v>1196.1064449999999</v>
      </c>
      <c r="AG75" s="57">
        <v>1226.5399170000001</v>
      </c>
      <c r="AH75" s="57">
        <v>1259.179932</v>
      </c>
      <c r="AI75" s="57">
        <v>1290.8183590000001</v>
      </c>
      <c r="AJ75" s="57">
        <v>1324.705078</v>
      </c>
      <c r="AK75" s="58">
        <v>1.2825E-2</v>
      </c>
    </row>
    <row r="76" spans="1:37" ht="15" hidden="1" customHeight="1" x14ac:dyDescent="0.35">
      <c r="A76" s="13"/>
      <c r="B76" s="40" t="s">
        <v>348</v>
      </c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</row>
    <row r="77" spans="1:37" ht="15" hidden="1" customHeight="1" x14ac:dyDescent="0.35">
      <c r="A77" s="37" t="s">
        <v>383</v>
      </c>
      <c r="B77" s="56" t="s">
        <v>317</v>
      </c>
      <c r="C77" s="57">
        <v>4107.5283200000003</v>
      </c>
      <c r="D77" s="57">
        <v>4163.5810549999997</v>
      </c>
      <c r="E77" s="57">
        <v>4231.3227539999998</v>
      </c>
      <c r="F77" s="57">
        <v>4230.2763670000004</v>
      </c>
      <c r="G77" s="57">
        <v>4205.7900390000004</v>
      </c>
      <c r="H77" s="57">
        <v>4195.3930659999996</v>
      </c>
      <c r="I77" s="57">
        <v>4183.3706050000001</v>
      </c>
      <c r="J77" s="57">
        <v>4164.076172</v>
      </c>
      <c r="K77" s="57">
        <v>4143.5</v>
      </c>
      <c r="L77" s="57">
        <v>4118.0478519999997</v>
      </c>
      <c r="M77" s="57">
        <v>4075.7692870000001</v>
      </c>
      <c r="N77" s="57">
        <v>4034.7094729999999</v>
      </c>
      <c r="O77" s="57">
        <v>3981.866943</v>
      </c>
      <c r="P77" s="57">
        <v>3932.8615719999998</v>
      </c>
      <c r="Q77" s="57">
        <v>3885.8823240000002</v>
      </c>
      <c r="R77" s="57">
        <v>3842.3923340000001</v>
      </c>
      <c r="S77" s="57">
        <v>3801.6291500000002</v>
      </c>
      <c r="T77" s="57">
        <v>3771.507568</v>
      </c>
      <c r="U77" s="57">
        <v>3754.4636230000001</v>
      </c>
      <c r="V77" s="57">
        <v>3738.6320799999999</v>
      </c>
      <c r="W77" s="57">
        <v>3731.5214839999999</v>
      </c>
      <c r="X77" s="57">
        <v>3724.064453</v>
      </c>
      <c r="Y77" s="57">
        <v>3718.6992190000001</v>
      </c>
      <c r="Z77" s="57">
        <v>3701.225586</v>
      </c>
      <c r="AA77" s="57">
        <v>3697.820557</v>
      </c>
      <c r="AB77" s="57">
        <v>3691.4887699999999</v>
      </c>
      <c r="AC77" s="57">
        <v>3687.2863769999999</v>
      </c>
      <c r="AD77" s="57">
        <v>3690.4418949999999</v>
      </c>
      <c r="AE77" s="57">
        <v>3695.0288089999999</v>
      </c>
      <c r="AF77" s="57">
        <v>3696.570557</v>
      </c>
      <c r="AG77" s="57">
        <v>3700.9545899999998</v>
      </c>
      <c r="AH77" s="57">
        <v>3706.4233399999998</v>
      </c>
      <c r="AI77" s="57">
        <v>3704.5722660000001</v>
      </c>
      <c r="AJ77" s="57">
        <v>3706.1298830000001</v>
      </c>
      <c r="AK77" s="58">
        <v>-3.6310000000000001E-3</v>
      </c>
    </row>
    <row r="78" spans="1:37" ht="15" hidden="1" customHeight="1" x14ac:dyDescent="0.35">
      <c r="A78" s="37" t="s">
        <v>384</v>
      </c>
      <c r="B78" s="56" t="s">
        <v>319</v>
      </c>
      <c r="C78" s="57">
        <v>5.4163309999999996</v>
      </c>
      <c r="D78" s="57">
        <v>4.7862650000000002</v>
      </c>
      <c r="E78" s="57">
        <v>4.2297159999999998</v>
      </c>
      <c r="F78" s="57">
        <v>3.7072949999999998</v>
      </c>
      <c r="G78" s="57">
        <v>3.274994</v>
      </c>
      <c r="H78" s="57">
        <v>2.947762</v>
      </c>
      <c r="I78" s="57">
        <v>2.6445120000000002</v>
      </c>
      <c r="J78" s="57">
        <v>2.3591280000000001</v>
      </c>
      <c r="K78" s="57">
        <v>2.151116</v>
      </c>
      <c r="L78" s="57">
        <v>2.0036429999999998</v>
      </c>
      <c r="M78" s="57">
        <v>1.8926499999999999</v>
      </c>
      <c r="N78" s="57">
        <v>1.764813</v>
      </c>
      <c r="O78" s="57">
        <v>1.688245</v>
      </c>
      <c r="P78" s="57">
        <v>1.59589</v>
      </c>
      <c r="Q78" s="57">
        <v>1.5171330000000001</v>
      </c>
      <c r="R78" s="57">
        <v>1.4510099999999999</v>
      </c>
      <c r="S78" s="57">
        <v>1.3874379999999999</v>
      </c>
      <c r="T78" s="57">
        <v>1.3593170000000001</v>
      </c>
      <c r="U78" s="57">
        <v>1.305493</v>
      </c>
      <c r="V78" s="57">
        <v>1.278432</v>
      </c>
      <c r="W78" s="57">
        <v>1.2643610000000001</v>
      </c>
      <c r="X78" s="57">
        <v>1.250737</v>
      </c>
      <c r="Y78" s="57">
        <v>1.222772</v>
      </c>
      <c r="Z78" s="57">
        <v>1.221854</v>
      </c>
      <c r="AA78" s="57">
        <v>1.199303</v>
      </c>
      <c r="AB78" s="57">
        <v>1.1671579999999999</v>
      </c>
      <c r="AC78" s="57">
        <v>1.1594819999999999</v>
      </c>
      <c r="AD78" s="57">
        <v>1.1581939999999999</v>
      </c>
      <c r="AE78" s="57">
        <v>1.161068</v>
      </c>
      <c r="AF78" s="57">
        <v>1.1627959999999999</v>
      </c>
      <c r="AG78" s="57">
        <v>1.1717900000000001</v>
      </c>
      <c r="AH78" s="57">
        <v>1.1778230000000001</v>
      </c>
      <c r="AI78" s="57">
        <v>1.1936119999999999</v>
      </c>
      <c r="AJ78" s="57">
        <v>1.1929689999999999</v>
      </c>
      <c r="AK78" s="58">
        <v>-4.2486999999999997E-2</v>
      </c>
    </row>
    <row r="79" spans="1:37" ht="15" hidden="1" customHeight="1" x14ac:dyDescent="0.35">
      <c r="A79" s="37" t="s">
        <v>385</v>
      </c>
      <c r="B79" s="56" t="s">
        <v>321</v>
      </c>
      <c r="C79" s="57">
        <v>0.56246399999999996</v>
      </c>
      <c r="D79" s="57">
        <v>0.68067299999999997</v>
      </c>
      <c r="E79" s="57">
        <v>0.79214399999999996</v>
      </c>
      <c r="F79" s="57">
        <v>0.87821899999999997</v>
      </c>
      <c r="G79" s="57">
        <v>0.93819200000000003</v>
      </c>
      <c r="H79" s="57">
        <v>0.98750599999999999</v>
      </c>
      <c r="I79" s="57">
        <v>1.025347</v>
      </c>
      <c r="J79" s="57">
        <v>1.045736</v>
      </c>
      <c r="K79" s="57">
        <v>1.0689040000000001</v>
      </c>
      <c r="L79" s="57">
        <v>1.084859</v>
      </c>
      <c r="M79" s="57">
        <v>1.0977140000000001</v>
      </c>
      <c r="N79" s="57">
        <v>1.091866</v>
      </c>
      <c r="O79" s="57">
        <v>1.0899669999999999</v>
      </c>
      <c r="P79" s="57">
        <v>1.0864039999999999</v>
      </c>
      <c r="Q79" s="57">
        <v>1.0654520000000001</v>
      </c>
      <c r="R79" s="57">
        <v>1.0556080000000001</v>
      </c>
      <c r="S79" s="57">
        <v>1.049104</v>
      </c>
      <c r="T79" s="57">
        <v>1.046564</v>
      </c>
      <c r="U79" s="57">
        <v>1.047302</v>
      </c>
      <c r="V79" s="57">
        <v>1.049326</v>
      </c>
      <c r="W79" s="57">
        <v>1.0544819999999999</v>
      </c>
      <c r="X79" s="57">
        <v>1.0626059999999999</v>
      </c>
      <c r="Y79" s="57">
        <v>1.071347</v>
      </c>
      <c r="Z79" s="57">
        <v>1.0833379999999999</v>
      </c>
      <c r="AA79" s="57">
        <v>1.095669</v>
      </c>
      <c r="AB79" s="57">
        <v>1.1087689999999999</v>
      </c>
      <c r="AC79" s="57">
        <v>1.1219939999999999</v>
      </c>
      <c r="AD79" s="57">
        <v>1.1374610000000001</v>
      </c>
      <c r="AE79" s="57">
        <v>1.156075</v>
      </c>
      <c r="AF79" s="57">
        <v>1.175667</v>
      </c>
      <c r="AG79" s="57">
        <v>1.1999299999999999</v>
      </c>
      <c r="AH79" s="57">
        <v>1.222907</v>
      </c>
      <c r="AI79" s="57">
        <v>1.2417069999999999</v>
      </c>
      <c r="AJ79" s="57">
        <v>1.264421</v>
      </c>
      <c r="AK79" s="58">
        <v>1.9540999999999999E-2</v>
      </c>
    </row>
    <row r="80" spans="1:37" ht="15" hidden="1" customHeight="1" x14ac:dyDescent="0.35">
      <c r="A80" s="37" t="s">
        <v>386</v>
      </c>
      <c r="B80" s="56" t="s">
        <v>323</v>
      </c>
      <c r="C80" s="57">
        <v>37.503585999999999</v>
      </c>
      <c r="D80" s="57">
        <v>41.101092999999999</v>
      </c>
      <c r="E80" s="57">
        <v>44.070621000000003</v>
      </c>
      <c r="F80" s="57">
        <v>45.675002999999997</v>
      </c>
      <c r="G80" s="57">
        <v>46.515799999999999</v>
      </c>
      <c r="H80" s="57">
        <v>47.239609000000002</v>
      </c>
      <c r="I80" s="57">
        <v>47.741664999999998</v>
      </c>
      <c r="J80" s="57">
        <v>47.989826000000001</v>
      </c>
      <c r="K80" s="57">
        <v>48.112670999999999</v>
      </c>
      <c r="L80" s="57">
        <v>48.245609000000002</v>
      </c>
      <c r="M80" s="57">
        <v>48.331553999999997</v>
      </c>
      <c r="N80" s="57">
        <v>48.728107000000001</v>
      </c>
      <c r="O80" s="57">
        <v>49.222259999999999</v>
      </c>
      <c r="P80" s="57">
        <v>50.062125999999999</v>
      </c>
      <c r="Q80" s="57">
        <v>51.319878000000003</v>
      </c>
      <c r="R80" s="57">
        <v>53.110607000000002</v>
      </c>
      <c r="S80" s="57">
        <v>55.620475999999996</v>
      </c>
      <c r="T80" s="57">
        <v>58.818747999999999</v>
      </c>
      <c r="U80" s="57">
        <v>62.690739000000001</v>
      </c>
      <c r="V80" s="57">
        <v>67.256989000000004</v>
      </c>
      <c r="W80" s="57">
        <v>72.560981999999996</v>
      </c>
      <c r="X80" s="57">
        <v>78.712219000000005</v>
      </c>
      <c r="Y80" s="57">
        <v>85.611191000000005</v>
      </c>
      <c r="Z80" s="57">
        <v>93.521659999999997</v>
      </c>
      <c r="AA80" s="57">
        <v>102.25007600000001</v>
      </c>
      <c r="AB80" s="57">
        <v>111.852249</v>
      </c>
      <c r="AC80" s="57">
        <v>122.44375599999999</v>
      </c>
      <c r="AD80" s="57">
        <v>134.243988</v>
      </c>
      <c r="AE80" s="57">
        <v>147.28338600000001</v>
      </c>
      <c r="AF80" s="57">
        <v>161.27003500000001</v>
      </c>
      <c r="AG80" s="57">
        <v>175.986771</v>
      </c>
      <c r="AH80" s="57">
        <v>191.750809</v>
      </c>
      <c r="AI80" s="57">
        <v>207.786743</v>
      </c>
      <c r="AJ80" s="57">
        <v>224.14338699999999</v>
      </c>
      <c r="AK80" s="58">
        <v>5.4438E-2</v>
      </c>
    </row>
    <row r="81" spans="1:37" ht="15" hidden="1" customHeight="1" x14ac:dyDescent="0.35">
      <c r="A81" s="37" t="s">
        <v>387</v>
      </c>
      <c r="B81" s="56" t="s">
        <v>325</v>
      </c>
      <c r="C81" s="57">
        <v>0</v>
      </c>
      <c r="D81" s="57">
        <v>0</v>
      </c>
      <c r="E81" s="57">
        <v>0</v>
      </c>
      <c r="F81" s="57">
        <v>0</v>
      </c>
      <c r="G81" s="57">
        <v>0</v>
      </c>
      <c r="H81" s="57">
        <v>0</v>
      </c>
      <c r="I81" s="57">
        <v>0</v>
      </c>
      <c r="J81" s="57">
        <v>0</v>
      </c>
      <c r="K81" s="57">
        <v>0</v>
      </c>
      <c r="L81" s="57">
        <v>0</v>
      </c>
      <c r="M81" s="57">
        <v>0</v>
      </c>
      <c r="N81" s="57">
        <v>0</v>
      </c>
      <c r="O81" s="57">
        <v>0</v>
      </c>
      <c r="P81" s="57">
        <v>0</v>
      </c>
      <c r="Q81" s="57">
        <v>0</v>
      </c>
      <c r="R81" s="57">
        <v>0</v>
      </c>
      <c r="S81" s="57">
        <v>0</v>
      </c>
      <c r="T81" s="57">
        <v>0</v>
      </c>
      <c r="U81" s="57">
        <v>0</v>
      </c>
      <c r="V81" s="57">
        <v>0</v>
      </c>
      <c r="W81" s="57">
        <v>0</v>
      </c>
      <c r="X81" s="57">
        <v>0</v>
      </c>
      <c r="Y81" s="57">
        <v>0</v>
      </c>
      <c r="Z81" s="57">
        <v>0</v>
      </c>
      <c r="AA81" s="57">
        <v>0</v>
      </c>
      <c r="AB81" s="57">
        <v>0</v>
      </c>
      <c r="AC81" s="57">
        <v>0</v>
      </c>
      <c r="AD81" s="57">
        <v>0</v>
      </c>
      <c r="AE81" s="57">
        <v>0</v>
      </c>
      <c r="AF81" s="57">
        <v>0</v>
      </c>
      <c r="AG81" s="57">
        <v>0</v>
      </c>
      <c r="AH81" s="57">
        <v>0</v>
      </c>
      <c r="AI81" s="57">
        <v>0</v>
      </c>
      <c r="AJ81" s="57">
        <v>0</v>
      </c>
      <c r="AK81" s="58" t="s">
        <v>123</v>
      </c>
    </row>
    <row r="82" spans="1:37" ht="15" hidden="1" customHeight="1" x14ac:dyDescent="0.35">
      <c r="A82" s="37" t="s">
        <v>388</v>
      </c>
      <c r="B82" s="56" t="s">
        <v>327</v>
      </c>
      <c r="C82" s="57">
        <v>0</v>
      </c>
      <c r="D82" s="57">
        <v>9.9172999999999997E-2</v>
      </c>
      <c r="E82" s="57">
        <v>0.170094</v>
      </c>
      <c r="F82" s="57">
        <v>0.23714399999999999</v>
      </c>
      <c r="G82" s="57">
        <v>0.30244900000000002</v>
      </c>
      <c r="H82" s="57">
        <v>0.37376900000000002</v>
      </c>
      <c r="I82" s="57">
        <v>0.44560300000000003</v>
      </c>
      <c r="J82" s="57">
        <v>0.51603100000000002</v>
      </c>
      <c r="K82" s="57">
        <v>0.58562700000000001</v>
      </c>
      <c r="L82" s="57">
        <v>0.65393400000000002</v>
      </c>
      <c r="M82" s="57">
        <v>0.71839500000000001</v>
      </c>
      <c r="N82" s="57">
        <v>0.78260099999999999</v>
      </c>
      <c r="O82" s="57">
        <v>0.841283</v>
      </c>
      <c r="P82" s="57">
        <v>0.89612099999999995</v>
      </c>
      <c r="Q82" s="57">
        <v>0.94644799999999996</v>
      </c>
      <c r="R82" s="57">
        <v>0.99290299999999998</v>
      </c>
      <c r="S82" s="57">
        <v>1.038003</v>
      </c>
      <c r="T82" s="57">
        <v>1.0814319999999999</v>
      </c>
      <c r="U82" s="57">
        <v>1.1248210000000001</v>
      </c>
      <c r="V82" s="57">
        <v>1.1699059999999999</v>
      </c>
      <c r="W82" s="57">
        <v>1.2138450000000001</v>
      </c>
      <c r="X82" s="57">
        <v>1.256694</v>
      </c>
      <c r="Y82" s="57">
        <v>1.299544</v>
      </c>
      <c r="Z82" s="57">
        <v>1.3497600000000001</v>
      </c>
      <c r="AA82" s="57">
        <v>1.3997850000000001</v>
      </c>
      <c r="AB82" s="57">
        <v>1.450718</v>
      </c>
      <c r="AC82" s="57">
        <v>1.5018940000000001</v>
      </c>
      <c r="AD82" s="57">
        <v>1.5566230000000001</v>
      </c>
      <c r="AE82" s="57">
        <v>1.616188</v>
      </c>
      <c r="AF82" s="57">
        <v>1.677338</v>
      </c>
      <c r="AG82" s="57">
        <v>1.7409079999999999</v>
      </c>
      <c r="AH82" s="57">
        <v>1.8085279999999999</v>
      </c>
      <c r="AI82" s="57">
        <v>1.8785019999999999</v>
      </c>
      <c r="AJ82" s="57">
        <v>1.9505209999999999</v>
      </c>
      <c r="AK82" s="58">
        <v>9.7563999999999998E-2</v>
      </c>
    </row>
    <row r="83" spans="1:37" ht="15" hidden="1" customHeight="1" x14ac:dyDescent="0.35">
      <c r="A83" s="37" t="s">
        <v>389</v>
      </c>
      <c r="B83" s="56" t="s">
        <v>329</v>
      </c>
      <c r="C83" s="57">
        <v>0</v>
      </c>
      <c r="D83" s="57">
        <v>0.23536499999999999</v>
      </c>
      <c r="E83" s="57">
        <v>0.26605099999999998</v>
      </c>
      <c r="F83" s="57">
        <v>0.29671999999999998</v>
      </c>
      <c r="G83" s="57">
        <v>0.328484</v>
      </c>
      <c r="H83" s="57">
        <v>0.36253600000000002</v>
      </c>
      <c r="I83" s="57">
        <v>0.39610699999999999</v>
      </c>
      <c r="J83" s="57">
        <v>0.42739500000000002</v>
      </c>
      <c r="K83" s="57">
        <v>0.45594600000000002</v>
      </c>
      <c r="L83" s="57">
        <v>0.48131000000000002</v>
      </c>
      <c r="M83" s="57">
        <v>0.501888</v>
      </c>
      <c r="N83" s="57">
        <v>0.52056000000000002</v>
      </c>
      <c r="O83" s="57">
        <v>0.53429000000000004</v>
      </c>
      <c r="P83" s="57">
        <v>0.54461899999999996</v>
      </c>
      <c r="Q83" s="57">
        <v>0.55188499999999996</v>
      </c>
      <c r="R83" s="57">
        <v>0.55738399999999999</v>
      </c>
      <c r="S83" s="57">
        <v>0.56341399999999997</v>
      </c>
      <c r="T83" s="57">
        <v>0.57099699999999998</v>
      </c>
      <c r="U83" s="57">
        <v>0.58212799999999998</v>
      </c>
      <c r="V83" s="57">
        <v>0.59850000000000003</v>
      </c>
      <c r="W83" s="57">
        <v>0.60921000000000003</v>
      </c>
      <c r="X83" s="57">
        <v>0.61743700000000001</v>
      </c>
      <c r="Y83" s="57">
        <v>0.63045499999999999</v>
      </c>
      <c r="Z83" s="57">
        <v>0.65538700000000005</v>
      </c>
      <c r="AA83" s="57">
        <v>0.67573899999999998</v>
      </c>
      <c r="AB83" s="57">
        <v>0.69637000000000004</v>
      </c>
      <c r="AC83" s="57">
        <v>0.71696899999999997</v>
      </c>
      <c r="AD83" s="57">
        <v>0.73915200000000003</v>
      </c>
      <c r="AE83" s="57">
        <v>0.76353199999999999</v>
      </c>
      <c r="AF83" s="57">
        <v>0.78859500000000005</v>
      </c>
      <c r="AG83" s="57">
        <v>0.81473700000000004</v>
      </c>
      <c r="AH83" s="57">
        <v>0.84273600000000004</v>
      </c>
      <c r="AI83" s="57">
        <v>0.87180500000000005</v>
      </c>
      <c r="AJ83" s="57">
        <v>0.90182200000000001</v>
      </c>
      <c r="AK83" s="58">
        <v>4.2870999999999999E-2</v>
      </c>
    </row>
    <row r="84" spans="1:37" ht="15" hidden="1" customHeight="1" x14ac:dyDescent="0.35">
      <c r="A84" s="37" t="s">
        <v>390</v>
      </c>
      <c r="B84" s="56" t="s">
        <v>331</v>
      </c>
      <c r="C84" s="57">
        <v>0</v>
      </c>
      <c r="D84" s="57">
        <v>0.20430200000000001</v>
      </c>
      <c r="E84" s="57">
        <v>0.23449700000000001</v>
      </c>
      <c r="F84" s="57">
        <v>0.26450499999999999</v>
      </c>
      <c r="G84" s="57">
        <v>0.29542600000000002</v>
      </c>
      <c r="H84" s="57">
        <v>0.32877499999999998</v>
      </c>
      <c r="I84" s="57">
        <v>0.36189199999999999</v>
      </c>
      <c r="J84" s="57">
        <v>0.39312200000000003</v>
      </c>
      <c r="K84" s="57">
        <v>0.422093</v>
      </c>
      <c r="L84" s="57">
        <v>0.44832699999999998</v>
      </c>
      <c r="M84" s="57">
        <v>0.47026499999999999</v>
      </c>
      <c r="N84" s="57">
        <v>0.49055599999999999</v>
      </c>
      <c r="O84" s="57">
        <v>0.50623799999999997</v>
      </c>
      <c r="P84" s="57">
        <v>0.51883299999999999</v>
      </c>
      <c r="Q84" s="57">
        <v>0.52857500000000002</v>
      </c>
      <c r="R84" s="57">
        <v>0.536574</v>
      </c>
      <c r="S84" s="57">
        <v>0.544929</v>
      </c>
      <c r="T84" s="57">
        <v>0.55431200000000003</v>
      </c>
      <c r="U84" s="57">
        <v>0.56677100000000002</v>
      </c>
      <c r="V84" s="57">
        <v>0.58378200000000002</v>
      </c>
      <c r="W84" s="57">
        <v>0.59594000000000003</v>
      </c>
      <c r="X84" s="57">
        <v>0.60616999999999999</v>
      </c>
      <c r="Y84" s="57">
        <v>0.62046000000000001</v>
      </c>
      <c r="Z84" s="57">
        <v>0.64528799999999997</v>
      </c>
      <c r="AA84" s="57">
        <v>0.666265</v>
      </c>
      <c r="AB84" s="57">
        <v>0.68754300000000002</v>
      </c>
      <c r="AC84" s="57">
        <v>0.70879800000000004</v>
      </c>
      <c r="AD84" s="57">
        <v>0.73159399999999997</v>
      </c>
      <c r="AE84" s="57">
        <v>0.75652399999999997</v>
      </c>
      <c r="AF84" s="57">
        <v>0.78214399999999995</v>
      </c>
      <c r="AG84" s="57">
        <v>0.80883899999999997</v>
      </c>
      <c r="AH84" s="57">
        <v>0.83737099999999998</v>
      </c>
      <c r="AI84" s="57">
        <v>0.86695299999999997</v>
      </c>
      <c r="AJ84" s="57">
        <v>0.89745900000000001</v>
      </c>
      <c r="AK84" s="58">
        <v>4.7335000000000002E-2</v>
      </c>
    </row>
    <row r="85" spans="1:37" ht="15" hidden="1" customHeight="1" x14ac:dyDescent="0.35">
      <c r="A85" s="37" t="s">
        <v>391</v>
      </c>
      <c r="B85" s="56" t="s">
        <v>333</v>
      </c>
      <c r="C85" s="57">
        <v>0</v>
      </c>
      <c r="D85" s="57">
        <v>5.883E-2</v>
      </c>
      <c r="E85" s="57">
        <v>0.121207</v>
      </c>
      <c r="F85" s="57">
        <v>0.18007899999999999</v>
      </c>
      <c r="G85" s="57">
        <v>0.23835400000000001</v>
      </c>
      <c r="H85" s="57">
        <v>0.30270599999999998</v>
      </c>
      <c r="I85" s="57">
        <v>0.36845</v>
      </c>
      <c r="J85" s="57">
        <v>0.43424400000000002</v>
      </c>
      <c r="K85" s="57">
        <v>0.50091699999999995</v>
      </c>
      <c r="L85" s="57">
        <v>0.56834399999999996</v>
      </c>
      <c r="M85" s="57">
        <v>0.634413</v>
      </c>
      <c r="N85" s="57">
        <v>0.70142099999999996</v>
      </c>
      <c r="O85" s="57">
        <v>0.76547100000000001</v>
      </c>
      <c r="P85" s="57">
        <v>0.82798300000000002</v>
      </c>
      <c r="Q85" s="57">
        <v>0.88807400000000003</v>
      </c>
      <c r="R85" s="57">
        <v>0.94569599999999998</v>
      </c>
      <c r="S85" s="57">
        <v>1.002478</v>
      </c>
      <c r="T85" s="57">
        <v>1.0577909999999999</v>
      </c>
      <c r="U85" s="57">
        <v>1.1125959999999999</v>
      </c>
      <c r="V85" s="57">
        <v>1.1681109999999999</v>
      </c>
      <c r="W85" s="57">
        <v>1.2233050000000001</v>
      </c>
      <c r="X85" s="57">
        <v>1.277749</v>
      </c>
      <c r="Y85" s="57">
        <v>1.331054</v>
      </c>
      <c r="Z85" s="57">
        <v>1.389543</v>
      </c>
      <c r="AA85" s="57">
        <v>1.4479109999999999</v>
      </c>
      <c r="AB85" s="57">
        <v>1.5066299999999999</v>
      </c>
      <c r="AC85" s="57">
        <v>1.565062</v>
      </c>
      <c r="AD85" s="57">
        <v>1.626627</v>
      </c>
      <c r="AE85" s="57">
        <v>1.692785</v>
      </c>
      <c r="AF85" s="57">
        <v>1.7602070000000001</v>
      </c>
      <c r="AG85" s="57">
        <v>1.829885</v>
      </c>
      <c r="AH85" s="57">
        <v>1.903619</v>
      </c>
      <c r="AI85" s="57">
        <v>1.979681</v>
      </c>
      <c r="AJ85" s="57">
        <v>2.0577459999999999</v>
      </c>
      <c r="AK85" s="58">
        <v>0.11749</v>
      </c>
    </row>
    <row r="86" spans="1:37" ht="15" hidden="1" customHeight="1" x14ac:dyDescent="0.35">
      <c r="A86" s="37" t="s">
        <v>392</v>
      </c>
      <c r="B86" s="56" t="s">
        <v>359</v>
      </c>
      <c r="C86" s="57">
        <v>4151.0073240000002</v>
      </c>
      <c r="D86" s="57">
        <v>4210.7485349999997</v>
      </c>
      <c r="E86" s="57">
        <v>4281.2080079999996</v>
      </c>
      <c r="F86" s="57">
        <v>4281.5107420000004</v>
      </c>
      <c r="G86" s="57">
        <v>4257.6826170000004</v>
      </c>
      <c r="H86" s="57">
        <v>4247.935547</v>
      </c>
      <c r="I86" s="57">
        <v>4236.3540039999998</v>
      </c>
      <c r="J86" s="57">
        <v>4217.2421880000002</v>
      </c>
      <c r="K86" s="57">
        <v>4196.7993159999996</v>
      </c>
      <c r="L86" s="57">
        <v>4171.5317379999997</v>
      </c>
      <c r="M86" s="57">
        <v>4129.4165039999998</v>
      </c>
      <c r="N86" s="57">
        <v>4088.7907709999999</v>
      </c>
      <c r="O86" s="57">
        <v>4036.5151369999999</v>
      </c>
      <c r="P86" s="57">
        <v>3988.3933109999998</v>
      </c>
      <c r="Q86" s="57">
        <v>3942.6984859999998</v>
      </c>
      <c r="R86" s="57">
        <v>3901.0407709999999</v>
      </c>
      <c r="S86" s="57">
        <v>3862.835693</v>
      </c>
      <c r="T86" s="57">
        <v>3835.9970699999999</v>
      </c>
      <c r="U86" s="57">
        <v>3822.8942870000001</v>
      </c>
      <c r="V86" s="57">
        <v>3811.7385250000002</v>
      </c>
      <c r="W86" s="57">
        <v>3810.0444339999999</v>
      </c>
      <c r="X86" s="57">
        <v>3808.8471679999998</v>
      </c>
      <c r="Y86" s="57">
        <v>3810.486328</v>
      </c>
      <c r="Z86" s="57">
        <v>3801.093018</v>
      </c>
      <c r="AA86" s="57">
        <v>3806.5546880000002</v>
      </c>
      <c r="AB86" s="57">
        <v>3809.9580080000001</v>
      </c>
      <c r="AC86" s="57">
        <v>3816.5031739999999</v>
      </c>
      <c r="AD86" s="57">
        <v>3831.6347660000001</v>
      </c>
      <c r="AE86" s="57">
        <v>3849.4577640000002</v>
      </c>
      <c r="AF86" s="57">
        <v>3865.1884770000001</v>
      </c>
      <c r="AG86" s="57">
        <v>3884.5078119999998</v>
      </c>
      <c r="AH86" s="57">
        <v>3905.9682619999999</v>
      </c>
      <c r="AI86" s="57">
        <v>3920.390625</v>
      </c>
      <c r="AJ86" s="57">
        <v>3938.5383299999999</v>
      </c>
      <c r="AK86" s="58">
        <v>-2.0860000000000002E-3</v>
      </c>
    </row>
    <row r="87" spans="1:37" ht="15" hidden="1" customHeight="1" x14ac:dyDescent="0.35">
      <c r="A87" s="13"/>
      <c r="B87" s="40" t="s">
        <v>393</v>
      </c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</row>
    <row r="88" spans="1:37" ht="15" hidden="1" customHeight="1" x14ac:dyDescent="0.35">
      <c r="A88" s="37" t="s">
        <v>394</v>
      </c>
      <c r="B88" s="56" t="s">
        <v>317</v>
      </c>
      <c r="C88" s="57">
        <v>5085.1337890000004</v>
      </c>
      <c r="D88" s="57">
        <v>5152.8344729999999</v>
      </c>
      <c r="E88" s="57">
        <v>5235.7714839999999</v>
      </c>
      <c r="F88" s="57">
        <v>5241.4711909999996</v>
      </c>
      <c r="G88" s="57">
        <v>5221.3540039999998</v>
      </c>
      <c r="H88" s="57">
        <v>5215.7944340000004</v>
      </c>
      <c r="I88" s="57">
        <v>5208.5830079999996</v>
      </c>
      <c r="J88" s="57">
        <v>5192.7412109999996</v>
      </c>
      <c r="K88" s="57">
        <v>5175.0522460000002</v>
      </c>
      <c r="L88" s="57">
        <v>5151.4809569999998</v>
      </c>
      <c r="M88" s="57">
        <v>5109.3564450000003</v>
      </c>
      <c r="N88" s="57">
        <v>5070.9614259999998</v>
      </c>
      <c r="O88" s="57">
        <v>5019.7871089999999</v>
      </c>
      <c r="P88" s="57">
        <v>4971.9096680000002</v>
      </c>
      <c r="Q88" s="57">
        <v>4929.9331050000001</v>
      </c>
      <c r="R88" s="57">
        <v>4889.4521480000003</v>
      </c>
      <c r="S88" s="57">
        <v>4853.1137699999999</v>
      </c>
      <c r="T88" s="57">
        <v>4829.4052730000003</v>
      </c>
      <c r="U88" s="57">
        <v>4821.9169920000004</v>
      </c>
      <c r="V88" s="57">
        <v>4816.703125</v>
      </c>
      <c r="W88" s="57">
        <v>4821.5366210000002</v>
      </c>
      <c r="X88" s="57">
        <v>4826.7314450000003</v>
      </c>
      <c r="Y88" s="57">
        <v>4832.4443359999996</v>
      </c>
      <c r="Z88" s="57">
        <v>4827.9892579999996</v>
      </c>
      <c r="AA88" s="57">
        <v>4834.8603519999997</v>
      </c>
      <c r="AB88" s="57">
        <v>4841.7124020000001</v>
      </c>
      <c r="AC88" s="57">
        <v>4852.1240230000003</v>
      </c>
      <c r="AD88" s="57">
        <v>4871.4360349999997</v>
      </c>
      <c r="AE88" s="57">
        <v>4892.876953</v>
      </c>
      <c r="AF88" s="57">
        <v>4913.0214839999999</v>
      </c>
      <c r="AG88" s="57">
        <v>4937.6630859999996</v>
      </c>
      <c r="AH88" s="57">
        <v>4963.9819340000004</v>
      </c>
      <c r="AI88" s="57">
        <v>4983.6835940000001</v>
      </c>
      <c r="AJ88" s="57">
        <v>5007.7539059999999</v>
      </c>
      <c r="AK88" s="58">
        <v>-8.92E-4</v>
      </c>
    </row>
    <row r="89" spans="1:37" ht="15" hidden="1" customHeight="1" x14ac:dyDescent="0.35">
      <c r="A89" s="37" t="s">
        <v>395</v>
      </c>
      <c r="B89" s="56" t="s">
        <v>319</v>
      </c>
      <c r="C89" s="57">
        <v>479.58013899999997</v>
      </c>
      <c r="D89" s="57">
        <v>475.96191399999998</v>
      </c>
      <c r="E89" s="57">
        <v>475.69433600000002</v>
      </c>
      <c r="F89" s="57">
        <v>473.627838</v>
      </c>
      <c r="G89" s="57">
        <v>471.36245700000001</v>
      </c>
      <c r="H89" s="57">
        <v>470.08621199999999</v>
      </c>
      <c r="I89" s="57">
        <v>470.00433299999997</v>
      </c>
      <c r="J89" s="57">
        <v>471.53369099999998</v>
      </c>
      <c r="K89" s="57">
        <v>472.57562300000001</v>
      </c>
      <c r="L89" s="57">
        <v>475.12893700000001</v>
      </c>
      <c r="M89" s="57">
        <v>476.28750600000001</v>
      </c>
      <c r="N89" s="57">
        <v>478.73178100000001</v>
      </c>
      <c r="O89" s="57">
        <v>482.95764200000002</v>
      </c>
      <c r="P89" s="57">
        <v>484.09136999999998</v>
      </c>
      <c r="Q89" s="57">
        <v>489.55285600000002</v>
      </c>
      <c r="R89" s="57">
        <v>492.43753099999998</v>
      </c>
      <c r="S89" s="57">
        <v>496.20379600000001</v>
      </c>
      <c r="T89" s="57">
        <v>502.64672899999999</v>
      </c>
      <c r="U89" s="57">
        <v>509.31326300000001</v>
      </c>
      <c r="V89" s="57">
        <v>517.59991500000001</v>
      </c>
      <c r="W89" s="57">
        <v>525.44653300000004</v>
      </c>
      <c r="X89" s="57">
        <v>535.79528800000003</v>
      </c>
      <c r="Y89" s="57">
        <v>542.84527600000001</v>
      </c>
      <c r="Z89" s="57">
        <v>552.46594200000004</v>
      </c>
      <c r="AA89" s="57">
        <v>560.38452099999995</v>
      </c>
      <c r="AB89" s="57">
        <v>569.51483199999996</v>
      </c>
      <c r="AC89" s="57">
        <v>579.58685300000002</v>
      </c>
      <c r="AD89" s="57">
        <v>589.27191200000004</v>
      </c>
      <c r="AE89" s="57">
        <v>599.52337599999998</v>
      </c>
      <c r="AF89" s="57">
        <v>610.04461700000002</v>
      </c>
      <c r="AG89" s="57">
        <v>621.04650900000001</v>
      </c>
      <c r="AH89" s="57">
        <v>633.096497</v>
      </c>
      <c r="AI89" s="57">
        <v>643.63983199999996</v>
      </c>
      <c r="AJ89" s="57">
        <v>655.44390899999996</v>
      </c>
      <c r="AK89" s="58">
        <v>1.0049000000000001E-2</v>
      </c>
    </row>
    <row r="90" spans="1:37" ht="15" hidden="1" customHeight="1" x14ac:dyDescent="0.35">
      <c r="A90" s="37" t="s">
        <v>396</v>
      </c>
      <c r="B90" s="56" t="s">
        <v>321</v>
      </c>
      <c r="C90" s="57">
        <v>1.498156</v>
      </c>
      <c r="D90" s="57">
        <v>1.723063</v>
      </c>
      <c r="E90" s="57">
        <v>1.953255</v>
      </c>
      <c r="F90" s="57">
        <v>2.1466090000000002</v>
      </c>
      <c r="G90" s="57">
        <v>2.3086139999999999</v>
      </c>
      <c r="H90" s="57">
        <v>2.4561730000000002</v>
      </c>
      <c r="I90" s="57">
        <v>2.587135</v>
      </c>
      <c r="J90" s="57">
        <v>2.6920570000000001</v>
      </c>
      <c r="K90" s="57">
        <v>2.7961559999999999</v>
      </c>
      <c r="L90" s="57">
        <v>2.884792</v>
      </c>
      <c r="M90" s="57">
        <v>2.9673210000000001</v>
      </c>
      <c r="N90" s="57">
        <v>3.0204529999999998</v>
      </c>
      <c r="O90" s="57">
        <v>3.0823689999999999</v>
      </c>
      <c r="P90" s="57">
        <v>3.1368170000000002</v>
      </c>
      <c r="Q90" s="57">
        <v>3.1757390000000001</v>
      </c>
      <c r="R90" s="57">
        <v>3.251039</v>
      </c>
      <c r="S90" s="57">
        <v>3.3264490000000002</v>
      </c>
      <c r="T90" s="57">
        <v>3.4084379999999999</v>
      </c>
      <c r="U90" s="57">
        <v>3.5129380000000001</v>
      </c>
      <c r="V90" s="57">
        <v>3.6288200000000002</v>
      </c>
      <c r="W90" s="57">
        <v>3.7593480000000001</v>
      </c>
      <c r="X90" s="57">
        <v>3.9044560000000001</v>
      </c>
      <c r="Y90" s="57">
        <v>4.0550519999999999</v>
      </c>
      <c r="Z90" s="57">
        <v>4.2218429999999998</v>
      </c>
      <c r="AA90" s="57">
        <v>4.3932820000000001</v>
      </c>
      <c r="AB90" s="57">
        <v>4.5708580000000003</v>
      </c>
      <c r="AC90" s="57">
        <v>4.7522070000000003</v>
      </c>
      <c r="AD90" s="57">
        <v>4.9478359999999997</v>
      </c>
      <c r="AE90" s="57">
        <v>5.1629319999999996</v>
      </c>
      <c r="AF90" s="57">
        <v>5.3888749999999996</v>
      </c>
      <c r="AG90" s="57">
        <v>5.6731639999999999</v>
      </c>
      <c r="AH90" s="57">
        <v>5.882714</v>
      </c>
      <c r="AI90" s="57">
        <v>6.1420149999999998</v>
      </c>
      <c r="AJ90" s="57">
        <v>6.42971</v>
      </c>
      <c r="AK90" s="58">
        <v>4.2008999999999998E-2</v>
      </c>
    </row>
    <row r="91" spans="1:37" ht="15" hidden="1" customHeight="1" x14ac:dyDescent="0.35">
      <c r="A91" s="37" t="s">
        <v>397</v>
      </c>
      <c r="B91" s="56" t="s">
        <v>323</v>
      </c>
      <c r="C91" s="57">
        <v>38.148586000000002</v>
      </c>
      <c r="D91" s="57">
        <v>41.969738</v>
      </c>
      <c r="E91" s="57">
        <v>45.182625000000002</v>
      </c>
      <c r="F91" s="57">
        <v>47.002898999999999</v>
      </c>
      <c r="G91" s="57">
        <v>48.040393999999999</v>
      </c>
      <c r="H91" s="57">
        <v>48.967415000000003</v>
      </c>
      <c r="I91" s="57">
        <v>49.663383000000003</v>
      </c>
      <c r="J91" s="57">
        <v>50.090136999999999</v>
      </c>
      <c r="K91" s="57">
        <v>50.380474</v>
      </c>
      <c r="L91" s="57">
        <v>50.671722000000003</v>
      </c>
      <c r="M91" s="57">
        <v>50.900291000000003</v>
      </c>
      <c r="N91" s="57">
        <v>51.443793999999997</v>
      </c>
      <c r="O91" s="57">
        <v>52.070346999999998</v>
      </c>
      <c r="P91" s="57">
        <v>53.034072999999999</v>
      </c>
      <c r="Q91" s="57">
        <v>54.412018000000003</v>
      </c>
      <c r="R91" s="57">
        <v>56.326262999999997</v>
      </c>
      <c r="S91" s="57">
        <v>58.965617999999999</v>
      </c>
      <c r="T91" s="57">
        <v>62.304530999999997</v>
      </c>
      <c r="U91" s="57">
        <v>66.323447999999999</v>
      </c>
      <c r="V91" s="57">
        <v>71.053878999999995</v>
      </c>
      <c r="W91" s="57">
        <v>76.538673000000003</v>
      </c>
      <c r="X91" s="57">
        <v>82.900176999999999</v>
      </c>
      <c r="Y91" s="57">
        <v>90.034897000000001</v>
      </c>
      <c r="Z91" s="57">
        <v>98.194061000000005</v>
      </c>
      <c r="AA91" s="57">
        <v>107.214516</v>
      </c>
      <c r="AB91" s="57">
        <v>117.106804</v>
      </c>
      <c r="AC91" s="57">
        <v>128.000687</v>
      </c>
      <c r="AD91" s="57">
        <v>140.15521200000001</v>
      </c>
      <c r="AE91" s="57">
        <v>153.600067</v>
      </c>
      <c r="AF91" s="57">
        <v>168.019409</v>
      </c>
      <c r="AG91" s="57">
        <v>183.198959</v>
      </c>
      <c r="AH91" s="57">
        <v>199.47242700000001</v>
      </c>
      <c r="AI91" s="57">
        <v>216.06512499999999</v>
      </c>
      <c r="AJ91" s="57">
        <v>233.042587</v>
      </c>
      <c r="AK91" s="58">
        <v>5.5031999999999998E-2</v>
      </c>
    </row>
    <row r="92" spans="1:37" ht="15" hidden="1" customHeight="1" x14ac:dyDescent="0.35">
      <c r="A92" s="37" t="s">
        <v>398</v>
      </c>
      <c r="B92" s="56" t="s">
        <v>325</v>
      </c>
      <c r="C92" s="57">
        <v>45.344752999999997</v>
      </c>
      <c r="D92" s="57">
        <v>51.418548999999999</v>
      </c>
      <c r="E92" s="57">
        <v>57.268444000000002</v>
      </c>
      <c r="F92" s="57">
        <v>62.441048000000002</v>
      </c>
      <c r="G92" s="57">
        <v>67.240798999999996</v>
      </c>
      <c r="H92" s="57">
        <v>71.588333000000006</v>
      </c>
      <c r="I92" s="57">
        <v>75.796683999999999</v>
      </c>
      <c r="J92" s="57">
        <v>79.820060999999995</v>
      </c>
      <c r="K92" s="57">
        <v>83.744338999999997</v>
      </c>
      <c r="L92" s="57">
        <v>87.625174999999999</v>
      </c>
      <c r="M92" s="57">
        <v>91.296417000000005</v>
      </c>
      <c r="N92" s="57">
        <v>95.460205000000002</v>
      </c>
      <c r="O92" s="57">
        <v>99.540672000000001</v>
      </c>
      <c r="P92" s="57">
        <v>103.854034</v>
      </c>
      <c r="Q92" s="57">
        <v>108.301346</v>
      </c>
      <c r="R92" s="57">
        <v>112.927673</v>
      </c>
      <c r="S92" s="57">
        <v>117.85993999999999</v>
      </c>
      <c r="T92" s="57">
        <v>122.81538399999999</v>
      </c>
      <c r="U92" s="57">
        <v>127.95536800000001</v>
      </c>
      <c r="V92" s="57">
        <v>133.323395</v>
      </c>
      <c r="W92" s="57">
        <v>139.00393700000001</v>
      </c>
      <c r="X92" s="57">
        <v>144.885864</v>
      </c>
      <c r="Y92" s="57">
        <v>151.118088</v>
      </c>
      <c r="Z92" s="57">
        <v>158.009232</v>
      </c>
      <c r="AA92" s="57">
        <v>165.098206</v>
      </c>
      <c r="AB92" s="57">
        <v>172.45459</v>
      </c>
      <c r="AC92" s="57">
        <v>179.977631</v>
      </c>
      <c r="AD92" s="57">
        <v>187.991882</v>
      </c>
      <c r="AE92" s="57">
        <v>196.68571499999999</v>
      </c>
      <c r="AF92" s="57">
        <v>205.71713299999999</v>
      </c>
      <c r="AG92" s="57">
        <v>215.17086800000001</v>
      </c>
      <c r="AH92" s="57">
        <v>224.902557</v>
      </c>
      <c r="AI92" s="57">
        <v>235.330566</v>
      </c>
      <c r="AJ92" s="57">
        <v>246.058502</v>
      </c>
      <c r="AK92" s="58">
        <v>5.0140999999999998E-2</v>
      </c>
    </row>
    <row r="93" spans="1:37" ht="15" hidden="1" customHeight="1" x14ac:dyDescent="0.35">
      <c r="A93" s="37" t="s">
        <v>399</v>
      </c>
      <c r="B93" s="56" t="s">
        <v>327</v>
      </c>
      <c r="C93" s="57">
        <v>8.0459999999999993E-3</v>
      </c>
      <c r="D93" s="57">
        <v>0.45815600000000001</v>
      </c>
      <c r="E93" s="57">
        <v>0.90220800000000001</v>
      </c>
      <c r="F93" s="57">
        <v>1.332891</v>
      </c>
      <c r="G93" s="57">
        <v>1.754051</v>
      </c>
      <c r="H93" s="57">
        <v>2.1944970000000001</v>
      </c>
      <c r="I93" s="57">
        <v>2.6351520000000002</v>
      </c>
      <c r="J93" s="57">
        <v>3.0667559999999998</v>
      </c>
      <c r="K93" s="57">
        <v>3.4923999999999999</v>
      </c>
      <c r="L93" s="57">
        <v>3.912706</v>
      </c>
      <c r="M93" s="57">
        <v>4.3177570000000003</v>
      </c>
      <c r="N93" s="57">
        <v>4.7372120000000004</v>
      </c>
      <c r="O93" s="57">
        <v>5.1416180000000002</v>
      </c>
      <c r="P93" s="57">
        <v>5.5467500000000003</v>
      </c>
      <c r="Q93" s="57">
        <v>5.953703</v>
      </c>
      <c r="R93" s="57">
        <v>6.3650260000000003</v>
      </c>
      <c r="S93" s="57">
        <v>6.7961580000000001</v>
      </c>
      <c r="T93" s="57">
        <v>7.2436689999999997</v>
      </c>
      <c r="U93" s="57">
        <v>7.712809</v>
      </c>
      <c r="V93" s="57">
        <v>8.2077500000000008</v>
      </c>
      <c r="W93" s="57">
        <v>8.7137580000000003</v>
      </c>
      <c r="X93" s="57">
        <v>9.2418779999999998</v>
      </c>
      <c r="Y93" s="57">
        <v>9.78261</v>
      </c>
      <c r="Z93" s="57">
        <v>10.366740999999999</v>
      </c>
      <c r="AA93" s="57">
        <v>10.953445</v>
      </c>
      <c r="AB93" s="57">
        <v>11.549804</v>
      </c>
      <c r="AC93" s="57">
        <v>12.151619</v>
      </c>
      <c r="AD93" s="57">
        <v>12.788078000000001</v>
      </c>
      <c r="AE93" s="57">
        <v>13.474335999999999</v>
      </c>
      <c r="AF93" s="57">
        <v>14.188475</v>
      </c>
      <c r="AG93" s="57">
        <v>14.937690999999999</v>
      </c>
      <c r="AH93" s="57">
        <v>15.740468999999999</v>
      </c>
      <c r="AI93" s="57">
        <v>16.587247999999999</v>
      </c>
      <c r="AJ93" s="57">
        <v>17.483459</v>
      </c>
      <c r="AK93" s="58">
        <v>0.120535</v>
      </c>
    </row>
    <row r="94" spans="1:37" ht="15" hidden="1" customHeight="1" x14ac:dyDescent="0.35">
      <c r="A94" s="37" t="s">
        <v>400</v>
      </c>
      <c r="B94" s="56" t="s">
        <v>329</v>
      </c>
      <c r="C94" s="57">
        <v>0</v>
      </c>
      <c r="D94" s="57">
        <v>0.34058899999999998</v>
      </c>
      <c r="E94" s="57">
        <v>0.48209800000000003</v>
      </c>
      <c r="F94" s="57">
        <v>0.65029499999999996</v>
      </c>
      <c r="G94" s="57">
        <v>0.81222899999999998</v>
      </c>
      <c r="H94" s="57">
        <v>0.98329</v>
      </c>
      <c r="I94" s="57">
        <v>1.1517759999999999</v>
      </c>
      <c r="J94" s="57">
        <v>1.3134049999999999</v>
      </c>
      <c r="K94" s="57">
        <v>1.469606</v>
      </c>
      <c r="L94" s="57">
        <v>1.62043</v>
      </c>
      <c r="M94" s="57">
        <v>1.760818</v>
      </c>
      <c r="N94" s="57">
        <v>1.9033929999999999</v>
      </c>
      <c r="O94" s="57">
        <v>2.036162</v>
      </c>
      <c r="P94" s="57">
        <v>2.1658040000000001</v>
      </c>
      <c r="Q94" s="57">
        <v>2.2934489999999998</v>
      </c>
      <c r="R94" s="57">
        <v>2.4216099999999998</v>
      </c>
      <c r="S94" s="57">
        <v>2.5586380000000002</v>
      </c>
      <c r="T94" s="57">
        <v>2.7028660000000002</v>
      </c>
      <c r="U94" s="57">
        <v>2.857507</v>
      </c>
      <c r="V94" s="57">
        <v>3.024769</v>
      </c>
      <c r="W94" s="57">
        <v>3.1898559999999998</v>
      </c>
      <c r="X94" s="57">
        <v>3.3619699999999999</v>
      </c>
      <c r="Y94" s="57">
        <v>3.5439959999999999</v>
      </c>
      <c r="Z94" s="57">
        <v>3.7507290000000002</v>
      </c>
      <c r="AA94" s="57">
        <v>3.9564270000000001</v>
      </c>
      <c r="AB94" s="57">
        <v>4.1681330000000001</v>
      </c>
      <c r="AC94" s="57">
        <v>4.3823410000000003</v>
      </c>
      <c r="AD94" s="57">
        <v>4.6090710000000001</v>
      </c>
      <c r="AE94" s="57">
        <v>4.853898</v>
      </c>
      <c r="AF94" s="57">
        <v>5.1085630000000002</v>
      </c>
      <c r="AG94" s="57">
        <v>5.3762759999999998</v>
      </c>
      <c r="AH94" s="57">
        <v>5.6631479999999996</v>
      </c>
      <c r="AI94" s="57">
        <v>5.96563</v>
      </c>
      <c r="AJ94" s="57">
        <v>6.2842580000000003</v>
      </c>
      <c r="AK94" s="58">
        <v>9.5376000000000002E-2</v>
      </c>
    </row>
    <row r="95" spans="1:37" ht="15" hidden="1" customHeight="1" x14ac:dyDescent="0.35">
      <c r="A95" s="37" t="s">
        <v>401</v>
      </c>
      <c r="B95" s="56" t="s">
        <v>331</v>
      </c>
      <c r="C95" s="57">
        <v>0</v>
      </c>
      <c r="D95" s="57">
        <v>0.311803</v>
      </c>
      <c r="E95" s="57">
        <v>0.456372</v>
      </c>
      <c r="F95" s="57">
        <v>0.62854500000000002</v>
      </c>
      <c r="G95" s="57">
        <v>0.79440299999999997</v>
      </c>
      <c r="H95" s="57">
        <v>0.97075800000000001</v>
      </c>
      <c r="I95" s="57">
        <v>1.145831</v>
      </c>
      <c r="J95" s="57">
        <v>1.3147139999999999</v>
      </c>
      <c r="K95" s="57">
        <v>1.4785999999999999</v>
      </c>
      <c r="L95" s="57">
        <v>1.637543</v>
      </c>
      <c r="M95" s="57">
        <v>1.7865169999999999</v>
      </c>
      <c r="N95" s="57">
        <v>1.938469</v>
      </c>
      <c r="O95" s="57">
        <v>2.080997</v>
      </c>
      <c r="P95" s="57">
        <v>2.2210420000000002</v>
      </c>
      <c r="Q95" s="57">
        <v>2.35907</v>
      </c>
      <c r="R95" s="57">
        <v>2.4973990000000001</v>
      </c>
      <c r="S95" s="57">
        <v>2.6433270000000002</v>
      </c>
      <c r="T95" s="57">
        <v>2.7967529999999998</v>
      </c>
      <c r="U95" s="57">
        <v>2.9609100000000002</v>
      </c>
      <c r="V95" s="57">
        <v>3.1382910000000002</v>
      </c>
      <c r="W95" s="57">
        <v>3.3153320000000002</v>
      </c>
      <c r="X95" s="57">
        <v>3.5013529999999999</v>
      </c>
      <c r="Y95" s="57">
        <v>3.6975280000000001</v>
      </c>
      <c r="Z95" s="57">
        <v>3.918428</v>
      </c>
      <c r="AA95" s="57">
        <v>4.1398250000000001</v>
      </c>
      <c r="AB95" s="57">
        <v>4.3679540000000001</v>
      </c>
      <c r="AC95" s="57">
        <v>4.5990250000000001</v>
      </c>
      <c r="AD95" s="57">
        <v>4.8434239999999997</v>
      </c>
      <c r="AE95" s="57">
        <v>5.1068860000000003</v>
      </c>
      <c r="AF95" s="57">
        <v>5.3807119999999999</v>
      </c>
      <c r="AG95" s="57">
        <v>5.6681559999999998</v>
      </c>
      <c r="AH95" s="57">
        <v>5.9754959999999997</v>
      </c>
      <c r="AI95" s="57">
        <v>6.2991029999999997</v>
      </c>
      <c r="AJ95" s="57">
        <v>6.6395439999999999</v>
      </c>
      <c r="AK95" s="58">
        <v>0.10029200000000001</v>
      </c>
    </row>
    <row r="96" spans="1:37" ht="15" hidden="1" customHeight="1" x14ac:dyDescent="0.35">
      <c r="A96" s="37" t="s">
        <v>402</v>
      </c>
      <c r="B96" s="56" t="s">
        <v>333</v>
      </c>
      <c r="C96" s="57">
        <v>0</v>
      </c>
      <c r="D96" s="57">
        <v>0.24136299999999999</v>
      </c>
      <c r="E96" s="57">
        <v>0.50012000000000001</v>
      </c>
      <c r="F96" s="57">
        <v>0.73979499999999998</v>
      </c>
      <c r="G96" s="57">
        <v>0.97150599999999998</v>
      </c>
      <c r="H96" s="57">
        <v>1.225471</v>
      </c>
      <c r="I96" s="57">
        <v>1.481001</v>
      </c>
      <c r="J96" s="57">
        <v>1.733284</v>
      </c>
      <c r="K96" s="57">
        <v>1.9886170000000001</v>
      </c>
      <c r="L96" s="57">
        <v>2.2491400000000001</v>
      </c>
      <c r="M96" s="57">
        <v>2.5088249999999999</v>
      </c>
      <c r="N96" s="57">
        <v>2.7788789999999999</v>
      </c>
      <c r="O96" s="57">
        <v>3.0470510000000002</v>
      </c>
      <c r="P96" s="57">
        <v>3.322155</v>
      </c>
      <c r="Q96" s="57">
        <v>3.6024060000000002</v>
      </c>
      <c r="R96" s="57">
        <v>3.8884569999999998</v>
      </c>
      <c r="S96" s="57">
        <v>4.1878330000000004</v>
      </c>
      <c r="T96" s="57">
        <v>4.4980799999999999</v>
      </c>
      <c r="U96" s="57">
        <v>4.8197609999999997</v>
      </c>
      <c r="V96" s="57">
        <v>5.1551049999999998</v>
      </c>
      <c r="W96" s="57">
        <v>5.4970679999999996</v>
      </c>
      <c r="X96" s="57">
        <v>5.8560499999999998</v>
      </c>
      <c r="Y96" s="57">
        <v>6.2261059999999997</v>
      </c>
      <c r="Z96" s="57">
        <v>6.6260190000000003</v>
      </c>
      <c r="AA96" s="57">
        <v>7.0352649999999999</v>
      </c>
      <c r="AB96" s="57">
        <v>7.4590690000000004</v>
      </c>
      <c r="AC96" s="57">
        <v>7.8945160000000003</v>
      </c>
      <c r="AD96" s="57">
        <v>8.3570410000000006</v>
      </c>
      <c r="AE96" s="57">
        <v>8.8565129999999996</v>
      </c>
      <c r="AF96" s="57">
        <v>9.3758490000000005</v>
      </c>
      <c r="AG96" s="57">
        <v>9.9222230000000007</v>
      </c>
      <c r="AH96" s="57">
        <v>10.505863</v>
      </c>
      <c r="AI96" s="57">
        <v>11.119581</v>
      </c>
      <c r="AJ96" s="57">
        <v>11.763826</v>
      </c>
      <c r="AK96" s="58">
        <v>0.129136</v>
      </c>
    </row>
    <row r="97" spans="1:37" ht="15" hidden="1" customHeight="1" x14ac:dyDescent="0.35">
      <c r="A97" s="37" t="s">
        <v>403</v>
      </c>
      <c r="B97" s="40" t="s">
        <v>404</v>
      </c>
      <c r="C97" s="59">
        <v>5649.7104490000002</v>
      </c>
      <c r="D97" s="59">
        <v>5725.2612300000001</v>
      </c>
      <c r="E97" s="59">
        <v>5818.2104490000002</v>
      </c>
      <c r="F97" s="59">
        <v>5830.0366210000002</v>
      </c>
      <c r="G97" s="59">
        <v>5814.6367190000001</v>
      </c>
      <c r="H97" s="59">
        <v>5814.2670900000003</v>
      </c>
      <c r="I97" s="59">
        <v>5813.0478519999997</v>
      </c>
      <c r="J97" s="59">
        <v>5804.3071289999998</v>
      </c>
      <c r="K97" s="59">
        <v>5792.9794920000004</v>
      </c>
      <c r="L97" s="59">
        <v>5777.2089839999999</v>
      </c>
      <c r="M97" s="59">
        <v>5741.1840819999998</v>
      </c>
      <c r="N97" s="59">
        <v>5710.9746089999999</v>
      </c>
      <c r="O97" s="59">
        <v>5669.7421880000002</v>
      </c>
      <c r="P97" s="59">
        <v>5629.28125</v>
      </c>
      <c r="Q97" s="59">
        <v>5599.5810549999997</v>
      </c>
      <c r="R97" s="59">
        <v>5569.5688479999999</v>
      </c>
      <c r="S97" s="59">
        <v>5545.6533200000003</v>
      </c>
      <c r="T97" s="59">
        <v>5537.8237300000001</v>
      </c>
      <c r="U97" s="59">
        <v>5547.3701170000004</v>
      </c>
      <c r="V97" s="59">
        <v>5561.8310549999997</v>
      </c>
      <c r="W97" s="59">
        <v>5586.9990230000003</v>
      </c>
      <c r="X97" s="59">
        <v>5616.1782229999999</v>
      </c>
      <c r="Y97" s="59">
        <v>5643.7465819999998</v>
      </c>
      <c r="Z97" s="59">
        <v>5665.5444340000004</v>
      </c>
      <c r="AA97" s="59">
        <v>5698.0361329999996</v>
      </c>
      <c r="AB97" s="59">
        <v>5732.9038090000004</v>
      </c>
      <c r="AC97" s="59">
        <v>5773.4711909999996</v>
      </c>
      <c r="AD97" s="59">
        <v>5824.4023440000001</v>
      </c>
      <c r="AE97" s="59">
        <v>5880.1416019999997</v>
      </c>
      <c r="AF97" s="59">
        <v>5936.2446289999998</v>
      </c>
      <c r="AG97" s="59">
        <v>5998.658203</v>
      </c>
      <c r="AH97" s="59">
        <v>6065.2192379999997</v>
      </c>
      <c r="AI97" s="59">
        <v>6124.8349609999996</v>
      </c>
      <c r="AJ97" s="59">
        <v>6190.8994140000004</v>
      </c>
      <c r="AK97" s="60">
        <v>2.447E-3</v>
      </c>
    </row>
    <row r="98" spans="1:37" ht="15.75" hidden="1" customHeight="1" x14ac:dyDescent="0.35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</row>
    <row r="99" spans="1:37" ht="15" hidden="1" customHeight="1" x14ac:dyDescent="0.35">
      <c r="A99" s="13"/>
      <c r="B99" s="40" t="s">
        <v>405</v>
      </c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</row>
    <row r="100" spans="1:37" ht="15" hidden="1" customHeight="1" x14ac:dyDescent="0.35">
      <c r="A100" s="13"/>
      <c r="B100" s="40" t="s">
        <v>315</v>
      </c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</row>
    <row r="101" spans="1:37" ht="15" hidden="1" customHeight="1" x14ac:dyDescent="0.35">
      <c r="A101" s="37" t="s">
        <v>406</v>
      </c>
      <c r="B101" s="56" t="s">
        <v>317</v>
      </c>
      <c r="C101" s="57">
        <v>13.859468</v>
      </c>
      <c r="D101" s="57">
        <v>14.061616000000001</v>
      </c>
      <c r="E101" s="57">
        <v>14.262646</v>
      </c>
      <c r="F101" s="57">
        <v>14.450768</v>
      </c>
      <c r="G101" s="57">
        <v>14.643349000000001</v>
      </c>
      <c r="H101" s="57">
        <v>14.837282</v>
      </c>
      <c r="I101" s="57">
        <v>15.041568</v>
      </c>
      <c r="J101" s="57">
        <v>15.262869</v>
      </c>
      <c r="K101" s="57">
        <v>15.507498999999999</v>
      </c>
      <c r="L101" s="57">
        <v>15.774554</v>
      </c>
      <c r="M101" s="57">
        <v>16.058247000000001</v>
      </c>
      <c r="N101" s="57">
        <v>16.332443000000001</v>
      </c>
      <c r="O101" s="57">
        <v>16.594639000000001</v>
      </c>
      <c r="P101" s="57">
        <v>16.841763</v>
      </c>
      <c r="Q101" s="57">
        <v>17.064105999999999</v>
      </c>
      <c r="R101" s="57">
        <v>17.267914000000001</v>
      </c>
      <c r="S101" s="57">
        <v>17.458427</v>
      </c>
      <c r="T101" s="57">
        <v>17.626957000000001</v>
      </c>
      <c r="U101" s="57">
        <v>17.769615000000002</v>
      </c>
      <c r="V101" s="57">
        <v>17.904765999999999</v>
      </c>
      <c r="W101" s="57">
        <v>18.031466999999999</v>
      </c>
      <c r="X101" s="57">
        <v>18.153487999999999</v>
      </c>
      <c r="Y101" s="57">
        <v>18.272448000000001</v>
      </c>
      <c r="Z101" s="57">
        <v>18.380134999999999</v>
      </c>
      <c r="AA101" s="57">
        <v>18.49053</v>
      </c>
      <c r="AB101" s="57">
        <v>18.588657000000001</v>
      </c>
      <c r="AC101" s="57">
        <v>18.675037</v>
      </c>
      <c r="AD101" s="57">
        <v>18.759951000000001</v>
      </c>
      <c r="AE101" s="57">
        <v>18.844301000000002</v>
      </c>
      <c r="AF101" s="57">
        <v>18.916855000000002</v>
      </c>
      <c r="AG101" s="57">
        <v>18.977340999999999</v>
      </c>
      <c r="AH101" s="57">
        <v>19.037716</v>
      </c>
      <c r="AI101" s="57">
        <v>19.088861000000001</v>
      </c>
      <c r="AJ101" s="57">
        <v>19.133236</v>
      </c>
      <c r="AK101" s="58">
        <v>9.6710000000000008E-3</v>
      </c>
    </row>
    <row r="102" spans="1:37" ht="15" hidden="1" customHeight="1" x14ac:dyDescent="0.35">
      <c r="A102" s="37" t="s">
        <v>407</v>
      </c>
      <c r="B102" s="56" t="s">
        <v>319</v>
      </c>
      <c r="C102" s="57">
        <v>9.6014269999999993</v>
      </c>
      <c r="D102" s="57">
        <v>9.71767</v>
      </c>
      <c r="E102" s="57">
        <v>9.8370929999999994</v>
      </c>
      <c r="F102" s="57">
        <v>9.9567069999999998</v>
      </c>
      <c r="G102" s="57">
        <v>10.090628000000001</v>
      </c>
      <c r="H102" s="57">
        <v>10.231546</v>
      </c>
      <c r="I102" s="57">
        <v>10.383187</v>
      </c>
      <c r="J102" s="57">
        <v>10.548469000000001</v>
      </c>
      <c r="K102" s="57">
        <v>10.728490000000001</v>
      </c>
      <c r="L102" s="57">
        <v>10.922883000000001</v>
      </c>
      <c r="M102" s="57">
        <v>11.134223</v>
      </c>
      <c r="N102" s="57">
        <v>11.350479999999999</v>
      </c>
      <c r="O102" s="57">
        <v>11.569394000000001</v>
      </c>
      <c r="P102" s="57">
        <v>11.794005</v>
      </c>
      <c r="Q102" s="57">
        <v>12.012195</v>
      </c>
      <c r="R102" s="57">
        <v>12.228463</v>
      </c>
      <c r="S102" s="57">
        <v>12.427379</v>
      </c>
      <c r="T102" s="57">
        <v>12.619116</v>
      </c>
      <c r="U102" s="57">
        <v>12.793673</v>
      </c>
      <c r="V102" s="57">
        <v>12.952105</v>
      </c>
      <c r="W102" s="57">
        <v>13.100519</v>
      </c>
      <c r="X102" s="57">
        <v>13.235575000000001</v>
      </c>
      <c r="Y102" s="57">
        <v>13.367063999999999</v>
      </c>
      <c r="Z102" s="57">
        <v>13.480259999999999</v>
      </c>
      <c r="AA102" s="57">
        <v>13.598210999999999</v>
      </c>
      <c r="AB102" s="57">
        <v>13.702168</v>
      </c>
      <c r="AC102" s="57">
        <v>13.796742</v>
      </c>
      <c r="AD102" s="57">
        <v>13.889860000000001</v>
      </c>
      <c r="AE102" s="57">
        <v>13.983366999999999</v>
      </c>
      <c r="AF102" s="57">
        <v>14.073128000000001</v>
      </c>
      <c r="AG102" s="57">
        <v>14.159492</v>
      </c>
      <c r="AH102" s="57">
        <v>14.249601999999999</v>
      </c>
      <c r="AI102" s="57">
        <v>14.337173</v>
      </c>
      <c r="AJ102" s="57">
        <v>14.421823</v>
      </c>
      <c r="AK102" s="58">
        <v>1.2414E-2</v>
      </c>
    </row>
    <row r="103" spans="1:37" ht="15" hidden="1" customHeight="1" x14ac:dyDescent="0.35">
      <c r="A103" s="37" t="s">
        <v>408</v>
      </c>
      <c r="B103" s="56" t="s">
        <v>321</v>
      </c>
      <c r="C103" s="57">
        <v>8.2869469999999996</v>
      </c>
      <c r="D103" s="57">
        <v>10.987607000000001</v>
      </c>
      <c r="E103" s="57">
        <v>11.542342</v>
      </c>
      <c r="F103" s="57">
        <v>11.776501</v>
      </c>
      <c r="G103" s="57">
        <v>11.955534999999999</v>
      </c>
      <c r="H103" s="57">
        <v>12.099052</v>
      </c>
      <c r="I103" s="57">
        <v>12.222739000000001</v>
      </c>
      <c r="J103" s="57">
        <v>12.345480999999999</v>
      </c>
      <c r="K103" s="57">
        <v>12.479143000000001</v>
      </c>
      <c r="L103" s="57">
        <v>12.63082</v>
      </c>
      <c r="M103" s="57">
        <v>12.802272</v>
      </c>
      <c r="N103" s="57">
        <v>12.956865000000001</v>
      </c>
      <c r="O103" s="57">
        <v>13.107939999999999</v>
      </c>
      <c r="P103" s="57">
        <v>13.256164999999999</v>
      </c>
      <c r="Q103" s="57">
        <v>13.397534</v>
      </c>
      <c r="R103" s="57">
        <v>13.509879</v>
      </c>
      <c r="S103" s="57">
        <v>13.624283999999999</v>
      </c>
      <c r="T103" s="57">
        <v>13.731426000000001</v>
      </c>
      <c r="U103" s="57">
        <v>13.788864999999999</v>
      </c>
      <c r="V103" s="57">
        <v>13.837327</v>
      </c>
      <c r="W103" s="57">
        <v>13.881026</v>
      </c>
      <c r="X103" s="57">
        <v>13.921916</v>
      </c>
      <c r="Y103" s="57">
        <v>13.965261</v>
      </c>
      <c r="Z103" s="57">
        <v>14.011582000000001</v>
      </c>
      <c r="AA103" s="57">
        <v>14.061923999999999</v>
      </c>
      <c r="AB103" s="57">
        <v>14.116355</v>
      </c>
      <c r="AC103" s="57">
        <v>14.174376000000001</v>
      </c>
      <c r="AD103" s="57">
        <v>14.234536</v>
      </c>
      <c r="AE103" s="57">
        <v>14.294591</v>
      </c>
      <c r="AF103" s="57">
        <v>14.351796</v>
      </c>
      <c r="AG103" s="57">
        <v>14.404704000000001</v>
      </c>
      <c r="AH103" s="57">
        <v>14.451931</v>
      </c>
      <c r="AI103" s="57">
        <v>14.49269</v>
      </c>
      <c r="AJ103" s="57">
        <v>14.515891</v>
      </c>
      <c r="AK103" s="58">
        <v>8.7399999999999995E-3</v>
      </c>
    </row>
    <row r="104" spans="1:37" ht="15" hidden="1" customHeight="1" x14ac:dyDescent="0.35">
      <c r="A104" s="37" t="s">
        <v>409</v>
      </c>
      <c r="B104" s="56" t="s">
        <v>323</v>
      </c>
      <c r="C104" s="57">
        <v>9.9827659999999998</v>
      </c>
      <c r="D104" s="57">
        <v>12.832542999999999</v>
      </c>
      <c r="E104" s="57">
        <v>12.434029000000001</v>
      </c>
      <c r="F104" s="57">
        <v>12.302447000000001</v>
      </c>
      <c r="G104" s="57">
        <v>12.282825000000001</v>
      </c>
      <c r="H104" s="57">
        <v>12.297174999999999</v>
      </c>
      <c r="I104" s="57">
        <v>12.331966</v>
      </c>
      <c r="J104" s="57">
        <v>12.390567000000001</v>
      </c>
      <c r="K104" s="57">
        <v>12.477798</v>
      </c>
      <c r="L104" s="57">
        <v>12.592375000000001</v>
      </c>
      <c r="M104" s="57">
        <v>12.730947</v>
      </c>
      <c r="N104" s="57">
        <v>12.857704999999999</v>
      </c>
      <c r="O104" s="57">
        <v>12.98723</v>
      </c>
      <c r="P104" s="57">
        <v>13.117191</v>
      </c>
      <c r="Q104" s="57">
        <v>13.244189</v>
      </c>
      <c r="R104" s="57">
        <v>13.357869000000001</v>
      </c>
      <c r="S104" s="57">
        <v>13.454177</v>
      </c>
      <c r="T104" s="57">
        <v>13.534901</v>
      </c>
      <c r="U104" s="57">
        <v>13.601205</v>
      </c>
      <c r="V104" s="57">
        <v>13.654995</v>
      </c>
      <c r="W104" s="57">
        <v>13.698510000000001</v>
      </c>
      <c r="X104" s="57">
        <v>13.733317</v>
      </c>
      <c r="Y104" s="57">
        <v>13.761582000000001</v>
      </c>
      <c r="Z104" s="57">
        <v>13.785436000000001</v>
      </c>
      <c r="AA104" s="57">
        <v>13.805237</v>
      </c>
      <c r="AB104" s="57">
        <v>13.821066</v>
      </c>
      <c r="AC104" s="57">
        <v>13.833309</v>
      </c>
      <c r="AD104" s="57">
        <v>13.841343999999999</v>
      </c>
      <c r="AE104" s="57">
        <v>13.846902999999999</v>
      </c>
      <c r="AF104" s="57">
        <v>13.850352000000001</v>
      </c>
      <c r="AG104" s="57">
        <v>13.851995000000001</v>
      </c>
      <c r="AH104" s="57">
        <v>13.852275000000001</v>
      </c>
      <c r="AI104" s="57">
        <v>13.851996</v>
      </c>
      <c r="AJ104" s="57">
        <v>13.848711</v>
      </c>
      <c r="AK104" s="58">
        <v>2.3839999999999998E-3</v>
      </c>
    </row>
    <row r="105" spans="1:37" ht="15" hidden="1" customHeight="1" x14ac:dyDescent="0.35">
      <c r="A105" s="37" t="s">
        <v>410</v>
      </c>
      <c r="B105" s="56" t="s">
        <v>325</v>
      </c>
      <c r="C105" s="57">
        <v>9.9940390000000008</v>
      </c>
      <c r="D105" s="57">
        <v>10.060824999999999</v>
      </c>
      <c r="E105" s="57">
        <v>10.126671</v>
      </c>
      <c r="F105" s="57">
        <v>10.195043999999999</v>
      </c>
      <c r="G105" s="57">
        <v>10.286643</v>
      </c>
      <c r="H105" s="57">
        <v>10.385298000000001</v>
      </c>
      <c r="I105" s="57">
        <v>10.495941</v>
      </c>
      <c r="J105" s="57">
        <v>10.620696000000001</v>
      </c>
      <c r="K105" s="57">
        <v>10.764001</v>
      </c>
      <c r="L105" s="57">
        <v>10.926545000000001</v>
      </c>
      <c r="M105" s="57">
        <v>11.104176000000001</v>
      </c>
      <c r="N105" s="57">
        <v>11.279358999999999</v>
      </c>
      <c r="O105" s="57">
        <v>11.459263</v>
      </c>
      <c r="P105" s="57">
        <v>11.646042</v>
      </c>
      <c r="Q105" s="57">
        <v>11.834645</v>
      </c>
      <c r="R105" s="57">
        <v>12.016306999999999</v>
      </c>
      <c r="S105" s="57">
        <v>12.187749999999999</v>
      </c>
      <c r="T105" s="57">
        <v>12.35394</v>
      </c>
      <c r="U105" s="57">
        <v>12.511184999999999</v>
      </c>
      <c r="V105" s="57">
        <v>12.658514</v>
      </c>
      <c r="W105" s="57">
        <v>12.794083000000001</v>
      </c>
      <c r="X105" s="57">
        <v>12.91728</v>
      </c>
      <c r="Y105" s="57">
        <v>13.030379999999999</v>
      </c>
      <c r="Z105" s="57">
        <v>13.134414</v>
      </c>
      <c r="AA105" s="57">
        <v>13.227881999999999</v>
      </c>
      <c r="AB105" s="57">
        <v>13.314416</v>
      </c>
      <c r="AC105" s="57">
        <v>13.390454999999999</v>
      </c>
      <c r="AD105" s="57">
        <v>13.458278999999999</v>
      </c>
      <c r="AE105" s="57">
        <v>13.522811000000001</v>
      </c>
      <c r="AF105" s="57">
        <v>13.586084</v>
      </c>
      <c r="AG105" s="57">
        <v>13.644802</v>
      </c>
      <c r="AH105" s="57">
        <v>13.712543</v>
      </c>
      <c r="AI105" s="57">
        <v>13.778048999999999</v>
      </c>
      <c r="AJ105" s="57">
        <v>13.844063</v>
      </c>
      <c r="AK105" s="58">
        <v>1.0024999999999999E-2</v>
      </c>
    </row>
    <row r="106" spans="1:37" ht="15" hidden="1" customHeight="1" x14ac:dyDescent="0.35">
      <c r="A106" s="37" t="s">
        <v>411</v>
      </c>
      <c r="B106" s="56" t="s">
        <v>327</v>
      </c>
      <c r="C106" s="57">
        <v>24.122917000000001</v>
      </c>
      <c r="D106" s="57">
        <v>26.652425999999998</v>
      </c>
      <c r="E106" s="57">
        <v>26.767748000000001</v>
      </c>
      <c r="F106" s="57">
        <v>26.818933000000001</v>
      </c>
      <c r="G106" s="57">
        <v>26.894276000000001</v>
      </c>
      <c r="H106" s="57">
        <v>26.979792</v>
      </c>
      <c r="I106" s="57">
        <v>27.076112999999999</v>
      </c>
      <c r="J106" s="57">
        <v>27.193625999999998</v>
      </c>
      <c r="K106" s="57">
        <v>27.337215</v>
      </c>
      <c r="L106" s="57">
        <v>27.507925</v>
      </c>
      <c r="M106" s="57">
        <v>27.700205</v>
      </c>
      <c r="N106" s="57">
        <v>27.879494000000001</v>
      </c>
      <c r="O106" s="57">
        <v>28.057480000000002</v>
      </c>
      <c r="P106" s="57">
        <v>28.232068999999999</v>
      </c>
      <c r="Q106" s="57">
        <v>28.397355999999998</v>
      </c>
      <c r="R106" s="57">
        <v>28.546738000000001</v>
      </c>
      <c r="S106" s="57">
        <v>28.67746</v>
      </c>
      <c r="T106" s="57">
        <v>28.789814</v>
      </c>
      <c r="U106" s="57">
        <v>28.884287</v>
      </c>
      <c r="V106" s="57">
        <v>28.962600999999999</v>
      </c>
      <c r="W106" s="57">
        <v>29.029368999999999</v>
      </c>
      <c r="X106" s="57">
        <v>29.086748</v>
      </c>
      <c r="Y106" s="57">
        <v>29.136241999999999</v>
      </c>
      <c r="Z106" s="57">
        <v>29.179107999999999</v>
      </c>
      <c r="AA106" s="57">
        <v>29.220040999999998</v>
      </c>
      <c r="AB106" s="57">
        <v>29.260204000000002</v>
      </c>
      <c r="AC106" s="57">
        <v>29.295480999999999</v>
      </c>
      <c r="AD106" s="57">
        <v>29.327781999999999</v>
      </c>
      <c r="AE106" s="57">
        <v>29.356628000000001</v>
      </c>
      <c r="AF106" s="57">
        <v>29.381595999999998</v>
      </c>
      <c r="AG106" s="57">
        <v>29.402616999999999</v>
      </c>
      <c r="AH106" s="57">
        <v>29.418956999999999</v>
      </c>
      <c r="AI106" s="57">
        <v>29.430889000000001</v>
      </c>
      <c r="AJ106" s="57">
        <v>29.444931</v>
      </c>
      <c r="AK106" s="58">
        <v>3.1189999999999998E-3</v>
      </c>
    </row>
    <row r="107" spans="1:37" ht="15" hidden="1" customHeight="1" x14ac:dyDescent="0.35">
      <c r="A107" s="37" t="s">
        <v>412</v>
      </c>
      <c r="B107" s="56" t="s">
        <v>329</v>
      </c>
      <c r="C107" s="57">
        <v>0</v>
      </c>
      <c r="D107" s="57">
        <v>0</v>
      </c>
      <c r="E107" s="57">
        <v>0</v>
      </c>
      <c r="F107" s="57">
        <v>22.599893999999999</v>
      </c>
      <c r="G107" s="57">
        <v>22.841567999999999</v>
      </c>
      <c r="H107" s="57">
        <v>23.049237999999999</v>
      </c>
      <c r="I107" s="57">
        <v>23.260752</v>
      </c>
      <c r="J107" s="57">
        <v>23.496904000000001</v>
      </c>
      <c r="K107" s="57">
        <v>23.772262999999999</v>
      </c>
      <c r="L107" s="57">
        <v>24.096122999999999</v>
      </c>
      <c r="M107" s="57">
        <v>24.474025999999999</v>
      </c>
      <c r="N107" s="57">
        <v>24.850951999999999</v>
      </c>
      <c r="O107" s="57">
        <v>25.263393000000001</v>
      </c>
      <c r="P107" s="57">
        <v>25.689340999999999</v>
      </c>
      <c r="Q107" s="57">
        <v>26.089093999999999</v>
      </c>
      <c r="R107" s="57">
        <v>26.460054</v>
      </c>
      <c r="S107" s="57">
        <v>26.798435000000001</v>
      </c>
      <c r="T107" s="57">
        <v>27.105059000000001</v>
      </c>
      <c r="U107" s="57">
        <v>27.378250000000001</v>
      </c>
      <c r="V107" s="57">
        <v>27.616935999999999</v>
      </c>
      <c r="W107" s="57">
        <v>27.823532</v>
      </c>
      <c r="X107" s="57">
        <v>28.000360000000001</v>
      </c>
      <c r="Y107" s="57">
        <v>28.156403000000001</v>
      </c>
      <c r="Z107" s="57">
        <v>28.295444</v>
      </c>
      <c r="AA107" s="57">
        <v>28.419750000000001</v>
      </c>
      <c r="AB107" s="57">
        <v>28.531153</v>
      </c>
      <c r="AC107" s="57">
        <v>28.642009999999999</v>
      </c>
      <c r="AD107" s="57">
        <v>28.749234999999999</v>
      </c>
      <c r="AE107" s="57">
        <v>28.850228999999999</v>
      </c>
      <c r="AF107" s="57">
        <v>28.943284999999999</v>
      </c>
      <c r="AG107" s="57">
        <v>29.027384000000001</v>
      </c>
      <c r="AH107" s="57">
        <v>29.101573999999999</v>
      </c>
      <c r="AI107" s="57">
        <v>29.165482999999998</v>
      </c>
      <c r="AJ107" s="57">
        <v>29.216835</v>
      </c>
      <c r="AK107" s="58" t="s">
        <v>123</v>
      </c>
    </row>
    <row r="108" spans="1:37" ht="15" hidden="1" customHeight="1" x14ac:dyDescent="0.35">
      <c r="A108" s="37" t="s">
        <v>413</v>
      </c>
      <c r="B108" s="56" t="s">
        <v>331</v>
      </c>
      <c r="C108" s="57">
        <v>0</v>
      </c>
      <c r="D108" s="57">
        <v>0</v>
      </c>
      <c r="E108" s="57">
        <v>0</v>
      </c>
      <c r="F108" s="57">
        <v>18.040068000000002</v>
      </c>
      <c r="G108" s="57">
        <v>18.233736</v>
      </c>
      <c r="H108" s="57">
        <v>18.351215</v>
      </c>
      <c r="I108" s="57">
        <v>18.455207999999999</v>
      </c>
      <c r="J108" s="57">
        <v>18.568345999999998</v>
      </c>
      <c r="K108" s="57">
        <v>18.702518000000001</v>
      </c>
      <c r="L108" s="57">
        <v>18.863887999999999</v>
      </c>
      <c r="M108" s="57">
        <v>19.057431999999999</v>
      </c>
      <c r="N108" s="57">
        <v>19.238458999999999</v>
      </c>
      <c r="O108" s="57">
        <v>19.431984</v>
      </c>
      <c r="P108" s="57">
        <v>19.630426</v>
      </c>
      <c r="Q108" s="57">
        <v>19.828382000000001</v>
      </c>
      <c r="R108" s="57">
        <v>20.015450999999999</v>
      </c>
      <c r="S108" s="57">
        <v>20.184555</v>
      </c>
      <c r="T108" s="57">
        <v>20.334351000000002</v>
      </c>
      <c r="U108" s="57">
        <v>20.463349999999998</v>
      </c>
      <c r="V108" s="57">
        <v>20.572924</v>
      </c>
      <c r="W108" s="57">
        <v>20.665136</v>
      </c>
      <c r="X108" s="57">
        <v>20.734514000000001</v>
      </c>
      <c r="Y108" s="57">
        <v>20.793478</v>
      </c>
      <c r="Z108" s="57">
        <v>20.845011</v>
      </c>
      <c r="AA108" s="57">
        <v>20.891013999999998</v>
      </c>
      <c r="AB108" s="57">
        <v>20.934035999999999</v>
      </c>
      <c r="AC108" s="57">
        <v>20.980336999999999</v>
      </c>
      <c r="AD108" s="57">
        <v>21.028578</v>
      </c>
      <c r="AE108" s="57">
        <v>21.077604000000001</v>
      </c>
      <c r="AF108" s="57">
        <v>21.126301000000002</v>
      </c>
      <c r="AG108" s="57">
        <v>21.173639000000001</v>
      </c>
      <c r="AH108" s="57">
        <v>21.21847</v>
      </c>
      <c r="AI108" s="57">
        <v>21.258911000000001</v>
      </c>
      <c r="AJ108" s="57">
        <v>21.293333000000001</v>
      </c>
      <c r="AK108" s="58" t="s">
        <v>123</v>
      </c>
    </row>
    <row r="109" spans="1:37" ht="15" hidden="1" customHeight="1" x14ac:dyDescent="0.35">
      <c r="A109" s="37" t="s">
        <v>414</v>
      </c>
      <c r="B109" s="56" t="s">
        <v>333</v>
      </c>
      <c r="C109" s="57">
        <v>0</v>
      </c>
      <c r="D109" s="57">
        <v>0</v>
      </c>
      <c r="E109" s="57">
        <v>0</v>
      </c>
      <c r="F109" s="57">
        <v>0</v>
      </c>
      <c r="G109" s="57">
        <v>0</v>
      </c>
      <c r="H109" s="57">
        <v>0</v>
      </c>
      <c r="I109" s="57">
        <v>0</v>
      </c>
      <c r="J109" s="57">
        <v>0</v>
      </c>
      <c r="K109" s="57">
        <v>0</v>
      </c>
      <c r="L109" s="57">
        <v>0</v>
      </c>
      <c r="M109" s="57">
        <v>0</v>
      </c>
      <c r="N109" s="57">
        <v>0</v>
      </c>
      <c r="O109" s="57">
        <v>0</v>
      </c>
      <c r="P109" s="57">
        <v>0</v>
      </c>
      <c r="Q109" s="57">
        <v>0</v>
      </c>
      <c r="R109" s="57">
        <v>0</v>
      </c>
      <c r="S109" s="57">
        <v>0</v>
      </c>
      <c r="T109" s="57">
        <v>0</v>
      </c>
      <c r="U109" s="57">
        <v>0</v>
      </c>
      <c r="V109" s="57">
        <v>0</v>
      </c>
      <c r="W109" s="57">
        <v>0</v>
      </c>
      <c r="X109" s="57">
        <v>0</v>
      </c>
      <c r="Y109" s="57">
        <v>0</v>
      </c>
      <c r="Z109" s="57">
        <v>0</v>
      </c>
      <c r="AA109" s="57">
        <v>0</v>
      </c>
      <c r="AB109" s="57">
        <v>0</v>
      </c>
      <c r="AC109" s="57">
        <v>0</v>
      </c>
      <c r="AD109" s="57">
        <v>0</v>
      </c>
      <c r="AE109" s="57">
        <v>0</v>
      </c>
      <c r="AF109" s="57">
        <v>0</v>
      </c>
      <c r="AG109" s="57">
        <v>0</v>
      </c>
      <c r="AH109" s="57">
        <v>0</v>
      </c>
      <c r="AI109" s="57">
        <v>0</v>
      </c>
      <c r="AJ109" s="57">
        <v>0</v>
      </c>
      <c r="AK109" s="58" t="s">
        <v>123</v>
      </c>
    </row>
    <row r="110" spans="1:37" ht="15" hidden="1" customHeight="1" x14ac:dyDescent="0.35">
      <c r="A110" s="37" t="s">
        <v>415</v>
      </c>
      <c r="B110" s="56" t="s">
        <v>416</v>
      </c>
      <c r="C110" s="57">
        <v>12.598932</v>
      </c>
      <c r="D110" s="57">
        <v>12.782128</v>
      </c>
      <c r="E110" s="57">
        <v>12.963616</v>
      </c>
      <c r="F110" s="57">
        <v>13.132332</v>
      </c>
      <c r="G110" s="57">
        <v>13.305673000000001</v>
      </c>
      <c r="H110" s="57">
        <v>13.479850000000001</v>
      </c>
      <c r="I110" s="57">
        <v>13.663152999999999</v>
      </c>
      <c r="J110" s="57">
        <v>13.861443</v>
      </c>
      <c r="K110" s="57">
        <v>14.078727000000001</v>
      </c>
      <c r="L110" s="57">
        <v>14.313669000000001</v>
      </c>
      <c r="M110" s="57">
        <v>14.564931</v>
      </c>
      <c r="N110" s="57">
        <v>14.813034999999999</v>
      </c>
      <c r="O110" s="57">
        <v>15.051657000000001</v>
      </c>
      <c r="P110" s="57">
        <v>15.282897999999999</v>
      </c>
      <c r="Q110" s="57">
        <v>15.495222999999999</v>
      </c>
      <c r="R110" s="57">
        <v>15.692190999999999</v>
      </c>
      <c r="S110" s="57">
        <v>15.871121</v>
      </c>
      <c r="T110" s="57">
        <v>16.033369</v>
      </c>
      <c r="U110" s="57">
        <v>16.17136</v>
      </c>
      <c r="V110" s="57">
        <v>16.295953999999998</v>
      </c>
      <c r="W110" s="57">
        <v>16.411636000000001</v>
      </c>
      <c r="X110" s="57">
        <v>16.519265999999998</v>
      </c>
      <c r="Y110" s="57">
        <v>16.624286999999999</v>
      </c>
      <c r="Z110" s="57">
        <v>16.714361</v>
      </c>
      <c r="AA110" s="57">
        <v>16.808706000000001</v>
      </c>
      <c r="AB110" s="57">
        <v>16.890391999999999</v>
      </c>
      <c r="AC110" s="57">
        <v>16.961144999999998</v>
      </c>
      <c r="AD110" s="57">
        <v>17.030272</v>
      </c>
      <c r="AE110" s="57">
        <v>17.098772</v>
      </c>
      <c r="AF110" s="57">
        <v>17.158688999999999</v>
      </c>
      <c r="AG110" s="57">
        <v>17.209537999999998</v>
      </c>
      <c r="AH110" s="57">
        <v>17.261752999999999</v>
      </c>
      <c r="AI110" s="57">
        <v>17.307829000000002</v>
      </c>
      <c r="AJ110" s="57">
        <v>17.348801000000002</v>
      </c>
      <c r="AK110" s="58">
        <v>9.5919999999999998E-3</v>
      </c>
    </row>
    <row r="111" spans="1:37" ht="15" hidden="1" customHeight="1" x14ac:dyDescent="0.35">
      <c r="A111" s="13"/>
      <c r="B111" s="40" t="s">
        <v>336</v>
      </c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</row>
    <row r="112" spans="1:37" ht="15" hidden="1" customHeight="1" x14ac:dyDescent="0.35">
      <c r="A112" s="37" t="s">
        <v>417</v>
      </c>
      <c r="B112" s="56" t="s">
        <v>317</v>
      </c>
      <c r="C112" s="57">
        <v>8.6860590000000002</v>
      </c>
      <c r="D112" s="57">
        <v>8.7869030000000006</v>
      </c>
      <c r="E112" s="57">
        <v>8.8895850000000003</v>
      </c>
      <c r="F112" s="57">
        <v>8.9812899999999996</v>
      </c>
      <c r="G112" s="57">
        <v>9.0932250000000003</v>
      </c>
      <c r="H112" s="57">
        <v>9.2231509999999997</v>
      </c>
      <c r="I112" s="57">
        <v>9.3645010000000006</v>
      </c>
      <c r="J112" s="57">
        <v>9.5178019999999997</v>
      </c>
      <c r="K112" s="57">
        <v>9.6867710000000002</v>
      </c>
      <c r="L112" s="57">
        <v>9.8718160000000008</v>
      </c>
      <c r="M112" s="57">
        <v>10.07179</v>
      </c>
      <c r="N112" s="57">
        <v>10.273840999999999</v>
      </c>
      <c r="O112" s="57">
        <v>10.484374000000001</v>
      </c>
      <c r="P112" s="57">
        <v>10.711292</v>
      </c>
      <c r="Q112" s="57">
        <v>10.939629</v>
      </c>
      <c r="R112" s="57">
        <v>11.171761</v>
      </c>
      <c r="S112" s="57">
        <v>11.394748</v>
      </c>
      <c r="T112" s="57">
        <v>11.600474</v>
      </c>
      <c r="U112" s="57">
        <v>11.779544</v>
      </c>
      <c r="V112" s="57">
        <v>11.938135000000001</v>
      </c>
      <c r="W112" s="57">
        <v>12.081016</v>
      </c>
      <c r="X112" s="57">
        <v>12.212122000000001</v>
      </c>
      <c r="Y112" s="57">
        <v>12.333235999999999</v>
      </c>
      <c r="Z112" s="57">
        <v>12.447678</v>
      </c>
      <c r="AA112" s="57">
        <v>12.556713</v>
      </c>
      <c r="AB112" s="57">
        <v>12.640465000000001</v>
      </c>
      <c r="AC112" s="57">
        <v>12.704724000000001</v>
      </c>
      <c r="AD112" s="57">
        <v>12.759153</v>
      </c>
      <c r="AE112" s="57">
        <v>12.815148000000001</v>
      </c>
      <c r="AF112" s="57">
        <v>12.858713</v>
      </c>
      <c r="AG112" s="57">
        <v>12.893592999999999</v>
      </c>
      <c r="AH112" s="57">
        <v>12.926795</v>
      </c>
      <c r="AI112" s="57">
        <v>12.957720999999999</v>
      </c>
      <c r="AJ112" s="57">
        <v>12.983867999999999</v>
      </c>
      <c r="AK112" s="58">
        <v>1.2276E-2</v>
      </c>
    </row>
    <row r="113" spans="1:37" ht="15" hidden="1" customHeight="1" x14ac:dyDescent="0.35">
      <c r="A113" s="37" t="s">
        <v>418</v>
      </c>
      <c r="B113" s="56" t="s">
        <v>319</v>
      </c>
      <c r="C113" s="57">
        <v>6.4736079999999996</v>
      </c>
      <c r="D113" s="57">
        <v>6.5150110000000003</v>
      </c>
      <c r="E113" s="57">
        <v>6.5592040000000003</v>
      </c>
      <c r="F113" s="57">
        <v>6.6010600000000004</v>
      </c>
      <c r="G113" s="57">
        <v>6.65496</v>
      </c>
      <c r="H113" s="57">
        <v>6.7188980000000003</v>
      </c>
      <c r="I113" s="57">
        <v>6.7895390000000004</v>
      </c>
      <c r="J113" s="57">
        <v>6.8667509999999998</v>
      </c>
      <c r="K113" s="57">
        <v>6.9558479999999996</v>
      </c>
      <c r="L113" s="57">
        <v>7.0533229999999998</v>
      </c>
      <c r="M113" s="57">
        <v>7.1620410000000003</v>
      </c>
      <c r="N113" s="57">
        <v>7.2739690000000001</v>
      </c>
      <c r="O113" s="57">
        <v>7.3886570000000003</v>
      </c>
      <c r="P113" s="57">
        <v>7.5212570000000003</v>
      </c>
      <c r="Q113" s="57">
        <v>7.6483109999999996</v>
      </c>
      <c r="R113" s="57">
        <v>7.7863340000000001</v>
      </c>
      <c r="S113" s="57">
        <v>7.922695</v>
      </c>
      <c r="T113" s="57">
        <v>8.040616</v>
      </c>
      <c r="U113" s="57">
        <v>8.1531649999999996</v>
      </c>
      <c r="V113" s="57">
        <v>8.2533469999999998</v>
      </c>
      <c r="W113" s="57">
        <v>8.3518340000000002</v>
      </c>
      <c r="X113" s="57">
        <v>8.4312149999999999</v>
      </c>
      <c r="Y113" s="57">
        <v>8.5204579999999996</v>
      </c>
      <c r="Z113" s="57">
        <v>8.5969569999999997</v>
      </c>
      <c r="AA113" s="57">
        <v>8.6709750000000003</v>
      </c>
      <c r="AB113" s="57">
        <v>8.7305449999999993</v>
      </c>
      <c r="AC113" s="57">
        <v>8.7761669999999992</v>
      </c>
      <c r="AD113" s="57">
        <v>8.82348</v>
      </c>
      <c r="AE113" s="57">
        <v>8.8694869999999995</v>
      </c>
      <c r="AF113" s="57">
        <v>8.9113249999999997</v>
      </c>
      <c r="AG113" s="57">
        <v>8.9501589999999993</v>
      </c>
      <c r="AH113" s="57">
        <v>8.9817090000000004</v>
      </c>
      <c r="AI113" s="57">
        <v>9.0221610000000005</v>
      </c>
      <c r="AJ113" s="57">
        <v>9.0532719999999998</v>
      </c>
      <c r="AK113" s="58">
        <v>1.0335E-2</v>
      </c>
    </row>
    <row r="114" spans="1:37" ht="15" hidden="1" customHeight="1" x14ac:dyDescent="0.35">
      <c r="A114" s="37" t="s">
        <v>419</v>
      </c>
      <c r="B114" s="56" t="s">
        <v>321</v>
      </c>
      <c r="C114" s="57">
        <v>6.6388829999999999</v>
      </c>
      <c r="D114" s="57">
        <v>6.7218200000000001</v>
      </c>
      <c r="E114" s="57">
        <v>6.7760530000000001</v>
      </c>
      <c r="F114" s="57">
        <v>6.8236039999999996</v>
      </c>
      <c r="G114" s="57">
        <v>6.8871770000000003</v>
      </c>
      <c r="H114" s="57">
        <v>6.9620699999999998</v>
      </c>
      <c r="I114" s="57">
        <v>7.0454819999999998</v>
      </c>
      <c r="J114" s="57">
        <v>7.1393880000000003</v>
      </c>
      <c r="K114" s="57">
        <v>7.2459350000000002</v>
      </c>
      <c r="L114" s="57">
        <v>7.3667759999999998</v>
      </c>
      <c r="M114" s="57">
        <v>7.4965010000000003</v>
      </c>
      <c r="N114" s="57">
        <v>7.6391099999999996</v>
      </c>
      <c r="O114" s="57">
        <v>7.7857979999999998</v>
      </c>
      <c r="P114" s="57">
        <v>7.9476069999999996</v>
      </c>
      <c r="Q114" s="57">
        <v>8.1177119999999992</v>
      </c>
      <c r="R114" s="57">
        <v>8.265765</v>
      </c>
      <c r="S114" s="57">
        <v>8.4150600000000004</v>
      </c>
      <c r="T114" s="57">
        <v>8.5584019999999992</v>
      </c>
      <c r="U114" s="57">
        <v>8.6788109999999996</v>
      </c>
      <c r="V114" s="57">
        <v>8.7845340000000007</v>
      </c>
      <c r="W114" s="57">
        <v>8.8760999999999992</v>
      </c>
      <c r="X114" s="57">
        <v>8.9546790000000005</v>
      </c>
      <c r="Y114" s="57">
        <v>9.0216619999999992</v>
      </c>
      <c r="Z114" s="57">
        <v>9.0784479999999999</v>
      </c>
      <c r="AA114" s="57">
        <v>9.1264389999999995</v>
      </c>
      <c r="AB114" s="57">
        <v>9.1673270000000002</v>
      </c>
      <c r="AC114" s="57">
        <v>9.2025059999999996</v>
      </c>
      <c r="AD114" s="57">
        <v>9.2329650000000001</v>
      </c>
      <c r="AE114" s="57">
        <v>9.2596290000000003</v>
      </c>
      <c r="AF114" s="57">
        <v>9.2830720000000007</v>
      </c>
      <c r="AG114" s="57">
        <v>9.2651310000000002</v>
      </c>
      <c r="AH114" s="57">
        <v>9.3285660000000004</v>
      </c>
      <c r="AI114" s="57">
        <v>9.3522759999999998</v>
      </c>
      <c r="AJ114" s="57">
        <v>9.3674959999999992</v>
      </c>
      <c r="AK114" s="58">
        <v>1.0425E-2</v>
      </c>
    </row>
    <row r="115" spans="1:37" ht="15" hidden="1" customHeight="1" x14ac:dyDescent="0.35">
      <c r="A115" s="37" t="s">
        <v>420</v>
      </c>
      <c r="B115" s="56" t="s">
        <v>323</v>
      </c>
      <c r="C115" s="57">
        <v>6.2828989999999996</v>
      </c>
      <c r="D115" s="57">
        <v>6.4828049999999999</v>
      </c>
      <c r="E115" s="57">
        <v>6.6098670000000004</v>
      </c>
      <c r="F115" s="57">
        <v>6.7005590000000002</v>
      </c>
      <c r="G115" s="57">
        <v>6.8038889999999999</v>
      </c>
      <c r="H115" s="57">
        <v>6.9099310000000003</v>
      </c>
      <c r="I115" s="57">
        <v>7.0172819999999998</v>
      </c>
      <c r="J115" s="57">
        <v>7.1307369999999999</v>
      </c>
      <c r="K115" s="57">
        <v>7.2555540000000001</v>
      </c>
      <c r="L115" s="57">
        <v>7.3921729999999997</v>
      </c>
      <c r="M115" s="57">
        <v>7.5385429999999998</v>
      </c>
      <c r="N115" s="57">
        <v>7.680885</v>
      </c>
      <c r="O115" s="57">
        <v>7.8306990000000001</v>
      </c>
      <c r="P115" s="57">
        <v>7.9904979999999997</v>
      </c>
      <c r="Q115" s="57">
        <v>8.1556890000000006</v>
      </c>
      <c r="R115" s="57">
        <v>8.316459</v>
      </c>
      <c r="S115" s="57">
        <v>8.4698650000000004</v>
      </c>
      <c r="T115" s="57">
        <v>8.609909</v>
      </c>
      <c r="U115" s="57">
        <v>8.7412240000000008</v>
      </c>
      <c r="V115" s="57">
        <v>8.8558350000000008</v>
      </c>
      <c r="W115" s="57">
        <v>8.9591480000000008</v>
      </c>
      <c r="X115" s="57">
        <v>9.0440290000000001</v>
      </c>
      <c r="Y115" s="57">
        <v>9.1096649999999997</v>
      </c>
      <c r="Z115" s="57">
        <v>9.1785929999999993</v>
      </c>
      <c r="AA115" s="57">
        <v>9.2183139999999995</v>
      </c>
      <c r="AB115" s="57">
        <v>9.2690239999999999</v>
      </c>
      <c r="AC115" s="57">
        <v>9.3212320000000002</v>
      </c>
      <c r="AD115" s="57">
        <v>9.3562779999999997</v>
      </c>
      <c r="AE115" s="57">
        <v>9.3815249999999999</v>
      </c>
      <c r="AF115" s="57">
        <v>9.408417</v>
      </c>
      <c r="AG115" s="57">
        <v>9.4364609999999995</v>
      </c>
      <c r="AH115" s="57">
        <v>9.461957</v>
      </c>
      <c r="AI115" s="57">
        <v>9.4825470000000003</v>
      </c>
      <c r="AJ115" s="57">
        <v>9.4908099999999997</v>
      </c>
      <c r="AK115" s="58">
        <v>1.1983000000000001E-2</v>
      </c>
    </row>
    <row r="116" spans="1:37" ht="15" hidden="1" customHeight="1" x14ac:dyDescent="0.35">
      <c r="A116" s="37" t="s">
        <v>421</v>
      </c>
      <c r="B116" s="56" t="s">
        <v>325</v>
      </c>
      <c r="C116" s="57">
        <v>7.0913120000000003</v>
      </c>
      <c r="D116" s="57">
        <v>7.0633049999999997</v>
      </c>
      <c r="E116" s="57">
        <v>7.0465939999999998</v>
      </c>
      <c r="F116" s="57">
        <v>7.0404660000000003</v>
      </c>
      <c r="G116" s="57">
        <v>7.068486</v>
      </c>
      <c r="H116" s="57">
        <v>7.1109660000000003</v>
      </c>
      <c r="I116" s="57">
        <v>7.1651020000000001</v>
      </c>
      <c r="J116" s="57">
        <v>7.231236</v>
      </c>
      <c r="K116" s="57">
        <v>7.3118790000000002</v>
      </c>
      <c r="L116" s="57">
        <v>7.3792020000000003</v>
      </c>
      <c r="M116" s="57">
        <v>7.4803790000000001</v>
      </c>
      <c r="N116" s="57">
        <v>7.580819</v>
      </c>
      <c r="O116" s="57">
        <v>7.6908519999999996</v>
      </c>
      <c r="P116" s="57">
        <v>7.8082880000000001</v>
      </c>
      <c r="Q116" s="57">
        <v>7.933395</v>
      </c>
      <c r="R116" s="57">
        <v>8.0574410000000007</v>
      </c>
      <c r="S116" s="57">
        <v>8.1764530000000004</v>
      </c>
      <c r="T116" s="57">
        <v>8.2794709999999991</v>
      </c>
      <c r="U116" s="57">
        <v>8.3725919999999991</v>
      </c>
      <c r="V116" s="57">
        <v>8.4559080000000009</v>
      </c>
      <c r="W116" s="57">
        <v>8.531936</v>
      </c>
      <c r="X116" s="57">
        <v>8.6009170000000008</v>
      </c>
      <c r="Y116" s="57">
        <v>8.6925950000000007</v>
      </c>
      <c r="Z116" s="57">
        <v>8.7087850000000007</v>
      </c>
      <c r="AA116" s="57">
        <v>8.7551249999999996</v>
      </c>
      <c r="AB116" s="57">
        <v>8.8056789999999996</v>
      </c>
      <c r="AC116" s="57">
        <v>8.8457709999999992</v>
      </c>
      <c r="AD116" s="57">
        <v>8.884563</v>
      </c>
      <c r="AE116" s="57">
        <v>8.9190280000000008</v>
      </c>
      <c r="AF116" s="57">
        <v>8.9492499999999993</v>
      </c>
      <c r="AG116" s="57">
        <v>8.9863529999999994</v>
      </c>
      <c r="AH116" s="57">
        <v>9.0174479999999999</v>
      </c>
      <c r="AI116" s="57">
        <v>9.0445019999999996</v>
      </c>
      <c r="AJ116" s="57">
        <v>9.0714860000000002</v>
      </c>
      <c r="AK116" s="58">
        <v>7.8499999999999993E-3</v>
      </c>
    </row>
    <row r="117" spans="1:37" ht="15" hidden="1" customHeight="1" x14ac:dyDescent="0.35">
      <c r="A117" s="37" t="s">
        <v>422</v>
      </c>
      <c r="B117" s="56" t="s">
        <v>327</v>
      </c>
      <c r="C117" s="57">
        <v>0</v>
      </c>
      <c r="D117" s="57">
        <v>16.871030999999999</v>
      </c>
      <c r="E117" s="57">
        <v>16.932257</v>
      </c>
      <c r="F117" s="57">
        <v>16.969899999999999</v>
      </c>
      <c r="G117" s="57">
        <v>17.119160000000001</v>
      </c>
      <c r="H117" s="57">
        <v>17.268924999999999</v>
      </c>
      <c r="I117" s="57">
        <v>17.425732</v>
      </c>
      <c r="J117" s="57">
        <v>17.606255999999998</v>
      </c>
      <c r="K117" s="57">
        <v>17.820512999999998</v>
      </c>
      <c r="L117" s="57">
        <v>18.071463000000001</v>
      </c>
      <c r="M117" s="57">
        <v>18.351811999999999</v>
      </c>
      <c r="N117" s="57">
        <v>18.616129000000001</v>
      </c>
      <c r="O117" s="57">
        <v>18.906635000000001</v>
      </c>
      <c r="P117" s="57">
        <v>19.214297999999999</v>
      </c>
      <c r="Q117" s="57">
        <v>19.529589000000001</v>
      </c>
      <c r="R117" s="57">
        <v>19.837092999999999</v>
      </c>
      <c r="S117" s="57">
        <v>20.121521000000001</v>
      </c>
      <c r="T117" s="57">
        <v>20.377455000000001</v>
      </c>
      <c r="U117" s="57">
        <v>20.601472999999999</v>
      </c>
      <c r="V117" s="57">
        <v>20.793434000000001</v>
      </c>
      <c r="W117" s="57">
        <v>20.971433999999999</v>
      </c>
      <c r="X117" s="57">
        <v>21.128011999999998</v>
      </c>
      <c r="Y117" s="57">
        <v>21.264067000000001</v>
      </c>
      <c r="Z117" s="57">
        <v>21.380669000000001</v>
      </c>
      <c r="AA117" s="57">
        <v>21.482800999999998</v>
      </c>
      <c r="AB117" s="57">
        <v>21.571856</v>
      </c>
      <c r="AC117" s="57">
        <v>21.6495</v>
      </c>
      <c r="AD117" s="57">
        <v>21.717184</v>
      </c>
      <c r="AE117" s="57">
        <v>21.776337000000002</v>
      </c>
      <c r="AF117" s="57">
        <v>21.827829000000001</v>
      </c>
      <c r="AG117" s="57">
        <v>21.873947000000001</v>
      </c>
      <c r="AH117" s="57">
        <v>21.914010999999999</v>
      </c>
      <c r="AI117" s="57">
        <v>21.949660999999999</v>
      </c>
      <c r="AJ117" s="57">
        <v>22.032518</v>
      </c>
      <c r="AK117" s="58">
        <v>8.3759999999999998E-3</v>
      </c>
    </row>
    <row r="118" spans="1:37" ht="15" hidden="1" customHeight="1" x14ac:dyDescent="0.35">
      <c r="A118" s="37" t="s">
        <v>423</v>
      </c>
      <c r="B118" s="56" t="s">
        <v>329</v>
      </c>
      <c r="C118" s="57">
        <v>0</v>
      </c>
      <c r="D118" s="57">
        <v>14.113035999999999</v>
      </c>
      <c r="E118" s="57">
        <v>14.268746999999999</v>
      </c>
      <c r="F118" s="57">
        <v>14.357277</v>
      </c>
      <c r="G118" s="57">
        <v>14.54006</v>
      </c>
      <c r="H118" s="57">
        <v>14.743936</v>
      </c>
      <c r="I118" s="57">
        <v>14.969958</v>
      </c>
      <c r="J118" s="57">
        <v>15.210196</v>
      </c>
      <c r="K118" s="57">
        <v>15.469037999999999</v>
      </c>
      <c r="L118" s="57">
        <v>15.747517999999999</v>
      </c>
      <c r="M118" s="57">
        <v>16.04954</v>
      </c>
      <c r="N118" s="57">
        <v>16.326741999999999</v>
      </c>
      <c r="O118" s="57">
        <v>16.616674</v>
      </c>
      <c r="P118" s="57">
        <v>16.914818</v>
      </c>
      <c r="Q118" s="57">
        <v>17.21443</v>
      </c>
      <c r="R118" s="57">
        <v>17.500295999999999</v>
      </c>
      <c r="S118" s="57">
        <v>17.746023000000001</v>
      </c>
      <c r="T118" s="57">
        <v>17.971668000000001</v>
      </c>
      <c r="U118" s="57">
        <v>18.170565</v>
      </c>
      <c r="V118" s="57">
        <v>18.348354</v>
      </c>
      <c r="W118" s="57">
        <v>18.521229000000002</v>
      </c>
      <c r="X118" s="57">
        <v>18.678902000000001</v>
      </c>
      <c r="Y118" s="57">
        <v>18.822123000000001</v>
      </c>
      <c r="Z118" s="57">
        <v>18.951221</v>
      </c>
      <c r="AA118" s="57">
        <v>19.06991</v>
      </c>
      <c r="AB118" s="57">
        <v>19.178175</v>
      </c>
      <c r="AC118" s="57">
        <v>19.276812</v>
      </c>
      <c r="AD118" s="57">
        <v>19.366230000000002</v>
      </c>
      <c r="AE118" s="57">
        <v>19.447140000000001</v>
      </c>
      <c r="AF118" s="57">
        <v>19.519452999999999</v>
      </c>
      <c r="AG118" s="57">
        <v>19.584883000000001</v>
      </c>
      <c r="AH118" s="57">
        <v>19.642558999999999</v>
      </c>
      <c r="AI118" s="57">
        <v>19.693567000000002</v>
      </c>
      <c r="AJ118" s="57">
        <v>19.784672</v>
      </c>
      <c r="AK118" s="58">
        <v>1.0612E-2</v>
      </c>
    </row>
    <row r="119" spans="1:37" ht="15" hidden="1" customHeight="1" x14ac:dyDescent="0.35">
      <c r="A119" s="37" t="s">
        <v>424</v>
      </c>
      <c r="B119" s="56" t="s">
        <v>331</v>
      </c>
      <c r="C119" s="57">
        <v>0</v>
      </c>
      <c r="D119" s="57">
        <v>10.272853</v>
      </c>
      <c r="E119" s="57">
        <v>10.332221000000001</v>
      </c>
      <c r="F119" s="57">
        <v>10.368864</v>
      </c>
      <c r="G119" s="57">
        <v>10.477503</v>
      </c>
      <c r="H119" s="57">
        <v>10.595439000000001</v>
      </c>
      <c r="I119" s="57">
        <v>10.724684</v>
      </c>
      <c r="J119" s="57">
        <v>10.871342</v>
      </c>
      <c r="K119" s="57">
        <v>11.041665999999999</v>
      </c>
      <c r="L119" s="57">
        <v>11.2339</v>
      </c>
      <c r="M119" s="57">
        <v>11.447547</v>
      </c>
      <c r="N119" s="57">
        <v>11.646661</v>
      </c>
      <c r="O119" s="57">
        <v>11.859256</v>
      </c>
      <c r="P119" s="57">
        <v>12.079526</v>
      </c>
      <c r="Q119" s="57">
        <v>12.302498</v>
      </c>
      <c r="R119" s="57">
        <v>12.518579000000001</v>
      </c>
      <c r="S119" s="57">
        <v>12.718557000000001</v>
      </c>
      <c r="T119" s="57">
        <v>12.898820000000001</v>
      </c>
      <c r="U119" s="57">
        <v>13.055965</v>
      </c>
      <c r="V119" s="57">
        <v>13.190538</v>
      </c>
      <c r="W119" s="57">
        <v>13.316005000000001</v>
      </c>
      <c r="X119" s="57">
        <v>13.426500000000001</v>
      </c>
      <c r="Y119" s="57">
        <v>13.522565999999999</v>
      </c>
      <c r="Z119" s="57">
        <v>13.604988000000001</v>
      </c>
      <c r="AA119" s="57">
        <v>13.677267000000001</v>
      </c>
      <c r="AB119" s="57">
        <v>13.740302</v>
      </c>
      <c r="AC119" s="57">
        <v>13.795292999999999</v>
      </c>
      <c r="AD119" s="57">
        <v>13.843267000000001</v>
      </c>
      <c r="AE119" s="57">
        <v>13.885284</v>
      </c>
      <c r="AF119" s="57">
        <v>13.921844</v>
      </c>
      <c r="AG119" s="57">
        <v>13.954495</v>
      </c>
      <c r="AH119" s="57">
        <v>13.983255</v>
      </c>
      <c r="AI119" s="57">
        <v>14.008754</v>
      </c>
      <c r="AJ119" s="57">
        <v>14.064109</v>
      </c>
      <c r="AK119" s="58">
        <v>9.8650000000000005E-3</v>
      </c>
    </row>
    <row r="120" spans="1:37" ht="15" hidden="1" customHeight="1" x14ac:dyDescent="0.35">
      <c r="A120" s="37" t="s">
        <v>425</v>
      </c>
      <c r="B120" s="56" t="s">
        <v>333</v>
      </c>
      <c r="C120" s="57">
        <v>0</v>
      </c>
      <c r="D120" s="57">
        <v>11.520417999999999</v>
      </c>
      <c r="E120" s="57">
        <v>11.520415</v>
      </c>
      <c r="F120" s="57">
        <v>11.520415</v>
      </c>
      <c r="G120" s="57">
        <v>11.520415</v>
      </c>
      <c r="H120" s="57">
        <v>11.520416000000001</v>
      </c>
      <c r="I120" s="57">
        <v>11.520417999999999</v>
      </c>
      <c r="J120" s="57">
        <v>11.520415</v>
      </c>
      <c r="K120" s="57">
        <v>11.520414000000001</v>
      </c>
      <c r="L120" s="57">
        <v>11.520415</v>
      </c>
      <c r="M120" s="57">
        <v>11.520415</v>
      </c>
      <c r="N120" s="57">
        <v>11.520415</v>
      </c>
      <c r="O120" s="57">
        <v>11.520415</v>
      </c>
      <c r="P120" s="57">
        <v>11.520414000000001</v>
      </c>
      <c r="Q120" s="57">
        <v>11.520415</v>
      </c>
      <c r="R120" s="57">
        <v>11.520414000000001</v>
      </c>
      <c r="S120" s="57">
        <v>11.520413</v>
      </c>
      <c r="T120" s="57">
        <v>11.520415</v>
      </c>
      <c r="U120" s="57">
        <v>11.520414000000001</v>
      </c>
      <c r="V120" s="57">
        <v>11.520412</v>
      </c>
      <c r="W120" s="57">
        <v>11.520413</v>
      </c>
      <c r="X120" s="57">
        <v>11.520413</v>
      </c>
      <c r="Y120" s="57">
        <v>11.520414000000001</v>
      </c>
      <c r="Z120" s="57">
        <v>11.520417999999999</v>
      </c>
      <c r="AA120" s="57">
        <v>11.520415</v>
      </c>
      <c r="AB120" s="57">
        <v>11.520415</v>
      </c>
      <c r="AC120" s="57">
        <v>11.520413</v>
      </c>
      <c r="AD120" s="57">
        <v>11.520414000000001</v>
      </c>
      <c r="AE120" s="57">
        <v>11.520413</v>
      </c>
      <c r="AF120" s="57">
        <v>11.520416000000001</v>
      </c>
      <c r="AG120" s="57">
        <v>11.520414000000001</v>
      </c>
      <c r="AH120" s="57">
        <v>11.520414000000001</v>
      </c>
      <c r="AI120" s="57">
        <v>11.520419</v>
      </c>
      <c r="AJ120" s="57">
        <v>11.547280000000001</v>
      </c>
      <c r="AK120" s="58">
        <v>7.2999999999999999E-5</v>
      </c>
    </row>
    <row r="121" spans="1:37" ht="15" hidden="1" customHeight="1" x14ac:dyDescent="0.35">
      <c r="A121" s="37" t="s">
        <v>426</v>
      </c>
      <c r="B121" s="56" t="s">
        <v>427</v>
      </c>
      <c r="C121" s="57">
        <v>7.8311159999999997</v>
      </c>
      <c r="D121" s="57">
        <v>7.9206899999999996</v>
      </c>
      <c r="E121" s="57">
        <v>8.0115409999999994</v>
      </c>
      <c r="F121" s="57">
        <v>8.092238</v>
      </c>
      <c r="G121" s="57">
        <v>8.1895609999999994</v>
      </c>
      <c r="H121" s="57">
        <v>8.3026490000000006</v>
      </c>
      <c r="I121" s="57">
        <v>8.4238210000000002</v>
      </c>
      <c r="J121" s="57">
        <v>8.5509950000000003</v>
      </c>
      <c r="K121" s="57">
        <v>8.6939019999999996</v>
      </c>
      <c r="L121" s="57">
        <v>8.8470479999999991</v>
      </c>
      <c r="M121" s="57">
        <v>9.0153879999999997</v>
      </c>
      <c r="N121" s="57">
        <v>9.1847849999999998</v>
      </c>
      <c r="O121" s="57">
        <v>9.3562480000000008</v>
      </c>
      <c r="P121" s="57">
        <v>9.5503009999999993</v>
      </c>
      <c r="Q121" s="57">
        <v>9.7371870000000005</v>
      </c>
      <c r="R121" s="57">
        <v>9.9350330000000007</v>
      </c>
      <c r="S121" s="57">
        <v>10.127514</v>
      </c>
      <c r="T121" s="57">
        <v>10.297983</v>
      </c>
      <c r="U121" s="57">
        <v>10.453626</v>
      </c>
      <c r="V121" s="57">
        <v>10.590752999999999</v>
      </c>
      <c r="W121" s="57">
        <v>10.720447999999999</v>
      </c>
      <c r="X121" s="57">
        <v>10.830572</v>
      </c>
      <c r="Y121" s="57">
        <v>10.944400999999999</v>
      </c>
      <c r="Z121" s="57">
        <v>11.045985999999999</v>
      </c>
      <c r="AA121" s="57">
        <v>11.143630999999999</v>
      </c>
      <c r="AB121" s="57">
        <v>11.220775</v>
      </c>
      <c r="AC121" s="57">
        <v>11.280127999999999</v>
      </c>
      <c r="AD121" s="57">
        <v>11.33666</v>
      </c>
      <c r="AE121" s="57">
        <v>11.393148999999999</v>
      </c>
      <c r="AF121" s="57">
        <v>11.441409999999999</v>
      </c>
      <c r="AG121" s="57">
        <v>11.483623</v>
      </c>
      <c r="AH121" s="57">
        <v>11.520587000000001</v>
      </c>
      <c r="AI121" s="57">
        <v>11.562761</v>
      </c>
      <c r="AJ121" s="57">
        <v>11.596318</v>
      </c>
      <c r="AK121" s="58">
        <v>1.1984E-2</v>
      </c>
    </row>
    <row r="122" spans="1:37" ht="15" hidden="1" customHeight="1" x14ac:dyDescent="0.35">
      <c r="A122" s="13"/>
      <c r="B122" s="40" t="s">
        <v>348</v>
      </c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</row>
    <row r="123" spans="1:37" ht="15" hidden="1" customHeight="1" x14ac:dyDescent="0.35">
      <c r="A123" s="37" t="s">
        <v>428</v>
      </c>
      <c r="B123" s="56" t="s">
        <v>317</v>
      </c>
      <c r="C123" s="57">
        <v>6.1509229999999997</v>
      </c>
      <c r="D123" s="57">
        <v>6.2388180000000002</v>
      </c>
      <c r="E123" s="57">
        <v>6.3280320000000003</v>
      </c>
      <c r="F123" s="57">
        <v>6.4095779999999998</v>
      </c>
      <c r="G123" s="57">
        <v>6.4868420000000002</v>
      </c>
      <c r="H123" s="57">
        <v>6.5699699999999996</v>
      </c>
      <c r="I123" s="57">
        <v>6.6558529999999996</v>
      </c>
      <c r="J123" s="57">
        <v>6.7466030000000003</v>
      </c>
      <c r="K123" s="57">
        <v>6.8458119999999996</v>
      </c>
      <c r="L123" s="57">
        <v>6.9563870000000003</v>
      </c>
      <c r="M123" s="57">
        <v>7.0781559999999999</v>
      </c>
      <c r="N123" s="57">
        <v>7.202807</v>
      </c>
      <c r="O123" s="57">
        <v>7.3314849999999998</v>
      </c>
      <c r="P123" s="57">
        <v>7.4611770000000002</v>
      </c>
      <c r="Q123" s="57">
        <v>7.5895520000000003</v>
      </c>
      <c r="R123" s="57">
        <v>7.7118169999999999</v>
      </c>
      <c r="S123" s="57">
        <v>7.8268550000000001</v>
      </c>
      <c r="T123" s="57">
        <v>7.9294019999999996</v>
      </c>
      <c r="U123" s="57">
        <v>8.0163860000000007</v>
      </c>
      <c r="V123" s="57">
        <v>8.0933740000000007</v>
      </c>
      <c r="W123" s="57">
        <v>8.1590450000000008</v>
      </c>
      <c r="X123" s="57">
        <v>8.2194520000000004</v>
      </c>
      <c r="Y123" s="57">
        <v>8.2706560000000007</v>
      </c>
      <c r="Z123" s="57">
        <v>8.3263259999999999</v>
      </c>
      <c r="AA123" s="57">
        <v>8.366142</v>
      </c>
      <c r="AB123" s="57">
        <v>8.4020100000000006</v>
      </c>
      <c r="AC123" s="57">
        <v>8.4302150000000005</v>
      </c>
      <c r="AD123" s="57">
        <v>8.4521639999999998</v>
      </c>
      <c r="AE123" s="57">
        <v>8.4742979999999992</v>
      </c>
      <c r="AF123" s="57">
        <v>8.494472</v>
      </c>
      <c r="AG123" s="57">
        <v>8.5103279999999994</v>
      </c>
      <c r="AH123" s="57">
        <v>8.5252739999999996</v>
      </c>
      <c r="AI123" s="57">
        <v>8.5430799999999998</v>
      </c>
      <c r="AJ123" s="57">
        <v>8.5568770000000001</v>
      </c>
      <c r="AK123" s="58">
        <v>9.9220000000000003E-3</v>
      </c>
    </row>
    <row r="124" spans="1:37" ht="15" hidden="1" customHeight="1" x14ac:dyDescent="0.35">
      <c r="A124" s="37" t="s">
        <v>429</v>
      </c>
      <c r="B124" s="56" t="s">
        <v>319</v>
      </c>
      <c r="C124" s="57">
        <v>5.3368200000000003</v>
      </c>
      <c r="D124" s="57">
        <v>5.3561240000000003</v>
      </c>
      <c r="E124" s="57">
        <v>5.3827290000000003</v>
      </c>
      <c r="F124" s="57">
        <v>5.4138039999999998</v>
      </c>
      <c r="G124" s="57">
        <v>5.4521119999999996</v>
      </c>
      <c r="H124" s="57">
        <v>5.4963699999999998</v>
      </c>
      <c r="I124" s="57">
        <v>5.5519410000000002</v>
      </c>
      <c r="J124" s="57">
        <v>5.6220509999999999</v>
      </c>
      <c r="K124" s="57">
        <v>5.6990119999999997</v>
      </c>
      <c r="L124" s="57">
        <v>5.7798930000000004</v>
      </c>
      <c r="M124" s="57">
        <v>5.8622269999999999</v>
      </c>
      <c r="N124" s="57">
        <v>5.9622339999999996</v>
      </c>
      <c r="O124" s="57">
        <v>6.0539560000000003</v>
      </c>
      <c r="P124" s="57">
        <v>6.1642710000000003</v>
      </c>
      <c r="Q124" s="57">
        <v>6.2792310000000002</v>
      </c>
      <c r="R124" s="57">
        <v>6.394412</v>
      </c>
      <c r="S124" s="57">
        <v>6.5164179999999998</v>
      </c>
      <c r="T124" s="57">
        <v>6.6118839999999999</v>
      </c>
      <c r="U124" s="57">
        <v>6.7352879999999997</v>
      </c>
      <c r="V124" s="57">
        <v>6.8292229999999998</v>
      </c>
      <c r="W124" s="57">
        <v>6.9049469999999999</v>
      </c>
      <c r="X124" s="57">
        <v>6.9775679999999998</v>
      </c>
      <c r="Y124" s="57">
        <v>7.0685630000000002</v>
      </c>
      <c r="Z124" s="57">
        <v>7.1197020000000002</v>
      </c>
      <c r="AA124" s="57">
        <v>7.1962099999999998</v>
      </c>
      <c r="AB124" s="57">
        <v>7.2851150000000002</v>
      </c>
      <c r="AC124" s="57">
        <v>7.3319210000000004</v>
      </c>
      <c r="AD124" s="57">
        <v>7.3674629999999999</v>
      </c>
      <c r="AE124" s="57">
        <v>7.3969950000000004</v>
      </c>
      <c r="AF124" s="57">
        <v>7.4253859999999996</v>
      </c>
      <c r="AG124" s="57">
        <v>7.439883</v>
      </c>
      <c r="AH124" s="57">
        <v>7.4600900000000001</v>
      </c>
      <c r="AI124" s="57">
        <v>7.4629529999999997</v>
      </c>
      <c r="AJ124" s="57">
        <v>7.4891819999999996</v>
      </c>
      <c r="AK124" s="58">
        <v>1.0531E-2</v>
      </c>
    </row>
    <row r="125" spans="1:37" ht="15" hidden="1" customHeight="1" x14ac:dyDescent="0.35">
      <c r="A125" s="37" t="s">
        <v>430</v>
      </c>
      <c r="B125" s="56" t="s">
        <v>321</v>
      </c>
      <c r="C125" s="57">
        <v>5.5681979999999998</v>
      </c>
      <c r="D125" s="57">
        <v>5.7342599999999999</v>
      </c>
      <c r="E125" s="57">
        <v>5.8514629999999999</v>
      </c>
      <c r="F125" s="57">
        <v>5.940143</v>
      </c>
      <c r="G125" s="57">
        <v>6.0300130000000003</v>
      </c>
      <c r="H125" s="57">
        <v>6.1214040000000001</v>
      </c>
      <c r="I125" s="57">
        <v>6.211576</v>
      </c>
      <c r="J125" s="57">
        <v>6.3052400000000004</v>
      </c>
      <c r="K125" s="57">
        <v>6.3996339999999998</v>
      </c>
      <c r="L125" s="57">
        <v>6.498246</v>
      </c>
      <c r="M125" s="57">
        <v>6.598096</v>
      </c>
      <c r="N125" s="57">
        <v>6.7076260000000003</v>
      </c>
      <c r="O125" s="57">
        <v>6.8143219999999998</v>
      </c>
      <c r="P125" s="57">
        <v>6.9234869999999997</v>
      </c>
      <c r="Q125" s="57">
        <v>7.0528250000000003</v>
      </c>
      <c r="R125" s="57">
        <v>7.1647080000000001</v>
      </c>
      <c r="S125" s="57">
        <v>7.2637080000000003</v>
      </c>
      <c r="T125" s="57">
        <v>7.3453869999999997</v>
      </c>
      <c r="U125" s="57">
        <v>7.4099130000000004</v>
      </c>
      <c r="V125" s="57">
        <v>7.462154</v>
      </c>
      <c r="W125" s="57">
        <v>7.5042200000000001</v>
      </c>
      <c r="X125" s="57">
        <v>7.536384</v>
      </c>
      <c r="Y125" s="57">
        <v>7.560721</v>
      </c>
      <c r="Z125" s="57">
        <v>7.5787259999999996</v>
      </c>
      <c r="AA125" s="57">
        <v>7.5911939999999998</v>
      </c>
      <c r="AB125" s="57">
        <v>7.599475</v>
      </c>
      <c r="AC125" s="57">
        <v>7.6045689999999997</v>
      </c>
      <c r="AD125" s="57">
        <v>7.6072050000000004</v>
      </c>
      <c r="AE125" s="57">
        <v>7.6080069999999997</v>
      </c>
      <c r="AF125" s="57">
        <v>7.606706</v>
      </c>
      <c r="AG125" s="57">
        <v>7.5978440000000003</v>
      </c>
      <c r="AH125" s="57">
        <v>7.5943139999999998</v>
      </c>
      <c r="AI125" s="57">
        <v>7.5990120000000001</v>
      </c>
      <c r="AJ125" s="57">
        <v>7.5976689999999998</v>
      </c>
      <c r="AK125" s="58">
        <v>8.8319999999999996E-3</v>
      </c>
    </row>
    <row r="126" spans="1:37" ht="15" hidden="1" customHeight="1" x14ac:dyDescent="0.35">
      <c r="A126" s="37" t="s">
        <v>431</v>
      </c>
      <c r="B126" s="56" t="s">
        <v>323</v>
      </c>
      <c r="C126" s="57">
        <v>5.8909750000000001</v>
      </c>
      <c r="D126" s="57">
        <v>5.9870400000000004</v>
      </c>
      <c r="E126" s="57">
        <v>6.0743809999999998</v>
      </c>
      <c r="F126" s="57">
        <v>6.1476189999999997</v>
      </c>
      <c r="G126" s="57">
        <v>6.2226059999999999</v>
      </c>
      <c r="H126" s="57">
        <v>6.3042550000000004</v>
      </c>
      <c r="I126" s="57">
        <v>6.39032</v>
      </c>
      <c r="J126" s="57">
        <v>6.4830620000000003</v>
      </c>
      <c r="K126" s="57">
        <v>6.5866470000000001</v>
      </c>
      <c r="L126" s="57">
        <v>6.7036369999999996</v>
      </c>
      <c r="M126" s="57">
        <v>6.8346900000000002</v>
      </c>
      <c r="N126" s="57">
        <v>6.9684499999999998</v>
      </c>
      <c r="O126" s="57">
        <v>7.1109020000000003</v>
      </c>
      <c r="P126" s="57">
        <v>7.2593360000000002</v>
      </c>
      <c r="Q126" s="57">
        <v>7.4099579999999996</v>
      </c>
      <c r="R126" s="57">
        <v>7.5561389999999999</v>
      </c>
      <c r="S126" s="57">
        <v>7.6895309999999997</v>
      </c>
      <c r="T126" s="57">
        <v>7.8080040000000004</v>
      </c>
      <c r="U126" s="57">
        <v>7.9098629999999996</v>
      </c>
      <c r="V126" s="57">
        <v>7.9939900000000002</v>
      </c>
      <c r="W126" s="57">
        <v>8.0651360000000007</v>
      </c>
      <c r="X126" s="57">
        <v>8.1237560000000002</v>
      </c>
      <c r="Y126" s="57">
        <v>8.1714319999999994</v>
      </c>
      <c r="Z126" s="57">
        <v>8.2102129999999995</v>
      </c>
      <c r="AA126" s="57">
        <v>8.2415599999999998</v>
      </c>
      <c r="AB126" s="57">
        <v>8.2690070000000002</v>
      </c>
      <c r="AC126" s="57">
        <v>8.2903819999999993</v>
      </c>
      <c r="AD126" s="57">
        <v>8.3071439999999992</v>
      </c>
      <c r="AE126" s="57">
        <v>8.3229749999999996</v>
      </c>
      <c r="AF126" s="57">
        <v>8.3339409999999994</v>
      </c>
      <c r="AG126" s="57">
        <v>8.3448220000000006</v>
      </c>
      <c r="AH126" s="57">
        <v>8.3523619999999994</v>
      </c>
      <c r="AI126" s="57">
        <v>8.3585250000000002</v>
      </c>
      <c r="AJ126" s="57">
        <v>8.3604470000000006</v>
      </c>
      <c r="AK126" s="58">
        <v>1.0489E-2</v>
      </c>
    </row>
    <row r="127" spans="1:37" ht="15" hidden="1" customHeight="1" x14ac:dyDescent="0.35">
      <c r="A127" s="37" t="s">
        <v>432</v>
      </c>
      <c r="B127" s="56" t="s">
        <v>325</v>
      </c>
      <c r="C127" s="57">
        <v>0</v>
      </c>
      <c r="D127" s="57">
        <v>0</v>
      </c>
      <c r="E127" s="57">
        <v>0</v>
      </c>
      <c r="F127" s="57">
        <v>0</v>
      </c>
      <c r="G127" s="57">
        <v>0</v>
      </c>
      <c r="H127" s="57">
        <v>0</v>
      </c>
      <c r="I127" s="57">
        <v>0</v>
      </c>
      <c r="J127" s="57">
        <v>0</v>
      </c>
      <c r="K127" s="57">
        <v>0</v>
      </c>
      <c r="L127" s="57">
        <v>0</v>
      </c>
      <c r="M127" s="57">
        <v>0</v>
      </c>
      <c r="N127" s="57">
        <v>0</v>
      </c>
      <c r="O127" s="57">
        <v>0</v>
      </c>
      <c r="P127" s="57">
        <v>0</v>
      </c>
      <c r="Q127" s="57">
        <v>0</v>
      </c>
      <c r="R127" s="57">
        <v>0</v>
      </c>
      <c r="S127" s="57">
        <v>0</v>
      </c>
      <c r="T127" s="57">
        <v>0</v>
      </c>
      <c r="U127" s="57">
        <v>0</v>
      </c>
      <c r="V127" s="57">
        <v>0</v>
      </c>
      <c r="W127" s="57">
        <v>0</v>
      </c>
      <c r="X127" s="57">
        <v>0</v>
      </c>
      <c r="Y127" s="57">
        <v>0</v>
      </c>
      <c r="Z127" s="57">
        <v>0</v>
      </c>
      <c r="AA127" s="57">
        <v>0</v>
      </c>
      <c r="AB127" s="57">
        <v>0</v>
      </c>
      <c r="AC127" s="57">
        <v>0</v>
      </c>
      <c r="AD127" s="57">
        <v>0</v>
      </c>
      <c r="AE127" s="57">
        <v>0</v>
      </c>
      <c r="AF127" s="57">
        <v>0</v>
      </c>
      <c r="AG127" s="57">
        <v>0</v>
      </c>
      <c r="AH127" s="57">
        <v>0</v>
      </c>
      <c r="AI127" s="57">
        <v>0</v>
      </c>
      <c r="AJ127" s="57">
        <v>0</v>
      </c>
      <c r="AK127" s="58" t="s">
        <v>123</v>
      </c>
    </row>
    <row r="128" spans="1:37" ht="15" hidden="1" customHeight="1" x14ac:dyDescent="0.35">
      <c r="A128" s="37" t="s">
        <v>433</v>
      </c>
      <c r="B128" s="56" t="s">
        <v>327</v>
      </c>
      <c r="C128" s="57">
        <v>0</v>
      </c>
      <c r="D128" s="57">
        <v>7.9114659999999999</v>
      </c>
      <c r="E128" s="57">
        <v>9.6103210000000008</v>
      </c>
      <c r="F128" s="57">
        <v>10.275418999999999</v>
      </c>
      <c r="G128" s="57">
        <v>10.681328000000001</v>
      </c>
      <c r="H128" s="57">
        <v>10.988426</v>
      </c>
      <c r="I128" s="57">
        <v>11.226865</v>
      </c>
      <c r="J128" s="57">
        <v>11.431684000000001</v>
      </c>
      <c r="K128" s="57">
        <v>11.624553000000001</v>
      </c>
      <c r="L128" s="57">
        <v>11.815666</v>
      </c>
      <c r="M128" s="57">
        <v>12.009306</v>
      </c>
      <c r="N128" s="57">
        <v>12.191564</v>
      </c>
      <c r="O128" s="57">
        <v>12.379607</v>
      </c>
      <c r="P128" s="57">
        <v>12.573708999999999</v>
      </c>
      <c r="Q128" s="57">
        <v>12.771416</v>
      </c>
      <c r="R128" s="57">
        <v>12.965775000000001</v>
      </c>
      <c r="S128" s="57">
        <v>13.1488</v>
      </c>
      <c r="T128" s="57">
        <v>13.318472</v>
      </c>
      <c r="U128" s="57">
        <v>13.469142</v>
      </c>
      <c r="V128" s="57">
        <v>13.596833</v>
      </c>
      <c r="W128" s="57">
        <v>13.724795</v>
      </c>
      <c r="X128" s="57">
        <v>13.847823</v>
      </c>
      <c r="Y128" s="57">
        <v>13.950466</v>
      </c>
      <c r="Z128" s="57">
        <v>14.021692</v>
      </c>
      <c r="AA128" s="57">
        <v>14.088804</v>
      </c>
      <c r="AB128" s="57">
        <v>14.145702999999999</v>
      </c>
      <c r="AC128" s="57">
        <v>14.193809999999999</v>
      </c>
      <c r="AD128" s="57">
        <v>14.233642</v>
      </c>
      <c r="AE128" s="57">
        <v>14.266764</v>
      </c>
      <c r="AF128" s="57">
        <v>14.294278</v>
      </c>
      <c r="AG128" s="57">
        <v>14.317582</v>
      </c>
      <c r="AH128" s="57">
        <v>14.337687000000001</v>
      </c>
      <c r="AI128" s="57">
        <v>14.35521</v>
      </c>
      <c r="AJ128" s="57">
        <v>14.409375000000001</v>
      </c>
      <c r="AK128" s="58">
        <v>1.8912999999999999E-2</v>
      </c>
    </row>
    <row r="129" spans="1:37" ht="15" hidden="1" customHeight="1" x14ac:dyDescent="0.35">
      <c r="A129" s="37" t="s">
        <v>434</v>
      </c>
      <c r="B129" s="56" t="s">
        <v>329</v>
      </c>
      <c r="C129" s="57">
        <v>0</v>
      </c>
      <c r="D129" s="57">
        <v>1.375383</v>
      </c>
      <c r="E129" s="57">
        <v>2.5349759999999999</v>
      </c>
      <c r="F129" s="57">
        <v>3.3882819999999998</v>
      </c>
      <c r="G129" s="57">
        <v>4.0576639999999999</v>
      </c>
      <c r="H129" s="57">
        <v>4.6741440000000001</v>
      </c>
      <c r="I129" s="57">
        <v>5.2108439999999998</v>
      </c>
      <c r="J129" s="57">
        <v>5.6946919999999999</v>
      </c>
      <c r="K129" s="57">
        <v>6.1602839999999999</v>
      </c>
      <c r="L129" s="57">
        <v>6.6234679999999999</v>
      </c>
      <c r="M129" s="57">
        <v>7.0924040000000002</v>
      </c>
      <c r="N129" s="57">
        <v>7.5622100000000003</v>
      </c>
      <c r="O129" s="57">
        <v>8.0424849999999992</v>
      </c>
      <c r="P129" s="57">
        <v>8.5360119999999995</v>
      </c>
      <c r="Q129" s="57">
        <v>9.0365660000000005</v>
      </c>
      <c r="R129" s="57">
        <v>9.5293849999999996</v>
      </c>
      <c r="S129" s="57">
        <v>9.99465</v>
      </c>
      <c r="T129" s="57">
        <v>10.407006000000001</v>
      </c>
      <c r="U129" s="57">
        <v>10.737499</v>
      </c>
      <c r="V129" s="57">
        <v>10.965096000000001</v>
      </c>
      <c r="W129" s="57">
        <v>11.281574000000001</v>
      </c>
      <c r="X129" s="57">
        <v>11.626606000000001</v>
      </c>
      <c r="Y129" s="57">
        <v>11.860927999999999</v>
      </c>
      <c r="Z129" s="57">
        <v>11.910093</v>
      </c>
      <c r="AA129" s="57">
        <v>12.035553</v>
      </c>
      <c r="AB129" s="57">
        <v>12.151566000000001</v>
      </c>
      <c r="AC129" s="57">
        <v>12.259202</v>
      </c>
      <c r="AD129" s="57">
        <v>12.358252</v>
      </c>
      <c r="AE129" s="57">
        <v>12.449605999999999</v>
      </c>
      <c r="AF129" s="57">
        <v>12.533541</v>
      </c>
      <c r="AG129" s="57">
        <v>12.611183</v>
      </c>
      <c r="AH129" s="57">
        <v>12.683128999999999</v>
      </c>
      <c r="AI129" s="57">
        <v>12.749819</v>
      </c>
      <c r="AJ129" s="57">
        <v>12.845881</v>
      </c>
      <c r="AK129" s="58">
        <v>7.2317000000000006E-2</v>
      </c>
    </row>
    <row r="130" spans="1:37" ht="15" hidden="1" customHeight="1" x14ac:dyDescent="0.35">
      <c r="A130" s="37" t="s">
        <v>435</v>
      </c>
      <c r="B130" s="56" t="s">
        <v>331</v>
      </c>
      <c r="C130" s="57">
        <v>0</v>
      </c>
      <c r="D130" s="57">
        <v>1.363818</v>
      </c>
      <c r="E130" s="57">
        <v>2.475514</v>
      </c>
      <c r="F130" s="57">
        <v>3.2715649999999998</v>
      </c>
      <c r="G130" s="57">
        <v>3.8833440000000001</v>
      </c>
      <c r="H130" s="57">
        <v>4.436261</v>
      </c>
      <c r="I130" s="57">
        <v>4.9091319999999996</v>
      </c>
      <c r="J130" s="57">
        <v>5.328875</v>
      </c>
      <c r="K130" s="57">
        <v>5.7275359999999997</v>
      </c>
      <c r="L130" s="57">
        <v>6.1203729999999998</v>
      </c>
      <c r="M130" s="57">
        <v>6.5150769999999998</v>
      </c>
      <c r="N130" s="57">
        <v>6.9070349999999996</v>
      </c>
      <c r="O130" s="57">
        <v>7.3059070000000004</v>
      </c>
      <c r="P130" s="57">
        <v>7.7122479999999998</v>
      </c>
      <c r="Q130" s="57">
        <v>8.1209340000000001</v>
      </c>
      <c r="R130" s="57">
        <v>8.5202100000000005</v>
      </c>
      <c r="S130" s="57">
        <v>8.8943820000000002</v>
      </c>
      <c r="T130" s="57">
        <v>9.2270990000000008</v>
      </c>
      <c r="U130" s="57">
        <v>9.4923319999999993</v>
      </c>
      <c r="V130" s="57">
        <v>9.6757249999999999</v>
      </c>
      <c r="W130" s="57">
        <v>9.9263870000000001</v>
      </c>
      <c r="X130" s="57">
        <v>10.193114</v>
      </c>
      <c r="Y130" s="57">
        <v>10.373199</v>
      </c>
      <c r="Z130" s="57">
        <v>10.411422</v>
      </c>
      <c r="AA130" s="57">
        <v>10.506237</v>
      </c>
      <c r="AB130" s="57">
        <v>10.593012999999999</v>
      </c>
      <c r="AC130" s="57">
        <v>10.673007</v>
      </c>
      <c r="AD130" s="57">
        <v>10.746510000000001</v>
      </c>
      <c r="AE130" s="57">
        <v>10.814527999999999</v>
      </c>
      <c r="AF130" s="57">
        <v>10.876495</v>
      </c>
      <c r="AG130" s="57">
        <v>10.933528000000001</v>
      </c>
      <c r="AH130" s="57">
        <v>10.986265</v>
      </c>
      <c r="AI130" s="57">
        <v>11.035171999999999</v>
      </c>
      <c r="AJ130" s="57">
        <v>11.110208999999999</v>
      </c>
      <c r="AK130" s="58">
        <v>6.7745E-2</v>
      </c>
    </row>
    <row r="131" spans="1:37" ht="15" hidden="1" customHeight="1" x14ac:dyDescent="0.35">
      <c r="A131" s="37" t="s">
        <v>436</v>
      </c>
      <c r="B131" s="56" t="s">
        <v>333</v>
      </c>
      <c r="C131" s="57">
        <v>0</v>
      </c>
      <c r="D131" s="57">
        <v>7.892048</v>
      </c>
      <c r="E131" s="57">
        <v>7.9805929999999998</v>
      </c>
      <c r="F131" s="57">
        <v>8.0073500000000006</v>
      </c>
      <c r="G131" s="57">
        <v>8.0203380000000006</v>
      </c>
      <c r="H131" s="57">
        <v>8.0289260000000002</v>
      </c>
      <c r="I131" s="57">
        <v>8.0346530000000005</v>
      </c>
      <c r="J131" s="57">
        <v>8.0387959999999996</v>
      </c>
      <c r="K131" s="57">
        <v>8.04209</v>
      </c>
      <c r="L131" s="57">
        <v>8.0448439999999994</v>
      </c>
      <c r="M131" s="57">
        <v>8.0472070000000002</v>
      </c>
      <c r="N131" s="57">
        <v>8.0492729999999995</v>
      </c>
      <c r="O131" s="57">
        <v>8.0511049999999997</v>
      </c>
      <c r="P131" s="57">
        <v>8.0527359999999994</v>
      </c>
      <c r="Q131" s="57">
        <v>8.0541730000000005</v>
      </c>
      <c r="R131" s="57">
        <v>8.0554079999999999</v>
      </c>
      <c r="S131" s="57">
        <v>8.0564350000000005</v>
      </c>
      <c r="T131" s="57">
        <v>8.0572400000000002</v>
      </c>
      <c r="U131" s="57">
        <v>8.0578050000000001</v>
      </c>
      <c r="V131" s="57">
        <v>8.0581180000000003</v>
      </c>
      <c r="W131" s="57">
        <v>8.0586199999999995</v>
      </c>
      <c r="X131" s="57">
        <v>8.0591600000000003</v>
      </c>
      <c r="Y131" s="57">
        <v>8.0594599999999996</v>
      </c>
      <c r="Z131" s="57">
        <v>8.0594149999999996</v>
      </c>
      <c r="AA131" s="57">
        <v>8.0595409999999994</v>
      </c>
      <c r="AB131" s="57">
        <v>8.0596499999999995</v>
      </c>
      <c r="AC131" s="57">
        <v>8.059761</v>
      </c>
      <c r="AD131" s="57">
        <v>8.0598609999999997</v>
      </c>
      <c r="AE131" s="57">
        <v>8.0599500000000006</v>
      </c>
      <c r="AF131" s="57">
        <v>8.0600349999999992</v>
      </c>
      <c r="AG131" s="57">
        <v>8.0601129999999994</v>
      </c>
      <c r="AH131" s="57">
        <v>8.0601850000000006</v>
      </c>
      <c r="AI131" s="57">
        <v>8.0602479999999996</v>
      </c>
      <c r="AJ131" s="57">
        <v>8.0821649999999998</v>
      </c>
      <c r="AK131" s="58">
        <v>7.4399999999999998E-4</v>
      </c>
    </row>
    <row r="132" spans="1:37" ht="15" hidden="1" customHeight="1" x14ac:dyDescent="0.35">
      <c r="A132" s="37" t="s">
        <v>437</v>
      </c>
      <c r="B132" s="56" t="s">
        <v>438</v>
      </c>
      <c r="C132" s="57">
        <v>6.1473089999999999</v>
      </c>
      <c r="D132" s="57">
        <v>6.2351570000000001</v>
      </c>
      <c r="E132" s="57">
        <v>6.3242859999999999</v>
      </c>
      <c r="F132" s="57">
        <v>6.4057209999999998</v>
      </c>
      <c r="G132" s="57">
        <v>6.4829600000000003</v>
      </c>
      <c r="H132" s="57">
        <v>6.5660720000000001</v>
      </c>
      <c r="I132" s="57">
        <v>6.6519760000000003</v>
      </c>
      <c r="J132" s="57">
        <v>6.7427849999999996</v>
      </c>
      <c r="K132" s="57">
        <v>6.8420620000000003</v>
      </c>
      <c r="L132" s="57">
        <v>6.9527029999999996</v>
      </c>
      <c r="M132" s="57">
        <v>7.0745459999999998</v>
      </c>
      <c r="N132" s="57">
        <v>7.1992719999999997</v>
      </c>
      <c r="O132" s="57">
        <v>7.3280459999999996</v>
      </c>
      <c r="P132" s="57">
        <v>7.4579029999999999</v>
      </c>
      <c r="Q132" s="57">
        <v>7.5864929999999999</v>
      </c>
      <c r="R132" s="57">
        <v>7.7089869999999996</v>
      </c>
      <c r="S132" s="57">
        <v>7.8241829999999997</v>
      </c>
      <c r="T132" s="57">
        <v>7.9268450000000001</v>
      </c>
      <c r="U132" s="57">
        <v>8.0139680000000002</v>
      </c>
      <c r="V132" s="57">
        <v>8.0909560000000003</v>
      </c>
      <c r="W132" s="57">
        <v>8.1565899999999996</v>
      </c>
      <c r="X132" s="57">
        <v>8.2168050000000008</v>
      </c>
      <c r="Y132" s="57">
        <v>8.2677709999999998</v>
      </c>
      <c r="Z132" s="57">
        <v>8.3227949999999993</v>
      </c>
      <c r="AA132" s="57">
        <v>8.3621269999999992</v>
      </c>
      <c r="AB132" s="57">
        <v>8.3974489999999999</v>
      </c>
      <c r="AC132" s="57">
        <v>8.4250690000000006</v>
      </c>
      <c r="AD132" s="57">
        <v>8.4464159999999993</v>
      </c>
      <c r="AE132" s="57">
        <v>8.4678299999999993</v>
      </c>
      <c r="AF132" s="57">
        <v>8.4870819999999991</v>
      </c>
      <c r="AG132" s="57">
        <v>8.5021190000000004</v>
      </c>
      <c r="AH132" s="57">
        <v>8.5160610000000005</v>
      </c>
      <c r="AI132" s="57">
        <v>8.5325489999999995</v>
      </c>
      <c r="AJ132" s="57">
        <v>8.5449350000000006</v>
      </c>
      <c r="AK132" s="58">
        <v>9.8969999999999995E-3</v>
      </c>
    </row>
    <row r="133" spans="1:37" ht="15" hidden="1" customHeight="1" x14ac:dyDescent="0.35">
      <c r="A133" s="37" t="s">
        <v>439</v>
      </c>
      <c r="B133" s="40" t="s">
        <v>440</v>
      </c>
      <c r="C133" s="59">
        <v>7.1330169999999997</v>
      </c>
      <c r="D133" s="59">
        <v>7.2348379999999999</v>
      </c>
      <c r="E133" s="59">
        <v>7.3351949999999997</v>
      </c>
      <c r="F133" s="59">
        <v>7.4345340000000002</v>
      </c>
      <c r="G133" s="59">
        <v>7.5385600000000004</v>
      </c>
      <c r="H133" s="59">
        <v>7.6436700000000002</v>
      </c>
      <c r="I133" s="59">
        <v>7.7543430000000004</v>
      </c>
      <c r="J133" s="59">
        <v>7.8730279999999997</v>
      </c>
      <c r="K133" s="59">
        <v>8.002402</v>
      </c>
      <c r="L133" s="59">
        <v>8.144584</v>
      </c>
      <c r="M133" s="59">
        <v>8.3009219999999999</v>
      </c>
      <c r="N133" s="59">
        <v>8.4632249999999996</v>
      </c>
      <c r="O133" s="59">
        <v>8.6306049999999992</v>
      </c>
      <c r="P133" s="59">
        <v>8.8023199999999999</v>
      </c>
      <c r="Q133" s="59">
        <v>8.9735899999999997</v>
      </c>
      <c r="R133" s="59">
        <v>9.1394579999999994</v>
      </c>
      <c r="S133" s="59">
        <v>9.2992340000000002</v>
      </c>
      <c r="T133" s="59">
        <v>9.4427099999999999</v>
      </c>
      <c r="U133" s="59">
        <v>9.5682950000000009</v>
      </c>
      <c r="V133" s="59">
        <v>9.6824370000000002</v>
      </c>
      <c r="W133" s="59">
        <v>9.7842420000000008</v>
      </c>
      <c r="X133" s="59">
        <v>9.8779199999999996</v>
      </c>
      <c r="Y133" s="59">
        <v>9.9620580000000007</v>
      </c>
      <c r="Z133" s="59">
        <v>10.05115</v>
      </c>
      <c r="AA133" s="59">
        <v>10.121843999999999</v>
      </c>
      <c r="AB133" s="59">
        <v>10.185765</v>
      </c>
      <c r="AC133" s="59">
        <v>10.238791000000001</v>
      </c>
      <c r="AD133" s="59">
        <v>10.28496</v>
      </c>
      <c r="AE133" s="59">
        <v>10.331647</v>
      </c>
      <c r="AF133" s="59">
        <v>10.376073999999999</v>
      </c>
      <c r="AG133" s="59">
        <v>10.415622000000001</v>
      </c>
      <c r="AH133" s="59">
        <v>10.453134</v>
      </c>
      <c r="AI133" s="59">
        <v>10.495621999999999</v>
      </c>
      <c r="AJ133" s="59">
        <v>10.532615</v>
      </c>
      <c r="AK133" s="60">
        <v>1.1806000000000001E-2</v>
      </c>
    </row>
    <row r="134" spans="1:37" ht="15.75" hidden="1" customHeight="1" x14ac:dyDescent="0.35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</row>
    <row r="135" spans="1:37" ht="15" hidden="1" customHeight="1" x14ac:dyDescent="0.35">
      <c r="A135" s="13"/>
      <c r="B135" s="40" t="s">
        <v>441</v>
      </c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</row>
    <row r="136" spans="1:37" ht="15" hidden="1" customHeight="1" x14ac:dyDescent="0.35">
      <c r="A136" s="13"/>
      <c r="B136" s="40" t="s">
        <v>315</v>
      </c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</row>
    <row r="137" spans="1:37" ht="15" hidden="1" customHeight="1" x14ac:dyDescent="0.35">
      <c r="A137" s="37" t="s">
        <v>442</v>
      </c>
      <c r="B137" s="56" t="s">
        <v>317</v>
      </c>
      <c r="C137" s="43">
        <v>2.2386330000000001</v>
      </c>
      <c r="D137" s="43">
        <v>2.3231169999999999</v>
      </c>
      <c r="E137" s="43">
        <v>2.4042180000000002</v>
      </c>
      <c r="F137" s="43">
        <v>2.4819420000000001</v>
      </c>
      <c r="G137" s="43">
        <v>2.5584630000000002</v>
      </c>
      <c r="H137" s="43">
        <v>2.6265299999999998</v>
      </c>
      <c r="I137" s="43">
        <v>2.6870370000000001</v>
      </c>
      <c r="J137" s="43">
        <v>2.7477770000000001</v>
      </c>
      <c r="K137" s="43">
        <v>2.807029</v>
      </c>
      <c r="L137" s="43">
        <v>2.862787</v>
      </c>
      <c r="M137" s="43">
        <v>2.9164080000000001</v>
      </c>
      <c r="N137" s="43">
        <v>2.9655130000000001</v>
      </c>
      <c r="O137" s="43">
        <v>3.0168400000000002</v>
      </c>
      <c r="P137" s="43">
        <v>3.0567989999999998</v>
      </c>
      <c r="Q137" s="43">
        <v>3.131176</v>
      </c>
      <c r="R137" s="43">
        <v>3.1587580000000002</v>
      </c>
      <c r="S137" s="43">
        <v>3.2018230000000001</v>
      </c>
      <c r="T137" s="43">
        <v>3.227223</v>
      </c>
      <c r="U137" s="43">
        <v>3.2592340000000002</v>
      </c>
      <c r="V137" s="43">
        <v>3.2868539999999999</v>
      </c>
      <c r="W137" s="43">
        <v>3.3311099999999998</v>
      </c>
      <c r="X137" s="43">
        <v>3.3654850000000001</v>
      </c>
      <c r="Y137" s="43">
        <v>3.361605</v>
      </c>
      <c r="Z137" s="43">
        <v>3.3843390000000002</v>
      </c>
      <c r="AA137" s="43">
        <v>3.3621129999999999</v>
      </c>
      <c r="AB137" s="43">
        <v>3.3816619999999999</v>
      </c>
      <c r="AC137" s="43">
        <v>3.4319459999999999</v>
      </c>
      <c r="AD137" s="43">
        <v>3.4603640000000002</v>
      </c>
      <c r="AE137" s="43">
        <v>3.4586109999999999</v>
      </c>
      <c r="AF137" s="43">
        <v>3.4796900000000002</v>
      </c>
      <c r="AG137" s="43">
        <v>3.5188130000000002</v>
      </c>
      <c r="AH137" s="43">
        <v>3.5182000000000002</v>
      </c>
      <c r="AI137" s="43">
        <v>3.5260850000000001</v>
      </c>
      <c r="AJ137" s="43">
        <v>3.531914</v>
      </c>
      <c r="AK137" s="58">
        <v>1.3178E-2</v>
      </c>
    </row>
    <row r="138" spans="1:37" ht="15" hidden="1" customHeight="1" x14ac:dyDescent="0.35">
      <c r="A138" s="37" t="s">
        <v>443</v>
      </c>
      <c r="B138" s="56" t="s">
        <v>319</v>
      </c>
      <c r="C138" s="43">
        <v>1.0314220000000001</v>
      </c>
      <c r="D138" s="43">
        <v>1.0446820000000001</v>
      </c>
      <c r="E138" s="43">
        <v>1.051865</v>
      </c>
      <c r="F138" s="43">
        <v>1.0694680000000001</v>
      </c>
      <c r="G138" s="43">
        <v>1.090598</v>
      </c>
      <c r="H138" s="43">
        <v>1.1097939999999999</v>
      </c>
      <c r="I138" s="43">
        <v>1.128118</v>
      </c>
      <c r="J138" s="43">
        <v>1.1502810000000001</v>
      </c>
      <c r="K138" s="43">
        <v>1.1762680000000001</v>
      </c>
      <c r="L138" s="43">
        <v>1.2056009999999999</v>
      </c>
      <c r="M138" s="43">
        <v>1.232802</v>
      </c>
      <c r="N138" s="43">
        <v>1.2510829999999999</v>
      </c>
      <c r="O138" s="43">
        <v>1.28</v>
      </c>
      <c r="P138" s="43">
        <v>1.297307</v>
      </c>
      <c r="Q138" s="43">
        <v>1.333091</v>
      </c>
      <c r="R138" s="43">
        <v>1.355162</v>
      </c>
      <c r="S138" s="43">
        <v>1.3828750000000001</v>
      </c>
      <c r="T138" s="43">
        <v>1.400258</v>
      </c>
      <c r="U138" s="43">
        <v>1.4262360000000001</v>
      </c>
      <c r="V138" s="43">
        <v>1.4580679999999999</v>
      </c>
      <c r="W138" s="43">
        <v>1.487879</v>
      </c>
      <c r="X138" s="43">
        <v>1.515846</v>
      </c>
      <c r="Y138" s="43">
        <v>1.5338480000000001</v>
      </c>
      <c r="Z138" s="43">
        <v>1.575583</v>
      </c>
      <c r="AA138" s="43">
        <v>1.593623</v>
      </c>
      <c r="AB138" s="43">
        <v>1.6204149999999999</v>
      </c>
      <c r="AC138" s="43">
        <v>1.6640269999999999</v>
      </c>
      <c r="AD138" s="43">
        <v>1.706793</v>
      </c>
      <c r="AE138" s="43">
        <v>1.7442960000000001</v>
      </c>
      <c r="AF138" s="43">
        <v>1.7898890000000001</v>
      </c>
      <c r="AG138" s="43">
        <v>1.8422750000000001</v>
      </c>
      <c r="AH138" s="43">
        <v>1.8818760000000001</v>
      </c>
      <c r="AI138" s="43">
        <v>1.922096</v>
      </c>
      <c r="AJ138" s="43">
        <v>1.963346</v>
      </c>
      <c r="AK138" s="58">
        <v>1.9911999999999999E-2</v>
      </c>
    </row>
    <row r="139" spans="1:37" ht="15" hidden="1" customHeight="1" x14ac:dyDescent="0.35">
      <c r="A139" s="37" t="s">
        <v>444</v>
      </c>
      <c r="B139" s="56" t="s">
        <v>321</v>
      </c>
      <c r="C139" s="43">
        <v>1.37E-4</v>
      </c>
      <c r="D139" s="43">
        <v>3.1300000000000002E-4</v>
      </c>
      <c r="E139" s="43">
        <v>5.0000000000000001E-4</v>
      </c>
      <c r="F139" s="43">
        <v>6.9399999999999996E-4</v>
      </c>
      <c r="G139" s="43">
        <v>8.9499999999999996E-4</v>
      </c>
      <c r="H139" s="43">
        <v>1.0989999999999999E-3</v>
      </c>
      <c r="I139" s="43">
        <v>1.31E-3</v>
      </c>
      <c r="J139" s="43">
        <v>1.529E-3</v>
      </c>
      <c r="K139" s="43">
        <v>1.756E-3</v>
      </c>
      <c r="L139" s="43">
        <v>1.99E-3</v>
      </c>
      <c r="M139" s="43">
        <v>2.2339999999999999E-3</v>
      </c>
      <c r="N139" s="43">
        <v>2.4870000000000001E-3</v>
      </c>
      <c r="O139" s="43">
        <v>2.7499999999999998E-3</v>
      </c>
      <c r="P139" s="43">
        <v>3.0249999999999999E-3</v>
      </c>
      <c r="Q139" s="43">
        <v>3.3159999999999999E-3</v>
      </c>
      <c r="R139" s="43">
        <v>3.6709999999999998E-3</v>
      </c>
      <c r="S139" s="43">
        <v>3.9610000000000001E-3</v>
      </c>
      <c r="T139" s="43">
        <v>4.228E-3</v>
      </c>
      <c r="U139" s="43">
        <v>4.5589999999999997E-3</v>
      </c>
      <c r="V139" s="43">
        <v>4.908E-3</v>
      </c>
      <c r="W139" s="43">
        <v>5.2760000000000003E-3</v>
      </c>
      <c r="X139" s="43">
        <v>5.6620000000000004E-3</v>
      </c>
      <c r="Y139" s="43">
        <v>6.0639999999999999E-3</v>
      </c>
      <c r="Z139" s="43">
        <v>6.483E-3</v>
      </c>
      <c r="AA139" s="43">
        <v>6.9189999999999998E-3</v>
      </c>
      <c r="AB139" s="43">
        <v>7.3699999999999998E-3</v>
      </c>
      <c r="AC139" s="43">
        <v>7.8379999999999995E-3</v>
      </c>
      <c r="AD139" s="43">
        <v>8.3239999999999998E-3</v>
      </c>
      <c r="AE139" s="43">
        <v>8.8299999999999993E-3</v>
      </c>
      <c r="AF139" s="43">
        <v>9.3539999999999995E-3</v>
      </c>
      <c r="AG139" s="43">
        <v>9.8960000000000003E-3</v>
      </c>
      <c r="AH139" s="43">
        <v>1.0454E-2</v>
      </c>
      <c r="AI139" s="43">
        <v>1.1032E-2</v>
      </c>
      <c r="AJ139" s="43">
        <v>1.1743E-2</v>
      </c>
      <c r="AK139" s="58">
        <v>0.119897</v>
      </c>
    </row>
    <row r="140" spans="1:37" ht="15" hidden="1" customHeight="1" x14ac:dyDescent="0.35">
      <c r="A140" s="37" t="s">
        <v>445</v>
      </c>
      <c r="B140" s="56" t="s">
        <v>323</v>
      </c>
      <c r="C140" s="43">
        <v>6.0000000000000002E-6</v>
      </c>
      <c r="D140" s="43">
        <v>1.21E-4</v>
      </c>
      <c r="E140" s="43">
        <v>2.3900000000000001E-4</v>
      </c>
      <c r="F140" s="43">
        <v>3.5799999999999997E-4</v>
      </c>
      <c r="G140" s="43">
        <v>4.7899999999999999E-4</v>
      </c>
      <c r="H140" s="43">
        <v>5.9999999999999995E-4</v>
      </c>
      <c r="I140" s="43">
        <v>7.2599999999999997E-4</v>
      </c>
      <c r="J140" s="43">
        <v>8.5999999999999998E-4</v>
      </c>
      <c r="K140" s="43">
        <v>1.0009999999999999E-3</v>
      </c>
      <c r="L140" s="43">
        <v>1.15E-3</v>
      </c>
      <c r="M140" s="43">
        <v>1.3090000000000001E-3</v>
      </c>
      <c r="N140" s="43">
        <v>1.4809999999999999E-3</v>
      </c>
      <c r="O140" s="43">
        <v>1.6639999999999999E-3</v>
      </c>
      <c r="P140" s="43">
        <v>1.8630000000000001E-3</v>
      </c>
      <c r="Q140" s="43">
        <v>2.0820000000000001E-3</v>
      </c>
      <c r="R140" s="43">
        <v>2.32E-3</v>
      </c>
      <c r="S140" s="43">
        <v>2.5820000000000001E-3</v>
      </c>
      <c r="T140" s="43">
        <v>2.872E-3</v>
      </c>
      <c r="U140" s="43">
        <v>3.192E-3</v>
      </c>
      <c r="V140" s="43">
        <v>3.5430000000000001E-3</v>
      </c>
      <c r="W140" s="43">
        <v>3.9309999999999996E-3</v>
      </c>
      <c r="X140" s="43">
        <v>4.3610000000000003E-3</v>
      </c>
      <c r="Y140" s="43">
        <v>4.836E-3</v>
      </c>
      <c r="Z140" s="43">
        <v>5.3639999999999998E-3</v>
      </c>
      <c r="AA140" s="43">
        <v>5.9500000000000004E-3</v>
      </c>
      <c r="AB140" s="43">
        <v>6.5989999999999998E-3</v>
      </c>
      <c r="AC140" s="43">
        <v>7.3169999999999997E-3</v>
      </c>
      <c r="AD140" s="43">
        <v>8.1189999999999995E-3</v>
      </c>
      <c r="AE140" s="43">
        <v>9.0109999999999999E-3</v>
      </c>
      <c r="AF140" s="43">
        <v>1.0004000000000001E-2</v>
      </c>
      <c r="AG140" s="43">
        <v>1.1103E-2</v>
      </c>
      <c r="AH140" s="43">
        <v>1.2319999999999999E-2</v>
      </c>
      <c r="AI140" s="43">
        <v>1.3662000000000001E-2</v>
      </c>
      <c r="AJ140" s="43">
        <v>1.5214999999999999E-2</v>
      </c>
      <c r="AK140" s="58">
        <v>0.163131</v>
      </c>
    </row>
    <row r="141" spans="1:37" ht="15" hidden="1" customHeight="1" x14ac:dyDescent="0.35">
      <c r="A141" s="37" t="s">
        <v>446</v>
      </c>
      <c r="B141" s="56" t="s">
        <v>325</v>
      </c>
      <c r="C141" s="43">
        <v>0.16129299999999999</v>
      </c>
      <c r="D141" s="43">
        <v>0.18384600000000001</v>
      </c>
      <c r="E141" s="43">
        <v>0.207066</v>
      </c>
      <c r="F141" s="43">
        <v>0.230737</v>
      </c>
      <c r="G141" s="43">
        <v>0.25463799999999998</v>
      </c>
      <c r="H141" s="43">
        <v>0.27828599999999998</v>
      </c>
      <c r="I141" s="43">
        <v>0.30224899999999999</v>
      </c>
      <c r="J141" s="43">
        <v>0.32650099999999999</v>
      </c>
      <c r="K141" s="43">
        <v>0.35145599999999999</v>
      </c>
      <c r="L141" s="43">
        <v>0.37715100000000001</v>
      </c>
      <c r="M141" s="43">
        <v>0.40334100000000001</v>
      </c>
      <c r="N141" s="43">
        <v>0.43021799999999999</v>
      </c>
      <c r="O141" s="43">
        <v>0.45803500000000003</v>
      </c>
      <c r="P141" s="43">
        <v>0.487593</v>
      </c>
      <c r="Q141" s="43">
        <v>0.51872799999999997</v>
      </c>
      <c r="R141" s="43">
        <v>0.55108900000000005</v>
      </c>
      <c r="S141" s="43">
        <v>0.58485900000000002</v>
      </c>
      <c r="T141" s="43">
        <v>0.62023700000000004</v>
      </c>
      <c r="U141" s="43">
        <v>0.65702499999999997</v>
      </c>
      <c r="V141" s="43">
        <v>0.69521100000000002</v>
      </c>
      <c r="W141" s="43">
        <v>0.73500500000000002</v>
      </c>
      <c r="X141" s="43">
        <v>0.77647299999999997</v>
      </c>
      <c r="Y141" s="43">
        <v>0.82039899999999999</v>
      </c>
      <c r="Z141" s="43">
        <v>0.866282</v>
      </c>
      <c r="AA141" s="43">
        <v>0.91395899999999997</v>
      </c>
      <c r="AB141" s="43">
        <v>0.96774700000000002</v>
      </c>
      <c r="AC141" s="43">
        <v>1.0254810000000001</v>
      </c>
      <c r="AD141" s="43">
        <v>1.0751329999999999</v>
      </c>
      <c r="AE141" s="43">
        <v>1.124352</v>
      </c>
      <c r="AF141" s="43">
        <v>1.171948</v>
      </c>
      <c r="AG141" s="43">
        <v>1.233549</v>
      </c>
      <c r="AH141" s="43">
        <v>1.273984</v>
      </c>
      <c r="AI141" s="43">
        <v>1.326433</v>
      </c>
      <c r="AJ141" s="43">
        <v>1.3810100000000001</v>
      </c>
      <c r="AK141" s="58">
        <v>6.5043000000000004E-2</v>
      </c>
    </row>
    <row r="142" spans="1:37" ht="15" hidden="1" customHeight="1" x14ac:dyDescent="0.35">
      <c r="A142" s="37" t="s">
        <v>447</v>
      </c>
      <c r="B142" s="56" t="s">
        <v>327</v>
      </c>
      <c r="C142" s="43">
        <v>8.1000000000000004E-5</v>
      </c>
      <c r="D142" s="43">
        <v>1.511E-3</v>
      </c>
      <c r="E142" s="43">
        <v>3.0219999999999999E-3</v>
      </c>
      <c r="F142" s="43">
        <v>4.5929999999999999E-3</v>
      </c>
      <c r="G142" s="43">
        <v>6.221E-3</v>
      </c>
      <c r="H142" s="43">
        <v>7.8720000000000005E-3</v>
      </c>
      <c r="I142" s="43">
        <v>9.5860000000000008E-3</v>
      </c>
      <c r="J142" s="43">
        <v>1.1361E-2</v>
      </c>
      <c r="K142" s="43">
        <v>1.3195E-2</v>
      </c>
      <c r="L142" s="43">
        <v>1.5096E-2</v>
      </c>
      <c r="M142" s="43">
        <v>1.7066000000000001E-2</v>
      </c>
      <c r="N142" s="43">
        <v>1.9116000000000001E-2</v>
      </c>
      <c r="O142" s="43">
        <v>2.1243999999999999E-2</v>
      </c>
      <c r="P142" s="43">
        <v>2.3473000000000001E-2</v>
      </c>
      <c r="Q142" s="43">
        <v>2.5824E-2</v>
      </c>
      <c r="R142" s="43">
        <v>2.827E-2</v>
      </c>
      <c r="S142" s="43">
        <v>3.0825999999999999E-2</v>
      </c>
      <c r="T142" s="43">
        <v>3.3503999999999999E-2</v>
      </c>
      <c r="U142" s="43">
        <v>3.6290000000000003E-2</v>
      </c>
      <c r="V142" s="43">
        <v>3.9182000000000002E-2</v>
      </c>
      <c r="W142" s="43">
        <v>4.2195000000000003E-2</v>
      </c>
      <c r="X142" s="43">
        <v>4.5333999999999999E-2</v>
      </c>
      <c r="Y142" s="43">
        <v>4.8589E-2</v>
      </c>
      <c r="Z142" s="43">
        <v>5.1969000000000001E-2</v>
      </c>
      <c r="AA142" s="43">
        <v>5.5476999999999999E-2</v>
      </c>
      <c r="AB142" s="43">
        <v>5.9135E-2</v>
      </c>
      <c r="AC142" s="43">
        <v>6.2863000000000002E-2</v>
      </c>
      <c r="AD142" s="43">
        <v>6.6735000000000003E-2</v>
      </c>
      <c r="AE142" s="43">
        <v>7.0781999999999998E-2</v>
      </c>
      <c r="AF142" s="43">
        <v>7.4982999999999994E-2</v>
      </c>
      <c r="AG142" s="43">
        <v>7.9324000000000006E-2</v>
      </c>
      <c r="AH142" s="43">
        <v>8.3794999999999994E-2</v>
      </c>
      <c r="AI142" s="43">
        <v>8.8423000000000002E-2</v>
      </c>
      <c r="AJ142" s="43">
        <v>9.4125E-2</v>
      </c>
      <c r="AK142" s="58">
        <v>0.137826</v>
      </c>
    </row>
    <row r="143" spans="1:37" ht="15" hidden="1" customHeight="1" x14ac:dyDescent="0.35">
      <c r="A143" s="37" t="s">
        <v>448</v>
      </c>
      <c r="B143" s="56" t="s">
        <v>329</v>
      </c>
      <c r="C143" s="43">
        <v>0</v>
      </c>
      <c r="D143" s="43">
        <v>0</v>
      </c>
      <c r="E143" s="43">
        <v>0</v>
      </c>
      <c r="F143" s="43">
        <v>3.0800000000000001E-4</v>
      </c>
      <c r="G143" s="43">
        <v>6.2600000000000004E-4</v>
      </c>
      <c r="H143" s="43">
        <v>9.5E-4</v>
      </c>
      <c r="I143" s="43">
        <v>1.2849999999999999E-3</v>
      </c>
      <c r="J143" s="43">
        <v>1.634E-3</v>
      </c>
      <c r="K143" s="43">
        <v>1.9940000000000001E-3</v>
      </c>
      <c r="L143" s="43">
        <v>2.3679999999999999E-3</v>
      </c>
      <c r="M143" s="43">
        <v>2.7569999999999999E-3</v>
      </c>
      <c r="N143" s="43">
        <v>3.1610000000000002E-3</v>
      </c>
      <c r="O143" s="43">
        <v>3.5820000000000001E-3</v>
      </c>
      <c r="P143" s="43">
        <v>4.0220000000000004E-3</v>
      </c>
      <c r="Q143" s="43">
        <v>4.4869999999999997E-3</v>
      </c>
      <c r="R143" s="43">
        <v>4.9709999999999997E-3</v>
      </c>
      <c r="S143" s="43">
        <v>5.4780000000000002E-3</v>
      </c>
      <c r="T143" s="43">
        <v>6.0080000000000003E-3</v>
      </c>
      <c r="U143" s="43">
        <v>6.5599999999999999E-3</v>
      </c>
      <c r="V143" s="43">
        <v>7.1339999999999997E-3</v>
      </c>
      <c r="W143" s="43">
        <v>7.731E-3</v>
      </c>
      <c r="X143" s="43">
        <v>8.3540000000000003E-3</v>
      </c>
      <c r="Y143" s="43">
        <v>8.9990000000000001E-3</v>
      </c>
      <c r="Z143" s="43">
        <v>9.6699999999999998E-3</v>
      </c>
      <c r="AA143" s="43">
        <v>1.0366E-2</v>
      </c>
      <c r="AB143" s="43">
        <v>1.1084999999999999E-2</v>
      </c>
      <c r="AC143" s="43">
        <v>1.1828999999999999E-2</v>
      </c>
      <c r="AD143" s="43">
        <v>1.2603E-2</v>
      </c>
      <c r="AE143" s="43">
        <v>1.3407000000000001E-2</v>
      </c>
      <c r="AF143" s="43">
        <v>1.4241E-2</v>
      </c>
      <c r="AG143" s="43">
        <v>1.5102000000000001E-2</v>
      </c>
      <c r="AH143" s="43">
        <v>1.5987999999999999E-2</v>
      </c>
      <c r="AI143" s="43">
        <v>1.6905E-2</v>
      </c>
      <c r="AJ143" s="43">
        <v>1.7852E-2</v>
      </c>
      <c r="AK143" s="58" t="s">
        <v>123</v>
      </c>
    </row>
    <row r="144" spans="1:37" ht="15" hidden="1" customHeight="1" x14ac:dyDescent="0.35">
      <c r="A144" s="37" t="s">
        <v>449</v>
      </c>
      <c r="B144" s="56" t="s">
        <v>331</v>
      </c>
      <c r="C144" s="43">
        <v>0</v>
      </c>
      <c r="D144" s="43">
        <v>0</v>
      </c>
      <c r="E144" s="43">
        <v>0</v>
      </c>
      <c r="F144" s="43">
        <v>2.7999999999999998E-4</v>
      </c>
      <c r="G144" s="43">
        <v>5.6999999999999998E-4</v>
      </c>
      <c r="H144" s="43">
        <v>8.6499999999999999E-4</v>
      </c>
      <c r="I144" s="43">
        <v>1.1709999999999999E-3</v>
      </c>
      <c r="J144" s="43">
        <v>1.488E-3</v>
      </c>
      <c r="K144" s="43">
        <v>1.8159999999999999E-3</v>
      </c>
      <c r="L144" s="43">
        <v>2.1570000000000001E-3</v>
      </c>
      <c r="M144" s="43">
        <v>2.5100000000000001E-3</v>
      </c>
      <c r="N144" s="43">
        <v>2.879E-3</v>
      </c>
      <c r="O144" s="43">
        <v>3.261E-3</v>
      </c>
      <c r="P144" s="43">
        <v>3.663E-3</v>
      </c>
      <c r="Q144" s="43">
        <v>4.0860000000000002E-3</v>
      </c>
      <c r="R144" s="43">
        <v>4.5269999999999998E-3</v>
      </c>
      <c r="S144" s="43">
        <v>4.9880000000000002E-3</v>
      </c>
      <c r="T144" s="43">
        <v>5.4710000000000002E-3</v>
      </c>
      <c r="U144" s="43">
        <v>5.9740000000000001E-3</v>
      </c>
      <c r="V144" s="43">
        <v>6.496E-3</v>
      </c>
      <c r="W144" s="43">
        <v>7.0400000000000003E-3</v>
      </c>
      <c r="X144" s="43">
        <v>7.607E-3</v>
      </c>
      <c r="Y144" s="43">
        <v>8.1949999999999992E-3</v>
      </c>
      <c r="Z144" s="43">
        <v>8.8059999999999996E-3</v>
      </c>
      <c r="AA144" s="43">
        <v>9.4389999999999995E-3</v>
      </c>
      <c r="AB144" s="43">
        <v>1.0094000000000001E-2</v>
      </c>
      <c r="AC144" s="43">
        <v>1.0772E-2</v>
      </c>
      <c r="AD144" s="43">
        <v>1.1476999999999999E-2</v>
      </c>
      <c r="AE144" s="43">
        <v>1.2208999999999999E-2</v>
      </c>
      <c r="AF144" s="43">
        <v>1.2968E-2</v>
      </c>
      <c r="AG144" s="43">
        <v>1.3752E-2</v>
      </c>
      <c r="AH144" s="43">
        <v>1.4559000000000001E-2</v>
      </c>
      <c r="AI144" s="43">
        <v>1.5394E-2</v>
      </c>
      <c r="AJ144" s="43">
        <v>1.6256E-2</v>
      </c>
      <c r="AK144" s="58" t="s">
        <v>123</v>
      </c>
    </row>
    <row r="145" spans="1:37" ht="15" hidden="1" customHeight="1" x14ac:dyDescent="0.35">
      <c r="A145" s="37" t="s">
        <v>450</v>
      </c>
      <c r="B145" s="56" t="s">
        <v>333</v>
      </c>
      <c r="C145" s="43">
        <v>0</v>
      </c>
      <c r="D145" s="43">
        <v>0</v>
      </c>
      <c r="E145" s="43">
        <v>0</v>
      </c>
      <c r="F145" s="43">
        <v>0</v>
      </c>
      <c r="G145" s="43">
        <v>0</v>
      </c>
      <c r="H145" s="43">
        <v>0</v>
      </c>
      <c r="I145" s="43">
        <v>0</v>
      </c>
      <c r="J145" s="43">
        <v>0</v>
      </c>
      <c r="K145" s="43">
        <v>0</v>
      </c>
      <c r="L145" s="43">
        <v>0</v>
      </c>
      <c r="M145" s="43">
        <v>0</v>
      </c>
      <c r="N145" s="43">
        <v>0</v>
      </c>
      <c r="O145" s="43">
        <v>0</v>
      </c>
      <c r="P145" s="43">
        <v>0</v>
      </c>
      <c r="Q145" s="43">
        <v>0</v>
      </c>
      <c r="R145" s="43">
        <v>0</v>
      </c>
      <c r="S145" s="43">
        <v>0</v>
      </c>
      <c r="T145" s="43">
        <v>0</v>
      </c>
      <c r="U145" s="43">
        <v>0</v>
      </c>
      <c r="V145" s="43">
        <v>0</v>
      </c>
      <c r="W145" s="43">
        <v>0</v>
      </c>
      <c r="X145" s="43">
        <v>0</v>
      </c>
      <c r="Y145" s="43">
        <v>0</v>
      </c>
      <c r="Z145" s="43">
        <v>0</v>
      </c>
      <c r="AA145" s="43">
        <v>0</v>
      </c>
      <c r="AB145" s="43">
        <v>0</v>
      </c>
      <c r="AC145" s="43">
        <v>0</v>
      </c>
      <c r="AD145" s="43">
        <v>0</v>
      </c>
      <c r="AE145" s="43">
        <v>0</v>
      </c>
      <c r="AF145" s="43">
        <v>0</v>
      </c>
      <c r="AG145" s="43">
        <v>0</v>
      </c>
      <c r="AH145" s="43">
        <v>0</v>
      </c>
      <c r="AI145" s="43">
        <v>0</v>
      </c>
      <c r="AJ145" s="43">
        <v>0</v>
      </c>
      <c r="AK145" s="58" t="s">
        <v>123</v>
      </c>
    </row>
    <row r="146" spans="1:37" ht="15" hidden="1" customHeight="1" x14ac:dyDescent="0.35">
      <c r="A146" s="37" t="s">
        <v>451</v>
      </c>
      <c r="B146" s="56" t="s">
        <v>335</v>
      </c>
      <c r="C146" s="43">
        <v>3.4315709999999999</v>
      </c>
      <c r="D146" s="43">
        <v>3.5535899999999998</v>
      </c>
      <c r="E146" s="43">
        <v>3.6669070000000001</v>
      </c>
      <c r="F146" s="43">
        <v>3.7883800000000001</v>
      </c>
      <c r="G146" s="43">
        <v>3.91249</v>
      </c>
      <c r="H146" s="43">
        <v>4.025995</v>
      </c>
      <c r="I146" s="43">
        <v>4.1314830000000002</v>
      </c>
      <c r="J146" s="43">
        <v>4.241428</v>
      </c>
      <c r="K146" s="43">
        <v>4.3545170000000004</v>
      </c>
      <c r="L146" s="43">
        <v>4.4683020000000004</v>
      </c>
      <c r="M146" s="43">
        <v>4.5784289999999999</v>
      </c>
      <c r="N146" s="43">
        <v>4.6759360000000001</v>
      </c>
      <c r="O146" s="43">
        <v>4.7873780000000004</v>
      </c>
      <c r="P146" s="43">
        <v>4.8777520000000001</v>
      </c>
      <c r="Q146" s="43">
        <v>5.0227930000000001</v>
      </c>
      <c r="R146" s="43">
        <v>5.1087699999999998</v>
      </c>
      <c r="S146" s="43">
        <v>5.2173920000000003</v>
      </c>
      <c r="T146" s="43">
        <v>5.2997990000000001</v>
      </c>
      <c r="U146" s="43">
        <v>5.3990669999999996</v>
      </c>
      <c r="V146" s="43">
        <v>5.5013969999999999</v>
      </c>
      <c r="W146" s="43">
        <v>5.6201670000000004</v>
      </c>
      <c r="X146" s="43">
        <v>5.72912</v>
      </c>
      <c r="Y146" s="43">
        <v>5.792535</v>
      </c>
      <c r="Z146" s="43">
        <v>5.9084969999999997</v>
      </c>
      <c r="AA146" s="43">
        <v>5.9578449999999998</v>
      </c>
      <c r="AB146" s="43">
        <v>6.0641059999999998</v>
      </c>
      <c r="AC146" s="43">
        <v>6.222073</v>
      </c>
      <c r="AD146" s="43">
        <v>6.3495480000000004</v>
      </c>
      <c r="AE146" s="43">
        <v>6.4415009999999997</v>
      </c>
      <c r="AF146" s="43">
        <v>6.5630750000000004</v>
      </c>
      <c r="AG146" s="43">
        <v>6.723814</v>
      </c>
      <c r="AH146" s="43">
        <v>6.8111790000000001</v>
      </c>
      <c r="AI146" s="43">
        <v>6.9200290000000004</v>
      </c>
      <c r="AJ146" s="43">
        <v>7.0314610000000002</v>
      </c>
      <c r="AK146" s="58">
        <v>2.1555000000000001E-2</v>
      </c>
    </row>
    <row r="147" spans="1:37" ht="15" hidden="1" customHeight="1" x14ac:dyDescent="0.35">
      <c r="A147" s="13"/>
      <c r="B147" s="40" t="s">
        <v>336</v>
      </c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</row>
    <row r="148" spans="1:37" ht="15" hidden="1" customHeight="1" x14ac:dyDescent="0.35">
      <c r="A148" s="37" t="s">
        <v>452</v>
      </c>
      <c r="B148" s="56" t="s">
        <v>317</v>
      </c>
      <c r="C148" s="43">
        <v>1.9520729999999999</v>
      </c>
      <c r="D148" s="43">
        <v>1.958888</v>
      </c>
      <c r="E148" s="43">
        <v>1.9786509999999999</v>
      </c>
      <c r="F148" s="43">
        <v>1.997161</v>
      </c>
      <c r="G148" s="43">
        <v>2.008991</v>
      </c>
      <c r="H148" s="43">
        <v>2.0289269999999999</v>
      </c>
      <c r="I148" s="43">
        <v>2.0468869999999999</v>
      </c>
      <c r="J148" s="43">
        <v>2.0646810000000002</v>
      </c>
      <c r="K148" s="43">
        <v>2.087831</v>
      </c>
      <c r="L148" s="43">
        <v>2.1092710000000001</v>
      </c>
      <c r="M148" s="43">
        <v>2.138871</v>
      </c>
      <c r="N148" s="43">
        <v>2.1531609999999999</v>
      </c>
      <c r="O148" s="43">
        <v>2.1794069999999999</v>
      </c>
      <c r="P148" s="43">
        <v>2.1984159999999999</v>
      </c>
      <c r="Q148" s="43">
        <v>2.236834</v>
      </c>
      <c r="R148" s="43">
        <v>2.2623160000000002</v>
      </c>
      <c r="S148" s="43">
        <v>2.2811020000000002</v>
      </c>
      <c r="T148" s="43">
        <v>2.3075779999999999</v>
      </c>
      <c r="U148" s="43">
        <v>2.3438750000000002</v>
      </c>
      <c r="V148" s="43">
        <v>2.3839190000000001</v>
      </c>
      <c r="W148" s="43">
        <v>2.4261370000000002</v>
      </c>
      <c r="X148" s="43">
        <v>2.4684200000000001</v>
      </c>
      <c r="Y148" s="43">
        <v>2.5096919999999998</v>
      </c>
      <c r="Z148" s="43">
        <v>2.5463990000000001</v>
      </c>
      <c r="AA148" s="43">
        <v>2.5785520000000002</v>
      </c>
      <c r="AB148" s="43">
        <v>2.6301890000000001</v>
      </c>
      <c r="AC148" s="43">
        <v>2.6957939999999998</v>
      </c>
      <c r="AD148" s="43">
        <v>2.765269</v>
      </c>
      <c r="AE148" s="43">
        <v>2.8274689999999998</v>
      </c>
      <c r="AF148" s="43">
        <v>2.897141</v>
      </c>
      <c r="AG148" s="43">
        <v>2.9720059999999999</v>
      </c>
      <c r="AH148" s="43">
        <v>3.0439240000000001</v>
      </c>
      <c r="AI148" s="43">
        <v>3.1143689999999999</v>
      </c>
      <c r="AJ148" s="43">
        <v>3.1872630000000002</v>
      </c>
      <c r="AK148" s="58">
        <v>1.5328E-2</v>
      </c>
    </row>
    <row r="149" spans="1:37" ht="15" hidden="1" customHeight="1" x14ac:dyDescent="0.35">
      <c r="A149" s="37" t="s">
        <v>453</v>
      </c>
      <c r="B149" s="56" t="s">
        <v>319</v>
      </c>
      <c r="C149" s="43">
        <v>1.312209</v>
      </c>
      <c r="D149" s="43">
        <v>1.2796989999999999</v>
      </c>
      <c r="E149" s="43">
        <v>1.263997</v>
      </c>
      <c r="F149" s="43">
        <v>1.2495210000000001</v>
      </c>
      <c r="G149" s="43">
        <v>1.231627</v>
      </c>
      <c r="H149" s="43">
        <v>1.221087</v>
      </c>
      <c r="I149" s="43">
        <v>1.213473</v>
      </c>
      <c r="J149" s="43">
        <v>1.2132559999999999</v>
      </c>
      <c r="K149" s="43">
        <v>1.214426</v>
      </c>
      <c r="L149" s="43">
        <v>1.2221040000000001</v>
      </c>
      <c r="M149" s="43">
        <v>1.228478</v>
      </c>
      <c r="N149" s="43">
        <v>1.2296279999999999</v>
      </c>
      <c r="O149" s="43">
        <v>1.245182</v>
      </c>
      <c r="P149" s="43">
        <v>1.2447569999999999</v>
      </c>
      <c r="Q149" s="43">
        <v>1.2683629999999999</v>
      </c>
      <c r="R149" s="43">
        <v>1.2759400000000001</v>
      </c>
      <c r="S149" s="43">
        <v>1.280154</v>
      </c>
      <c r="T149" s="43">
        <v>1.2990930000000001</v>
      </c>
      <c r="U149" s="43">
        <v>1.3173429999999999</v>
      </c>
      <c r="V149" s="43">
        <v>1.3384990000000001</v>
      </c>
      <c r="W149" s="43">
        <v>1.3559600000000001</v>
      </c>
      <c r="X149" s="43">
        <v>1.3864300000000001</v>
      </c>
      <c r="Y149" s="43">
        <v>1.4040729999999999</v>
      </c>
      <c r="Z149" s="43">
        <v>1.4277820000000001</v>
      </c>
      <c r="AA149" s="43">
        <v>1.4500690000000001</v>
      </c>
      <c r="AB149" s="43">
        <v>1.4804349999999999</v>
      </c>
      <c r="AC149" s="43">
        <v>1.5186820000000001</v>
      </c>
      <c r="AD149" s="43">
        <v>1.553091</v>
      </c>
      <c r="AE149" s="43">
        <v>1.5860190000000001</v>
      </c>
      <c r="AF149" s="43">
        <v>1.6194</v>
      </c>
      <c r="AG149" s="43">
        <v>1.653179</v>
      </c>
      <c r="AH149" s="43">
        <v>1.6897420000000001</v>
      </c>
      <c r="AI149" s="43">
        <v>1.7163649999999999</v>
      </c>
      <c r="AJ149" s="43">
        <v>1.748502</v>
      </c>
      <c r="AK149" s="58">
        <v>9.8019999999999999E-3</v>
      </c>
    </row>
    <row r="150" spans="1:37" ht="15" hidden="1" customHeight="1" x14ac:dyDescent="0.35">
      <c r="A150" s="37" t="s">
        <v>454</v>
      </c>
      <c r="B150" s="56" t="s">
        <v>321</v>
      </c>
      <c r="C150" s="43">
        <v>3.5339999999999998E-3</v>
      </c>
      <c r="D150" s="43">
        <v>3.4350000000000001E-3</v>
      </c>
      <c r="E150" s="43">
        <v>3.3679999999999999E-3</v>
      </c>
      <c r="F150" s="43">
        <v>3.3649999999999999E-3</v>
      </c>
      <c r="G150" s="43">
        <v>3.4420000000000002E-3</v>
      </c>
      <c r="H150" s="43">
        <v>3.5479999999999999E-3</v>
      </c>
      <c r="I150" s="43">
        <v>3.6740000000000002E-3</v>
      </c>
      <c r="J150" s="43">
        <v>3.8110000000000002E-3</v>
      </c>
      <c r="K150" s="43">
        <v>3.993E-3</v>
      </c>
      <c r="L150" s="43">
        <v>4.169E-3</v>
      </c>
      <c r="M150" s="43">
        <v>4.4010000000000004E-3</v>
      </c>
      <c r="N150" s="43">
        <v>4.5139999999999998E-3</v>
      </c>
      <c r="O150" s="43">
        <v>4.7159999999999997E-3</v>
      </c>
      <c r="P150" s="43">
        <v>4.8690000000000001E-3</v>
      </c>
      <c r="Q150" s="43">
        <v>5.0220000000000004E-3</v>
      </c>
      <c r="R150" s="43">
        <v>5.3150000000000003E-3</v>
      </c>
      <c r="S150" s="43">
        <v>5.5079999999999999E-3</v>
      </c>
      <c r="T150" s="43">
        <v>5.6470000000000001E-3</v>
      </c>
      <c r="U150" s="43">
        <v>5.8900000000000003E-3</v>
      </c>
      <c r="V150" s="43">
        <v>6.1549999999999999E-3</v>
      </c>
      <c r="W150" s="43">
        <v>6.4419999999999998E-3</v>
      </c>
      <c r="X150" s="43">
        <v>6.7520000000000002E-3</v>
      </c>
      <c r="Y150" s="43">
        <v>7.084E-3</v>
      </c>
      <c r="Z150" s="43">
        <v>7.4359999999999999E-3</v>
      </c>
      <c r="AA150" s="43">
        <v>7.809E-3</v>
      </c>
      <c r="AB150" s="43">
        <v>8.2059999999999998E-3</v>
      </c>
      <c r="AC150" s="43">
        <v>8.6289999999999995E-3</v>
      </c>
      <c r="AD150" s="43">
        <v>9.0760000000000007E-3</v>
      </c>
      <c r="AE150" s="43">
        <v>9.5490000000000002E-3</v>
      </c>
      <c r="AF150" s="43">
        <v>1.0045999999999999E-2</v>
      </c>
      <c r="AG150" s="43">
        <v>1.0859000000000001E-2</v>
      </c>
      <c r="AH150" s="43">
        <v>1.1072E-2</v>
      </c>
      <c r="AI150" s="43">
        <v>1.1589E-2</v>
      </c>
      <c r="AJ150" s="43">
        <v>1.2186000000000001E-2</v>
      </c>
      <c r="AK150" s="58">
        <v>4.0365999999999999E-2</v>
      </c>
    </row>
    <row r="151" spans="1:37" ht="15" hidden="1" customHeight="1" x14ac:dyDescent="0.35">
      <c r="A151" s="37" t="s">
        <v>455</v>
      </c>
      <c r="B151" s="56" t="s">
        <v>323</v>
      </c>
      <c r="C151" s="43">
        <v>1.807E-3</v>
      </c>
      <c r="D151" s="43">
        <v>2.2520000000000001E-3</v>
      </c>
      <c r="E151" s="43">
        <v>2.7390000000000001E-3</v>
      </c>
      <c r="F151" s="43">
        <v>3.1979999999999999E-3</v>
      </c>
      <c r="G151" s="43">
        <v>3.6410000000000001E-3</v>
      </c>
      <c r="H151" s="43">
        <v>4.1279999999999997E-3</v>
      </c>
      <c r="I151" s="43">
        <v>4.6109999999999996E-3</v>
      </c>
      <c r="J151" s="43">
        <v>5.0819999999999997E-3</v>
      </c>
      <c r="K151" s="43">
        <v>5.5510000000000004E-3</v>
      </c>
      <c r="L151" s="43">
        <v>6.0219999999999996E-3</v>
      </c>
      <c r="M151" s="43">
        <v>6.4929999999999996E-3</v>
      </c>
      <c r="N151" s="43">
        <v>6.9610000000000002E-3</v>
      </c>
      <c r="O151" s="43">
        <v>7.4400000000000004E-3</v>
      </c>
      <c r="P151" s="43">
        <v>7.9139999999999992E-3</v>
      </c>
      <c r="Q151" s="43">
        <v>8.4010000000000005E-3</v>
      </c>
      <c r="R151" s="43">
        <v>8.914E-3</v>
      </c>
      <c r="S151" s="43">
        <v>9.4129999999999995E-3</v>
      </c>
      <c r="T151" s="43">
        <v>9.953E-3</v>
      </c>
      <c r="U151" s="43">
        <v>1.0468999999999999E-2</v>
      </c>
      <c r="V151" s="43">
        <v>1.1004999999999999E-2</v>
      </c>
      <c r="W151" s="43">
        <v>1.1524E-2</v>
      </c>
      <c r="X151" s="43">
        <v>1.2109999999999999E-2</v>
      </c>
      <c r="Y151" s="43">
        <v>1.2781000000000001E-2</v>
      </c>
      <c r="Z151" s="43">
        <v>1.3365E-2</v>
      </c>
      <c r="AA151" s="43">
        <v>1.4144E-2</v>
      </c>
      <c r="AB151" s="43">
        <v>1.4803999999999999E-2</v>
      </c>
      <c r="AC151" s="43">
        <v>1.5441E-2</v>
      </c>
      <c r="AD151" s="43">
        <v>1.6226999999999998E-2</v>
      </c>
      <c r="AE151" s="43">
        <v>1.7111999999999999E-2</v>
      </c>
      <c r="AF151" s="43">
        <v>1.7991E-2</v>
      </c>
      <c r="AG151" s="43">
        <v>1.8866999999999998E-2</v>
      </c>
      <c r="AH151" s="43">
        <v>1.9778E-2</v>
      </c>
      <c r="AI151" s="43">
        <v>2.0764000000000001E-2</v>
      </c>
      <c r="AJ151" s="43">
        <v>2.1919000000000001E-2</v>
      </c>
      <c r="AK151" s="58">
        <v>7.3695999999999998E-2</v>
      </c>
    </row>
    <row r="152" spans="1:37" ht="15" hidden="1" customHeight="1" x14ac:dyDescent="0.35">
      <c r="A152" s="37" t="s">
        <v>456</v>
      </c>
      <c r="B152" s="56" t="s">
        <v>325</v>
      </c>
      <c r="C152" s="43">
        <v>2.0632999999999999E-2</v>
      </c>
      <c r="D152" s="43">
        <v>2.4549999999999999E-2</v>
      </c>
      <c r="E152" s="43">
        <v>2.8778000000000001E-2</v>
      </c>
      <c r="F152" s="43">
        <v>3.2744000000000002E-2</v>
      </c>
      <c r="G152" s="43">
        <v>3.6528999999999999E-2</v>
      </c>
      <c r="H152" s="43">
        <v>4.0639000000000002E-2</v>
      </c>
      <c r="I152" s="43">
        <v>4.4692000000000003E-2</v>
      </c>
      <c r="J152" s="43">
        <v>4.8614999999999998E-2</v>
      </c>
      <c r="K152" s="43">
        <v>5.253E-2</v>
      </c>
      <c r="L152" s="43">
        <v>5.6461999999999998E-2</v>
      </c>
      <c r="M152" s="43">
        <v>6.0427000000000002E-2</v>
      </c>
      <c r="N152" s="43">
        <v>6.4405000000000004E-2</v>
      </c>
      <c r="O152" s="43">
        <v>6.8462999999999996E-2</v>
      </c>
      <c r="P152" s="43">
        <v>7.2690000000000005E-2</v>
      </c>
      <c r="Q152" s="43">
        <v>7.7095999999999998E-2</v>
      </c>
      <c r="R152" s="43">
        <v>8.1682000000000005E-2</v>
      </c>
      <c r="S152" s="43">
        <v>8.6486999999999994E-2</v>
      </c>
      <c r="T152" s="43">
        <v>9.1560000000000002E-2</v>
      </c>
      <c r="U152" s="43">
        <v>9.6827999999999997E-2</v>
      </c>
      <c r="V152" s="43">
        <v>0.10227899999999999</v>
      </c>
      <c r="W152" s="43">
        <v>0.108011</v>
      </c>
      <c r="X152" s="43">
        <v>0.114078</v>
      </c>
      <c r="Y152" s="43">
        <v>0.121225</v>
      </c>
      <c r="Z152" s="43">
        <v>0.126972</v>
      </c>
      <c r="AA152" s="43">
        <v>0.13395699999999999</v>
      </c>
      <c r="AB152" s="43">
        <v>0.1416</v>
      </c>
      <c r="AC152" s="43">
        <v>0.14948400000000001</v>
      </c>
      <c r="AD152" s="43">
        <v>0.15804199999999999</v>
      </c>
      <c r="AE152" s="43">
        <v>0.166797</v>
      </c>
      <c r="AF152" s="43">
        <v>0.176319</v>
      </c>
      <c r="AG152" s="43">
        <v>0.185227</v>
      </c>
      <c r="AH152" s="43">
        <v>0.194993</v>
      </c>
      <c r="AI152" s="43">
        <v>0.20551900000000001</v>
      </c>
      <c r="AJ152" s="43">
        <v>0.21621099999999999</v>
      </c>
      <c r="AK152" s="58">
        <v>7.0349999999999996E-2</v>
      </c>
    </row>
    <row r="153" spans="1:37" ht="15" hidden="1" customHeight="1" x14ac:dyDescent="0.35">
      <c r="A153" s="37" t="s">
        <v>457</v>
      </c>
      <c r="B153" s="56" t="s">
        <v>327</v>
      </c>
      <c r="C153" s="43">
        <v>3.9999999999999998E-6</v>
      </c>
      <c r="D153" s="43">
        <v>1.108E-3</v>
      </c>
      <c r="E153" s="43">
        <v>2.3519999999999999E-3</v>
      </c>
      <c r="F153" s="43">
        <v>3.5750000000000001E-3</v>
      </c>
      <c r="G153" s="43">
        <v>4.7999999999999996E-3</v>
      </c>
      <c r="H153" s="43">
        <v>6.1809999999999999E-3</v>
      </c>
      <c r="I153" s="43">
        <v>7.6020000000000003E-3</v>
      </c>
      <c r="J153" s="43">
        <v>9.0349999999999996E-3</v>
      </c>
      <c r="K153" s="43">
        <v>1.0512000000000001E-2</v>
      </c>
      <c r="L153" s="43">
        <v>1.2041E-2</v>
      </c>
      <c r="M153" s="43">
        <v>1.3618E-2</v>
      </c>
      <c r="N153" s="43">
        <v>1.5233E-2</v>
      </c>
      <c r="O153" s="43">
        <v>1.6899999999999998E-2</v>
      </c>
      <c r="P153" s="43">
        <v>1.8641000000000001E-2</v>
      </c>
      <c r="Q153" s="43">
        <v>2.0456999999999999E-2</v>
      </c>
      <c r="R153" s="43">
        <v>2.2346999999999999E-2</v>
      </c>
      <c r="S153" s="43">
        <v>2.4323000000000001E-2</v>
      </c>
      <c r="T153" s="43">
        <v>2.6402999999999999E-2</v>
      </c>
      <c r="U153" s="43">
        <v>2.8556999999999999E-2</v>
      </c>
      <c r="V153" s="43">
        <v>3.0779999999999998E-2</v>
      </c>
      <c r="W153" s="43">
        <v>3.3105999999999997E-2</v>
      </c>
      <c r="X153" s="43">
        <v>3.5552E-2</v>
      </c>
      <c r="Y153" s="43">
        <v>3.8115999999999997E-2</v>
      </c>
      <c r="Z153" s="43">
        <v>4.0793999999999997E-2</v>
      </c>
      <c r="AA153" s="43">
        <v>4.3597999999999998E-2</v>
      </c>
      <c r="AB153" s="43">
        <v>4.6542E-2</v>
      </c>
      <c r="AC153" s="43">
        <v>4.9641999999999999E-2</v>
      </c>
      <c r="AD153" s="43">
        <v>5.2893000000000003E-2</v>
      </c>
      <c r="AE153" s="43">
        <v>5.6306000000000002E-2</v>
      </c>
      <c r="AF153" s="43">
        <v>5.9858000000000001E-2</v>
      </c>
      <c r="AG153" s="43">
        <v>6.3568E-2</v>
      </c>
      <c r="AH153" s="43">
        <v>6.7423999999999998E-2</v>
      </c>
      <c r="AI153" s="43">
        <v>7.1439000000000002E-2</v>
      </c>
      <c r="AJ153" s="43">
        <v>7.5941999999999996E-2</v>
      </c>
      <c r="AK153" s="58">
        <v>0.14121500000000001</v>
      </c>
    </row>
    <row r="154" spans="1:37" ht="15" hidden="1" customHeight="1" x14ac:dyDescent="0.35">
      <c r="A154" s="37" t="s">
        <v>458</v>
      </c>
      <c r="B154" s="56" t="s">
        <v>329</v>
      </c>
      <c r="C154" s="43">
        <v>0</v>
      </c>
      <c r="D154" s="43">
        <v>4.6700000000000002E-4</v>
      </c>
      <c r="E154" s="43">
        <v>9.9200000000000004E-4</v>
      </c>
      <c r="F154" s="43">
        <v>1.5089999999999999E-3</v>
      </c>
      <c r="G154" s="43">
        <v>2.026E-3</v>
      </c>
      <c r="H154" s="43">
        <v>2.6099999999999999E-3</v>
      </c>
      <c r="I154" s="43">
        <v>3.2100000000000002E-3</v>
      </c>
      <c r="J154" s="43">
        <v>3.8159999999999999E-3</v>
      </c>
      <c r="K154" s="43">
        <v>4.4400000000000004E-3</v>
      </c>
      <c r="L154" s="43">
        <v>5.0860000000000002E-3</v>
      </c>
      <c r="M154" s="43">
        <v>5.7530000000000003E-3</v>
      </c>
      <c r="N154" s="43">
        <v>6.4349999999999997E-3</v>
      </c>
      <c r="O154" s="43">
        <v>7.1399999999999996E-3</v>
      </c>
      <c r="P154" s="43">
        <v>7.8750000000000001E-3</v>
      </c>
      <c r="Q154" s="43">
        <v>8.6420000000000004E-3</v>
      </c>
      <c r="R154" s="43">
        <v>9.4409999999999997E-3</v>
      </c>
      <c r="S154" s="43">
        <v>1.0276E-2</v>
      </c>
      <c r="T154" s="43">
        <v>1.1155E-2</v>
      </c>
      <c r="U154" s="43">
        <v>1.2064999999999999E-2</v>
      </c>
      <c r="V154" s="43">
        <v>1.3004999999999999E-2</v>
      </c>
      <c r="W154" s="43">
        <v>1.3986999999999999E-2</v>
      </c>
      <c r="X154" s="43">
        <v>1.5021E-2</v>
      </c>
      <c r="Y154" s="43">
        <v>1.6104E-2</v>
      </c>
      <c r="Z154" s="43">
        <v>1.7236000000000001E-2</v>
      </c>
      <c r="AA154" s="43">
        <v>1.8421E-2</v>
      </c>
      <c r="AB154" s="43">
        <v>1.9664999999999998E-2</v>
      </c>
      <c r="AC154" s="43">
        <v>2.0975000000000001E-2</v>
      </c>
      <c r="AD154" s="43">
        <v>2.2349000000000001E-2</v>
      </c>
      <c r="AE154" s="43">
        <v>2.3791E-2</v>
      </c>
      <c r="AF154" s="43">
        <v>2.5291999999999999E-2</v>
      </c>
      <c r="AG154" s="43">
        <v>2.6859000000000001E-2</v>
      </c>
      <c r="AH154" s="43">
        <v>2.8489E-2</v>
      </c>
      <c r="AI154" s="43">
        <v>3.0185E-2</v>
      </c>
      <c r="AJ154" s="43">
        <v>3.2087999999999998E-2</v>
      </c>
      <c r="AK154" s="58">
        <v>0.141344</v>
      </c>
    </row>
    <row r="155" spans="1:37" ht="15" hidden="1" customHeight="1" x14ac:dyDescent="0.35">
      <c r="A155" s="37" t="s">
        <v>459</v>
      </c>
      <c r="B155" s="56" t="s">
        <v>331</v>
      </c>
      <c r="C155" s="43">
        <v>0</v>
      </c>
      <c r="D155" s="43">
        <v>3.8499999999999998E-4</v>
      </c>
      <c r="E155" s="43">
        <v>8.1800000000000004E-4</v>
      </c>
      <c r="F155" s="43">
        <v>1.2440000000000001E-3</v>
      </c>
      <c r="G155" s="43">
        <v>1.671E-3</v>
      </c>
      <c r="H155" s="43">
        <v>2.153E-3</v>
      </c>
      <c r="I155" s="43">
        <v>2.6480000000000002E-3</v>
      </c>
      <c r="J155" s="43">
        <v>3.1470000000000001E-3</v>
      </c>
      <c r="K155" s="43">
        <v>3.6619999999999999E-3</v>
      </c>
      <c r="L155" s="43">
        <v>4.1949999999999999E-3</v>
      </c>
      <c r="M155" s="43">
        <v>4.744E-3</v>
      </c>
      <c r="N155" s="43">
        <v>5.3070000000000001E-3</v>
      </c>
      <c r="O155" s="43">
        <v>5.888E-3</v>
      </c>
      <c r="P155" s="43">
        <v>6.4939999999999998E-3</v>
      </c>
      <c r="Q155" s="43">
        <v>7.1269999999999997E-3</v>
      </c>
      <c r="R155" s="43">
        <v>7.7860000000000004E-3</v>
      </c>
      <c r="S155" s="43">
        <v>8.4749999999999999E-3</v>
      </c>
      <c r="T155" s="43">
        <v>9.1990000000000006E-3</v>
      </c>
      <c r="U155" s="43">
        <v>9.9500000000000005E-3</v>
      </c>
      <c r="V155" s="43">
        <v>1.0725E-2</v>
      </c>
      <c r="W155" s="43">
        <v>1.1535E-2</v>
      </c>
      <c r="X155" s="43">
        <v>1.2388E-2</v>
      </c>
      <c r="Y155" s="43">
        <v>1.3280999999999999E-2</v>
      </c>
      <c r="Z155" s="43">
        <v>1.4215E-2</v>
      </c>
      <c r="AA155" s="43">
        <v>1.5192000000000001E-2</v>
      </c>
      <c r="AB155" s="43">
        <v>1.6218E-2</v>
      </c>
      <c r="AC155" s="43">
        <v>1.7298000000000001E-2</v>
      </c>
      <c r="AD155" s="43">
        <v>1.8430999999999999E-2</v>
      </c>
      <c r="AE155" s="43">
        <v>1.9619999999999999E-2</v>
      </c>
      <c r="AF155" s="43">
        <v>2.0858000000000002E-2</v>
      </c>
      <c r="AG155" s="43">
        <v>2.215E-2</v>
      </c>
      <c r="AH155" s="43">
        <v>2.3494000000000001E-2</v>
      </c>
      <c r="AI155" s="43">
        <v>2.4893999999999999E-2</v>
      </c>
      <c r="AJ155" s="43">
        <v>2.6463E-2</v>
      </c>
      <c r="AK155" s="58">
        <v>0.141344</v>
      </c>
    </row>
    <row r="156" spans="1:37" ht="15" hidden="1" customHeight="1" x14ac:dyDescent="0.35">
      <c r="A156" s="37" t="s">
        <v>460</v>
      </c>
      <c r="B156" s="56" t="s">
        <v>333</v>
      </c>
      <c r="C156" s="43">
        <v>0</v>
      </c>
      <c r="D156" s="43">
        <v>6.6100000000000002E-4</v>
      </c>
      <c r="E156" s="43">
        <v>1.405E-3</v>
      </c>
      <c r="F156" s="43">
        <v>2.1359999999999999E-3</v>
      </c>
      <c r="G156" s="43">
        <v>2.869E-3</v>
      </c>
      <c r="H156" s="43">
        <v>3.6960000000000001E-3</v>
      </c>
      <c r="I156" s="43">
        <v>4.5459999999999997E-3</v>
      </c>
      <c r="J156" s="43">
        <v>5.4029999999999998E-3</v>
      </c>
      <c r="K156" s="43">
        <v>6.2870000000000001E-3</v>
      </c>
      <c r="L156" s="43">
        <v>7.2020000000000001E-3</v>
      </c>
      <c r="M156" s="43">
        <v>8.1460000000000005E-3</v>
      </c>
      <c r="N156" s="43">
        <v>9.1120000000000003E-3</v>
      </c>
      <c r="O156" s="43">
        <v>1.0109999999999999E-2</v>
      </c>
      <c r="P156" s="43">
        <v>1.1150999999999999E-2</v>
      </c>
      <c r="Q156" s="43">
        <v>1.2238000000000001E-2</v>
      </c>
      <c r="R156" s="43">
        <v>1.3369000000000001E-2</v>
      </c>
      <c r="S156" s="43">
        <v>1.4552000000000001E-2</v>
      </c>
      <c r="T156" s="43">
        <v>1.5796000000000001E-2</v>
      </c>
      <c r="U156" s="43">
        <v>1.7084999999999999E-2</v>
      </c>
      <c r="V156" s="43">
        <v>1.8415000000000001E-2</v>
      </c>
      <c r="W156" s="43">
        <v>1.9807000000000002E-2</v>
      </c>
      <c r="X156" s="43">
        <v>2.1271000000000002E-2</v>
      </c>
      <c r="Y156" s="43">
        <v>2.2804999999999999E-2</v>
      </c>
      <c r="Z156" s="43">
        <v>2.4407000000000002E-2</v>
      </c>
      <c r="AA156" s="43">
        <v>2.6085000000000001E-2</v>
      </c>
      <c r="AB156" s="43">
        <v>2.7845999999999999E-2</v>
      </c>
      <c r="AC156" s="43">
        <v>2.9701000000000002E-2</v>
      </c>
      <c r="AD156" s="43">
        <v>3.1647000000000002E-2</v>
      </c>
      <c r="AE156" s="43">
        <v>3.3688000000000003E-2</v>
      </c>
      <c r="AF156" s="43">
        <v>3.5813999999999999E-2</v>
      </c>
      <c r="AG156" s="43">
        <v>3.8032999999999997E-2</v>
      </c>
      <c r="AH156" s="43">
        <v>4.0341000000000002E-2</v>
      </c>
      <c r="AI156" s="43">
        <v>4.2743999999999997E-2</v>
      </c>
      <c r="AJ156" s="43">
        <v>4.5437999999999999E-2</v>
      </c>
      <c r="AK156" s="58">
        <v>0.141344</v>
      </c>
    </row>
    <row r="157" spans="1:37" ht="15" hidden="1" customHeight="1" x14ac:dyDescent="0.35">
      <c r="A157" s="37" t="s">
        <v>461</v>
      </c>
      <c r="B157" s="56" t="s">
        <v>347</v>
      </c>
      <c r="C157" s="43">
        <v>3.29026</v>
      </c>
      <c r="D157" s="43">
        <v>3.2714449999999999</v>
      </c>
      <c r="E157" s="43">
        <v>3.2830979999999998</v>
      </c>
      <c r="F157" s="43">
        <v>3.2944529999999999</v>
      </c>
      <c r="G157" s="43">
        <v>3.295598</v>
      </c>
      <c r="H157" s="43">
        <v>3.3129689999999998</v>
      </c>
      <c r="I157" s="43">
        <v>3.3313429999999999</v>
      </c>
      <c r="J157" s="43">
        <v>3.3568470000000001</v>
      </c>
      <c r="K157" s="43">
        <v>3.3892310000000001</v>
      </c>
      <c r="L157" s="43">
        <v>3.4265509999999999</v>
      </c>
      <c r="M157" s="43">
        <v>3.4709310000000002</v>
      </c>
      <c r="N157" s="43">
        <v>3.4947569999999999</v>
      </c>
      <c r="O157" s="43">
        <v>3.545245</v>
      </c>
      <c r="P157" s="43">
        <v>3.5728089999999999</v>
      </c>
      <c r="Q157" s="43">
        <v>3.64418</v>
      </c>
      <c r="R157" s="43">
        <v>3.6871079999999998</v>
      </c>
      <c r="S157" s="43">
        <v>3.720291</v>
      </c>
      <c r="T157" s="43">
        <v>3.7763870000000002</v>
      </c>
      <c r="U157" s="43">
        <v>3.8420619999999999</v>
      </c>
      <c r="V157" s="43">
        <v>3.9147799999999999</v>
      </c>
      <c r="W157" s="43">
        <v>3.98651</v>
      </c>
      <c r="X157" s="43">
        <v>4.0720239999999999</v>
      </c>
      <c r="Y157" s="43">
        <v>4.1451630000000002</v>
      </c>
      <c r="Z157" s="43">
        <v>4.21861</v>
      </c>
      <c r="AA157" s="43">
        <v>4.2878280000000002</v>
      </c>
      <c r="AB157" s="43">
        <v>4.3855050000000002</v>
      </c>
      <c r="AC157" s="43">
        <v>4.5056419999999999</v>
      </c>
      <c r="AD157" s="43">
        <v>4.6270230000000003</v>
      </c>
      <c r="AE157" s="43">
        <v>4.7403469999999999</v>
      </c>
      <c r="AF157" s="43">
        <v>4.8627200000000004</v>
      </c>
      <c r="AG157" s="43">
        <v>4.9907459999999997</v>
      </c>
      <c r="AH157" s="43">
        <v>5.1192539999999997</v>
      </c>
      <c r="AI157" s="43">
        <v>5.2378640000000001</v>
      </c>
      <c r="AJ157" s="43">
        <v>5.3660129999999997</v>
      </c>
      <c r="AK157" s="58">
        <v>1.5584000000000001E-2</v>
      </c>
    </row>
    <row r="158" spans="1:37" ht="15" hidden="1" customHeight="1" x14ac:dyDescent="0.35">
      <c r="A158" s="13"/>
      <c r="B158" s="40" t="s">
        <v>348</v>
      </c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</row>
    <row r="159" spans="1:37" ht="15" hidden="1" customHeight="1" x14ac:dyDescent="0.35">
      <c r="A159" s="37" t="s">
        <v>462</v>
      </c>
      <c r="B159" s="56" t="s">
        <v>317</v>
      </c>
      <c r="C159" s="43">
        <v>5.122045</v>
      </c>
      <c r="D159" s="43">
        <v>5.1238849999999996</v>
      </c>
      <c r="E159" s="43">
        <v>5.1538120000000003</v>
      </c>
      <c r="F159" s="43">
        <v>5.1559749999999998</v>
      </c>
      <c r="G159" s="43">
        <v>5.1458560000000002</v>
      </c>
      <c r="H159" s="43">
        <v>5.1551039999999997</v>
      </c>
      <c r="I159" s="43">
        <v>5.150773</v>
      </c>
      <c r="J159" s="43">
        <v>5.1470630000000002</v>
      </c>
      <c r="K159" s="43">
        <v>5.1551770000000001</v>
      </c>
      <c r="L159" s="43">
        <v>5.1652149999999999</v>
      </c>
      <c r="M159" s="43">
        <v>5.1781620000000004</v>
      </c>
      <c r="N159" s="43">
        <v>5.1574859999999996</v>
      </c>
      <c r="O159" s="43">
        <v>5.1477940000000002</v>
      </c>
      <c r="P159" s="43">
        <v>5.1495119999999996</v>
      </c>
      <c r="Q159" s="43">
        <v>5.1543460000000003</v>
      </c>
      <c r="R159" s="43">
        <v>5.1578210000000002</v>
      </c>
      <c r="S159" s="43">
        <v>5.1256729999999999</v>
      </c>
      <c r="T159" s="43">
        <v>5.1085659999999997</v>
      </c>
      <c r="U159" s="43">
        <v>5.1171499999999996</v>
      </c>
      <c r="V159" s="43">
        <v>5.1183040000000002</v>
      </c>
      <c r="W159" s="43">
        <v>5.1345080000000003</v>
      </c>
      <c r="X159" s="43">
        <v>5.1312540000000002</v>
      </c>
      <c r="Y159" s="43">
        <v>5.1405099999999999</v>
      </c>
      <c r="Z159" s="43">
        <v>5.0776779999999997</v>
      </c>
      <c r="AA159" s="43">
        <v>5.0767350000000002</v>
      </c>
      <c r="AB159" s="43">
        <v>5.0711979999999999</v>
      </c>
      <c r="AC159" s="43">
        <v>5.0860630000000002</v>
      </c>
      <c r="AD159" s="43">
        <v>5.1128369999999999</v>
      </c>
      <c r="AE159" s="43">
        <v>5.123977</v>
      </c>
      <c r="AF159" s="43">
        <v>5.1297170000000003</v>
      </c>
      <c r="AG159" s="43">
        <v>5.1446630000000004</v>
      </c>
      <c r="AH159" s="43">
        <v>5.1514790000000001</v>
      </c>
      <c r="AI159" s="43">
        <v>5.1329419999999999</v>
      </c>
      <c r="AJ159" s="43">
        <v>5.127694</v>
      </c>
      <c r="AK159" s="58">
        <v>2.3E-5</v>
      </c>
    </row>
    <row r="160" spans="1:37" ht="15" hidden="1" customHeight="1" x14ac:dyDescent="0.35">
      <c r="A160" s="37" t="s">
        <v>463</v>
      </c>
      <c r="B160" s="56" t="s">
        <v>319</v>
      </c>
      <c r="C160" s="43">
        <v>6.1728999999999999E-2</v>
      </c>
      <c r="D160" s="43">
        <v>5.3967000000000001E-2</v>
      </c>
      <c r="E160" s="43">
        <v>4.7056000000000001E-2</v>
      </c>
      <c r="F160" s="43">
        <v>4.0717000000000003E-2</v>
      </c>
      <c r="G160" s="43">
        <v>3.5407000000000001E-2</v>
      </c>
      <c r="H160" s="43">
        <v>3.1396E-2</v>
      </c>
      <c r="I160" s="43">
        <v>2.7414000000000001E-2</v>
      </c>
      <c r="J160" s="43">
        <v>2.3458E-2</v>
      </c>
      <c r="K160" s="43">
        <v>2.0635000000000001E-2</v>
      </c>
      <c r="L160" s="43">
        <v>1.8578000000000001E-2</v>
      </c>
      <c r="M160" s="43">
        <v>1.7042000000000002E-2</v>
      </c>
      <c r="N160" s="43">
        <v>1.5249E-2</v>
      </c>
      <c r="O160" s="43">
        <v>1.4215999999999999E-2</v>
      </c>
      <c r="P160" s="43">
        <v>1.2872E-2</v>
      </c>
      <c r="Q160" s="43">
        <v>1.1771E-2</v>
      </c>
      <c r="R160" s="43">
        <v>1.0970000000000001E-2</v>
      </c>
      <c r="S160" s="43">
        <v>1.0212000000000001E-2</v>
      </c>
      <c r="T160" s="43">
        <v>9.9319999999999999E-3</v>
      </c>
      <c r="U160" s="43">
        <v>9.325E-3</v>
      </c>
      <c r="V160" s="43">
        <v>9.0930000000000004E-3</v>
      </c>
      <c r="W160" s="43">
        <v>9.0259999999999993E-3</v>
      </c>
      <c r="X160" s="43">
        <v>8.9440000000000006E-3</v>
      </c>
      <c r="Y160" s="43">
        <v>8.6569999999999998E-3</v>
      </c>
      <c r="Z160" s="43">
        <v>8.6770000000000007E-3</v>
      </c>
      <c r="AA160" s="43">
        <v>8.4360000000000008E-3</v>
      </c>
      <c r="AB160" s="43">
        <v>8.0809999999999996E-3</v>
      </c>
      <c r="AC160" s="43">
        <v>8.0409999999999995E-3</v>
      </c>
      <c r="AD160" s="43">
        <v>8.0579999999999992E-3</v>
      </c>
      <c r="AE160" s="43">
        <v>8.0940000000000005E-3</v>
      </c>
      <c r="AF160" s="43">
        <v>8.1119999999999994E-3</v>
      </c>
      <c r="AG160" s="43">
        <v>8.2100000000000003E-3</v>
      </c>
      <c r="AH160" s="43">
        <v>8.2480000000000001E-3</v>
      </c>
      <c r="AI160" s="43">
        <v>8.3619999999999996E-3</v>
      </c>
      <c r="AJ160" s="43">
        <v>8.3470000000000003E-3</v>
      </c>
      <c r="AK160" s="58">
        <v>-5.6660000000000002E-2</v>
      </c>
    </row>
    <row r="161" spans="1:37" ht="15" hidden="1" customHeight="1" x14ac:dyDescent="0.35">
      <c r="A161" s="37" t="s">
        <v>464</v>
      </c>
      <c r="B161" s="56" t="s">
        <v>321</v>
      </c>
      <c r="C161" s="43">
        <v>3.7629999999999999E-3</v>
      </c>
      <c r="D161" s="43">
        <v>3.8630000000000001E-3</v>
      </c>
      <c r="E161" s="43">
        <v>3.9269999999999999E-3</v>
      </c>
      <c r="F161" s="43">
        <v>4.0309999999999999E-3</v>
      </c>
      <c r="G161" s="43">
        <v>4.071E-3</v>
      </c>
      <c r="H161" s="43">
        <v>4.0920000000000002E-3</v>
      </c>
      <c r="I161" s="43">
        <v>4.1240000000000001E-3</v>
      </c>
      <c r="J161" s="43">
        <v>4.0810000000000004E-3</v>
      </c>
      <c r="K161" s="43">
        <v>4.2209999999999999E-3</v>
      </c>
      <c r="L161" s="43">
        <v>4.3439999999999998E-3</v>
      </c>
      <c r="M161" s="43">
        <v>4.5269999999999998E-3</v>
      </c>
      <c r="N161" s="43">
        <v>4.4260000000000002E-3</v>
      </c>
      <c r="O161" s="43">
        <v>4.4799999999999996E-3</v>
      </c>
      <c r="P161" s="43">
        <v>4.555E-3</v>
      </c>
      <c r="Q161" s="43">
        <v>4.4330000000000003E-3</v>
      </c>
      <c r="R161" s="43">
        <v>4.4949999999999999E-3</v>
      </c>
      <c r="S161" s="43">
        <v>4.5760000000000002E-3</v>
      </c>
      <c r="T161" s="43">
        <v>4.6699999999999997E-3</v>
      </c>
      <c r="U161" s="43">
        <v>4.7670000000000004E-3</v>
      </c>
      <c r="V161" s="43">
        <v>4.8589999999999996E-3</v>
      </c>
      <c r="W161" s="43">
        <v>4.9519999999999998E-3</v>
      </c>
      <c r="X161" s="43">
        <v>5.0439999999999999E-3</v>
      </c>
      <c r="Y161" s="43">
        <v>5.1330000000000004E-3</v>
      </c>
      <c r="Z161" s="43">
        <v>5.2170000000000003E-3</v>
      </c>
      <c r="AA161" s="43">
        <v>5.2979999999999998E-3</v>
      </c>
      <c r="AB161" s="43">
        <v>5.3759999999999997E-3</v>
      </c>
      <c r="AC161" s="43">
        <v>5.4510000000000001E-3</v>
      </c>
      <c r="AD161" s="43">
        <v>5.522E-3</v>
      </c>
      <c r="AE161" s="43">
        <v>5.5900000000000004E-3</v>
      </c>
      <c r="AF161" s="43">
        <v>5.6610000000000002E-3</v>
      </c>
      <c r="AG161" s="43">
        <v>5.7730000000000004E-3</v>
      </c>
      <c r="AH161" s="43">
        <v>5.8409999999999998E-3</v>
      </c>
      <c r="AI161" s="43">
        <v>5.8450000000000004E-3</v>
      </c>
      <c r="AJ161" s="43">
        <v>5.8760000000000001E-3</v>
      </c>
      <c r="AK161" s="58">
        <v>1.3195E-2</v>
      </c>
    </row>
    <row r="162" spans="1:37" ht="15" hidden="1" customHeight="1" x14ac:dyDescent="0.35">
      <c r="A162" s="37" t="s">
        <v>465</v>
      </c>
      <c r="B162" s="56" t="s">
        <v>323</v>
      </c>
      <c r="C162" s="43">
        <v>3.0304000000000001E-2</v>
      </c>
      <c r="D162" s="43">
        <v>3.4639000000000003E-2</v>
      </c>
      <c r="E162" s="43">
        <v>3.8878000000000003E-2</v>
      </c>
      <c r="F162" s="43">
        <v>4.249E-2</v>
      </c>
      <c r="G162" s="43">
        <v>4.5643999999999997E-2</v>
      </c>
      <c r="H162" s="43">
        <v>4.8826000000000001E-2</v>
      </c>
      <c r="I162" s="43">
        <v>5.1737999999999999E-2</v>
      </c>
      <c r="J162" s="43">
        <v>5.4364000000000003E-2</v>
      </c>
      <c r="K162" s="43">
        <v>5.6822999999999999E-2</v>
      </c>
      <c r="L162" s="43">
        <v>5.9193999999999997E-2</v>
      </c>
      <c r="M162" s="43">
        <v>6.1497000000000003E-2</v>
      </c>
      <c r="N162" s="43">
        <v>6.3752000000000003E-2</v>
      </c>
      <c r="O162" s="43">
        <v>6.6059000000000007E-2</v>
      </c>
      <c r="P162" s="43">
        <v>6.8513000000000004E-2</v>
      </c>
      <c r="Q162" s="43">
        <v>7.1165999999999993E-2</v>
      </c>
      <c r="R162" s="43">
        <v>7.4079999999999993E-2</v>
      </c>
      <c r="S162" s="43">
        <v>7.7352000000000004E-2</v>
      </c>
      <c r="T162" s="43">
        <v>8.1030000000000005E-2</v>
      </c>
      <c r="U162" s="43">
        <v>8.5012000000000004E-2</v>
      </c>
      <c r="V162" s="43">
        <v>8.9478000000000002E-2</v>
      </c>
      <c r="W162" s="43">
        <v>9.4362000000000001E-2</v>
      </c>
      <c r="X162" s="43">
        <v>9.9908999999999998E-2</v>
      </c>
      <c r="Y162" s="43">
        <v>0.106197</v>
      </c>
      <c r="Z162" s="43">
        <v>0.11326600000000001</v>
      </c>
      <c r="AA162" s="43">
        <v>0.12119099999999999</v>
      </c>
      <c r="AB162" s="43">
        <v>0.12975600000000001</v>
      </c>
      <c r="AC162" s="43">
        <v>0.13960800000000001</v>
      </c>
      <c r="AD162" s="43">
        <v>0.15066099999999999</v>
      </c>
      <c r="AE162" s="43">
        <v>0.16228899999999999</v>
      </c>
      <c r="AF162" s="43">
        <v>0.17519799999999999</v>
      </c>
      <c r="AG162" s="43">
        <v>0.18831200000000001</v>
      </c>
      <c r="AH162" s="43">
        <v>0.20238900000000001</v>
      </c>
      <c r="AI162" s="43">
        <v>0.21648000000000001</v>
      </c>
      <c r="AJ162" s="43">
        <v>0.231435</v>
      </c>
      <c r="AK162" s="58">
        <v>6.1150999999999997E-2</v>
      </c>
    </row>
    <row r="163" spans="1:37" ht="15" hidden="1" customHeight="1" x14ac:dyDescent="0.35">
      <c r="A163" s="37" t="s">
        <v>466</v>
      </c>
      <c r="B163" s="56" t="s">
        <v>325</v>
      </c>
      <c r="C163" s="43">
        <v>0</v>
      </c>
      <c r="D163" s="43">
        <v>0</v>
      </c>
      <c r="E163" s="43">
        <v>0</v>
      </c>
      <c r="F163" s="43">
        <v>0</v>
      </c>
      <c r="G163" s="43">
        <v>0</v>
      </c>
      <c r="H163" s="43">
        <v>0</v>
      </c>
      <c r="I163" s="43">
        <v>0</v>
      </c>
      <c r="J163" s="43">
        <v>0</v>
      </c>
      <c r="K163" s="43">
        <v>0</v>
      </c>
      <c r="L163" s="43">
        <v>0</v>
      </c>
      <c r="M163" s="43">
        <v>0</v>
      </c>
      <c r="N163" s="43">
        <v>0</v>
      </c>
      <c r="O163" s="43">
        <v>0</v>
      </c>
      <c r="P163" s="43">
        <v>0</v>
      </c>
      <c r="Q163" s="43">
        <v>0</v>
      </c>
      <c r="R163" s="43">
        <v>0</v>
      </c>
      <c r="S163" s="43">
        <v>0</v>
      </c>
      <c r="T163" s="43">
        <v>0</v>
      </c>
      <c r="U163" s="43">
        <v>0</v>
      </c>
      <c r="V163" s="43">
        <v>0</v>
      </c>
      <c r="W163" s="43">
        <v>0</v>
      </c>
      <c r="X163" s="43">
        <v>0</v>
      </c>
      <c r="Y163" s="43">
        <v>0</v>
      </c>
      <c r="Z163" s="43">
        <v>0</v>
      </c>
      <c r="AA163" s="43">
        <v>0</v>
      </c>
      <c r="AB163" s="43">
        <v>0</v>
      </c>
      <c r="AC163" s="43">
        <v>0</v>
      </c>
      <c r="AD163" s="43">
        <v>0</v>
      </c>
      <c r="AE163" s="43">
        <v>0</v>
      </c>
      <c r="AF163" s="43">
        <v>0</v>
      </c>
      <c r="AG163" s="43">
        <v>0</v>
      </c>
      <c r="AH163" s="43">
        <v>0</v>
      </c>
      <c r="AI163" s="43">
        <v>0</v>
      </c>
      <c r="AJ163" s="43">
        <v>0</v>
      </c>
      <c r="AK163" s="58" t="s">
        <v>123</v>
      </c>
    </row>
    <row r="164" spans="1:37" ht="15" hidden="1" customHeight="1" x14ac:dyDescent="0.35">
      <c r="A164" s="37" t="s">
        <v>467</v>
      </c>
      <c r="B164" s="56" t="s">
        <v>327</v>
      </c>
      <c r="C164" s="43">
        <v>0</v>
      </c>
      <c r="D164" s="43">
        <v>5.2700000000000002E-4</v>
      </c>
      <c r="E164" s="43">
        <v>1.106E-3</v>
      </c>
      <c r="F164" s="43">
        <v>1.663E-3</v>
      </c>
      <c r="G164" s="43">
        <v>2.2079999999999999E-3</v>
      </c>
      <c r="H164" s="43">
        <v>2.8080000000000002E-3</v>
      </c>
      <c r="I164" s="43">
        <v>3.411E-3</v>
      </c>
      <c r="J164" s="43">
        <v>4.0039999999999997E-3</v>
      </c>
      <c r="K164" s="43">
        <v>4.6020000000000002E-3</v>
      </c>
      <c r="L164" s="43">
        <v>5.2050000000000004E-3</v>
      </c>
      <c r="M164" s="43">
        <v>5.8120000000000003E-3</v>
      </c>
      <c r="N164" s="43">
        <v>6.417E-3</v>
      </c>
      <c r="O164" s="43">
        <v>7.0260000000000001E-3</v>
      </c>
      <c r="P164" s="43">
        <v>7.6449999999999999E-3</v>
      </c>
      <c r="Q164" s="43">
        <v>8.2719999999999998E-3</v>
      </c>
      <c r="R164" s="43">
        <v>8.9079999999999993E-3</v>
      </c>
      <c r="S164" s="43">
        <v>9.554E-3</v>
      </c>
      <c r="T164" s="43">
        <v>1.0214000000000001E-2</v>
      </c>
      <c r="U164" s="43">
        <v>1.0877E-2</v>
      </c>
      <c r="V164" s="43">
        <v>1.1540999999999999E-2</v>
      </c>
      <c r="W164" s="43">
        <v>1.2215E-2</v>
      </c>
      <c r="X164" s="43">
        <v>1.2903E-2</v>
      </c>
      <c r="Y164" s="43">
        <v>1.3601E-2</v>
      </c>
      <c r="Z164" s="43">
        <v>1.4309000000000001E-2</v>
      </c>
      <c r="AA164" s="43">
        <v>1.5025999999999999E-2</v>
      </c>
      <c r="AB164" s="43">
        <v>1.5755999999999999E-2</v>
      </c>
      <c r="AC164" s="43">
        <v>1.6500999999999998E-2</v>
      </c>
      <c r="AD164" s="43">
        <v>1.7257999999999999E-2</v>
      </c>
      <c r="AE164" s="43">
        <v>1.8027999999999999E-2</v>
      </c>
      <c r="AF164" s="43">
        <v>1.8804000000000001E-2</v>
      </c>
      <c r="AG164" s="43">
        <v>1.9588999999999999E-2</v>
      </c>
      <c r="AH164" s="43">
        <v>2.0378E-2</v>
      </c>
      <c r="AI164" s="43">
        <v>2.1172E-2</v>
      </c>
      <c r="AJ164" s="43">
        <v>2.2127000000000001E-2</v>
      </c>
      <c r="AK164" s="58">
        <v>0.12389799999999999</v>
      </c>
    </row>
    <row r="165" spans="1:37" ht="15" hidden="1" customHeight="1" x14ac:dyDescent="0.35">
      <c r="A165" s="37" t="s">
        <v>468</v>
      </c>
      <c r="B165" s="56" t="s">
        <v>329</v>
      </c>
      <c r="C165" s="43">
        <v>0</v>
      </c>
      <c r="D165" s="43">
        <v>2.1699999999999999E-4</v>
      </c>
      <c r="E165" s="43">
        <v>4.5600000000000003E-4</v>
      </c>
      <c r="F165" s="43">
        <v>6.8599999999999998E-4</v>
      </c>
      <c r="G165" s="43">
        <v>9.1100000000000003E-4</v>
      </c>
      <c r="H165" s="43">
        <v>1.158E-3</v>
      </c>
      <c r="I165" s="43">
        <v>1.407E-3</v>
      </c>
      <c r="J165" s="43">
        <v>1.652E-3</v>
      </c>
      <c r="K165" s="43">
        <v>1.8990000000000001E-3</v>
      </c>
      <c r="L165" s="43">
        <v>2.1480000000000002E-3</v>
      </c>
      <c r="M165" s="43">
        <v>2.398E-3</v>
      </c>
      <c r="N165" s="43">
        <v>2.6480000000000002E-3</v>
      </c>
      <c r="O165" s="43">
        <v>2.8990000000000001E-3</v>
      </c>
      <c r="P165" s="43">
        <v>3.1540000000000001E-3</v>
      </c>
      <c r="Q165" s="43">
        <v>3.4129999999999998E-3</v>
      </c>
      <c r="R165" s="43">
        <v>3.6749999999999999E-3</v>
      </c>
      <c r="S165" s="43">
        <v>3.9420000000000002E-3</v>
      </c>
      <c r="T165" s="43">
        <v>4.2139999999999999E-3</v>
      </c>
      <c r="U165" s="43">
        <v>4.4879999999999998E-3</v>
      </c>
      <c r="V165" s="43">
        <v>4.7619999999999997E-3</v>
      </c>
      <c r="W165" s="43">
        <v>5.0400000000000002E-3</v>
      </c>
      <c r="X165" s="43">
        <v>5.3239999999999997E-3</v>
      </c>
      <c r="Y165" s="43">
        <v>5.6119999999999998E-3</v>
      </c>
      <c r="Z165" s="43">
        <v>5.9040000000000004E-3</v>
      </c>
      <c r="AA165" s="43">
        <v>6.1989999999999996E-3</v>
      </c>
      <c r="AB165" s="43">
        <v>6.5009999999999998E-3</v>
      </c>
      <c r="AC165" s="43">
        <v>6.8079999999999998E-3</v>
      </c>
      <c r="AD165" s="43">
        <v>7.1199999999999996E-3</v>
      </c>
      <c r="AE165" s="43">
        <v>7.4380000000000002E-3</v>
      </c>
      <c r="AF165" s="43">
        <v>7.7580000000000001E-3</v>
      </c>
      <c r="AG165" s="43">
        <v>8.0820000000000006E-3</v>
      </c>
      <c r="AH165" s="43">
        <v>8.4080000000000005E-3</v>
      </c>
      <c r="AI165" s="43">
        <v>8.7349999999999997E-3</v>
      </c>
      <c r="AJ165" s="43">
        <v>9.129E-3</v>
      </c>
      <c r="AK165" s="58">
        <v>0.12389799999999999</v>
      </c>
    </row>
    <row r="166" spans="1:37" ht="15" hidden="1" customHeight="1" x14ac:dyDescent="0.35">
      <c r="A166" s="37" t="s">
        <v>469</v>
      </c>
      <c r="B166" s="56" t="s">
        <v>331</v>
      </c>
      <c r="C166" s="43">
        <v>0</v>
      </c>
      <c r="D166" s="43">
        <v>2.0699999999999999E-4</v>
      </c>
      <c r="E166" s="43">
        <v>4.3600000000000003E-4</v>
      </c>
      <c r="F166" s="43">
        <v>6.5499999999999998E-4</v>
      </c>
      <c r="G166" s="43">
        <v>8.6899999999999998E-4</v>
      </c>
      <c r="H166" s="43">
        <v>1.106E-3</v>
      </c>
      <c r="I166" s="43">
        <v>1.343E-3</v>
      </c>
      <c r="J166" s="43">
        <v>1.5770000000000001E-3</v>
      </c>
      <c r="K166" s="43">
        <v>1.812E-3</v>
      </c>
      <c r="L166" s="43">
        <v>2.0500000000000002E-3</v>
      </c>
      <c r="M166" s="43">
        <v>2.2889999999999998E-3</v>
      </c>
      <c r="N166" s="43">
        <v>2.5270000000000002E-3</v>
      </c>
      <c r="O166" s="43">
        <v>2.7669999999999999E-3</v>
      </c>
      <c r="P166" s="43">
        <v>3.0109999999999998E-3</v>
      </c>
      <c r="Q166" s="43">
        <v>3.258E-3</v>
      </c>
      <c r="R166" s="43">
        <v>3.5079999999999998E-3</v>
      </c>
      <c r="S166" s="43">
        <v>3.7620000000000002E-3</v>
      </c>
      <c r="T166" s="43">
        <v>4.0220000000000004E-3</v>
      </c>
      <c r="U166" s="43">
        <v>4.2839999999999996E-3</v>
      </c>
      <c r="V166" s="43">
        <v>4.5450000000000004E-3</v>
      </c>
      <c r="W166" s="43">
        <v>4.8110000000000002E-3</v>
      </c>
      <c r="X166" s="43">
        <v>5.0809999999999996E-3</v>
      </c>
      <c r="Y166" s="43">
        <v>5.3559999999999997E-3</v>
      </c>
      <c r="Z166" s="43">
        <v>5.6350000000000003E-3</v>
      </c>
      <c r="AA166" s="43">
        <v>5.9170000000000004E-3</v>
      </c>
      <c r="AB166" s="43">
        <v>6.2049999999999996E-3</v>
      </c>
      <c r="AC166" s="43">
        <v>6.4980000000000003E-3</v>
      </c>
      <c r="AD166" s="43">
        <v>6.7970000000000001E-3</v>
      </c>
      <c r="AE166" s="43">
        <v>7.1000000000000004E-3</v>
      </c>
      <c r="AF166" s="43">
        <v>7.4050000000000001E-3</v>
      </c>
      <c r="AG166" s="43">
        <v>7.7140000000000004E-3</v>
      </c>
      <c r="AH166" s="43">
        <v>8.0249999999999991E-3</v>
      </c>
      <c r="AI166" s="43">
        <v>8.3379999999999999E-3</v>
      </c>
      <c r="AJ166" s="43">
        <v>8.7139999999999995E-3</v>
      </c>
      <c r="AK166" s="58">
        <v>0.12389799999999999</v>
      </c>
    </row>
    <row r="167" spans="1:37" ht="15" hidden="1" customHeight="1" x14ac:dyDescent="0.35">
      <c r="A167" s="37" t="s">
        <v>470</v>
      </c>
      <c r="B167" s="56" t="s">
        <v>333</v>
      </c>
      <c r="C167" s="43">
        <v>0</v>
      </c>
      <c r="D167" s="43">
        <v>3.1199999999999999E-4</v>
      </c>
      <c r="E167" s="43">
        <v>6.5499999999999998E-4</v>
      </c>
      <c r="F167" s="43">
        <v>9.8400000000000007E-4</v>
      </c>
      <c r="G167" s="43">
        <v>1.3060000000000001E-3</v>
      </c>
      <c r="H167" s="43">
        <v>1.6620000000000001E-3</v>
      </c>
      <c r="I167" s="43">
        <v>2.0179999999999998E-3</v>
      </c>
      <c r="J167" s="43">
        <v>2.3700000000000001E-3</v>
      </c>
      <c r="K167" s="43">
        <v>2.7230000000000002E-3</v>
      </c>
      <c r="L167" s="43">
        <v>3.0799999999999998E-3</v>
      </c>
      <c r="M167" s="43">
        <v>3.4390000000000002E-3</v>
      </c>
      <c r="N167" s="43">
        <v>3.797E-3</v>
      </c>
      <c r="O167" s="43">
        <v>4.1580000000000002E-3</v>
      </c>
      <c r="P167" s="43">
        <v>4.5240000000000002E-3</v>
      </c>
      <c r="Q167" s="43">
        <v>4.895E-3</v>
      </c>
      <c r="R167" s="43">
        <v>5.2709999999999996E-3</v>
      </c>
      <c r="S167" s="43">
        <v>5.653E-3</v>
      </c>
      <c r="T167" s="43">
        <v>6.0439999999999999E-3</v>
      </c>
      <c r="U167" s="43">
        <v>6.437E-3</v>
      </c>
      <c r="V167" s="43">
        <v>6.8300000000000001E-3</v>
      </c>
      <c r="W167" s="43">
        <v>7.228E-3</v>
      </c>
      <c r="X167" s="43">
        <v>7.6350000000000003E-3</v>
      </c>
      <c r="Y167" s="43">
        <v>8.0490000000000006E-3</v>
      </c>
      <c r="Z167" s="43">
        <v>8.4670000000000006E-3</v>
      </c>
      <c r="AA167" s="43">
        <v>8.8920000000000006E-3</v>
      </c>
      <c r="AB167" s="43">
        <v>9.3240000000000007E-3</v>
      </c>
      <c r="AC167" s="43">
        <v>9.7649999999999994E-3</v>
      </c>
      <c r="AD167" s="43">
        <v>1.0213E-2</v>
      </c>
      <c r="AE167" s="43">
        <v>1.0668E-2</v>
      </c>
      <c r="AF167" s="43">
        <v>1.1127E-2</v>
      </c>
      <c r="AG167" s="43">
        <v>1.1592E-2</v>
      </c>
      <c r="AH167" s="43">
        <v>1.2057999999999999E-2</v>
      </c>
      <c r="AI167" s="43">
        <v>1.2529E-2</v>
      </c>
      <c r="AJ167" s="43">
        <v>1.3094E-2</v>
      </c>
      <c r="AK167" s="58">
        <v>0.12389799999999999</v>
      </c>
    </row>
    <row r="168" spans="1:37" ht="15" hidden="1" customHeight="1" x14ac:dyDescent="0.35">
      <c r="A168" s="37" t="s">
        <v>471</v>
      </c>
      <c r="B168" s="56" t="s">
        <v>359</v>
      </c>
      <c r="C168" s="43">
        <v>5.2178420000000001</v>
      </c>
      <c r="D168" s="43">
        <v>5.2176150000000003</v>
      </c>
      <c r="E168" s="43">
        <v>5.2463259999999998</v>
      </c>
      <c r="F168" s="43">
        <v>5.2472000000000003</v>
      </c>
      <c r="G168" s="43">
        <v>5.2362700000000002</v>
      </c>
      <c r="H168" s="43">
        <v>5.2461539999999998</v>
      </c>
      <c r="I168" s="43">
        <v>5.242229</v>
      </c>
      <c r="J168" s="43">
        <v>5.2385719999999996</v>
      </c>
      <c r="K168" s="43">
        <v>5.2478920000000002</v>
      </c>
      <c r="L168" s="43">
        <v>5.2598140000000004</v>
      </c>
      <c r="M168" s="43">
        <v>5.2751650000000003</v>
      </c>
      <c r="N168" s="43">
        <v>5.2563040000000001</v>
      </c>
      <c r="O168" s="43">
        <v>5.249403</v>
      </c>
      <c r="P168" s="43">
        <v>5.2537859999999998</v>
      </c>
      <c r="Q168" s="43">
        <v>5.261552</v>
      </c>
      <c r="R168" s="43">
        <v>5.268726</v>
      </c>
      <c r="S168" s="43">
        <v>5.2407240000000002</v>
      </c>
      <c r="T168" s="43">
        <v>5.2286910000000004</v>
      </c>
      <c r="U168" s="43">
        <v>5.2423409999999997</v>
      </c>
      <c r="V168" s="43">
        <v>5.2494100000000001</v>
      </c>
      <c r="W168" s="43">
        <v>5.2721410000000004</v>
      </c>
      <c r="X168" s="43">
        <v>5.2760930000000004</v>
      </c>
      <c r="Y168" s="43">
        <v>5.2931160000000004</v>
      </c>
      <c r="Z168" s="43">
        <v>5.2391500000000004</v>
      </c>
      <c r="AA168" s="43">
        <v>5.2476940000000001</v>
      </c>
      <c r="AB168" s="43">
        <v>5.2521990000000001</v>
      </c>
      <c r="AC168" s="43">
        <v>5.2787329999999999</v>
      </c>
      <c r="AD168" s="43">
        <v>5.3184670000000001</v>
      </c>
      <c r="AE168" s="43">
        <v>5.3431839999999999</v>
      </c>
      <c r="AF168" s="43">
        <v>5.3637810000000004</v>
      </c>
      <c r="AG168" s="43">
        <v>5.3939360000000001</v>
      </c>
      <c r="AH168" s="43">
        <v>5.4168209999999997</v>
      </c>
      <c r="AI168" s="43">
        <v>5.4144050000000004</v>
      </c>
      <c r="AJ168" s="43">
        <v>5.4264140000000003</v>
      </c>
      <c r="AK168" s="58">
        <v>1.227E-3</v>
      </c>
    </row>
    <row r="169" spans="1:37" ht="15" hidden="1" customHeight="1" x14ac:dyDescent="0.35">
      <c r="A169" s="37" t="s">
        <v>472</v>
      </c>
      <c r="B169" s="40" t="s">
        <v>473</v>
      </c>
      <c r="C169" s="61">
        <v>11.939672</v>
      </c>
      <c r="D169" s="61">
        <v>12.042655999999999</v>
      </c>
      <c r="E169" s="61">
        <v>12.196332999999999</v>
      </c>
      <c r="F169" s="61">
        <v>12.330031</v>
      </c>
      <c r="G169" s="61">
        <v>12.444366</v>
      </c>
      <c r="H169" s="61">
        <v>12.58512</v>
      </c>
      <c r="I169" s="61">
        <v>12.705061000000001</v>
      </c>
      <c r="J169" s="61">
        <v>12.836846</v>
      </c>
      <c r="K169" s="61">
        <v>12.991645</v>
      </c>
      <c r="L169" s="61">
        <v>13.154672</v>
      </c>
      <c r="M169" s="61">
        <v>13.324525</v>
      </c>
      <c r="N169" s="61">
        <v>13.426994000000001</v>
      </c>
      <c r="O169" s="61">
        <v>13.582013</v>
      </c>
      <c r="P169" s="61">
        <v>13.704345999999999</v>
      </c>
      <c r="Q169" s="61">
        <v>13.928534000000001</v>
      </c>
      <c r="R169" s="61">
        <v>14.064609000000001</v>
      </c>
      <c r="S169" s="61">
        <v>14.17841</v>
      </c>
      <c r="T169" s="61">
        <v>14.304871</v>
      </c>
      <c r="U169" s="61">
        <v>14.483470000000001</v>
      </c>
      <c r="V169" s="61">
        <v>14.665588</v>
      </c>
      <c r="W169" s="61">
        <v>14.878816</v>
      </c>
      <c r="X169" s="61">
        <v>15.077244</v>
      </c>
      <c r="Y169" s="61">
        <v>15.230816000000001</v>
      </c>
      <c r="Z169" s="61">
        <v>15.366244999999999</v>
      </c>
      <c r="AA169" s="61">
        <v>15.493358000000001</v>
      </c>
      <c r="AB169" s="61">
        <v>15.701805</v>
      </c>
      <c r="AC169" s="61">
        <v>16.006464000000001</v>
      </c>
      <c r="AD169" s="61">
        <v>16.29504</v>
      </c>
      <c r="AE169" s="61">
        <v>16.525041999999999</v>
      </c>
      <c r="AF169" s="61">
        <v>16.789574000000002</v>
      </c>
      <c r="AG169" s="61">
        <v>17.108499999999999</v>
      </c>
      <c r="AH169" s="61">
        <v>17.347254</v>
      </c>
      <c r="AI169" s="61">
        <v>17.572264000000001</v>
      </c>
      <c r="AJ169" s="61">
        <v>17.823877</v>
      </c>
      <c r="AK169" s="60">
        <v>1.2328E-2</v>
      </c>
    </row>
    <row r="170" spans="1:37" ht="15.75" hidden="1" customHeight="1" x14ac:dyDescent="0.35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</row>
    <row r="171" spans="1:37" ht="15" hidden="1" customHeight="1" x14ac:dyDescent="0.35">
      <c r="A171" s="13"/>
      <c r="B171" s="40" t="s">
        <v>474</v>
      </c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</row>
    <row r="172" spans="1:37" ht="15.75" hidden="1" customHeight="1" x14ac:dyDescent="0.35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</row>
    <row r="173" spans="1:37" ht="15" hidden="1" customHeight="1" x14ac:dyDescent="0.35">
      <c r="A173" s="13"/>
      <c r="B173" s="40" t="s">
        <v>405</v>
      </c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</row>
    <row r="174" spans="1:37" ht="15" hidden="1" customHeight="1" x14ac:dyDescent="0.35">
      <c r="A174" s="13"/>
      <c r="B174" s="40" t="s">
        <v>315</v>
      </c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</row>
    <row r="175" spans="1:37" ht="15" hidden="1" customHeight="1" x14ac:dyDescent="0.35">
      <c r="A175" s="37" t="s">
        <v>475</v>
      </c>
      <c r="B175" s="56" t="s">
        <v>317</v>
      </c>
      <c r="C175" s="57">
        <v>14.406879999999999</v>
      </c>
      <c r="D175" s="57">
        <v>15.773561000000001</v>
      </c>
      <c r="E175" s="57">
        <v>15.833392999999999</v>
      </c>
      <c r="F175" s="57">
        <v>15.918488999999999</v>
      </c>
      <c r="G175" s="57">
        <v>16.171700000000001</v>
      </c>
      <c r="H175" s="57">
        <v>16.419457999999999</v>
      </c>
      <c r="I175" s="57">
        <v>16.730319999999999</v>
      </c>
      <c r="J175" s="57">
        <v>17.123816999999999</v>
      </c>
      <c r="K175" s="57">
        <v>17.606863000000001</v>
      </c>
      <c r="L175" s="57">
        <v>18.080684999999999</v>
      </c>
      <c r="M175" s="57">
        <v>18.474917999999999</v>
      </c>
      <c r="N175" s="57">
        <v>18.563770000000002</v>
      </c>
      <c r="O175" s="57">
        <v>18.670235000000002</v>
      </c>
      <c r="P175" s="57">
        <v>18.761223000000001</v>
      </c>
      <c r="Q175" s="57">
        <v>18.741661000000001</v>
      </c>
      <c r="R175" s="57">
        <v>18.739273000000001</v>
      </c>
      <c r="S175" s="57">
        <v>18.798822000000001</v>
      </c>
      <c r="T175" s="57">
        <v>18.756615</v>
      </c>
      <c r="U175" s="57">
        <v>18.682265999999998</v>
      </c>
      <c r="V175" s="57">
        <v>18.749262000000002</v>
      </c>
      <c r="W175" s="57">
        <v>18.817530000000001</v>
      </c>
      <c r="X175" s="57">
        <v>18.888048000000001</v>
      </c>
      <c r="Y175" s="57">
        <v>18.957744999999999</v>
      </c>
      <c r="Z175" s="57">
        <v>19.031662000000001</v>
      </c>
      <c r="AA175" s="57">
        <v>19.106888000000001</v>
      </c>
      <c r="AB175" s="57">
        <v>19.183278999999999</v>
      </c>
      <c r="AC175" s="57">
        <v>19.254062999999999</v>
      </c>
      <c r="AD175" s="57">
        <v>19.313334000000001</v>
      </c>
      <c r="AE175" s="57">
        <v>19.357613000000001</v>
      </c>
      <c r="AF175" s="57">
        <v>19.387160999999999</v>
      </c>
      <c r="AG175" s="57">
        <v>19.406769000000001</v>
      </c>
      <c r="AH175" s="57">
        <v>19.419485000000002</v>
      </c>
      <c r="AI175" s="57">
        <v>19.424178999999999</v>
      </c>
      <c r="AJ175" s="57">
        <v>19.422243000000002</v>
      </c>
      <c r="AK175" s="58">
        <v>6.5240000000000003E-3</v>
      </c>
    </row>
    <row r="176" spans="1:37" ht="15" hidden="1" customHeight="1" x14ac:dyDescent="0.35">
      <c r="A176" s="37" t="s">
        <v>476</v>
      </c>
      <c r="B176" s="56" t="s">
        <v>319</v>
      </c>
      <c r="C176" s="57">
        <v>10.446713000000001</v>
      </c>
      <c r="D176" s="57">
        <v>10.924706</v>
      </c>
      <c r="E176" s="57">
        <v>10.994101000000001</v>
      </c>
      <c r="F176" s="57">
        <v>11.069461</v>
      </c>
      <c r="G176" s="57">
        <v>11.379225</v>
      </c>
      <c r="H176" s="57">
        <v>11.576933</v>
      </c>
      <c r="I176" s="57">
        <v>11.819259000000001</v>
      </c>
      <c r="J176" s="57">
        <v>12.117368000000001</v>
      </c>
      <c r="K176" s="57">
        <v>12.483879999999999</v>
      </c>
      <c r="L176" s="57">
        <v>12.861794</v>
      </c>
      <c r="M176" s="57">
        <v>13.238909</v>
      </c>
      <c r="N176" s="57">
        <v>13.371187000000001</v>
      </c>
      <c r="O176" s="57">
        <v>13.639447000000001</v>
      </c>
      <c r="P176" s="57">
        <v>13.854307</v>
      </c>
      <c r="Q176" s="57">
        <v>14.039776</v>
      </c>
      <c r="R176" s="57">
        <v>14.144244</v>
      </c>
      <c r="S176" s="57">
        <v>14.174962000000001</v>
      </c>
      <c r="T176" s="57">
        <v>14.202070000000001</v>
      </c>
      <c r="U176" s="57">
        <v>14.231171</v>
      </c>
      <c r="V176" s="57">
        <v>14.263208000000001</v>
      </c>
      <c r="W176" s="57">
        <v>14.290462</v>
      </c>
      <c r="X176" s="57">
        <v>14.245219000000001</v>
      </c>
      <c r="Y176" s="57">
        <v>14.285898</v>
      </c>
      <c r="Z176" s="57">
        <v>14.324158000000001</v>
      </c>
      <c r="AA176" s="57">
        <v>14.377775</v>
      </c>
      <c r="AB176" s="57">
        <v>14.369249</v>
      </c>
      <c r="AC176" s="57">
        <v>14.451148</v>
      </c>
      <c r="AD176" s="57">
        <v>14.542147</v>
      </c>
      <c r="AE176" s="57">
        <v>14.638320999999999</v>
      </c>
      <c r="AF176" s="57">
        <v>14.743446</v>
      </c>
      <c r="AG176" s="57">
        <v>14.843849000000001</v>
      </c>
      <c r="AH176" s="57">
        <v>14.953319</v>
      </c>
      <c r="AI176" s="57">
        <v>15.039395000000001</v>
      </c>
      <c r="AJ176" s="57">
        <v>15.125016</v>
      </c>
      <c r="AK176" s="58">
        <v>1.0218E-2</v>
      </c>
    </row>
    <row r="177" spans="1:37" ht="15" hidden="1" customHeight="1" x14ac:dyDescent="0.35">
      <c r="A177" s="37" t="s">
        <v>477</v>
      </c>
      <c r="B177" s="56" t="s">
        <v>321</v>
      </c>
      <c r="C177" s="57">
        <v>10.193827000000001</v>
      </c>
      <c r="D177" s="57">
        <v>11.897914</v>
      </c>
      <c r="E177" s="57">
        <v>12.173746</v>
      </c>
      <c r="F177" s="57">
        <v>12.213232</v>
      </c>
      <c r="G177" s="57">
        <v>12.363984</v>
      </c>
      <c r="H177" s="57">
        <v>12.473894</v>
      </c>
      <c r="I177" s="57">
        <v>12.628223999999999</v>
      </c>
      <c r="J177" s="57">
        <v>12.836162</v>
      </c>
      <c r="K177" s="57">
        <v>13.107298999999999</v>
      </c>
      <c r="L177" s="57">
        <v>13.438685</v>
      </c>
      <c r="M177" s="57">
        <v>13.809010000000001</v>
      </c>
      <c r="N177" s="57">
        <v>13.914467999999999</v>
      </c>
      <c r="O177" s="57">
        <v>14.110385000000001</v>
      </c>
      <c r="P177" s="57">
        <v>14.263548</v>
      </c>
      <c r="Q177" s="57">
        <v>14.366795</v>
      </c>
      <c r="R177" s="57">
        <v>14.387191</v>
      </c>
      <c r="S177" s="57">
        <v>14.385683</v>
      </c>
      <c r="T177" s="57">
        <v>14.384314</v>
      </c>
      <c r="U177" s="57">
        <v>14.140760999999999</v>
      </c>
      <c r="V177" s="57">
        <v>14.151555999999999</v>
      </c>
      <c r="W177" s="57">
        <v>14.169192000000001</v>
      </c>
      <c r="X177" s="57">
        <v>14.196664999999999</v>
      </c>
      <c r="Y177" s="57">
        <v>14.237575</v>
      </c>
      <c r="Z177" s="57">
        <v>14.294543000000001</v>
      </c>
      <c r="AA177" s="57">
        <v>14.36697</v>
      </c>
      <c r="AB177" s="57">
        <v>14.449654000000001</v>
      </c>
      <c r="AC177" s="57">
        <v>14.533996</v>
      </c>
      <c r="AD177" s="57">
        <v>14.608931</v>
      </c>
      <c r="AE177" s="57">
        <v>14.668530000000001</v>
      </c>
      <c r="AF177" s="57">
        <v>14.713967999999999</v>
      </c>
      <c r="AG177" s="57">
        <v>14.745752</v>
      </c>
      <c r="AH177" s="57">
        <v>14.763111</v>
      </c>
      <c r="AI177" s="57">
        <v>14.763052</v>
      </c>
      <c r="AJ177" s="57">
        <v>14.762999000000001</v>
      </c>
      <c r="AK177" s="58">
        <v>6.7650000000000002E-3</v>
      </c>
    </row>
    <row r="178" spans="1:37" ht="15" hidden="1" customHeight="1" x14ac:dyDescent="0.35">
      <c r="A178" s="37" t="s">
        <v>478</v>
      </c>
      <c r="B178" s="56" t="s">
        <v>323</v>
      </c>
      <c r="C178" s="57">
        <v>10.126595</v>
      </c>
      <c r="D178" s="57">
        <v>13.021732</v>
      </c>
      <c r="E178" s="57">
        <v>12.041150999999999</v>
      </c>
      <c r="F178" s="57">
        <v>12.082383</v>
      </c>
      <c r="G178" s="57">
        <v>12.243868000000001</v>
      </c>
      <c r="H178" s="57">
        <v>12.351077999999999</v>
      </c>
      <c r="I178" s="57">
        <v>12.474788999999999</v>
      </c>
      <c r="J178" s="57">
        <v>12.657869</v>
      </c>
      <c r="K178" s="57">
        <v>12.913164</v>
      </c>
      <c r="L178" s="57">
        <v>13.205118000000001</v>
      </c>
      <c r="M178" s="57">
        <v>13.513989</v>
      </c>
      <c r="N178" s="57">
        <v>13.573575999999999</v>
      </c>
      <c r="O178" s="57">
        <v>13.750127000000001</v>
      </c>
      <c r="P178" s="57">
        <v>13.884081</v>
      </c>
      <c r="Q178" s="57">
        <v>13.985969000000001</v>
      </c>
      <c r="R178" s="57">
        <v>14.014207000000001</v>
      </c>
      <c r="S178" s="57">
        <v>13.996679</v>
      </c>
      <c r="T178" s="57">
        <v>13.978498</v>
      </c>
      <c r="U178" s="57">
        <v>13.958835000000001</v>
      </c>
      <c r="V178" s="57">
        <v>13.940322</v>
      </c>
      <c r="W178" s="57">
        <v>13.923676</v>
      </c>
      <c r="X178" s="57">
        <v>13.908616</v>
      </c>
      <c r="Y178" s="57">
        <v>13.896667000000001</v>
      </c>
      <c r="Z178" s="57">
        <v>13.8863</v>
      </c>
      <c r="AA178" s="57">
        <v>13.878743999999999</v>
      </c>
      <c r="AB178" s="57">
        <v>13.872</v>
      </c>
      <c r="AC178" s="57">
        <v>13.865968000000001</v>
      </c>
      <c r="AD178" s="57">
        <v>13.853548999999999</v>
      </c>
      <c r="AE178" s="57">
        <v>13.849646999999999</v>
      </c>
      <c r="AF178" s="57">
        <v>13.846569000000001</v>
      </c>
      <c r="AG178" s="57">
        <v>13.844393999999999</v>
      </c>
      <c r="AH178" s="57">
        <v>13.843266</v>
      </c>
      <c r="AI178" s="57">
        <v>13.843265000000001</v>
      </c>
      <c r="AJ178" s="57">
        <v>13.840393000000001</v>
      </c>
      <c r="AK178" s="58">
        <v>1.9070000000000001E-3</v>
      </c>
    </row>
    <row r="179" spans="1:37" ht="15" hidden="1" customHeight="1" x14ac:dyDescent="0.35">
      <c r="A179" s="37" t="s">
        <v>479</v>
      </c>
      <c r="B179" s="56" t="s">
        <v>325</v>
      </c>
      <c r="C179" s="57">
        <v>10.166527</v>
      </c>
      <c r="D179" s="57">
        <v>10.525086</v>
      </c>
      <c r="E179" s="57">
        <v>10.610640999999999</v>
      </c>
      <c r="F179" s="57">
        <v>10.715299</v>
      </c>
      <c r="G179" s="57">
        <v>11.056136</v>
      </c>
      <c r="H179" s="57">
        <v>11.271841</v>
      </c>
      <c r="I179" s="57">
        <v>11.53112</v>
      </c>
      <c r="J179" s="57">
        <v>11.843317000000001</v>
      </c>
      <c r="K179" s="57">
        <v>12.220898999999999</v>
      </c>
      <c r="L179" s="57">
        <v>12.638263</v>
      </c>
      <c r="M179" s="57">
        <v>13.042807</v>
      </c>
      <c r="N179" s="57">
        <v>13.171944</v>
      </c>
      <c r="O179" s="57">
        <v>13.406663999999999</v>
      </c>
      <c r="P179" s="57">
        <v>13.61847</v>
      </c>
      <c r="Q179" s="57">
        <v>13.779142999999999</v>
      </c>
      <c r="R179" s="57">
        <v>13.838854</v>
      </c>
      <c r="S179" s="57">
        <v>13.827835</v>
      </c>
      <c r="T179" s="57">
        <v>13.817102999999999</v>
      </c>
      <c r="U179" s="57">
        <v>13.80857</v>
      </c>
      <c r="V179" s="57">
        <v>13.802683999999999</v>
      </c>
      <c r="W179" s="57">
        <v>13.790620000000001</v>
      </c>
      <c r="X179" s="57">
        <v>13.716041000000001</v>
      </c>
      <c r="Y179" s="57">
        <v>13.722557</v>
      </c>
      <c r="Z179" s="57">
        <v>13.753493000000001</v>
      </c>
      <c r="AA179" s="57">
        <v>13.776433000000001</v>
      </c>
      <c r="AB179" s="57">
        <v>13.741388000000001</v>
      </c>
      <c r="AC179" s="57">
        <v>13.785826</v>
      </c>
      <c r="AD179" s="57">
        <v>13.837538</v>
      </c>
      <c r="AE179" s="57">
        <v>13.900427000000001</v>
      </c>
      <c r="AF179" s="57">
        <v>13.96349</v>
      </c>
      <c r="AG179" s="57">
        <v>14.048128</v>
      </c>
      <c r="AH179" s="57">
        <v>14.142733</v>
      </c>
      <c r="AI179" s="57">
        <v>14.25155</v>
      </c>
      <c r="AJ179" s="57">
        <v>14.351941999999999</v>
      </c>
      <c r="AK179" s="58">
        <v>9.7380000000000001E-3</v>
      </c>
    </row>
    <row r="180" spans="1:37" ht="15" hidden="1" customHeight="1" x14ac:dyDescent="0.35">
      <c r="A180" s="37" t="s">
        <v>480</v>
      </c>
      <c r="B180" s="56" t="s">
        <v>327</v>
      </c>
      <c r="C180" s="57">
        <v>23.527550000000002</v>
      </c>
      <c r="D180" s="57">
        <v>26.787324999999999</v>
      </c>
      <c r="E180" s="57">
        <v>26.873840000000001</v>
      </c>
      <c r="F180" s="57">
        <v>26.909089999999999</v>
      </c>
      <c r="G180" s="57">
        <v>27.102146000000001</v>
      </c>
      <c r="H180" s="57">
        <v>27.300934000000002</v>
      </c>
      <c r="I180" s="57">
        <v>27.512577</v>
      </c>
      <c r="J180" s="57">
        <v>27.809854999999999</v>
      </c>
      <c r="K180" s="57">
        <v>28.183358999999999</v>
      </c>
      <c r="L180" s="57">
        <v>28.606936999999999</v>
      </c>
      <c r="M180" s="57">
        <v>29.020187</v>
      </c>
      <c r="N180" s="57">
        <v>29.123104000000001</v>
      </c>
      <c r="O180" s="57">
        <v>29.311388000000001</v>
      </c>
      <c r="P180" s="57">
        <v>29.472035999999999</v>
      </c>
      <c r="Q180" s="57">
        <v>29.565922</v>
      </c>
      <c r="R180" s="57">
        <v>29.603802000000002</v>
      </c>
      <c r="S180" s="57">
        <v>29.594542000000001</v>
      </c>
      <c r="T180" s="57">
        <v>29.578569000000002</v>
      </c>
      <c r="U180" s="57">
        <v>29.564184000000001</v>
      </c>
      <c r="V180" s="57">
        <v>29.551283000000002</v>
      </c>
      <c r="W180" s="57">
        <v>29.539705000000001</v>
      </c>
      <c r="X180" s="57">
        <v>29.529171000000002</v>
      </c>
      <c r="Y180" s="57">
        <v>29.519506</v>
      </c>
      <c r="Z180" s="57">
        <v>29.510504000000001</v>
      </c>
      <c r="AA180" s="57">
        <v>29.502144000000001</v>
      </c>
      <c r="AB180" s="57">
        <v>29.494267000000001</v>
      </c>
      <c r="AC180" s="57">
        <v>29.486788000000001</v>
      </c>
      <c r="AD180" s="57">
        <v>29.479541999999999</v>
      </c>
      <c r="AE180" s="57">
        <v>29.472559</v>
      </c>
      <c r="AF180" s="57">
        <v>29.466080000000002</v>
      </c>
      <c r="AG180" s="57">
        <v>29.460076999999998</v>
      </c>
      <c r="AH180" s="57">
        <v>29.454546000000001</v>
      </c>
      <c r="AI180" s="57">
        <v>29.449438000000001</v>
      </c>
      <c r="AJ180" s="57">
        <v>29.444683000000001</v>
      </c>
      <c r="AK180" s="58">
        <v>2.96E-3</v>
      </c>
    </row>
    <row r="181" spans="1:37" ht="15" hidden="1" customHeight="1" x14ac:dyDescent="0.35">
      <c r="A181" s="37" t="s">
        <v>481</v>
      </c>
      <c r="B181" s="56" t="s">
        <v>329</v>
      </c>
      <c r="C181" s="57">
        <v>0</v>
      </c>
      <c r="D181" s="57">
        <v>0</v>
      </c>
      <c r="E181" s="57">
        <v>0</v>
      </c>
      <c r="F181" s="57">
        <v>22.599893999999999</v>
      </c>
      <c r="G181" s="57">
        <v>23.079810999999999</v>
      </c>
      <c r="H181" s="57">
        <v>23.474857</v>
      </c>
      <c r="I181" s="57">
        <v>23.893077999999999</v>
      </c>
      <c r="J181" s="57">
        <v>24.412179999999999</v>
      </c>
      <c r="K181" s="57">
        <v>25.070366</v>
      </c>
      <c r="L181" s="57">
        <v>25.873525999999998</v>
      </c>
      <c r="M181" s="57">
        <v>26.817596000000002</v>
      </c>
      <c r="N181" s="57">
        <v>27.333594999999999</v>
      </c>
      <c r="O181" s="57">
        <v>28.170458</v>
      </c>
      <c r="P181" s="57">
        <v>28.797892000000001</v>
      </c>
      <c r="Q181" s="57">
        <v>28.967593999999998</v>
      </c>
      <c r="R181" s="57">
        <v>29.121632000000002</v>
      </c>
      <c r="S181" s="57">
        <v>29.211328999999999</v>
      </c>
      <c r="T181" s="57">
        <v>29.291046000000001</v>
      </c>
      <c r="U181" s="57">
        <v>29.355630999999999</v>
      </c>
      <c r="V181" s="57">
        <v>29.387383</v>
      </c>
      <c r="W181" s="57">
        <v>29.409345999999999</v>
      </c>
      <c r="X181" s="57">
        <v>29.423919999999999</v>
      </c>
      <c r="Y181" s="57">
        <v>29.425394000000001</v>
      </c>
      <c r="Z181" s="57">
        <v>29.424842999999999</v>
      </c>
      <c r="AA181" s="57">
        <v>29.424368000000001</v>
      </c>
      <c r="AB181" s="57">
        <v>29.423956</v>
      </c>
      <c r="AC181" s="57">
        <v>29.423594999999999</v>
      </c>
      <c r="AD181" s="57">
        <v>29.423259999999999</v>
      </c>
      <c r="AE181" s="57">
        <v>29.422947000000001</v>
      </c>
      <c r="AF181" s="57">
        <v>29.422647000000001</v>
      </c>
      <c r="AG181" s="57">
        <v>29.422359</v>
      </c>
      <c r="AH181" s="57">
        <v>29.422084999999999</v>
      </c>
      <c r="AI181" s="57">
        <v>29.421832999999999</v>
      </c>
      <c r="AJ181" s="57">
        <v>29.421614000000002</v>
      </c>
      <c r="AK181" s="58" t="s">
        <v>123</v>
      </c>
    </row>
    <row r="182" spans="1:37" ht="15" hidden="1" customHeight="1" x14ac:dyDescent="0.35">
      <c r="A182" s="37" t="s">
        <v>482</v>
      </c>
      <c r="B182" s="56" t="s">
        <v>331</v>
      </c>
      <c r="C182" s="57">
        <v>0</v>
      </c>
      <c r="D182" s="57">
        <v>0</v>
      </c>
      <c r="E182" s="57">
        <v>0</v>
      </c>
      <c r="F182" s="57">
        <v>18.040068000000002</v>
      </c>
      <c r="G182" s="57">
        <v>18.424671</v>
      </c>
      <c r="H182" s="57">
        <v>18.591646000000001</v>
      </c>
      <c r="I182" s="57">
        <v>18.760484999999999</v>
      </c>
      <c r="J182" s="57">
        <v>18.995819000000001</v>
      </c>
      <c r="K182" s="57">
        <v>19.317602000000001</v>
      </c>
      <c r="L182" s="57">
        <v>19.722746000000001</v>
      </c>
      <c r="M182" s="57">
        <v>20.218101999999998</v>
      </c>
      <c r="N182" s="57">
        <v>20.378388999999999</v>
      </c>
      <c r="O182" s="57">
        <v>20.722024999999999</v>
      </c>
      <c r="P182" s="57">
        <v>20.999842000000001</v>
      </c>
      <c r="Q182" s="57">
        <v>21.212738000000002</v>
      </c>
      <c r="R182" s="57">
        <v>21.336113000000001</v>
      </c>
      <c r="S182" s="57">
        <v>21.369592999999998</v>
      </c>
      <c r="T182" s="57">
        <v>21.374753999999999</v>
      </c>
      <c r="U182" s="57">
        <v>21.361848999999999</v>
      </c>
      <c r="V182" s="57">
        <v>21.350109</v>
      </c>
      <c r="W182" s="57">
        <v>21.340786000000001</v>
      </c>
      <c r="X182" s="57">
        <v>21.252241000000001</v>
      </c>
      <c r="Y182" s="57">
        <v>21.239913999999999</v>
      </c>
      <c r="Z182" s="57">
        <v>21.242899000000001</v>
      </c>
      <c r="AA182" s="57">
        <v>21.252673999999999</v>
      </c>
      <c r="AB182" s="57">
        <v>21.279043000000001</v>
      </c>
      <c r="AC182" s="57">
        <v>21.313652000000001</v>
      </c>
      <c r="AD182" s="57">
        <v>21.352070000000001</v>
      </c>
      <c r="AE182" s="57">
        <v>21.389952000000001</v>
      </c>
      <c r="AF182" s="57">
        <v>21.424719</v>
      </c>
      <c r="AG182" s="57">
        <v>21.453818999999999</v>
      </c>
      <c r="AH182" s="57">
        <v>21.476658</v>
      </c>
      <c r="AI182" s="57">
        <v>21.481724</v>
      </c>
      <c r="AJ182" s="57">
        <v>21.484068000000001</v>
      </c>
      <c r="AK182" s="58" t="s">
        <v>123</v>
      </c>
    </row>
    <row r="183" spans="1:37" ht="15" hidden="1" customHeight="1" x14ac:dyDescent="0.35">
      <c r="A183" s="37" t="s">
        <v>483</v>
      </c>
      <c r="B183" s="56" t="s">
        <v>333</v>
      </c>
      <c r="C183" s="57">
        <v>0</v>
      </c>
      <c r="D183" s="57">
        <v>0</v>
      </c>
      <c r="E183" s="57">
        <v>0</v>
      </c>
      <c r="F183" s="57">
        <v>0</v>
      </c>
      <c r="G183" s="57">
        <v>0</v>
      </c>
      <c r="H183" s="57">
        <v>0</v>
      </c>
      <c r="I183" s="57">
        <v>0</v>
      </c>
      <c r="J183" s="57">
        <v>0</v>
      </c>
      <c r="K183" s="57">
        <v>0</v>
      </c>
      <c r="L183" s="57">
        <v>0</v>
      </c>
      <c r="M183" s="57">
        <v>0</v>
      </c>
      <c r="N183" s="57">
        <v>0</v>
      </c>
      <c r="O183" s="57">
        <v>0</v>
      </c>
      <c r="P183" s="57">
        <v>0</v>
      </c>
      <c r="Q183" s="57">
        <v>0</v>
      </c>
      <c r="R183" s="57">
        <v>0</v>
      </c>
      <c r="S183" s="57">
        <v>0</v>
      </c>
      <c r="T183" s="57">
        <v>0</v>
      </c>
      <c r="U183" s="57">
        <v>0</v>
      </c>
      <c r="V183" s="57">
        <v>0</v>
      </c>
      <c r="W183" s="57">
        <v>0</v>
      </c>
      <c r="X183" s="57">
        <v>0</v>
      </c>
      <c r="Y183" s="57">
        <v>0</v>
      </c>
      <c r="Z183" s="57">
        <v>0</v>
      </c>
      <c r="AA183" s="57">
        <v>0</v>
      </c>
      <c r="AB183" s="57">
        <v>0</v>
      </c>
      <c r="AC183" s="57">
        <v>0</v>
      </c>
      <c r="AD183" s="57">
        <v>0</v>
      </c>
      <c r="AE183" s="57">
        <v>0</v>
      </c>
      <c r="AF183" s="57">
        <v>0</v>
      </c>
      <c r="AG183" s="57">
        <v>0</v>
      </c>
      <c r="AH183" s="57">
        <v>0</v>
      </c>
      <c r="AI183" s="57">
        <v>0</v>
      </c>
      <c r="AJ183" s="57">
        <v>0</v>
      </c>
      <c r="AK183" s="58" t="s">
        <v>123</v>
      </c>
    </row>
    <row r="184" spans="1:37" ht="15" hidden="1" customHeight="1" x14ac:dyDescent="0.35">
      <c r="A184" s="37" t="s">
        <v>484</v>
      </c>
      <c r="B184" s="56" t="s">
        <v>416</v>
      </c>
      <c r="C184" s="57">
        <v>13.581099</v>
      </c>
      <c r="D184" s="57">
        <v>14.701447</v>
      </c>
      <c r="E184" s="57">
        <v>14.748251</v>
      </c>
      <c r="F184" s="57">
        <v>14.814557000000001</v>
      </c>
      <c r="G184" s="57">
        <v>15.073176</v>
      </c>
      <c r="H184" s="57">
        <v>15.29209</v>
      </c>
      <c r="I184" s="57">
        <v>15.568918</v>
      </c>
      <c r="J184" s="57">
        <v>15.920766</v>
      </c>
      <c r="K184" s="57">
        <v>16.359932000000001</v>
      </c>
      <c r="L184" s="57">
        <v>16.796824000000001</v>
      </c>
      <c r="M184" s="57">
        <v>17.174116000000001</v>
      </c>
      <c r="N184" s="57">
        <v>17.267616</v>
      </c>
      <c r="O184" s="57">
        <v>17.407450000000001</v>
      </c>
      <c r="P184" s="57">
        <v>17.52383</v>
      </c>
      <c r="Q184" s="57">
        <v>17.549999</v>
      </c>
      <c r="R184" s="57">
        <v>17.560907</v>
      </c>
      <c r="S184" s="57">
        <v>17.595333</v>
      </c>
      <c r="T184" s="57">
        <v>17.558247000000001</v>
      </c>
      <c r="U184" s="57">
        <v>17.499254000000001</v>
      </c>
      <c r="V184" s="57">
        <v>17.538221</v>
      </c>
      <c r="W184" s="57">
        <v>17.578802</v>
      </c>
      <c r="X184" s="57">
        <v>17.597840999999999</v>
      </c>
      <c r="Y184" s="57">
        <v>17.651411</v>
      </c>
      <c r="Z184" s="57">
        <v>17.701248</v>
      </c>
      <c r="AA184" s="57">
        <v>17.75421</v>
      </c>
      <c r="AB184" s="57">
        <v>17.785958999999998</v>
      </c>
      <c r="AC184" s="57">
        <v>17.846937</v>
      </c>
      <c r="AD184" s="57">
        <v>17.905311999999999</v>
      </c>
      <c r="AE184" s="57">
        <v>17.953959999999999</v>
      </c>
      <c r="AF184" s="57">
        <v>17.993053</v>
      </c>
      <c r="AG184" s="57">
        <v>18.019684000000002</v>
      </c>
      <c r="AH184" s="57">
        <v>18.055299999999999</v>
      </c>
      <c r="AI184" s="57">
        <v>18.074691999999999</v>
      </c>
      <c r="AJ184" s="57">
        <v>18.090858000000001</v>
      </c>
      <c r="AK184" s="58">
        <v>6.5040000000000002E-3</v>
      </c>
    </row>
    <row r="185" spans="1:37" ht="15" hidden="1" customHeight="1" x14ac:dyDescent="0.35">
      <c r="A185" s="13"/>
      <c r="B185" s="40" t="s">
        <v>336</v>
      </c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</row>
    <row r="186" spans="1:37" ht="15" hidden="1" customHeight="1" x14ac:dyDescent="0.35">
      <c r="A186" s="37" t="s">
        <v>485</v>
      </c>
      <c r="B186" s="56" t="s">
        <v>317</v>
      </c>
      <c r="C186" s="57">
        <v>9.0215219999999992</v>
      </c>
      <c r="D186" s="57">
        <v>9.5869260000000001</v>
      </c>
      <c r="E186" s="57">
        <v>9.6265389999999993</v>
      </c>
      <c r="F186" s="57">
        <v>9.6713579999999997</v>
      </c>
      <c r="G186" s="57">
        <v>9.9980890000000002</v>
      </c>
      <c r="H186" s="57">
        <v>10.198173000000001</v>
      </c>
      <c r="I186" s="57">
        <v>10.457096</v>
      </c>
      <c r="J186" s="57">
        <v>10.769475</v>
      </c>
      <c r="K186" s="57">
        <v>11.114803999999999</v>
      </c>
      <c r="L186" s="57">
        <v>11.467535</v>
      </c>
      <c r="M186" s="57">
        <v>11.856070000000001</v>
      </c>
      <c r="N186" s="57">
        <v>12.047058</v>
      </c>
      <c r="O186" s="57">
        <v>12.371178</v>
      </c>
      <c r="P186" s="57">
        <v>12.685072999999999</v>
      </c>
      <c r="Q186" s="57">
        <v>12.97297</v>
      </c>
      <c r="R186" s="57">
        <v>13.128185999999999</v>
      </c>
      <c r="S186" s="57">
        <v>13.136378000000001</v>
      </c>
      <c r="T186" s="57">
        <v>13.14312</v>
      </c>
      <c r="U186" s="57">
        <v>13.122807</v>
      </c>
      <c r="V186" s="57">
        <v>13.129058000000001</v>
      </c>
      <c r="W186" s="57">
        <v>13.133602</v>
      </c>
      <c r="X186" s="57">
        <v>13.138983</v>
      </c>
      <c r="Y186" s="57">
        <v>13.1447</v>
      </c>
      <c r="Z186" s="57">
        <v>13.150172</v>
      </c>
      <c r="AA186" s="57">
        <v>13.154643999999999</v>
      </c>
      <c r="AB186" s="57">
        <v>13.157807999999999</v>
      </c>
      <c r="AC186" s="57">
        <v>13.160017</v>
      </c>
      <c r="AD186" s="57">
        <v>13.161431</v>
      </c>
      <c r="AE186" s="57">
        <v>13.162298</v>
      </c>
      <c r="AF186" s="57">
        <v>13.162485</v>
      </c>
      <c r="AG186" s="57">
        <v>13.162436</v>
      </c>
      <c r="AH186" s="57">
        <v>13.162386</v>
      </c>
      <c r="AI186" s="57">
        <v>13.162338</v>
      </c>
      <c r="AJ186" s="57">
        <v>13.162292000000001</v>
      </c>
      <c r="AK186" s="58">
        <v>9.9539999999999993E-3</v>
      </c>
    </row>
    <row r="187" spans="1:37" ht="15" hidden="1" customHeight="1" x14ac:dyDescent="0.35">
      <c r="A187" s="37" t="s">
        <v>486</v>
      </c>
      <c r="B187" s="56" t="s">
        <v>319</v>
      </c>
      <c r="C187" s="57">
        <v>6.9740010000000003</v>
      </c>
      <c r="D187" s="57">
        <v>7.0326060000000004</v>
      </c>
      <c r="E187" s="57">
        <v>7.0450879999999998</v>
      </c>
      <c r="F187" s="57">
        <v>7.072495</v>
      </c>
      <c r="G187" s="57">
        <v>7.2987489999999999</v>
      </c>
      <c r="H187" s="57">
        <v>7.4181400000000002</v>
      </c>
      <c r="I187" s="57">
        <v>7.5588379999999997</v>
      </c>
      <c r="J187" s="57">
        <v>7.7343580000000003</v>
      </c>
      <c r="K187" s="57">
        <v>7.9420770000000003</v>
      </c>
      <c r="L187" s="57">
        <v>8.1592710000000004</v>
      </c>
      <c r="M187" s="57">
        <v>8.4020440000000001</v>
      </c>
      <c r="N187" s="57">
        <v>8.5293659999999996</v>
      </c>
      <c r="O187" s="57">
        <v>8.7457820000000002</v>
      </c>
      <c r="P187" s="57">
        <v>8.9419620000000002</v>
      </c>
      <c r="Q187" s="57">
        <v>9.1234900000000003</v>
      </c>
      <c r="R187" s="57">
        <v>9.2228720000000006</v>
      </c>
      <c r="S187" s="57">
        <v>9.2202269999999995</v>
      </c>
      <c r="T187" s="57">
        <v>9.2182060000000003</v>
      </c>
      <c r="U187" s="57">
        <v>9.2164409999999997</v>
      </c>
      <c r="V187" s="57">
        <v>9.2147900000000007</v>
      </c>
      <c r="W187" s="57">
        <v>9.2132020000000008</v>
      </c>
      <c r="X187" s="57">
        <v>9.2116790000000002</v>
      </c>
      <c r="Y187" s="57">
        <v>9.2101889999999997</v>
      </c>
      <c r="Z187" s="57">
        <v>9.2143080000000008</v>
      </c>
      <c r="AA187" s="57">
        <v>9.2156929999999999</v>
      </c>
      <c r="AB187" s="57">
        <v>9.2184539999999995</v>
      </c>
      <c r="AC187" s="57">
        <v>9.2225509999999993</v>
      </c>
      <c r="AD187" s="57">
        <v>9.2281259999999996</v>
      </c>
      <c r="AE187" s="57">
        <v>9.2300260000000005</v>
      </c>
      <c r="AF187" s="57">
        <v>9.2395960000000006</v>
      </c>
      <c r="AG187" s="57">
        <v>9.2503949999999993</v>
      </c>
      <c r="AH187" s="57">
        <v>9.2617619999999992</v>
      </c>
      <c r="AI187" s="57">
        <v>9.2729850000000003</v>
      </c>
      <c r="AJ187" s="57">
        <v>9.2835180000000008</v>
      </c>
      <c r="AK187" s="58">
        <v>8.7150000000000005E-3</v>
      </c>
    </row>
    <row r="188" spans="1:37" ht="15" hidden="1" customHeight="1" x14ac:dyDescent="0.35">
      <c r="A188" s="37" t="s">
        <v>487</v>
      </c>
      <c r="B188" s="56" t="s">
        <v>321</v>
      </c>
      <c r="C188" s="57">
        <v>7.1358129999999997</v>
      </c>
      <c r="D188" s="57">
        <v>7.3166580000000003</v>
      </c>
      <c r="E188" s="57">
        <v>7.1186660000000002</v>
      </c>
      <c r="F188" s="57">
        <v>7.1481459999999997</v>
      </c>
      <c r="G188" s="57">
        <v>7.3861309999999998</v>
      </c>
      <c r="H188" s="57">
        <v>7.5215100000000001</v>
      </c>
      <c r="I188" s="57">
        <v>7.6969979999999998</v>
      </c>
      <c r="J188" s="57">
        <v>7.9151569999999998</v>
      </c>
      <c r="K188" s="57">
        <v>8.1681749999999997</v>
      </c>
      <c r="L188" s="57">
        <v>8.4137740000000001</v>
      </c>
      <c r="M188" s="57">
        <v>8.6583389999999998</v>
      </c>
      <c r="N188" s="57">
        <v>8.7867680000000004</v>
      </c>
      <c r="O188" s="57">
        <v>9.0066159999999993</v>
      </c>
      <c r="P188" s="57">
        <v>9.2061299999999999</v>
      </c>
      <c r="Q188" s="57">
        <v>9.3901640000000004</v>
      </c>
      <c r="R188" s="57">
        <v>9.4890220000000003</v>
      </c>
      <c r="S188" s="57">
        <v>9.4830400000000008</v>
      </c>
      <c r="T188" s="57">
        <v>9.4801690000000001</v>
      </c>
      <c r="U188" s="57">
        <v>9.4774600000000007</v>
      </c>
      <c r="V188" s="57">
        <v>9.4753059999999998</v>
      </c>
      <c r="W188" s="57">
        <v>9.4751779999999997</v>
      </c>
      <c r="X188" s="57">
        <v>9.4750689999999995</v>
      </c>
      <c r="Y188" s="57">
        <v>9.4749750000000006</v>
      </c>
      <c r="Z188" s="57">
        <v>9.4748940000000008</v>
      </c>
      <c r="AA188" s="57">
        <v>9.4748239999999999</v>
      </c>
      <c r="AB188" s="57">
        <v>9.4747640000000004</v>
      </c>
      <c r="AC188" s="57">
        <v>9.4747090000000007</v>
      </c>
      <c r="AD188" s="57">
        <v>9.4746620000000004</v>
      </c>
      <c r="AE188" s="57">
        <v>9.4746190000000006</v>
      </c>
      <c r="AF188" s="57">
        <v>9.4745799999999996</v>
      </c>
      <c r="AG188" s="57">
        <v>9.4745460000000001</v>
      </c>
      <c r="AH188" s="57">
        <v>9.4745170000000005</v>
      </c>
      <c r="AI188" s="57">
        <v>9.4744879999999991</v>
      </c>
      <c r="AJ188" s="57">
        <v>9.4744639999999993</v>
      </c>
      <c r="AK188" s="58">
        <v>8.1089999999999999E-3</v>
      </c>
    </row>
    <row r="189" spans="1:37" ht="15" hidden="1" customHeight="1" x14ac:dyDescent="0.35">
      <c r="A189" s="37" t="s">
        <v>488</v>
      </c>
      <c r="B189" s="56" t="s">
        <v>323</v>
      </c>
      <c r="C189" s="57">
        <v>6.6287909999999997</v>
      </c>
      <c r="D189" s="57">
        <v>6.9621890000000004</v>
      </c>
      <c r="E189" s="57">
        <v>6.9473669999999998</v>
      </c>
      <c r="F189" s="57">
        <v>6.9997220000000002</v>
      </c>
      <c r="G189" s="57">
        <v>7.2399699999999996</v>
      </c>
      <c r="H189" s="57">
        <v>7.3798769999999996</v>
      </c>
      <c r="I189" s="57">
        <v>7.5642269999999998</v>
      </c>
      <c r="J189" s="57">
        <v>7.7991219999999997</v>
      </c>
      <c r="K189" s="57">
        <v>8.0773320000000002</v>
      </c>
      <c r="L189" s="57">
        <v>8.3759809999999995</v>
      </c>
      <c r="M189" s="57">
        <v>8.6645430000000001</v>
      </c>
      <c r="N189" s="57">
        <v>8.8130799999999994</v>
      </c>
      <c r="O189" s="57">
        <v>9.0532210000000006</v>
      </c>
      <c r="P189" s="57">
        <v>9.2674090000000007</v>
      </c>
      <c r="Q189" s="57">
        <v>9.4595470000000006</v>
      </c>
      <c r="R189" s="57">
        <v>9.5665759999999995</v>
      </c>
      <c r="S189" s="57">
        <v>9.5676380000000005</v>
      </c>
      <c r="T189" s="57">
        <v>9.5698080000000001</v>
      </c>
      <c r="U189" s="57">
        <v>9.5722400000000007</v>
      </c>
      <c r="V189" s="57">
        <v>9.5746719999999996</v>
      </c>
      <c r="W189" s="57">
        <v>9.5778040000000004</v>
      </c>
      <c r="X189" s="57">
        <v>9.5812939999999998</v>
      </c>
      <c r="Y189" s="57">
        <v>9.5860559999999992</v>
      </c>
      <c r="Z189" s="57">
        <v>9.5909189999999995</v>
      </c>
      <c r="AA189" s="57">
        <v>9.5956630000000001</v>
      </c>
      <c r="AB189" s="57">
        <v>9.5997249999999994</v>
      </c>
      <c r="AC189" s="57">
        <v>9.603548</v>
      </c>
      <c r="AD189" s="57">
        <v>9.6097180000000009</v>
      </c>
      <c r="AE189" s="57">
        <v>9.6148190000000007</v>
      </c>
      <c r="AF189" s="57">
        <v>9.6177879999999991</v>
      </c>
      <c r="AG189" s="57">
        <v>9.6205890000000007</v>
      </c>
      <c r="AH189" s="57">
        <v>9.6267289999999992</v>
      </c>
      <c r="AI189" s="57">
        <v>9.6340859999999999</v>
      </c>
      <c r="AJ189" s="57">
        <v>9.6398890000000002</v>
      </c>
      <c r="AK189" s="58">
        <v>1.0220999999999999E-2</v>
      </c>
    </row>
    <row r="190" spans="1:37" ht="15" hidden="1" customHeight="1" x14ac:dyDescent="0.35">
      <c r="A190" s="37" t="s">
        <v>489</v>
      </c>
      <c r="B190" s="56" t="s">
        <v>325</v>
      </c>
      <c r="C190" s="57">
        <v>7.1736610000000001</v>
      </c>
      <c r="D190" s="57">
        <v>6.997744</v>
      </c>
      <c r="E190" s="57">
        <v>7.0105810000000002</v>
      </c>
      <c r="F190" s="57">
        <v>7.0360399999999998</v>
      </c>
      <c r="G190" s="57">
        <v>7.260027</v>
      </c>
      <c r="H190" s="57">
        <v>7.3769590000000003</v>
      </c>
      <c r="I190" s="57">
        <v>7.5177040000000002</v>
      </c>
      <c r="J190" s="57">
        <v>7.6889469999999998</v>
      </c>
      <c r="K190" s="57">
        <v>7.890841</v>
      </c>
      <c r="L190" s="57">
        <v>8.1039569999999994</v>
      </c>
      <c r="M190" s="57">
        <v>8.3419349999999994</v>
      </c>
      <c r="N190" s="57">
        <v>8.4687040000000007</v>
      </c>
      <c r="O190" s="57">
        <v>8.6833939999999998</v>
      </c>
      <c r="P190" s="57">
        <v>8.8794730000000008</v>
      </c>
      <c r="Q190" s="57">
        <v>9.0629760000000008</v>
      </c>
      <c r="R190" s="57">
        <v>9.1643620000000006</v>
      </c>
      <c r="S190" s="57">
        <v>9.1634949999999993</v>
      </c>
      <c r="T190" s="57">
        <v>9.1627729999999996</v>
      </c>
      <c r="U190" s="57">
        <v>9.162172</v>
      </c>
      <c r="V190" s="57">
        <v>9.1616850000000003</v>
      </c>
      <c r="W190" s="57">
        <v>9.1612869999999997</v>
      </c>
      <c r="X190" s="57">
        <v>9.1609660000000002</v>
      </c>
      <c r="Y190" s="57">
        <v>9.1607129999999994</v>
      </c>
      <c r="Z190" s="57">
        <v>9.1668850000000006</v>
      </c>
      <c r="AA190" s="57">
        <v>9.1697310000000005</v>
      </c>
      <c r="AB190" s="57">
        <v>9.1738520000000001</v>
      </c>
      <c r="AC190" s="57">
        <v>9.1795249999999999</v>
      </c>
      <c r="AD190" s="57">
        <v>9.1869700000000005</v>
      </c>
      <c r="AE190" s="57">
        <v>9.1925550000000005</v>
      </c>
      <c r="AF190" s="57">
        <v>9.2042129999999993</v>
      </c>
      <c r="AG190" s="57">
        <v>9.2171719999999997</v>
      </c>
      <c r="AH190" s="57">
        <v>9.2306729999999995</v>
      </c>
      <c r="AI190" s="57">
        <v>9.2438380000000002</v>
      </c>
      <c r="AJ190" s="57">
        <v>9.2559710000000006</v>
      </c>
      <c r="AK190" s="58">
        <v>8.7779999999999993E-3</v>
      </c>
    </row>
    <row r="191" spans="1:37" ht="15" hidden="1" customHeight="1" x14ac:dyDescent="0.35">
      <c r="A191" s="37" t="s">
        <v>490</v>
      </c>
      <c r="B191" s="56" t="s">
        <v>327</v>
      </c>
      <c r="C191" s="57">
        <v>15.166945</v>
      </c>
      <c r="D191" s="57">
        <v>16.819814999999998</v>
      </c>
      <c r="E191" s="57">
        <v>16.983899999999998</v>
      </c>
      <c r="F191" s="57">
        <v>17.036954999999999</v>
      </c>
      <c r="G191" s="57">
        <v>17.520826</v>
      </c>
      <c r="H191" s="57">
        <v>17.736982000000001</v>
      </c>
      <c r="I191" s="57">
        <v>18.025956999999998</v>
      </c>
      <c r="J191" s="57">
        <v>18.431498000000001</v>
      </c>
      <c r="K191" s="57">
        <v>18.927897999999999</v>
      </c>
      <c r="L191" s="57">
        <v>19.5002</v>
      </c>
      <c r="M191" s="57">
        <v>20.083714000000001</v>
      </c>
      <c r="N191" s="57">
        <v>20.337225</v>
      </c>
      <c r="O191" s="57">
        <v>20.898678</v>
      </c>
      <c r="P191" s="57">
        <v>21.383772</v>
      </c>
      <c r="Q191" s="57">
        <v>21.795856000000001</v>
      </c>
      <c r="R191" s="57">
        <v>22.070501</v>
      </c>
      <c r="S191" s="57">
        <v>22.180422</v>
      </c>
      <c r="T191" s="57">
        <v>22.217096000000002</v>
      </c>
      <c r="U191" s="57">
        <v>22.232544000000001</v>
      </c>
      <c r="V191" s="57">
        <v>22.232544000000001</v>
      </c>
      <c r="W191" s="57">
        <v>22.232544000000001</v>
      </c>
      <c r="X191" s="57">
        <v>22.232541999999999</v>
      </c>
      <c r="Y191" s="57">
        <v>22.232541999999999</v>
      </c>
      <c r="Z191" s="57">
        <v>22.232544000000001</v>
      </c>
      <c r="AA191" s="57">
        <v>22.232541999999999</v>
      </c>
      <c r="AB191" s="57">
        <v>22.232541999999999</v>
      </c>
      <c r="AC191" s="57">
        <v>22.232541999999999</v>
      </c>
      <c r="AD191" s="57">
        <v>22.232541999999999</v>
      </c>
      <c r="AE191" s="57">
        <v>22.232544000000001</v>
      </c>
      <c r="AF191" s="57">
        <v>22.232541999999999</v>
      </c>
      <c r="AG191" s="57">
        <v>22.232544000000001</v>
      </c>
      <c r="AH191" s="57">
        <v>22.232541999999999</v>
      </c>
      <c r="AI191" s="57">
        <v>22.232541999999999</v>
      </c>
      <c r="AJ191" s="57">
        <v>22.232541999999999</v>
      </c>
      <c r="AK191" s="58">
        <v>8.7569999999999992E-3</v>
      </c>
    </row>
    <row r="192" spans="1:37" ht="15" hidden="1" customHeight="1" x14ac:dyDescent="0.35">
      <c r="A192" s="37" t="s">
        <v>491</v>
      </c>
      <c r="B192" s="56" t="s">
        <v>329</v>
      </c>
      <c r="C192" s="57">
        <v>0</v>
      </c>
      <c r="D192" s="57">
        <v>14.113035999999999</v>
      </c>
      <c r="E192" s="57">
        <v>14.401681999999999</v>
      </c>
      <c r="F192" s="57">
        <v>14.516216999999999</v>
      </c>
      <c r="G192" s="57">
        <v>15.038576000000001</v>
      </c>
      <c r="H192" s="57">
        <v>15.393996</v>
      </c>
      <c r="I192" s="57">
        <v>15.860334</v>
      </c>
      <c r="J192" s="57">
        <v>16.342506</v>
      </c>
      <c r="K192" s="57">
        <v>16.844891000000001</v>
      </c>
      <c r="L192" s="57">
        <v>17.369620999999999</v>
      </c>
      <c r="M192" s="57">
        <v>17.956704999999999</v>
      </c>
      <c r="N192" s="57">
        <v>18.160402000000001</v>
      </c>
      <c r="O192" s="57">
        <v>18.623778999999999</v>
      </c>
      <c r="P192" s="57">
        <v>19.028113999999999</v>
      </c>
      <c r="Q192" s="57">
        <v>19.373159000000001</v>
      </c>
      <c r="R192" s="57">
        <v>19.574472</v>
      </c>
      <c r="S192" s="57">
        <v>19.501100999999998</v>
      </c>
      <c r="T192" s="57">
        <v>19.583127999999999</v>
      </c>
      <c r="U192" s="57">
        <v>19.621297999999999</v>
      </c>
      <c r="V192" s="57">
        <v>19.701381999999999</v>
      </c>
      <c r="W192" s="57">
        <v>19.758365999999999</v>
      </c>
      <c r="X192" s="57">
        <v>19.810752999999998</v>
      </c>
      <c r="Y192" s="57">
        <v>19.863636</v>
      </c>
      <c r="Z192" s="57">
        <v>19.914277999999999</v>
      </c>
      <c r="AA192" s="57">
        <v>19.959820000000001</v>
      </c>
      <c r="AB192" s="57">
        <v>19.998438</v>
      </c>
      <c r="AC192" s="57">
        <v>20.029474</v>
      </c>
      <c r="AD192" s="57">
        <v>20.053158</v>
      </c>
      <c r="AE192" s="57">
        <v>20.071118999999999</v>
      </c>
      <c r="AF192" s="57">
        <v>20.084150000000001</v>
      </c>
      <c r="AG192" s="57">
        <v>20.092699</v>
      </c>
      <c r="AH192" s="57">
        <v>20.092457</v>
      </c>
      <c r="AI192" s="57">
        <v>20.092279000000001</v>
      </c>
      <c r="AJ192" s="57">
        <v>20.092175000000001</v>
      </c>
      <c r="AK192" s="58">
        <v>1.11E-2</v>
      </c>
    </row>
    <row r="193" spans="1:37" ht="15" hidden="1" customHeight="1" x14ac:dyDescent="0.35">
      <c r="A193" s="37" t="s">
        <v>492</v>
      </c>
      <c r="B193" s="56" t="s">
        <v>331</v>
      </c>
      <c r="C193" s="57">
        <v>0</v>
      </c>
      <c r="D193" s="57">
        <v>10.272853</v>
      </c>
      <c r="E193" s="57">
        <v>10.382417999999999</v>
      </c>
      <c r="F193" s="57">
        <v>10.434157000000001</v>
      </c>
      <c r="G193" s="57">
        <v>10.771236999999999</v>
      </c>
      <c r="H193" s="57">
        <v>10.967269</v>
      </c>
      <c r="I193" s="57">
        <v>11.226281</v>
      </c>
      <c r="J193" s="57">
        <v>11.553718</v>
      </c>
      <c r="K193" s="57">
        <v>11.940467</v>
      </c>
      <c r="L193" s="57">
        <v>12.351609</v>
      </c>
      <c r="M193" s="57">
        <v>12.798921</v>
      </c>
      <c r="N193" s="57">
        <v>12.969849</v>
      </c>
      <c r="O193" s="57">
        <v>13.342921</v>
      </c>
      <c r="P193" s="57">
        <v>13.655165999999999</v>
      </c>
      <c r="Q193" s="57">
        <v>13.924754</v>
      </c>
      <c r="R193" s="57">
        <v>14.104486</v>
      </c>
      <c r="S193" s="57">
        <v>14.180408</v>
      </c>
      <c r="T193" s="57">
        <v>14.205746</v>
      </c>
      <c r="U193" s="57">
        <v>14.211041</v>
      </c>
      <c r="V193" s="57">
        <v>14.211041</v>
      </c>
      <c r="W193" s="57">
        <v>14.211041</v>
      </c>
      <c r="X193" s="57">
        <v>14.211041</v>
      </c>
      <c r="Y193" s="57">
        <v>14.211042000000001</v>
      </c>
      <c r="Z193" s="57">
        <v>14.211041</v>
      </c>
      <c r="AA193" s="57">
        <v>14.211042000000001</v>
      </c>
      <c r="AB193" s="57">
        <v>14.211042000000001</v>
      </c>
      <c r="AC193" s="57">
        <v>14.211041</v>
      </c>
      <c r="AD193" s="57">
        <v>14.211042000000001</v>
      </c>
      <c r="AE193" s="57">
        <v>14.211041</v>
      </c>
      <c r="AF193" s="57">
        <v>14.211041</v>
      </c>
      <c r="AG193" s="57">
        <v>14.211042000000001</v>
      </c>
      <c r="AH193" s="57">
        <v>14.211041</v>
      </c>
      <c r="AI193" s="57">
        <v>14.211042000000001</v>
      </c>
      <c r="AJ193" s="57">
        <v>14.211041</v>
      </c>
      <c r="AK193" s="58">
        <v>1.0193000000000001E-2</v>
      </c>
    </row>
    <row r="194" spans="1:37" ht="15" hidden="1" customHeight="1" x14ac:dyDescent="0.35">
      <c r="A194" s="37" t="s">
        <v>493</v>
      </c>
      <c r="B194" s="56" t="s">
        <v>333</v>
      </c>
      <c r="C194" s="57">
        <v>0</v>
      </c>
      <c r="D194" s="57">
        <v>11.520417999999999</v>
      </c>
      <c r="E194" s="57">
        <v>11.520415</v>
      </c>
      <c r="F194" s="57">
        <v>11.520415</v>
      </c>
      <c r="G194" s="57">
        <v>11.520415</v>
      </c>
      <c r="H194" s="57">
        <v>11.520415</v>
      </c>
      <c r="I194" s="57">
        <v>11.520415</v>
      </c>
      <c r="J194" s="57">
        <v>11.520413</v>
      </c>
      <c r="K194" s="57">
        <v>11.520414000000001</v>
      </c>
      <c r="L194" s="57">
        <v>11.520415</v>
      </c>
      <c r="M194" s="57">
        <v>11.520415</v>
      </c>
      <c r="N194" s="57">
        <v>11.520415</v>
      </c>
      <c r="O194" s="57">
        <v>11.520415</v>
      </c>
      <c r="P194" s="57">
        <v>11.520414000000001</v>
      </c>
      <c r="Q194" s="57">
        <v>11.520415</v>
      </c>
      <c r="R194" s="57">
        <v>11.520414000000001</v>
      </c>
      <c r="S194" s="57">
        <v>11.520414000000001</v>
      </c>
      <c r="T194" s="57">
        <v>11.520415</v>
      </c>
      <c r="U194" s="57">
        <v>11.520415</v>
      </c>
      <c r="V194" s="57">
        <v>11.520415</v>
      </c>
      <c r="W194" s="57">
        <v>11.520414000000001</v>
      </c>
      <c r="X194" s="57">
        <v>11.520415</v>
      </c>
      <c r="Y194" s="57">
        <v>11.520415</v>
      </c>
      <c r="Z194" s="57">
        <v>11.520414000000001</v>
      </c>
      <c r="AA194" s="57">
        <v>11.520415</v>
      </c>
      <c r="AB194" s="57">
        <v>11.520415</v>
      </c>
      <c r="AC194" s="57">
        <v>11.520414000000001</v>
      </c>
      <c r="AD194" s="57">
        <v>11.520414000000001</v>
      </c>
      <c r="AE194" s="57">
        <v>11.520414000000001</v>
      </c>
      <c r="AF194" s="57">
        <v>11.520415</v>
      </c>
      <c r="AG194" s="57">
        <v>11.520415</v>
      </c>
      <c r="AH194" s="57">
        <v>11.520415</v>
      </c>
      <c r="AI194" s="57">
        <v>11.520415</v>
      </c>
      <c r="AJ194" s="57">
        <v>11.520415</v>
      </c>
      <c r="AK194" s="58">
        <v>0</v>
      </c>
    </row>
    <row r="195" spans="1:37" ht="15" hidden="1" customHeight="1" x14ac:dyDescent="0.35">
      <c r="A195" s="37" t="s">
        <v>494</v>
      </c>
      <c r="B195" s="56" t="s">
        <v>427</v>
      </c>
      <c r="C195" s="57">
        <v>8.4333709999999993</v>
      </c>
      <c r="D195" s="57">
        <v>8.8237459999999999</v>
      </c>
      <c r="E195" s="57">
        <v>8.8532039999999999</v>
      </c>
      <c r="F195" s="57">
        <v>8.8928840000000005</v>
      </c>
      <c r="G195" s="57">
        <v>9.1885560000000002</v>
      </c>
      <c r="H195" s="57">
        <v>9.3672830000000005</v>
      </c>
      <c r="I195" s="57">
        <v>9.5824759999999998</v>
      </c>
      <c r="J195" s="57">
        <v>9.8418810000000008</v>
      </c>
      <c r="K195" s="57">
        <v>10.136348</v>
      </c>
      <c r="L195" s="57">
        <v>10.442803</v>
      </c>
      <c r="M195" s="57">
        <v>10.783436</v>
      </c>
      <c r="N195" s="57">
        <v>10.949768000000001</v>
      </c>
      <c r="O195" s="57">
        <v>11.236462</v>
      </c>
      <c r="P195" s="57">
        <v>11.510793</v>
      </c>
      <c r="Q195" s="57">
        <v>11.764540999999999</v>
      </c>
      <c r="R195" s="57">
        <v>11.903606999999999</v>
      </c>
      <c r="S195" s="57">
        <v>11.911607999999999</v>
      </c>
      <c r="T195" s="57">
        <v>11.919383</v>
      </c>
      <c r="U195" s="57">
        <v>11.910311999999999</v>
      </c>
      <c r="V195" s="57">
        <v>11.917840999999999</v>
      </c>
      <c r="W195" s="57">
        <v>11.924322</v>
      </c>
      <c r="X195" s="57">
        <v>11.931355</v>
      </c>
      <c r="Y195" s="57">
        <v>11.93863</v>
      </c>
      <c r="Z195" s="57">
        <v>11.948675</v>
      </c>
      <c r="AA195" s="57">
        <v>11.95804</v>
      </c>
      <c r="AB195" s="57">
        <v>11.9672</v>
      </c>
      <c r="AC195" s="57">
        <v>11.976357999999999</v>
      </c>
      <c r="AD195" s="57">
        <v>11.985683999999999</v>
      </c>
      <c r="AE195" s="57">
        <v>11.993372000000001</v>
      </c>
      <c r="AF195" s="57">
        <v>12.003622</v>
      </c>
      <c r="AG195" s="57">
        <v>12.014277</v>
      </c>
      <c r="AH195" s="57">
        <v>12.025264</v>
      </c>
      <c r="AI195" s="57">
        <v>12.036317</v>
      </c>
      <c r="AJ195" s="57">
        <v>12.046656</v>
      </c>
      <c r="AK195" s="58">
        <v>9.7769999999999992E-3</v>
      </c>
    </row>
    <row r="196" spans="1:37" ht="15" hidden="1" customHeight="1" x14ac:dyDescent="0.35">
      <c r="A196" s="13"/>
      <c r="B196" s="40" t="s">
        <v>348</v>
      </c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</row>
    <row r="197" spans="1:37" ht="15" hidden="1" customHeight="1" x14ac:dyDescent="0.35">
      <c r="A197" s="37" t="s">
        <v>495</v>
      </c>
      <c r="B197" s="56" t="s">
        <v>317</v>
      </c>
      <c r="C197" s="57">
        <v>6.5998830000000002</v>
      </c>
      <c r="D197" s="57">
        <v>6.820227</v>
      </c>
      <c r="E197" s="57">
        <v>6.86076</v>
      </c>
      <c r="F197" s="57">
        <v>6.917414</v>
      </c>
      <c r="G197" s="57">
        <v>6.9947650000000001</v>
      </c>
      <c r="H197" s="57">
        <v>7.1021879999999999</v>
      </c>
      <c r="I197" s="57">
        <v>7.2309960000000002</v>
      </c>
      <c r="J197" s="57">
        <v>7.4026180000000004</v>
      </c>
      <c r="K197" s="57">
        <v>7.6006549999999997</v>
      </c>
      <c r="L197" s="57">
        <v>7.819922</v>
      </c>
      <c r="M197" s="57">
        <v>8.0449830000000002</v>
      </c>
      <c r="N197" s="57">
        <v>8.160266</v>
      </c>
      <c r="O197" s="57">
        <v>8.3217739999999996</v>
      </c>
      <c r="P197" s="57">
        <v>8.4549970000000005</v>
      </c>
      <c r="Q197" s="57">
        <v>8.5703829999999996</v>
      </c>
      <c r="R197" s="57">
        <v>8.6325040000000008</v>
      </c>
      <c r="S197" s="57">
        <v>8.6383469999999996</v>
      </c>
      <c r="T197" s="57">
        <v>8.6438500000000005</v>
      </c>
      <c r="U197" s="57">
        <v>8.6438269999999999</v>
      </c>
      <c r="V197" s="57">
        <v>8.6476819999999996</v>
      </c>
      <c r="W197" s="57">
        <v>8.6504359999999991</v>
      </c>
      <c r="X197" s="57">
        <v>8.6506319999999999</v>
      </c>
      <c r="Y197" s="57">
        <v>8.6511499999999995</v>
      </c>
      <c r="Z197" s="57">
        <v>8.6515769999999996</v>
      </c>
      <c r="AA197" s="57">
        <v>8.6524570000000001</v>
      </c>
      <c r="AB197" s="57">
        <v>8.6535309999999992</v>
      </c>
      <c r="AC197" s="57">
        <v>8.654325</v>
      </c>
      <c r="AD197" s="57">
        <v>8.6551189999999991</v>
      </c>
      <c r="AE197" s="57">
        <v>8.6559670000000004</v>
      </c>
      <c r="AF197" s="57">
        <v>8.6568950000000005</v>
      </c>
      <c r="AG197" s="57">
        <v>8.6579339999999991</v>
      </c>
      <c r="AH197" s="57">
        <v>8.6591179999999994</v>
      </c>
      <c r="AI197" s="57">
        <v>8.6604880000000009</v>
      </c>
      <c r="AJ197" s="57">
        <v>8.6625449999999997</v>
      </c>
      <c r="AK197" s="58">
        <v>7.4999999999999997E-3</v>
      </c>
    </row>
    <row r="198" spans="1:37" ht="15" hidden="1" customHeight="1" x14ac:dyDescent="0.35">
      <c r="A198" s="37" t="s">
        <v>496</v>
      </c>
      <c r="B198" s="56" t="s">
        <v>319</v>
      </c>
      <c r="C198" s="57">
        <v>6.3706759999999996</v>
      </c>
      <c r="D198" s="57">
        <v>5.9342560000000004</v>
      </c>
      <c r="E198" s="57">
        <v>6.0221549999999997</v>
      </c>
      <c r="F198" s="57">
        <v>6.0603389999999999</v>
      </c>
      <c r="G198" s="57">
        <v>6.2222809999999997</v>
      </c>
      <c r="H198" s="57">
        <v>6.3260430000000003</v>
      </c>
      <c r="I198" s="57">
        <v>6.4539220000000004</v>
      </c>
      <c r="J198" s="57">
        <v>6.6006739999999997</v>
      </c>
      <c r="K198" s="57">
        <v>6.7684129999999998</v>
      </c>
      <c r="L198" s="57">
        <v>6.9433809999999996</v>
      </c>
      <c r="M198" s="57">
        <v>7.1201920000000003</v>
      </c>
      <c r="N198" s="57">
        <v>7.1870960000000004</v>
      </c>
      <c r="O198" s="57">
        <v>7.3247920000000004</v>
      </c>
      <c r="P198" s="57">
        <v>7.4497840000000002</v>
      </c>
      <c r="Q198" s="57">
        <v>7.5597580000000004</v>
      </c>
      <c r="R198" s="57">
        <v>7.6179129999999997</v>
      </c>
      <c r="S198" s="57">
        <v>7.6163230000000004</v>
      </c>
      <c r="T198" s="57">
        <v>7.6151249999999999</v>
      </c>
      <c r="U198" s="57">
        <v>7.6142459999999996</v>
      </c>
      <c r="V198" s="57">
        <v>7.6136999999999997</v>
      </c>
      <c r="W198" s="57">
        <v>7.6134240000000002</v>
      </c>
      <c r="X198" s="57">
        <v>7.586328</v>
      </c>
      <c r="Y198" s="57">
        <v>7.5786600000000002</v>
      </c>
      <c r="Z198" s="57">
        <v>7.581442</v>
      </c>
      <c r="AA198" s="57">
        <v>7.5856089999999998</v>
      </c>
      <c r="AB198" s="57">
        <v>7.5916009999999998</v>
      </c>
      <c r="AC198" s="57">
        <v>7.5997159999999999</v>
      </c>
      <c r="AD198" s="57">
        <v>7.6098660000000002</v>
      </c>
      <c r="AE198" s="57">
        <v>7.6203649999999996</v>
      </c>
      <c r="AF198" s="57">
        <v>7.622973</v>
      </c>
      <c r="AG198" s="57">
        <v>7.6255889999999997</v>
      </c>
      <c r="AH198" s="57">
        <v>7.6280409999999996</v>
      </c>
      <c r="AI198" s="57">
        <v>7.6301819999999996</v>
      </c>
      <c r="AJ198" s="57">
        <v>7.6319319999999999</v>
      </c>
      <c r="AK198" s="58">
        <v>7.8930000000000007E-3</v>
      </c>
    </row>
    <row r="199" spans="1:37" ht="15" hidden="1" customHeight="1" x14ac:dyDescent="0.35">
      <c r="A199" s="37" t="s">
        <v>497</v>
      </c>
      <c r="B199" s="56" t="s">
        <v>321</v>
      </c>
      <c r="C199" s="57">
        <v>5.472283</v>
      </c>
      <c r="D199" s="57">
        <v>6.3757919999999997</v>
      </c>
      <c r="E199" s="57">
        <v>6.2913420000000002</v>
      </c>
      <c r="F199" s="57">
        <v>6.3214550000000003</v>
      </c>
      <c r="G199" s="57">
        <v>6.498996</v>
      </c>
      <c r="H199" s="57">
        <v>6.6021470000000004</v>
      </c>
      <c r="I199" s="57">
        <v>6.7340999999999998</v>
      </c>
      <c r="J199" s="57">
        <v>6.897856</v>
      </c>
      <c r="K199" s="57">
        <v>7.084962</v>
      </c>
      <c r="L199" s="57">
        <v>7.2561249999999999</v>
      </c>
      <c r="M199" s="57">
        <v>7.4305979999999998</v>
      </c>
      <c r="N199" s="57">
        <v>7.515549</v>
      </c>
      <c r="O199" s="57">
        <v>7.6664859999999999</v>
      </c>
      <c r="P199" s="57">
        <v>7.7892450000000002</v>
      </c>
      <c r="Q199" s="57">
        <v>7.8947180000000001</v>
      </c>
      <c r="R199" s="57">
        <v>7.9374390000000004</v>
      </c>
      <c r="S199" s="57">
        <v>7.918069</v>
      </c>
      <c r="T199" s="57">
        <v>7.8962510000000004</v>
      </c>
      <c r="U199" s="57">
        <v>7.8722089999999998</v>
      </c>
      <c r="V199" s="57">
        <v>7.847512</v>
      </c>
      <c r="W199" s="57">
        <v>7.8242529999999997</v>
      </c>
      <c r="X199" s="57">
        <v>7.803267</v>
      </c>
      <c r="Y199" s="57">
        <v>7.7834240000000001</v>
      </c>
      <c r="Z199" s="57">
        <v>7.7639300000000002</v>
      </c>
      <c r="AA199" s="57">
        <v>7.7459350000000002</v>
      </c>
      <c r="AB199" s="57">
        <v>7.7288389999999998</v>
      </c>
      <c r="AC199" s="57">
        <v>7.7121820000000003</v>
      </c>
      <c r="AD199" s="57">
        <v>7.6964079999999999</v>
      </c>
      <c r="AE199" s="57">
        <v>7.6817260000000003</v>
      </c>
      <c r="AF199" s="57">
        <v>7.6681439999999998</v>
      </c>
      <c r="AG199" s="57">
        <v>7.6550539999999998</v>
      </c>
      <c r="AH199" s="57">
        <v>7.642557</v>
      </c>
      <c r="AI199" s="57">
        <v>7.6304959999999999</v>
      </c>
      <c r="AJ199" s="57">
        <v>7.6181869999999998</v>
      </c>
      <c r="AK199" s="58">
        <v>5.5789999999999998E-3</v>
      </c>
    </row>
    <row r="200" spans="1:37" ht="15" hidden="1" customHeight="1" x14ac:dyDescent="0.35">
      <c r="A200" s="37" t="s">
        <v>498</v>
      </c>
      <c r="B200" s="56" t="s">
        <v>323</v>
      </c>
      <c r="C200" s="57">
        <v>6.2446219999999997</v>
      </c>
      <c r="D200" s="57">
        <v>6.4314840000000002</v>
      </c>
      <c r="E200" s="57">
        <v>6.4930830000000004</v>
      </c>
      <c r="F200" s="57">
        <v>6.5526460000000002</v>
      </c>
      <c r="G200" s="57">
        <v>6.71814</v>
      </c>
      <c r="H200" s="57">
        <v>6.8485290000000001</v>
      </c>
      <c r="I200" s="57">
        <v>7.0071519999999996</v>
      </c>
      <c r="J200" s="57">
        <v>7.1965849999999998</v>
      </c>
      <c r="K200" s="57">
        <v>7.4073640000000003</v>
      </c>
      <c r="L200" s="57">
        <v>7.6246140000000002</v>
      </c>
      <c r="M200" s="57">
        <v>7.8459450000000004</v>
      </c>
      <c r="N200" s="57">
        <v>7.9354319999999996</v>
      </c>
      <c r="O200" s="57">
        <v>8.0887170000000008</v>
      </c>
      <c r="P200" s="57">
        <v>8.2131900000000009</v>
      </c>
      <c r="Q200" s="57">
        <v>8.3214070000000007</v>
      </c>
      <c r="R200" s="57">
        <v>8.3916989999999991</v>
      </c>
      <c r="S200" s="57">
        <v>8.4112439999999999</v>
      </c>
      <c r="T200" s="57">
        <v>8.4175550000000001</v>
      </c>
      <c r="U200" s="57">
        <v>8.4157740000000008</v>
      </c>
      <c r="V200" s="57">
        <v>8.4074190000000009</v>
      </c>
      <c r="W200" s="57">
        <v>8.4085149999999995</v>
      </c>
      <c r="X200" s="57">
        <v>8.4071040000000004</v>
      </c>
      <c r="Y200" s="57">
        <v>8.4063400000000001</v>
      </c>
      <c r="Z200" s="57">
        <v>8.4057860000000009</v>
      </c>
      <c r="AA200" s="57">
        <v>8.4053570000000004</v>
      </c>
      <c r="AB200" s="57">
        <v>8.4049870000000002</v>
      </c>
      <c r="AC200" s="57">
        <v>8.4046520000000005</v>
      </c>
      <c r="AD200" s="57">
        <v>8.4033149999999992</v>
      </c>
      <c r="AE200" s="57">
        <v>8.4015920000000008</v>
      </c>
      <c r="AF200" s="57">
        <v>8.3994710000000001</v>
      </c>
      <c r="AG200" s="57">
        <v>8.3954830000000005</v>
      </c>
      <c r="AH200" s="57">
        <v>8.3880909999999993</v>
      </c>
      <c r="AI200" s="57">
        <v>8.3803570000000001</v>
      </c>
      <c r="AJ200" s="57">
        <v>8.3667219999999993</v>
      </c>
      <c r="AK200" s="58">
        <v>8.2539999999999992E-3</v>
      </c>
    </row>
    <row r="201" spans="1:37" ht="15" hidden="1" customHeight="1" x14ac:dyDescent="0.35">
      <c r="A201" s="37" t="s">
        <v>499</v>
      </c>
      <c r="B201" s="56" t="s">
        <v>325</v>
      </c>
      <c r="C201" s="57">
        <v>0</v>
      </c>
      <c r="D201" s="57">
        <v>0</v>
      </c>
      <c r="E201" s="57">
        <v>0</v>
      </c>
      <c r="F201" s="57">
        <v>0</v>
      </c>
      <c r="G201" s="57">
        <v>0</v>
      </c>
      <c r="H201" s="57">
        <v>0</v>
      </c>
      <c r="I201" s="57">
        <v>0</v>
      </c>
      <c r="J201" s="57">
        <v>0</v>
      </c>
      <c r="K201" s="57">
        <v>0</v>
      </c>
      <c r="L201" s="57">
        <v>0</v>
      </c>
      <c r="M201" s="57">
        <v>0</v>
      </c>
      <c r="N201" s="57">
        <v>0</v>
      </c>
      <c r="O201" s="57">
        <v>0</v>
      </c>
      <c r="P201" s="57">
        <v>0</v>
      </c>
      <c r="Q201" s="57">
        <v>0</v>
      </c>
      <c r="R201" s="57">
        <v>0</v>
      </c>
      <c r="S201" s="57">
        <v>0</v>
      </c>
      <c r="T201" s="57">
        <v>0</v>
      </c>
      <c r="U201" s="57">
        <v>0</v>
      </c>
      <c r="V201" s="57">
        <v>0</v>
      </c>
      <c r="W201" s="57">
        <v>0</v>
      </c>
      <c r="X201" s="57">
        <v>0</v>
      </c>
      <c r="Y201" s="57">
        <v>0</v>
      </c>
      <c r="Z201" s="57">
        <v>0</v>
      </c>
      <c r="AA201" s="57">
        <v>0</v>
      </c>
      <c r="AB201" s="57">
        <v>0</v>
      </c>
      <c r="AC201" s="57">
        <v>0</v>
      </c>
      <c r="AD201" s="57">
        <v>0</v>
      </c>
      <c r="AE201" s="57">
        <v>0</v>
      </c>
      <c r="AF201" s="57">
        <v>0</v>
      </c>
      <c r="AG201" s="57">
        <v>0</v>
      </c>
      <c r="AH201" s="57">
        <v>0</v>
      </c>
      <c r="AI201" s="57">
        <v>0</v>
      </c>
      <c r="AJ201" s="57">
        <v>0</v>
      </c>
      <c r="AK201" s="58" t="s">
        <v>123</v>
      </c>
    </row>
    <row r="202" spans="1:37" ht="15" hidden="1" customHeight="1" x14ac:dyDescent="0.35">
      <c r="A202" s="37" t="s">
        <v>500</v>
      </c>
      <c r="B202" s="56" t="s">
        <v>327</v>
      </c>
      <c r="C202" s="57">
        <v>0</v>
      </c>
      <c r="D202" s="57">
        <v>7.9114659999999999</v>
      </c>
      <c r="E202" s="57">
        <v>11.871566</v>
      </c>
      <c r="F202" s="57">
        <v>11.904978</v>
      </c>
      <c r="G202" s="57">
        <v>12.160323999999999</v>
      </c>
      <c r="H202" s="57">
        <v>12.288104000000001</v>
      </c>
      <c r="I202" s="57">
        <v>12.457964</v>
      </c>
      <c r="J202" s="57">
        <v>12.677249</v>
      </c>
      <c r="K202" s="57">
        <v>12.923068000000001</v>
      </c>
      <c r="L202" s="57">
        <v>13.201089</v>
      </c>
      <c r="M202" s="57">
        <v>13.500767</v>
      </c>
      <c r="N202" s="57">
        <v>13.624096</v>
      </c>
      <c r="O202" s="57">
        <v>13.892499000000001</v>
      </c>
      <c r="P202" s="57">
        <v>14.139872</v>
      </c>
      <c r="Q202" s="57">
        <v>14.354289</v>
      </c>
      <c r="R202" s="57">
        <v>14.48175</v>
      </c>
      <c r="S202" s="57">
        <v>14.504619999999999</v>
      </c>
      <c r="T202" s="57">
        <v>14.519325</v>
      </c>
      <c r="U202" s="57">
        <v>14.520246999999999</v>
      </c>
      <c r="V202" s="57">
        <v>14.52</v>
      </c>
      <c r="W202" s="57">
        <v>14.519045</v>
      </c>
      <c r="X202" s="57">
        <v>14.518165</v>
      </c>
      <c r="Y202" s="57">
        <v>14.517346999999999</v>
      </c>
      <c r="Z202" s="57">
        <v>14.516572</v>
      </c>
      <c r="AA202" s="57">
        <v>14.515841999999999</v>
      </c>
      <c r="AB202" s="57">
        <v>14.51515</v>
      </c>
      <c r="AC202" s="57">
        <v>14.514485000000001</v>
      </c>
      <c r="AD202" s="57">
        <v>14.513847999999999</v>
      </c>
      <c r="AE202" s="57">
        <v>14.513242999999999</v>
      </c>
      <c r="AF202" s="57">
        <v>14.512672999999999</v>
      </c>
      <c r="AG202" s="57">
        <v>14.512147000000001</v>
      </c>
      <c r="AH202" s="57">
        <v>14.511658000000001</v>
      </c>
      <c r="AI202" s="57">
        <v>14.511206</v>
      </c>
      <c r="AJ202" s="57">
        <v>14.510787000000001</v>
      </c>
      <c r="AK202" s="58">
        <v>1.9136E-2</v>
      </c>
    </row>
    <row r="203" spans="1:37" ht="15" hidden="1" customHeight="1" x14ac:dyDescent="0.35">
      <c r="A203" s="37" t="s">
        <v>501</v>
      </c>
      <c r="B203" s="56" t="s">
        <v>329</v>
      </c>
      <c r="C203" s="57">
        <v>0</v>
      </c>
      <c r="D203" s="57">
        <v>1.375383</v>
      </c>
      <c r="E203" s="57">
        <v>10.05395</v>
      </c>
      <c r="F203" s="57">
        <v>10.141945</v>
      </c>
      <c r="G203" s="57">
        <v>10.436864999999999</v>
      </c>
      <c r="H203" s="57">
        <v>10.644992999999999</v>
      </c>
      <c r="I203" s="57">
        <v>10.913904</v>
      </c>
      <c r="J203" s="57">
        <v>11.239521999999999</v>
      </c>
      <c r="K203" s="57">
        <v>11.589805</v>
      </c>
      <c r="L203" s="57">
        <v>11.936019999999999</v>
      </c>
      <c r="M203" s="57">
        <v>12.285615999999999</v>
      </c>
      <c r="N203" s="57">
        <v>12.391835</v>
      </c>
      <c r="O203" s="57">
        <v>12.588770999999999</v>
      </c>
      <c r="P203" s="57">
        <v>12.80198</v>
      </c>
      <c r="Q203" s="57">
        <v>12.998927999999999</v>
      </c>
      <c r="R203" s="57">
        <v>13.110041000000001</v>
      </c>
      <c r="S203" s="57">
        <v>13.130402999999999</v>
      </c>
      <c r="T203" s="57">
        <v>13.081282</v>
      </c>
      <c r="U203" s="57">
        <v>13.036749</v>
      </c>
      <c r="V203" s="57">
        <v>13.069077999999999</v>
      </c>
      <c r="W203" s="57">
        <v>13.083608</v>
      </c>
      <c r="X203" s="57">
        <v>13.120680999999999</v>
      </c>
      <c r="Y203" s="57">
        <v>13.152775999999999</v>
      </c>
      <c r="Z203" s="57">
        <v>13.185354999999999</v>
      </c>
      <c r="AA203" s="57">
        <v>13.217001</v>
      </c>
      <c r="AB203" s="57">
        <v>13.246644</v>
      </c>
      <c r="AC203" s="57">
        <v>13.273211999999999</v>
      </c>
      <c r="AD203" s="57">
        <v>13.29552</v>
      </c>
      <c r="AE203" s="57">
        <v>13.312075</v>
      </c>
      <c r="AF203" s="57">
        <v>13.325437000000001</v>
      </c>
      <c r="AG203" s="57">
        <v>13.335711</v>
      </c>
      <c r="AH203" s="57">
        <v>13.343432999999999</v>
      </c>
      <c r="AI203" s="57">
        <v>13.349387999999999</v>
      </c>
      <c r="AJ203" s="57">
        <v>13.354041</v>
      </c>
      <c r="AK203" s="58">
        <v>7.3618000000000003E-2</v>
      </c>
    </row>
    <row r="204" spans="1:37" ht="15" hidden="1" customHeight="1" x14ac:dyDescent="0.35">
      <c r="A204" s="37" t="s">
        <v>502</v>
      </c>
      <c r="B204" s="56" t="s">
        <v>331</v>
      </c>
      <c r="C204" s="57">
        <v>0</v>
      </c>
      <c r="D204" s="57">
        <v>1.363818</v>
      </c>
      <c r="E204" s="57">
        <v>8.9385519999999996</v>
      </c>
      <c r="F204" s="57">
        <v>8.9918960000000006</v>
      </c>
      <c r="G204" s="57">
        <v>9.2145899999999994</v>
      </c>
      <c r="H204" s="57">
        <v>9.3531069999999996</v>
      </c>
      <c r="I204" s="57">
        <v>9.5340679999999995</v>
      </c>
      <c r="J204" s="57">
        <v>9.7624940000000002</v>
      </c>
      <c r="K204" s="57">
        <v>10.020200000000001</v>
      </c>
      <c r="L204" s="57">
        <v>10.301494999999999</v>
      </c>
      <c r="M204" s="57">
        <v>10.601782999999999</v>
      </c>
      <c r="N204" s="57">
        <v>10.709752999999999</v>
      </c>
      <c r="O204" s="57">
        <v>10.919966000000001</v>
      </c>
      <c r="P204" s="57">
        <v>11.101459999999999</v>
      </c>
      <c r="Q204" s="57">
        <v>11.266972000000001</v>
      </c>
      <c r="R204" s="57">
        <v>11.363353999999999</v>
      </c>
      <c r="S204" s="57">
        <v>11.379628</v>
      </c>
      <c r="T204" s="57">
        <v>11.387623</v>
      </c>
      <c r="U204" s="57">
        <v>11.321859999999999</v>
      </c>
      <c r="V204" s="57">
        <v>11.328517</v>
      </c>
      <c r="W204" s="57">
        <v>11.337166</v>
      </c>
      <c r="X204" s="57">
        <v>11.306277</v>
      </c>
      <c r="Y204" s="57">
        <v>11.321028</v>
      </c>
      <c r="Z204" s="57">
        <v>11.338403</v>
      </c>
      <c r="AA204" s="57">
        <v>11.358454999999999</v>
      </c>
      <c r="AB204" s="57">
        <v>11.380922999999999</v>
      </c>
      <c r="AC204" s="57">
        <v>11.40527</v>
      </c>
      <c r="AD204" s="57">
        <v>11.430652</v>
      </c>
      <c r="AE204" s="57">
        <v>11.454190000000001</v>
      </c>
      <c r="AF204" s="57">
        <v>11.463385000000001</v>
      </c>
      <c r="AG204" s="57">
        <v>11.470950999999999</v>
      </c>
      <c r="AH204" s="57">
        <v>11.477052</v>
      </c>
      <c r="AI204" s="57">
        <v>11.481887</v>
      </c>
      <c r="AJ204" s="57">
        <v>11.484220000000001</v>
      </c>
      <c r="AK204" s="58">
        <v>6.8850999999999996E-2</v>
      </c>
    </row>
    <row r="205" spans="1:37" ht="15" hidden="1" customHeight="1" x14ac:dyDescent="0.35">
      <c r="A205" s="37" t="s">
        <v>503</v>
      </c>
      <c r="B205" s="56" t="s">
        <v>333</v>
      </c>
      <c r="C205" s="57">
        <v>0</v>
      </c>
      <c r="D205" s="57">
        <v>7.892048</v>
      </c>
      <c r="E205" s="57">
        <v>8.0608160000000009</v>
      </c>
      <c r="F205" s="57">
        <v>8.0608160000000009</v>
      </c>
      <c r="G205" s="57">
        <v>8.0608160000000009</v>
      </c>
      <c r="H205" s="57">
        <v>8.0608160000000009</v>
      </c>
      <c r="I205" s="57">
        <v>8.0608160000000009</v>
      </c>
      <c r="J205" s="57">
        <v>8.0608160000000009</v>
      </c>
      <c r="K205" s="57">
        <v>8.0608160000000009</v>
      </c>
      <c r="L205" s="57">
        <v>8.0608160000000009</v>
      </c>
      <c r="M205" s="57">
        <v>8.0608170000000001</v>
      </c>
      <c r="N205" s="57">
        <v>8.0608160000000009</v>
      </c>
      <c r="O205" s="57">
        <v>8.0608160000000009</v>
      </c>
      <c r="P205" s="57">
        <v>8.0608160000000009</v>
      </c>
      <c r="Q205" s="57">
        <v>8.0608160000000009</v>
      </c>
      <c r="R205" s="57">
        <v>8.0608160000000009</v>
      </c>
      <c r="S205" s="57">
        <v>8.0608160000000009</v>
      </c>
      <c r="T205" s="57">
        <v>8.0608160000000009</v>
      </c>
      <c r="U205" s="57">
        <v>8.0608160000000009</v>
      </c>
      <c r="V205" s="57">
        <v>8.0608170000000001</v>
      </c>
      <c r="W205" s="57">
        <v>8.0608160000000009</v>
      </c>
      <c r="X205" s="57">
        <v>8.0608160000000009</v>
      </c>
      <c r="Y205" s="57">
        <v>8.0608160000000009</v>
      </c>
      <c r="Z205" s="57">
        <v>8.0608160000000009</v>
      </c>
      <c r="AA205" s="57">
        <v>8.0608160000000009</v>
      </c>
      <c r="AB205" s="57">
        <v>8.0608160000000009</v>
      </c>
      <c r="AC205" s="57">
        <v>8.0608160000000009</v>
      </c>
      <c r="AD205" s="57">
        <v>8.0608160000000009</v>
      </c>
      <c r="AE205" s="57">
        <v>8.0608160000000009</v>
      </c>
      <c r="AF205" s="57">
        <v>8.0608160000000009</v>
      </c>
      <c r="AG205" s="57">
        <v>8.0608160000000009</v>
      </c>
      <c r="AH205" s="57">
        <v>8.0608160000000009</v>
      </c>
      <c r="AI205" s="57">
        <v>8.0608160000000009</v>
      </c>
      <c r="AJ205" s="57">
        <v>8.0608160000000009</v>
      </c>
      <c r="AK205" s="58">
        <v>6.6100000000000002E-4</v>
      </c>
    </row>
    <row r="206" spans="1:37" ht="15" hidden="1" customHeight="1" x14ac:dyDescent="0.35">
      <c r="A206" s="37" t="s">
        <v>504</v>
      </c>
      <c r="B206" s="56" t="s">
        <v>438</v>
      </c>
      <c r="C206" s="57">
        <v>6.5948120000000001</v>
      </c>
      <c r="D206" s="57">
        <v>6.8147489999999999</v>
      </c>
      <c r="E206" s="57">
        <v>6.855842</v>
      </c>
      <c r="F206" s="57">
        <v>6.9127409999999996</v>
      </c>
      <c r="G206" s="57">
        <v>6.991339</v>
      </c>
      <c r="H206" s="57">
        <v>7.0990729999999997</v>
      </c>
      <c r="I206" s="57">
        <v>7.2282440000000001</v>
      </c>
      <c r="J206" s="57">
        <v>7.4000539999999999</v>
      </c>
      <c r="K206" s="57">
        <v>7.5981969999999999</v>
      </c>
      <c r="L206" s="57">
        <v>7.817348</v>
      </c>
      <c r="M206" s="57">
        <v>8.0422460000000004</v>
      </c>
      <c r="N206" s="57">
        <v>8.1570540000000005</v>
      </c>
      <c r="O206" s="57">
        <v>8.3182500000000008</v>
      </c>
      <c r="P206" s="57">
        <v>8.451098</v>
      </c>
      <c r="Q206" s="57">
        <v>8.5660640000000008</v>
      </c>
      <c r="R206" s="57">
        <v>8.627955</v>
      </c>
      <c r="S206" s="57">
        <v>8.6336589999999998</v>
      </c>
      <c r="T206" s="57">
        <v>8.6387619999999998</v>
      </c>
      <c r="U206" s="57">
        <v>8.6382329999999996</v>
      </c>
      <c r="V206" s="57">
        <v>8.6412560000000003</v>
      </c>
      <c r="W206" s="57">
        <v>8.6433710000000001</v>
      </c>
      <c r="X206" s="57">
        <v>8.6428600000000007</v>
      </c>
      <c r="Y206" s="57">
        <v>8.6426219999999994</v>
      </c>
      <c r="Z206" s="57">
        <v>8.6422150000000002</v>
      </c>
      <c r="AA206" s="57">
        <v>8.6421729999999997</v>
      </c>
      <c r="AB206" s="57">
        <v>8.6422229999999995</v>
      </c>
      <c r="AC206" s="57">
        <v>8.6419250000000005</v>
      </c>
      <c r="AD206" s="57">
        <v>8.641489</v>
      </c>
      <c r="AE206" s="57">
        <v>8.6409950000000002</v>
      </c>
      <c r="AF206" s="57">
        <v>8.6405659999999997</v>
      </c>
      <c r="AG206" s="57">
        <v>8.6400579999999998</v>
      </c>
      <c r="AH206" s="57">
        <v>8.6393299999999993</v>
      </c>
      <c r="AI206" s="57">
        <v>8.6389469999999999</v>
      </c>
      <c r="AJ206" s="57">
        <v>8.6386839999999996</v>
      </c>
      <c r="AK206" s="58">
        <v>7.4390000000000003E-3</v>
      </c>
    </row>
    <row r="207" spans="1:37" ht="15" hidden="1" customHeight="1" x14ac:dyDescent="0.35">
      <c r="A207" s="37" t="s">
        <v>505</v>
      </c>
      <c r="B207" s="40" t="s">
        <v>440</v>
      </c>
      <c r="C207" s="59">
        <v>7.585216</v>
      </c>
      <c r="D207" s="59">
        <v>7.8714259999999996</v>
      </c>
      <c r="E207" s="59">
        <v>7.8891099999999996</v>
      </c>
      <c r="F207" s="59">
        <v>8.0013930000000002</v>
      </c>
      <c r="G207" s="59">
        <v>8.1648359999999993</v>
      </c>
      <c r="H207" s="59">
        <v>8.2371259999999999</v>
      </c>
      <c r="I207" s="59">
        <v>8.4154579999999992</v>
      </c>
      <c r="J207" s="59">
        <v>8.6534580000000005</v>
      </c>
      <c r="K207" s="59">
        <v>8.908118</v>
      </c>
      <c r="L207" s="59">
        <v>9.1809650000000005</v>
      </c>
      <c r="M207" s="59">
        <v>9.4640179999999994</v>
      </c>
      <c r="N207" s="59">
        <v>9.6211629999999992</v>
      </c>
      <c r="O207" s="59">
        <v>9.8279300000000003</v>
      </c>
      <c r="P207" s="59">
        <v>10.005991</v>
      </c>
      <c r="Q207" s="59">
        <v>10.166619000000001</v>
      </c>
      <c r="R207" s="59">
        <v>10.255566999999999</v>
      </c>
      <c r="S207" s="59">
        <v>10.279451999999999</v>
      </c>
      <c r="T207" s="59">
        <v>10.296113999999999</v>
      </c>
      <c r="U207" s="59">
        <v>10.310067</v>
      </c>
      <c r="V207" s="59">
        <v>10.337543</v>
      </c>
      <c r="W207" s="59">
        <v>10.357829000000001</v>
      </c>
      <c r="X207" s="59">
        <v>10.370578999999999</v>
      </c>
      <c r="Y207" s="59">
        <v>10.385742</v>
      </c>
      <c r="Z207" s="59">
        <v>10.404567</v>
      </c>
      <c r="AA207" s="59">
        <v>10.422866000000001</v>
      </c>
      <c r="AB207" s="59">
        <v>10.434202000000001</v>
      </c>
      <c r="AC207" s="59">
        <v>10.447293</v>
      </c>
      <c r="AD207" s="59">
        <v>10.467929</v>
      </c>
      <c r="AE207" s="59">
        <v>10.486052000000001</v>
      </c>
      <c r="AF207" s="59">
        <v>10.509328</v>
      </c>
      <c r="AG207" s="59">
        <v>10.526007</v>
      </c>
      <c r="AH207" s="59">
        <v>10.544757000000001</v>
      </c>
      <c r="AI207" s="59">
        <v>10.566418000000001</v>
      </c>
      <c r="AJ207" s="59">
        <v>10.586605</v>
      </c>
      <c r="AK207" s="60">
        <v>9.3039999999999998E-3</v>
      </c>
    </row>
    <row r="208" spans="1:37" ht="15.75" hidden="1" customHeight="1" x14ac:dyDescent="0.35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</row>
    <row r="209" spans="1:37" ht="15" customHeight="1" x14ac:dyDescent="0.35">
      <c r="A209" s="13"/>
      <c r="B209" s="40" t="s">
        <v>506</v>
      </c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</row>
    <row r="210" spans="1:37" ht="15" customHeight="1" x14ac:dyDescent="0.35">
      <c r="A210" s="13"/>
      <c r="B210" s="40" t="s">
        <v>315</v>
      </c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</row>
    <row r="211" spans="1:37" ht="15" customHeight="1" x14ac:dyDescent="0.35">
      <c r="A211" s="37" t="s">
        <v>507</v>
      </c>
      <c r="B211" s="56" t="s">
        <v>317</v>
      </c>
      <c r="C211" s="62">
        <v>13.168807202907859</v>
      </c>
      <c r="D211" s="62">
        <v>13.791475279907555</v>
      </c>
      <c r="E211" s="62">
        <v>14.06028987654603</v>
      </c>
      <c r="F211" s="62">
        <v>14.05214140482626</v>
      </c>
      <c r="G211" s="62">
        <v>14.038854712280745</v>
      </c>
      <c r="H211" s="62">
        <v>13.732445346032527</v>
      </c>
      <c r="I211" s="62">
        <v>13.740759334705425</v>
      </c>
      <c r="J211" s="62">
        <v>13.721214487694834</v>
      </c>
      <c r="K211" s="62">
        <v>13.683857193806373</v>
      </c>
      <c r="L211" s="62">
        <v>13.688502509898843</v>
      </c>
      <c r="M211" s="62">
        <v>13.702507650256312</v>
      </c>
      <c r="N211" s="62">
        <v>13.819889098567664</v>
      </c>
      <c r="O211" s="62">
        <v>13.844264544598987</v>
      </c>
      <c r="P211" s="62">
        <v>13.979307924258304</v>
      </c>
      <c r="Q211" s="62">
        <v>14.222890903502215</v>
      </c>
      <c r="R211" s="62">
        <v>14.279007630091078</v>
      </c>
      <c r="S211" s="62">
        <v>14.399829020933995</v>
      </c>
      <c r="T211" s="62">
        <v>14.566370466800704</v>
      </c>
      <c r="U211" s="62">
        <v>14.629327387426482</v>
      </c>
      <c r="V211" s="62">
        <v>14.658651779422186</v>
      </c>
      <c r="W211" s="62">
        <v>14.749221862476844</v>
      </c>
      <c r="X211" s="62">
        <v>14.841649736946891</v>
      </c>
      <c r="Y211" s="62">
        <v>14.855620565139107</v>
      </c>
      <c r="Z211" s="62">
        <v>14.888363725306823</v>
      </c>
      <c r="AA211" s="62">
        <v>14.913027178370999</v>
      </c>
      <c r="AB211" s="62">
        <v>14.872240377928554</v>
      </c>
      <c r="AC211" s="62">
        <v>14.855733684911455</v>
      </c>
      <c r="AD211" s="62">
        <v>14.897778207248509</v>
      </c>
      <c r="AE211" s="62">
        <v>14.920961782791119</v>
      </c>
      <c r="AF211" s="62">
        <v>14.919591773004052</v>
      </c>
      <c r="AG211" s="62">
        <v>14.835270550223013</v>
      </c>
      <c r="AH211" s="62">
        <v>14.731780122353472</v>
      </c>
      <c r="AI211" s="62">
        <v>14.70364285778278</v>
      </c>
      <c r="AJ211" s="62">
        <v>14.659243146295152</v>
      </c>
      <c r="AK211" s="58">
        <f t="shared" ref="AK211:AK216" si="0">(AJ211-D211)/D211</f>
        <v>6.2920597599288419E-2</v>
      </c>
    </row>
    <row r="212" spans="1:37" ht="15" customHeight="1" x14ac:dyDescent="0.35">
      <c r="A212" s="37" t="s">
        <v>508</v>
      </c>
      <c r="B212" s="56" t="s">
        <v>319</v>
      </c>
      <c r="C212" s="62">
        <v>4.3538226010755094</v>
      </c>
      <c r="D212" s="62">
        <v>4.6720353489389002</v>
      </c>
      <c r="E212" s="62">
        <v>4.8594041713012119</v>
      </c>
      <c r="F212" s="62">
        <v>4.9592813694878544</v>
      </c>
      <c r="G212" s="62">
        <v>5.0559620420272058</v>
      </c>
      <c r="H212" s="62">
        <v>5.0551798774534191</v>
      </c>
      <c r="I212" s="62">
        <v>5.1711659125263916</v>
      </c>
      <c r="J212" s="62">
        <v>5.2798475192779319</v>
      </c>
      <c r="K212" s="62">
        <v>5.36310937522535</v>
      </c>
      <c r="L212" s="62">
        <v>5.4565024861185289</v>
      </c>
      <c r="M212" s="62">
        <v>5.5728025172657665</v>
      </c>
      <c r="N212" s="62">
        <v>5.6827930531311814</v>
      </c>
      <c r="O212" s="62">
        <v>5.8141516915005189</v>
      </c>
      <c r="P212" s="62">
        <v>5.9675912391849337</v>
      </c>
      <c r="Q212" s="62">
        <v>6.1968375858663514</v>
      </c>
      <c r="R212" s="62">
        <v>6.363627118221153</v>
      </c>
      <c r="S212" s="62">
        <v>6.5361908225419754</v>
      </c>
      <c r="T212" s="62">
        <v>6.7326443022058307</v>
      </c>
      <c r="U212" s="62">
        <v>6.8866148016847513</v>
      </c>
      <c r="V212" s="62">
        <v>7.0334369179181087</v>
      </c>
      <c r="W212" s="62">
        <v>7.190188969863426</v>
      </c>
      <c r="X212" s="62">
        <v>7.3361307468438328</v>
      </c>
      <c r="Y212" s="62">
        <v>7.3906298887357735</v>
      </c>
      <c r="Z212" s="62">
        <v>7.4989495068105994</v>
      </c>
      <c r="AA212" s="62">
        <v>7.6262728502606683</v>
      </c>
      <c r="AB212" s="62">
        <v>7.7201733019239187</v>
      </c>
      <c r="AC212" s="62">
        <v>7.8142935504894409</v>
      </c>
      <c r="AD212" s="62">
        <v>7.9242089795911035</v>
      </c>
      <c r="AE212" s="62">
        <v>8.0386132750152068</v>
      </c>
      <c r="AF212" s="62">
        <v>8.1665746039546043</v>
      </c>
      <c r="AG212" s="62">
        <v>8.2873926444936235</v>
      </c>
      <c r="AH212" s="62">
        <v>8.3065240833943683</v>
      </c>
      <c r="AI212" s="62">
        <v>8.3917474686239473</v>
      </c>
      <c r="AJ212" s="62">
        <v>8.4550287182370294</v>
      </c>
      <c r="AK212" s="58">
        <f t="shared" si="0"/>
        <v>0.80970992014375753</v>
      </c>
    </row>
    <row r="213" spans="1:37" ht="15" customHeight="1" x14ac:dyDescent="0.35">
      <c r="A213" s="37" t="s">
        <v>509</v>
      </c>
      <c r="B213" s="56" t="s">
        <v>321</v>
      </c>
      <c r="C213" s="62">
        <v>0</v>
      </c>
      <c r="D213" s="62">
        <v>1.6067057894360678E-2</v>
      </c>
      <c r="E213" s="62">
        <v>1.6975507908358847E-2</v>
      </c>
      <c r="F213" s="62">
        <v>1.7651449487021617E-2</v>
      </c>
      <c r="G213" s="62">
        <v>1.8286766446903132E-2</v>
      </c>
      <c r="H213" s="62">
        <v>1.8562045082109596E-2</v>
      </c>
      <c r="I213" s="62">
        <v>1.9279322976458957E-2</v>
      </c>
      <c r="J213" s="62">
        <v>1.9990110857206068E-2</v>
      </c>
      <c r="K213" s="62">
        <v>2.0722528004352314E-2</v>
      </c>
      <c r="L213" s="62">
        <v>2.1538508257020705E-2</v>
      </c>
      <c r="M213" s="62">
        <v>2.2397683752734647E-2</v>
      </c>
      <c r="N213" s="62">
        <v>2.3412557447849133E-2</v>
      </c>
      <c r="O213" s="62">
        <v>2.4417333043335918E-2</v>
      </c>
      <c r="P213" s="62">
        <v>2.5694735498934248E-2</v>
      </c>
      <c r="Q213" s="62">
        <v>2.7226154621311473E-2</v>
      </c>
      <c r="R213" s="62">
        <v>2.8493618385255569E-2</v>
      </c>
      <c r="S213" s="62">
        <v>2.9922927219251171E-2</v>
      </c>
      <c r="T213" s="62">
        <v>3.1527063783151746E-2</v>
      </c>
      <c r="U213" s="62">
        <v>3.2990261770898067E-2</v>
      </c>
      <c r="V213" s="62">
        <v>3.446029992976777E-2</v>
      </c>
      <c r="W213" s="62">
        <v>3.611869744682452E-2</v>
      </c>
      <c r="X213" s="62">
        <v>3.784579569287682E-2</v>
      </c>
      <c r="Y213" s="62">
        <v>3.9503022007057617E-2</v>
      </c>
      <c r="Z213" s="62">
        <v>4.1272643293745581E-2</v>
      </c>
      <c r="AA213" s="62">
        <v>4.3112754793142249E-2</v>
      </c>
      <c r="AB213" s="62">
        <v>4.4849518735830103E-2</v>
      </c>
      <c r="AC213" s="62">
        <v>4.672088688373674E-2</v>
      </c>
      <c r="AD213" s="62">
        <v>4.8906707010567568E-2</v>
      </c>
      <c r="AE213" s="62">
        <v>5.1115188726325707E-2</v>
      </c>
      <c r="AF213" s="62">
        <v>5.3349209628871297E-2</v>
      </c>
      <c r="AG213" s="62">
        <v>5.5464774782266177E-2</v>
      </c>
      <c r="AH213" s="62">
        <v>5.7504270502021795E-2</v>
      </c>
      <c r="AI213" s="62">
        <v>5.9892072819861711E-2</v>
      </c>
      <c r="AJ213" s="62">
        <v>6.2240848789883181E-2</v>
      </c>
      <c r="AK213" s="58">
        <f t="shared" si="0"/>
        <v>2.8738174219020447</v>
      </c>
    </row>
    <row r="214" spans="1:37" ht="15" customHeight="1" x14ac:dyDescent="0.35">
      <c r="A214" s="37" t="s">
        <v>510</v>
      </c>
      <c r="B214" s="56" t="s">
        <v>323</v>
      </c>
      <c r="C214" s="62">
        <v>2.7275036725431381E-4</v>
      </c>
      <c r="D214" s="62">
        <v>1.0331073396816543E-2</v>
      </c>
      <c r="E214" s="62">
        <v>1.0604212363369971E-2</v>
      </c>
      <c r="F214" s="62">
        <v>1.074220384117856E-2</v>
      </c>
      <c r="G214" s="62">
        <v>1.0889520125339563E-2</v>
      </c>
      <c r="H214" s="62">
        <v>1.0917520690143496E-2</v>
      </c>
      <c r="I214" s="62">
        <v>1.1383061039263967E-2</v>
      </c>
      <c r="J214" s="62">
        <v>1.2033994327406537E-2</v>
      </c>
      <c r="K214" s="62">
        <v>1.2748320842923653E-2</v>
      </c>
      <c r="L214" s="62">
        <v>1.3571183001577189E-2</v>
      </c>
      <c r="M214" s="62">
        <v>1.4495983180059395E-2</v>
      </c>
      <c r="N214" s="62">
        <v>1.5688986872660647E-2</v>
      </c>
      <c r="O214" s="62">
        <v>1.6781917050240992E-2</v>
      </c>
      <c r="P214" s="62">
        <v>1.8330385111516551E-2</v>
      </c>
      <c r="Q214" s="62">
        <v>2.0198172827287135E-2</v>
      </c>
      <c r="R214" s="62">
        <v>2.2061697128936731E-2</v>
      </c>
      <c r="S214" s="62">
        <v>2.4357540985237156E-2</v>
      </c>
      <c r="T214" s="62">
        <v>2.7018074364299781E-2</v>
      </c>
      <c r="U214" s="62">
        <v>2.9805847127385428E-2</v>
      </c>
      <c r="V214" s="62">
        <v>3.2857032123487118E-2</v>
      </c>
      <c r="W214" s="62">
        <v>3.6378795760632417E-2</v>
      </c>
      <c r="X214" s="62">
        <v>4.0380247161153286E-2</v>
      </c>
      <c r="Y214" s="62">
        <v>4.4709657154937868E-2</v>
      </c>
      <c r="Z214" s="62">
        <v>4.9693885854286232E-2</v>
      </c>
      <c r="AA214" s="62">
        <v>5.5241172373613708E-2</v>
      </c>
      <c r="AB214" s="62">
        <v>6.1174065188229758E-2</v>
      </c>
      <c r="AC214" s="62">
        <v>6.7898388139068372E-2</v>
      </c>
      <c r="AD214" s="62">
        <v>7.5743705865852523E-2</v>
      </c>
      <c r="AE214" s="62">
        <v>8.4380221026263191E-2</v>
      </c>
      <c r="AF214" s="62">
        <v>9.3887076045845771E-2</v>
      </c>
      <c r="AG214" s="62">
        <v>0.10407619117806209</v>
      </c>
      <c r="AH214" s="62">
        <v>0.11506744794534232</v>
      </c>
      <c r="AI214" s="62">
        <v>0.12723234601278666</v>
      </c>
      <c r="AJ214" s="62">
        <v>0.14050245954145693</v>
      </c>
      <c r="AK214" s="58">
        <f t="shared" si="0"/>
        <v>12.599986578814928</v>
      </c>
    </row>
    <row r="215" spans="1:37" ht="15" customHeight="1" x14ac:dyDescent="0.35">
      <c r="A215" s="37" t="s">
        <v>511</v>
      </c>
      <c r="B215" s="56" t="s">
        <v>325</v>
      </c>
      <c r="C215" s="62">
        <v>1.9136515400780982</v>
      </c>
      <c r="D215" s="62">
        <v>2.0434105402420069</v>
      </c>
      <c r="E215" s="62">
        <v>2.1111337075276642</v>
      </c>
      <c r="F215" s="62">
        <v>2.1623780041689717</v>
      </c>
      <c r="G215" s="62">
        <v>2.1956499797401499</v>
      </c>
      <c r="H215" s="62">
        <v>2.1871910307832674</v>
      </c>
      <c r="I215" s="62">
        <v>2.2318249739160274</v>
      </c>
      <c r="J215" s="62">
        <v>2.2760303249290956</v>
      </c>
      <c r="K215" s="62">
        <v>2.3594293550297745</v>
      </c>
      <c r="L215" s="62">
        <v>2.448042685160551</v>
      </c>
      <c r="M215" s="62">
        <v>2.5164056234587382</v>
      </c>
      <c r="N215" s="62">
        <v>2.6038017495110779</v>
      </c>
      <c r="O215" s="62">
        <v>2.715889174745735</v>
      </c>
      <c r="P215" s="62">
        <v>2.9019152930865375</v>
      </c>
      <c r="Q215" s="62">
        <v>3.0748730268806304</v>
      </c>
      <c r="R215" s="62">
        <v>3.2180141760119927</v>
      </c>
      <c r="S215" s="62">
        <v>3.3794479606959036</v>
      </c>
      <c r="T215" s="62">
        <v>3.5606088564222791</v>
      </c>
      <c r="U215" s="62">
        <v>3.7258579467155704</v>
      </c>
      <c r="V215" s="62">
        <v>3.8918892986288256</v>
      </c>
      <c r="W215" s="62">
        <v>4.0791858435999053</v>
      </c>
      <c r="X215" s="62">
        <v>4.2742338804914883</v>
      </c>
      <c r="Y215" s="62">
        <v>4.5422842591145338</v>
      </c>
      <c r="Z215" s="62">
        <v>4.767332039587175</v>
      </c>
      <c r="AA215" s="62">
        <v>4.9798719315786508</v>
      </c>
      <c r="AB215" s="62">
        <v>5.1804879449454804</v>
      </c>
      <c r="AC215" s="62">
        <v>5.3966422712499869</v>
      </c>
      <c r="AD215" s="62">
        <v>5.6782106042935512</v>
      </c>
      <c r="AE215" s="62">
        <v>5.934623317556623</v>
      </c>
      <c r="AF215" s="62">
        <v>6.1654621676654182</v>
      </c>
      <c r="AG215" s="62">
        <v>6.3744675890077183</v>
      </c>
      <c r="AH215" s="62">
        <v>6.6222938037624441</v>
      </c>
      <c r="AI215" s="62">
        <v>6.8652151741252219</v>
      </c>
      <c r="AJ215" s="62">
        <v>7.0805198641887381</v>
      </c>
      <c r="AK215" s="58">
        <f t="shared" si="0"/>
        <v>2.4650500840375291</v>
      </c>
    </row>
    <row r="216" spans="1:37" ht="15" customHeight="1" x14ac:dyDescent="0.35">
      <c r="A216" s="37" t="s">
        <v>512</v>
      </c>
      <c r="B216" s="56" t="s">
        <v>327</v>
      </c>
      <c r="C216" s="62">
        <v>0</v>
      </c>
      <c r="D216" s="62">
        <v>0.12877735289932088</v>
      </c>
      <c r="E216" s="62">
        <v>0.13605819491397078</v>
      </c>
      <c r="F216" s="62">
        <v>0.14147627311090155</v>
      </c>
      <c r="G216" s="62">
        <v>0.14656809365784662</v>
      </c>
      <c r="H216" s="62">
        <v>0.14877430243648926</v>
      </c>
      <c r="I216" s="62">
        <v>0.15452370972626583</v>
      </c>
      <c r="J216" s="62">
        <v>0.16022012033278263</v>
      </c>
      <c r="K216" s="62">
        <v>0.16609083140838443</v>
      </c>
      <c r="L216" s="62">
        <v>0.17263102434936323</v>
      </c>
      <c r="M216" s="62">
        <v>0.17951706104823942</v>
      </c>
      <c r="N216" s="62">
        <v>0.1876511133618807</v>
      </c>
      <c r="O216" s="62">
        <v>0.19570474778634775</v>
      </c>
      <c r="P216" s="62">
        <v>0.20594254650911056</v>
      </c>
      <c r="Q216" s="62">
        <v>0.21821689775267303</v>
      </c>
      <c r="R216" s="62">
        <v>0.22837536931633728</v>
      </c>
      <c r="S216" s="62">
        <v>0.23983202560032638</v>
      </c>
      <c r="T216" s="62">
        <v>0.25268857508337039</v>
      </c>
      <c r="U216" s="62">
        <v>0.26441589965818446</v>
      </c>
      <c r="V216" s="62">
        <v>0.27619876864335757</v>
      </c>
      <c r="W216" s="62">
        <v>0.28949086525468287</v>
      </c>
      <c r="X216" s="62">
        <v>0.30333292179940091</v>
      </c>
      <c r="Y216" s="62">
        <v>0.31661566091424859</v>
      </c>
      <c r="Z216" s="62">
        <v>0.3307997203707787</v>
      </c>
      <c r="AA216" s="62">
        <v>0.3455475265887375</v>
      </c>
      <c r="AB216" s="62">
        <v>0.35946811593515338</v>
      </c>
      <c r="AC216" s="62">
        <v>0.3744668051575672</v>
      </c>
      <c r="AD216" s="62">
        <v>0.39198616284419929</v>
      </c>
      <c r="AE216" s="62">
        <v>0.4096872753616243</v>
      </c>
      <c r="AF216" s="62">
        <v>0.42759287525265255</v>
      </c>
      <c r="AG216" s="62">
        <v>0.4445493183741227</v>
      </c>
      <c r="AH216" s="62">
        <v>0.46089566675645449</v>
      </c>
      <c r="AI216" s="62">
        <v>0.48003352783505093</v>
      </c>
      <c r="AJ216" s="62">
        <v>0.49885889720791937</v>
      </c>
      <c r="AK216" s="58">
        <f t="shared" si="0"/>
        <v>2.8738092217032221</v>
      </c>
    </row>
    <row r="217" spans="1:37" ht="15" customHeight="1" x14ac:dyDescent="0.35">
      <c r="A217" s="37" t="s">
        <v>513</v>
      </c>
      <c r="B217" s="56" t="s">
        <v>329</v>
      </c>
      <c r="C217" s="62">
        <v>0</v>
      </c>
      <c r="D217" s="62">
        <v>0</v>
      </c>
      <c r="E217" s="62">
        <v>0</v>
      </c>
      <c r="F217" s="62">
        <v>2.7687307264676067E-2</v>
      </c>
      <c r="G217" s="62">
        <v>2.8683821047451392E-2</v>
      </c>
      <c r="H217" s="62">
        <v>2.911554937608421E-2</v>
      </c>
      <c r="I217" s="62">
        <v>3.024071579459419E-2</v>
      </c>
      <c r="J217" s="62">
        <v>3.1355579960599476E-2</v>
      </c>
      <c r="K217" s="62">
        <v>3.2504444751672655E-2</v>
      </c>
      <c r="L217" s="62">
        <v>3.3784445501653403E-2</v>
      </c>
      <c r="M217" s="62">
        <v>3.5132039212820994E-2</v>
      </c>
      <c r="N217" s="62">
        <v>3.6723890118974457E-2</v>
      </c>
      <c r="O217" s="62">
        <v>3.8300038601088916E-2</v>
      </c>
      <c r="P217" s="62">
        <v>4.0303533273541477E-2</v>
      </c>
      <c r="Q217" s="62">
        <v>4.2705732724283532E-2</v>
      </c>
      <c r="R217" s="62">
        <v>4.4693699084214666E-2</v>
      </c>
      <c r="S217" s="62">
        <v>4.6935877483384118E-2</v>
      </c>
      <c r="T217" s="62">
        <v>4.945192088196354E-2</v>
      </c>
      <c r="U217" s="62">
        <v>5.174703081617623E-2</v>
      </c>
      <c r="V217" s="62">
        <v>5.4052951654499533E-2</v>
      </c>
      <c r="W217" s="62">
        <v>5.6654207352451594E-2</v>
      </c>
      <c r="X217" s="62">
        <v>5.9363126424808552E-2</v>
      </c>
      <c r="Y217" s="62">
        <v>6.1962590816887E-2</v>
      </c>
      <c r="Z217" s="62">
        <v>6.4738521912249533E-2</v>
      </c>
      <c r="AA217" s="62">
        <v>6.7624720083887785E-2</v>
      </c>
      <c r="AB217" s="62">
        <v>7.0348975832096136E-2</v>
      </c>
      <c r="AC217" s="62">
        <v>7.328426226881192E-2</v>
      </c>
      <c r="AD217" s="62">
        <v>7.6712836746814284E-2</v>
      </c>
      <c r="AE217" s="62">
        <v>8.0177033030647382E-2</v>
      </c>
      <c r="AF217" s="62">
        <v>8.3681221856401672E-2</v>
      </c>
      <c r="AG217" s="62">
        <v>8.6999622395853835E-2</v>
      </c>
      <c r="AH217" s="62">
        <v>9.0198615229641246E-2</v>
      </c>
      <c r="AI217" s="62">
        <v>9.3943965998104464E-2</v>
      </c>
      <c r="AJ217" s="62">
        <v>9.7628159157884198E-2</v>
      </c>
      <c r="AK217" s="63">
        <v>0</v>
      </c>
    </row>
    <row r="218" spans="1:37" ht="15" customHeight="1" x14ac:dyDescent="0.35">
      <c r="A218" s="37" t="s">
        <v>514</v>
      </c>
      <c r="B218" s="56" t="s">
        <v>331</v>
      </c>
      <c r="C218" s="62">
        <v>0</v>
      </c>
      <c r="D218" s="62">
        <v>0</v>
      </c>
      <c r="E218" s="62">
        <v>0</v>
      </c>
      <c r="F218" s="62">
        <v>2.5212935412017377E-2</v>
      </c>
      <c r="G218" s="62">
        <v>2.6120389440982873E-2</v>
      </c>
      <c r="H218" s="62">
        <v>2.65135929494494E-2</v>
      </c>
      <c r="I218" s="62">
        <v>2.7538185367740092E-2</v>
      </c>
      <c r="J218" s="62">
        <v>2.8553339059998122E-2</v>
      </c>
      <c r="K218" s="62">
        <v>2.9599558859604774E-2</v>
      </c>
      <c r="L218" s="62">
        <v>3.0765154709837973E-2</v>
      </c>
      <c r="M218" s="62">
        <v>3.1992290640897057E-2</v>
      </c>
      <c r="N218" s="62">
        <v>3.3441904054598112E-2</v>
      </c>
      <c r="O218" s="62">
        <v>3.487719447209843E-2</v>
      </c>
      <c r="P218" s="62">
        <v>3.6701668767062844E-2</v>
      </c>
      <c r="Q218" s="62">
        <v>3.8889126895261007E-2</v>
      </c>
      <c r="R218" s="62">
        <v>4.0699493102195013E-2</v>
      </c>
      <c r="S218" s="62">
        <v>4.2741272485334575E-2</v>
      </c>
      <c r="T218" s="62">
        <v>4.5032406623338593E-2</v>
      </c>
      <c r="U218" s="62">
        <v>4.712238019407726E-2</v>
      </c>
      <c r="V218" s="62">
        <v>4.9222241140437675E-2</v>
      </c>
      <c r="W218" s="62">
        <v>5.1591122400471749E-2</v>
      </c>
      <c r="X218" s="62">
        <v>5.4057903013510912E-2</v>
      </c>
      <c r="Y218" s="62">
        <v>5.642514959950342E-2</v>
      </c>
      <c r="Z218" s="62">
        <v>5.895284458728757E-2</v>
      </c>
      <c r="AA218" s="62">
        <v>6.1581201175203187E-2</v>
      </c>
      <c r="AB218" s="62">
        <v>6.4061995484742049E-2</v>
      </c>
      <c r="AC218" s="62">
        <v>6.6734939780660169E-2</v>
      </c>
      <c r="AD218" s="62">
        <v>6.9857139787186606E-2</v>
      </c>
      <c r="AE218" s="62">
        <v>7.3011700467465121E-2</v>
      </c>
      <c r="AF218" s="62">
        <v>7.620270713490096E-2</v>
      </c>
      <c r="AG218" s="62">
        <v>7.9224581206559688E-2</v>
      </c>
      <c r="AH218" s="62">
        <v>8.2137655871949974E-2</v>
      </c>
      <c r="AI218" s="62">
        <v>8.5548298386034588E-2</v>
      </c>
      <c r="AJ218" s="62">
        <v>8.8903292217031776E-2</v>
      </c>
      <c r="AK218" s="63">
        <v>0</v>
      </c>
    </row>
    <row r="219" spans="1:37" ht="15" customHeight="1" x14ac:dyDescent="0.35">
      <c r="A219" s="37" t="s">
        <v>515</v>
      </c>
      <c r="B219" s="56" t="s">
        <v>333</v>
      </c>
      <c r="C219" s="62">
        <v>0</v>
      </c>
      <c r="D219" s="62">
        <v>0</v>
      </c>
      <c r="E219" s="62">
        <v>0</v>
      </c>
      <c r="F219" s="62">
        <v>0</v>
      </c>
      <c r="G219" s="62">
        <v>0</v>
      </c>
      <c r="H219" s="62">
        <v>0</v>
      </c>
      <c r="I219" s="62">
        <v>0</v>
      </c>
      <c r="J219" s="62">
        <v>0</v>
      </c>
      <c r="K219" s="62">
        <v>0</v>
      </c>
      <c r="L219" s="62">
        <v>0</v>
      </c>
      <c r="M219" s="62">
        <v>0</v>
      </c>
      <c r="N219" s="62">
        <v>0</v>
      </c>
      <c r="O219" s="62">
        <v>0</v>
      </c>
      <c r="P219" s="62">
        <v>0</v>
      </c>
      <c r="Q219" s="62">
        <v>0</v>
      </c>
      <c r="R219" s="62">
        <v>0</v>
      </c>
      <c r="S219" s="62">
        <v>0</v>
      </c>
      <c r="T219" s="62">
        <v>0</v>
      </c>
      <c r="U219" s="62">
        <v>0</v>
      </c>
      <c r="V219" s="62">
        <v>0</v>
      </c>
      <c r="W219" s="62">
        <v>0</v>
      </c>
      <c r="X219" s="62">
        <v>0</v>
      </c>
      <c r="Y219" s="62">
        <v>0</v>
      </c>
      <c r="Z219" s="62">
        <v>0</v>
      </c>
      <c r="AA219" s="62">
        <v>0</v>
      </c>
      <c r="AB219" s="62">
        <v>0</v>
      </c>
      <c r="AC219" s="62">
        <v>0</v>
      </c>
      <c r="AD219" s="62">
        <v>0</v>
      </c>
      <c r="AE219" s="62">
        <v>0</v>
      </c>
      <c r="AF219" s="62">
        <v>0</v>
      </c>
      <c r="AG219" s="62">
        <v>0</v>
      </c>
      <c r="AH219" s="62">
        <v>0</v>
      </c>
      <c r="AI219" s="62">
        <v>0</v>
      </c>
      <c r="AJ219" s="62">
        <v>0</v>
      </c>
      <c r="AK219" s="63">
        <v>0</v>
      </c>
    </row>
    <row r="220" spans="1:37" ht="15" customHeight="1" x14ac:dyDescent="0.35">
      <c r="A220" s="37" t="s">
        <v>516</v>
      </c>
      <c r="B220" s="56" t="s">
        <v>335</v>
      </c>
      <c r="C220" s="62">
        <v>19.436553737659111</v>
      </c>
      <c r="D220" s="62">
        <v>20.662097103371902</v>
      </c>
      <c r="E220" s="62">
        <v>21.194468281193892</v>
      </c>
      <c r="F220" s="62">
        <v>21.396572117940305</v>
      </c>
      <c r="G220" s="62">
        <v>21.52101280391933</v>
      </c>
      <c r="H220" s="62">
        <v>21.208698544513812</v>
      </c>
      <c r="I220" s="62">
        <v>21.386716656729412</v>
      </c>
      <c r="J220" s="62">
        <v>21.529250249047191</v>
      </c>
      <c r="K220" s="62">
        <v>21.668063228958509</v>
      </c>
      <c r="L220" s="62">
        <v>21.865337456632133</v>
      </c>
      <c r="M220" s="62">
        <v>22.075248056727048</v>
      </c>
      <c r="N220" s="62">
        <v>22.403401902701411</v>
      </c>
      <c r="O220" s="62">
        <v>22.684380966784399</v>
      </c>
      <c r="P220" s="62">
        <v>23.175789037303016</v>
      </c>
      <c r="Q220" s="62">
        <v>23.841837240706891</v>
      </c>
      <c r="R220" s="62">
        <v>24.224974152774401</v>
      </c>
      <c r="S220" s="62">
        <v>24.699264475744567</v>
      </c>
      <c r="T220" s="62">
        <v>25.265342296906248</v>
      </c>
      <c r="U220" s="62">
        <v>25.667880474067633</v>
      </c>
      <c r="V220" s="62">
        <v>26.030768838876721</v>
      </c>
      <c r="W220" s="62">
        <v>26.48883099502433</v>
      </c>
      <c r="X220" s="62">
        <v>26.946994178114256</v>
      </c>
      <c r="Y220" s="62">
        <v>27.307751875136773</v>
      </c>
      <c r="Z220" s="62">
        <v>27.700108206269618</v>
      </c>
      <c r="AA220" s="62">
        <v>28.092279335224905</v>
      </c>
      <c r="AB220" s="62">
        <v>28.372804927097356</v>
      </c>
      <c r="AC220" s="62">
        <v>28.695777493945503</v>
      </c>
      <c r="AD220" s="62">
        <v>29.163399113129007</v>
      </c>
      <c r="AE220" s="62">
        <v>29.592567449150831</v>
      </c>
      <c r="AF220" s="62">
        <v>29.986333066228667</v>
      </c>
      <c r="AG220" s="62">
        <v>30.267443197017997</v>
      </c>
      <c r="AH220" s="62">
        <v>30.466402838541939</v>
      </c>
      <c r="AI220" s="62">
        <v>30.807261034433445</v>
      </c>
      <c r="AJ220" s="62">
        <v>31.082923130028455</v>
      </c>
      <c r="AK220" s="58">
        <f>(AJ220-D220)/D220</f>
        <v>0.5043450320904721</v>
      </c>
    </row>
    <row r="221" spans="1:37" ht="15" customHeight="1" x14ac:dyDescent="0.35">
      <c r="A221" s="13"/>
      <c r="B221" s="40" t="s">
        <v>336</v>
      </c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64"/>
    </row>
    <row r="222" spans="1:37" ht="15" customHeight="1" x14ac:dyDescent="0.35">
      <c r="A222" s="37" t="s">
        <v>517</v>
      </c>
      <c r="B222" s="56" t="s">
        <v>317</v>
      </c>
      <c r="C222" s="62">
        <v>9.1581765421072028</v>
      </c>
      <c r="D222" s="62">
        <v>10.090135942528851</v>
      </c>
      <c r="E222" s="62">
        <v>11.025662738545034</v>
      </c>
      <c r="F222" s="62">
        <v>10.522485832474651</v>
      </c>
      <c r="G222" s="62">
        <v>10.234796663306874</v>
      </c>
      <c r="H222" s="62">
        <v>11.255076434654283</v>
      </c>
      <c r="I222" s="62">
        <v>11.247092712198578</v>
      </c>
      <c r="J222" s="62">
        <v>11.031691406302164</v>
      </c>
      <c r="K222" s="62">
        <v>11.085788166648738</v>
      </c>
      <c r="L222" s="62">
        <v>11.23276538393025</v>
      </c>
      <c r="M222" s="62">
        <v>11.356127247828578</v>
      </c>
      <c r="N222" s="62">
        <v>11.393283881675814</v>
      </c>
      <c r="O222" s="62">
        <v>11.541915708324376</v>
      </c>
      <c r="P222" s="62">
        <v>11.828812752310197</v>
      </c>
      <c r="Q222" s="62">
        <v>12.12937179462323</v>
      </c>
      <c r="R222" s="62">
        <v>12.418322004019814</v>
      </c>
      <c r="S222" s="62">
        <v>12.775276840537213</v>
      </c>
      <c r="T222" s="62">
        <v>13.212378639128211</v>
      </c>
      <c r="U222" s="62">
        <v>13.474431955737495</v>
      </c>
      <c r="V222" s="62">
        <v>13.701405645625879</v>
      </c>
      <c r="W222" s="62">
        <v>14.085304333637508</v>
      </c>
      <c r="X222" s="62">
        <v>14.541386547813138</v>
      </c>
      <c r="Y222" s="62">
        <v>14.955720408599261</v>
      </c>
      <c r="Z222" s="62">
        <v>15.342778459481769</v>
      </c>
      <c r="AA222" s="62">
        <v>15.76041134298598</v>
      </c>
      <c r="AB222" s="62">
        <v>16.222139565922259</v>
      </c>
      <c r="AC222" s="62">
        <v>16.72550538317849</v>
      </c>
      <c r="AD222" s="62">
        <v>17.177482534361673</v>
      </c>
      <c r="AE222" s="62">
        <v>17.64784181714511</v>
      </c>
      <c r="AF222" s="62">
        <v>18.003514348554123</v>
      </c>
      <c r="AG222" s="62">
        <v>18.406386043919934</v>
      </c>
      <c r="AH222" s="62">
        <v>18.746355919355274</v>
      </c>
      <c r="AI222" s="62">
        <v>19.108833234197927</v>
      </c>
      <c r="AJ222" s="62">
        <v>19.471306808737364</v>
      </c>
      <c r="AK222" s="58">
        <f t="shared" ref="AK222:AK231" si="1">(AJ222-D222)/D222</f>
        <v>0.92973681619767612</v>
      </c>
    </row>
    <row r="223" spans="1:37" ht="15" customHeight="1" x14ac:dyDescent="0.35">
      <c r="A223" s="37" t="s">
        <v>518</v>
      </c>
      <c r="B223" s="56" t="s">
        <v>319</v>
      </c>
      <c r="C223" s="62">
        <v>4.6728491085503574</v>
      </c>
      <c r="D223" s="62">
        <v>5.1046100468768634</v>
      </c>
      <c r="E223" s="62">
        <v>5.5807862437245301</v>
      </c>
      <c r="F223" s="62">
        <v>5.3222829285426911</v>
      </c>
      <c r="G223" s="62">
        <v>5.1772870911323858</v>
      </c>
      <c r="H223" s="62">
        <v>5.6459120417126911</v>
      </c>
      <c r="I223" s="62">
        <v>5.6869294467232807</v>
      </c>
      <c r="J223" s="62">
        <v>5.6468832656734902</v>
      </c>
      <c r="K223" s="62">
        <v>5.7231195314889822</v>
      </c>
      <c r="L223" s="62">
        <v>5.81354990075363</v>
      </c>
      <c r="M223" s="62">
        <v>5.8763558590318787</v>
      </c>
      <c r="N223" s="62">
        <v>5.9284006698622269</v>
      </c>
      <c r="O223" s="62">
        <v>6.0260997704892425</v>
      </c>
      <c r="P223" s="62">
        <v>6.1781736984887505</v>
      </c>
      <c r="Q223" s="62">
        <v>6.3249891086266068</v>
      </c>
      <c r="R223" s="62">
        <v>6.4566893336497415</v>
      </c>
      <c r="S223" s="62">
        <v>6.6090451332238107</v>
      </c>
      <c r="T223" s="62">
        <v>6.7975571343090557</v>
      </c>
      <c r="U223" s="62">
        <v>6.8943311432550631</v>
      </c>
      <c r="V223" s="62">
        <v>6.9719127436933492</v>
      </c>
      <c r="W223" s="62">
        <v>7.1278215218986309</v>
      </c>
      <c r="X223" s="62">
        <v>7.3178554770566144</v>
      </c>
      <c r="Y223" s="62">
        <v>7.4844098039242217</v>
      </c>
      <c r="Z223" s="62">
        <v>7.6283140498513653</v>
      </c>
      <c r="AA223" s="62">
        <v>7.7753559328870834</v>
      </c>
      <c r="AB223" s="62">
        <v>7.9400289081991788</v>
      </c>
      <c r="AC223" s="62">
        <v>8.1199362041741594</v>
      </c>
      <c r="AD223" s="62">
        <v>8.2701706687193557</v>
      </c>
      <c r="AE223" s="62">
        <v>8.4246947518039335</v>
      </c>
      <c r="AF223" s="62">
        <v>8.5196993596131971</v>
      </c>
      <c r="AG223" s="62">
        <v>8.633072494769289</v>
      </c>
      <c r="AH223" s="62">
        <v>8.7120376631006433</v>
      </c>
      <c r="AI223" s="62">
        <v>8.7970529688128476</v>
      </c>
      <c r="AJ223" s="62">
        <v>8.8842651585818189</v>
      </c>
      <c r="AK223" s="58">
        <f t="shared" si="1"/>
        <v>0.74043953935667417</v>
      </c>
    </row>
    <row r="224" spans="1:37" ht="15" customHeight="1" x14ac:dyDescent="0.35">
      <c r="A224" s="37" t="s">
        <v>519</v>
      </c>
      <c r="B224" s="56" t="s">
        <v>321</v>
      </c>
      <c r="C224" s="62">
        <v>1.1663333722818052E-2</v>
      </c>
      <c r="D224" s="62">
        <v>2.2117297286457963E-2</v>
      </c>
      <c r="E224" s="62">
        <v>2.4085702695075293E-2</v>
      </c>
      <c r="F224" s="62">
        <v>2.2920146532864692E-2</v>
      </c>
      <c r="G224" s="62">
        <v>2.2256020570668951E-2</v>
      </c>
      <c r="H224" s="62">
        <v>2.4388198181217235E-2</v>
      </c>
      <c r="I224" s="62">
        <v>2.4448022719668994E-2</v>
      </c>
      <c r="J224" s="62">
        <v>2.4137596682582758E-2</v>
      </c>
      <c r="K224" s="62">
        <v>2.4411091879827151E-2</v>
      </c>
      <c r="L224" s="62">
        <v>2.4882378437760897E-2</v>
      </c>
      <c r="M224" s="62">
        <v>2.5323792519363016E-2</v>
      </c>
      <c r="N224" s="62">
        <v>2.5696085474417429E-2</v>
      </c>
      <c r="O224" s="62">
        <v>2.6408452224008738E-2</v>
      </c>
      <c r="P224" s="62">
        <v>2.7454273741200727E-2</v>
      </c>
      <c r="Q224" s="62">
        <v>2.8561119808131787E-2</v>
      </c>
      <c r="R224" s="62">
        <v>2.9742162505861629E-2</v>
      </c>
      <c r="S224" s="62">
        <v>3.1322360251787001E-2</v>
      </c>
      <c r="T224" s="62">
        <v>3.3168703203268535E-2</v>
      </c>
      <c r="U224" s="62">
        <v>3.4680193920207207E-2</v>
      </c>
      <c r="V224" s="62">
        <v>3.632049070359978E-2</v>
      </c>
      <c r="W224" s="62">
        <v>3.8459041526160441E-2</v>
      </c>
      <c r="X224" s="62">
        <v>4.0898854335707439E-2</v>
      </c>
      <c r="Y224" s="62">
        <v>4.3332260002872394E-2</v>
      </c>
      <c r="Z224" s="62">
        <v>4.5783401881258762E-2</v>
      </c>
      <c r="AA224" s="62">
        <v>4.841973194900448E-2</v>
      </c>
      <c r="AB224" s="62">
        <v>5.1313303782115252E-2</v>
      </c>
      <c r="AC224" s="62">
        <v>5.4472881169489722E-2</v>
      </c>
      <c r="AD224" s="62">
        <v>5.7604086298461955E-2</v>
      </c>
      <c r="AE224" s="62">
        <v>6.093810923644196E-2</v>
      </c>
      <c r="AF224" s="62">
        <v>6.4013062754067776E-2</v>
      </c>
      <c r="AG224" s="62">
        <v>6.7391267265078283E-2</v>
      </c>
      <c r="AH224" s="62">
        <v>7.0678135861136859E-2</v>
      </c>
      <c r="AI224" s="62">
        <v>7.418960787064198E-2</v>
      </c>
      <c r="AJ224" s="62">
        <v>7.7848924960303073E-2</v>
      </c>
      <c r="AK224" s="58">
        <f t="shared" si="1"/>
        <v>2.5198208873363845</v>
      </c>
    </row>
    <row r="225" spans="1:37" ht="15" customHeight="1" x14ac:dyDescent="0.35">
      <c r="A225" s="37" t="s">
        <v>520</v>
      </c>
      <c r="B225" s="56" t="s">
        <v>323</v>
      </c>
      <c r="C225" s="62">
        <v>1.9569705061893063E-3</v>
      </c>
      <c r="D225" s="62">
        <v>4.2813831181127797E-2</v>
      </c>
      <c r="E225" s="62">
        <v>4.6806044181661059E-2</v>
      </c>
      <c r="F225" s="62">
        <v>4.4695339046369263E-2</v>
      </c>
      <c r="G225" s="62">
        <v>4.35527687159903E-2</v>
      </c>
      <c r="H225" s="62">
        <v>4.7856676479460167E-2</v>
      </c>
      <c r="I225" s="62">
        <v>4.8057031028815346E-2</v>
      </c>
      <c r="J225" s="62">
        <v>4.7448901951433781E-2</v>
      </c>
      <c r="K225" s="62">
        <v>4.8010317864410262E-2</v>
      </c>
      <c r="L225" s="62">
        <v>4.889954206159277E-2</v>
      </c>
      <c r="M225" s="62">
        <v>4.9674947493453317E-2</v>
      </c>
      <c r="N225" s="62">
        <v>5.0332553415521925E-2</v>
      </c>
      <c r="O225" s="62">
        <v>5.1499130176661037E-2</v>
      </c>
      <c r="P225" s="62">
        <v>5.3411876974669779E-2</v>
      </c>
      <c r="Q225" s="62">
        <v>5.5441145650406712E-2</v>
      </c>
      <c r="R225" s="62">
        <v>5.7491771845947275E-2</v>
      </c>
      <c r="S225" s="62">
        <v>5.9874235935106046E-2</v>
      </c>
      <c r="T225" s="62">
        <v>6.2698479572933882E-2</v>
      </c>
      <c r="U225" s="62">
        <v>6.4940738585473293E-2</v>
      </c>
      <c r="V225" s="62">
        <v>6.7197116255740486E-2</v>
      </c>
      <c r="W225" s="62">
        <v>7.0398231245042742E-2</v>
      </c>
      <c r="X225" s="62">
        <v>7.430395216791634E-2</v>
      </c>
      <c r="Y225" s="62">
        <v>7.8226261096602079E-2</v>
      </c>
      <c r="Z225" s="62">
        <v>8.2194803376630599E-2</v>
      </c>
      <c r="AA225" s="62">
        <v>8.6435293265454335E-2</v>
      </c>
      <c r="AB225" s="62">
        <v>9.1149088452235488E-2</v>
      </c>
      <c r="AC225" s="62">
        <v>9.6848442172419669E-2</v>
      </c>
      <c r="AD225" s="62">
        <v>0.10243975826473631</v>
      </c>
      <c r="AE225" s="62">
        <v>0.10810217859453344</v>
      </c>
      <c r="AF225" s="62">
        <v>0.11341760096622651</v>
      </c>
      <c r="AG225" s="62">
        <v>0.11865714456530767</v>
      </c>
      <c r="AH225" s="62">
        <v>0.12392901848837247</v>
      </c>
      <c r="AI225" s="62">
        <v>0.12926044195002426</v>
      </c>
      <c r="AJ225" s="62">
        <v>0.13424179774515749</v>
      </c>
      <c r="AK225" s="58">
        <f t="shared" si="1"/>
        <v>2.1354773455623577</v>
      </c>
    </row>
    <row r="226" spans="1:37" ht="15" customHeight="1" x14ac:dyDescent="0.35">
      <c r="A226" s="37" t="s">
        <v>521</v>
      </c>
      <c r="B226" s="56" t="s">
        <v>325</v>
      </c>
      <c r="C226" s="62">
        <v>0.32560498232350971</v>
      </c>
      <c r="D226" s="62">
        <v>0.36174312101054634</v>
      </c>
      <c r="E226" s="62">
        <v>0.39296827600480994</v>
      </c>
      <c r="F226" s="62">
        <v>0.37302256249901178</v>
      </c>
      <c r="G226" s="62">
        <v>0.36130845100030878</v>
      </c>
      <c r="H226" s="62">
        <v>0.39573831374588075</v>
      </c>
      <c r="I226" s="62">
        <v>0.3967486467383281</v>
      </c>
      <c r="J226" s="62">
        <v>0.39191228677267986</v>
      </c>
      <c r="K226" s="62">
        <v>0.39866082659695878</v>
      </c>
      <c r="L226" s="62">
        <v>0.40841318366293039</v>
      </c>
      <c r="M226" s="62">
        <v>0.42032037499427211</v>
      </c>
      <c r="N226" s="62">
        <v>0.4308972890124394</v>
      </c>
      <c r="O226" s="62">
        <v>0.44811549608958606</v>
      </c>
      <c r="P226" s="62">
        <v>0.47378539974683542</v>
      </c>
      <c r="Q226" s="62">
        <v>0.50088059576534472</v>
      </c>
      <c r="R226" s="62">
        <v>0.5284949055952991</v>
      </c>
      <c r="S226" s="62">
        <v>0.55994935849325322</v>
      </c>
      <c r="T226" s="62">
        <v>0.5963635665743463</v>
      </c>
      <c r="U226" s="62">
        <v>0.62636144754556633</v>
      </c>
      <c r="V226" s="62">
        <v>0.65598732779463798</v>
      </c>
      <c r="W226" s="62">
        <v>0.69461084222762759</v>
      </c>
      <c r="X226" s="62">
        <v>0.73867615523242802</v>
      </c>
      <c r="Y226" s="62">
        <v>0.78262730888351684</v>
      </c>
      <c r="Z226" s="62">
        <v>0.82689635549824236</v>
      </c>
      <c r="AA226" s="62">
        <v>0.87451252094004706</v>
      </c>
      <c r="AB226" s="62">
        <v>0.92677209391405602</v>
      </c>
      <c r="AC226" s="62">
        <v>0.98383854970733775</v>
      </c>
      <c r="AD226" s="62">
        <v>1.0403902711629309</v>
      </c>
      <c r="AE226" s="62">
        <v>1.1006067517156626</v>
      </c>
      <c r="AF226" s="62">
        <v>1.1561442650346971</v>
      </c>
      <c r="AG226" s="62">
        <v>1.2171586323225982</v>
      </c>
      <c r="AH226" s="62">
        <v>1.2765218074467233</v>
      </c>
      <c r="AI226" s="62">
        <v>1.3399435889078606</v>
      </c>
      <c r="AJ226" s="62">
        <v>1.3993879246397891</v>
      </c>
      <c r="AK226" s="58">
        <f t="shared" si="1"/>
        <v>2.8684575970111981</v>
      </c>
    </row>
    <row r="227" spans="1:37" ht="15" customHeight="1" x14ac:dyDescent="0.35">
      <c r="A227" s="37" t="s">
        <v>522</v>
      </c>
      <c r="B227" s="56" t="s">
        <v>327</v>
      </c>
      <c r="C227" s="62">
        <v>0</v>
      </c>
      <c r="D227" s="62">
        <v>9.9421030733091956E-2</v>
      </c>
      <c r="E227" s="62">
        <v>0.11195232732730841</v>
      </c>
      <c r="F227" s="62">
        <v>0.11006007801151117</v>
      </c>
      <c r="G227" s="62">
        <v>0.11030885640335414</v>
      </c>
      <c r="H227" s="62">
        <v>0.12465324168971009</v>
      </c>
      <c r="I227" s="62">
        <v>0.12871199595193217</v>
      </c>
      <c r="J227" s="62">
        <v>0.13065228704140899</v>
      </c>
      <c r="K227" s="62">
        <v>0.13572812761297287</v>
      </c>
      <c r="L227" s="62">
        <v>0.14188973577106387</v>
      </c>
      <c r="M227" s="62">
        <v>0.14789323602431714</v>
      </c>
      <c r="N227" s="62">
        <v>0.15328713308418462</v>
      </c>
      <c r="O227" s="62">
        <v>0.16033418741882113</v>
      </c>
      <c r="P227" s="62">
        <v>0.16951878965467276</v>
      </c>
      <c r="Q227" s="62">
        <v>0.17921344565684011</v>
      </c>
      <c r="R227" s="62">
        <v>0.18909370987166696</v>
      </c>
      <c r="S227" s="62">
        <v>0.20034804792520525</v>
      </c>
      <c r="T227" s="62">
        <v>0.21337690204276383</v>
      </c>
      <c r="U227" s="62">
        <v>0.22411001767071065</v>
      </c>
      <c r="V227" s="62">
        <v>0.23471008004811619</v>
      </c>
      <c r="W227" s="62">
        <v>0.24852943641695274</v>
      </c>
      <c r="X227" s="62">
        <v>0.26429587983852232</v>
      </c>
      <c r="Y227" s="62">
        <v>0.28002147887148038</v>
      </c>
      <c r="Z227" s="62">
        <v>0.29586074499839971</v>
      </c>
      <c r="AA227" s="62">
        <v>0.31289763137320342</v>
      </c>
      <c r="AB227" s="62">
        <v>0.33159590551825063</v>
      </c>
      <c r="AC227" s="62">
        <v>0.35201413636874657</v>
      </c>
      <c r="AD227" s="62">
        <v>0.37224815815863177</v>
      </c>
      <c r="AE227" s="62">
        <v>0.39379342400327233</v>
      </c>
      <c r="AF227" s="62">
        <v>0.41366458465588818</v>
      </c>
      <c r="AG227" s="62">
        <v>0.43549521453616519</v>
      </c>
      <c r="AH227" s="62">
        <v>0.45673519488402309</v>
      </c>
      <c r="AI227" s="62">
        <v>0.4794273544986497</v>
      </c>
      <c r="AJ227" s="62">
        <v>0.5030742651252692</v>
      </c>
      <c r="AK227" s="58">
        <f t="shared" si="1"/>
        <v>4.0600387203370909</v>
      </c>
    </row>
    <row r="228" spans="1:37" ht="15" customHeight="1" x14ac:dyDescent="0.35">
      <c r="A228" s="37" t="s">
        <v>523</v>
      </c>
      <c r="B228" s="56" t="s">
        <v>329</v>
      </c>
      <c r="C228" s="62">
        <v>0</v>
      </c>
      <c r="D228" s="62">
        <v>4.2009155013149974E-2</v>
      </c>
      <c r="E228" s="62">
        <v>4.7304044986392652E-2</v>
      </c>
      <c r="F228" s="62">
        <v>4.6504506837929345E-2</v>
      </c>
      <c r="G228" s="62">
        <v>4.6609656180115339E-2</v>
      </c>
      <c r="H228" s="62">
        <v>5.267064250814224E-2</v>
      </c>
      <c r="I228" s="62">
        <v>5.4385656038858685E-2</v>
      </c>
      <c r="J228" s="62">
        <v>5.5205559514208927E-2</v>
      </c>
      <c r="K228" s="62">
        <v>5.7350242862929987E-2</v>
      </c>
      <c r="L228" s="62">
        <v>5.9953793825023326E-2</v>
      </c>
      <c r="M228" s="62">
        <v>6.2490453655298234E-2</v>
      </c>
      <c r="N228" s="62">
        <v>6.476961712467387E-2</v>
      </c>
      <c r="O228" s="62">
        <v>6.7747235597121591E-2</v>
      </c>
      <c r="P228" s="62">
        <v>7.1628124519477754E-2</v>
      </c>
      <c r="Q228" s="62">
        <v>7.5724454265353805E-2</v>
      </c>
      <c r="R228" s="62">
        <v>7.9899255692656115E-2</v>
      </c>
      <c r="S228" s="62">
        <v>8.4654616169743832E-2</v>
      </c>
      <c r="T228" s="62">
        <v>9.0159784866898005E-2</v>
      </c>
      <c r="U228" s="62">
        <v>9.4694952401482249E-2</v>
      </c>
      <c r="V228" s="62">
        <v>9.9173887577038308E-2</v>
      </c>
      <c r="W228" s="62">
        <v>0.10501302690305493</v>
      </c>
      <c r="X228" s="62">
        <v>0.11167494379483012</v>
      </c>
      <c r="Y228" s="62">
        <v>0.11831959616883062</v>
      </c>
      <c r="Z228" s="62">
        <v>0.12501225911495367</v>
      </c>
      <c r="AA228" s="62">
        <v>0.13221104767140196</v>
      </c>
      <c r="AB228" s="62">
        <v>0.14011181839149939</v>
      </c>
      <c r="AC228" s="62">
        <v>0.148739248848274</v>
      </c>
      <c r="AD228" s="62">
        <v>0.15728894101677765</v>
      </c>
      <c r="AE228" s="62">
        <v>0.16639253010958152</v>
      </c>
      <c r="AF228" s="62">
        <v>0.17478891720036766</v>
      </c>
      <c r="AG228" s="62">
        <v>0.18401318682743867</v>
      </c>
      <c r="AH228" s="62">
        <v>0.19298789003662678</v>
      </c>
      <c r="AI228" s="62">
        <v>0.20257611008116355</v>
      </c>
      <c r="AJ228" s="62">
        <v>0.21256782862243462</v>
      </c>
      <c r="AK228" s="58">
        <f t="shared" si="1"/>
        <v>4.0600358078113041</v>
      </c>
    </row>
    <row r="229" spans="1:37" ht="15" customHeight="1" x14ac:dyDescent="0.35">
      <c r="A229" s="37" t="s">
        <v>524</v>
      </c>
      <c r="B229" s="56" t="s">
        <v>331</v>
      </c>
      <c r="C229" s="62">
        <v>0</v>
      </c>
      <c r="D229" s="62">
        <v>3.4644374164404274E-2</v>
      </c>
      <c r="E229" s="62">
        <v>3.9011053277519948E-2</v>
      </c>
      <c r="F229" s="62">
        <v>3.8351728414179269E-2</v>
      </c>
      <c r="G229" s="62">
        <v>3.8438419709259104E-2</v>
      </c>
      <c r="H229" s="62">
        <v>4.3436888977225627E-2</v>
      </c>
      <c r="I229" s="62">
        <v>4.4851163989509911E-2</v>
      </c>
      <c r="J229" s="62">
        <v>4.5527342178371261E-2</v>
      </c>
      <c r="K229" s="62">
        <v>4.7296074002493395E-2</v>
      </c>
      <c r="L229" s="62">
        <v>4.9443149495430133E-2</v>
      </c>
      <c r="M229" s="62">
        <v>5.1535108917892369E-2</v>
      </c>
      <c r="N229" s="62">
        <v>5.3414667726547252E-2</v>
      </c>
      <c r="O229" s="62">
        <v>5.5870332192645894E-2</v>
      </c>
      <c r="P229" s="62">
        <v>5.9070830143966094E-2</v>
      </c>
      <c r="Q229" s="62">
        <v>6.2449037200358916E-2</v>
      </c>
      <c r="R229" s="62">
        <v>6.5891920469762139E-2</v>
      </c>
      <c r="S229" s="62">
        <v>6.9813616245702884E-2</v>
      </c>
      <c r="T229" s="62">
        <v>7.4353677936845525E-2</v>
      </c>
      <c r="U229" s="62">
        <v>7.8093716412811973E-2</v>
      </c>
      <c r="V229" s="62">
        <v>8.1787475098743692E-2</v>
      </c>
      <c r="W229" s="62">
        <v>8.6603005089196897E-2</v>
      </c>
      <c r="X229" s="62">
        <v>9.2096937111365837E-2</v>
      </c>
      <c r="Y229" s="62">
        <v>9.7576703542568213E-2</v>
      </c>
      <c r="Z229" s="62">
        <v>0.1030960607634003</v>
      </c>
      <c r="AA229" s="62">
        <v>0.10903279091079771</v>
      </c>
      <c r="AB229" s="62">
        <v>0.11554840738615746</v>
      </c>
      <c r="AC229" s="62">
        <v>0.12266341630392681</v>
      </c>
      <c r="AD229" s="62">
        <v>0.12971420514305518</v>
      </c>
      <c r="AE229" s="62">
        <v>0.13722183183987538</v>
      </c>
      <c r="AF229" s="62">
        <v>0.14414619084647512</v>
      </c>
      <c r="AG229" s="62">
        <v>0.15175338670980956</v>
      </c>
      <c r="AH229" s="62">
        <v>0.1591546477073281</v>
      </c>
      <c r="AI229" s="62">
        <v>0.16706196694959574</v>
      </c>
      <c r="AJ229" s="62">
        <v>0.17530204904274671</v>
      </c>
      <c r="AK229" s="58">
        <f t="shared" si="1"/>
        <v>4.0600437522944963</v>
      </c>
    </row>
    <row r="230" spans="1:37" ht="15" customHeight="1" x14ac:dyDescent="0.35">
      <c r="A230" s="37" t="s">
        <v>525</v>
      </c>
      <c r="B230" s="56" t="s">
        <v>333</v>
      </c>
      <c r="C230" s="62">
        <v>0</v>
      </c>
      <c r="D230" s="62">
        <v>5.9486444124373906E-2</v>
      </c>
      <c r="E230" s="62">
        <v>6.6984259000709687E-2</v>
      </c>
      <c r="F230" s="62">
        <v>6.5852141155802055E-2</v>
      </c>
      <c r="G230" s="62">
        <v>6.6001003892770665E-2</v>
      </c>
      <c r="H230" s="62">
        <v>7.4583565209894995E-2</v>
      </c>
      <c r="I230" s="62">
        <v>7.701212246695513E-2</v>
      </c>
      <c r="J230" s="62">
        <v>7.817305695637862E-2</v>
      </c>
      <c r="K230" s="62">
        <v>8.121000440324698E-2</v>
      </c>
      <c r="L230" s="62">
        <v>8.4896783230804865E-2</v>
      </c>
      <c r="M230" s="62">
        <v>8.84887607201328E-2</v>
      </c>
      <c r="N230" s="62">
        <v>9.171609452339001E-2</v>
      </c>
      <c r="O230" s="62">
        <v>9.5932597745033321E-2</v>
      </c>
      <c r="P230" s="62">
        <v>0.10142793876927425</v>
      </c>
      <c r="Q230" s="62">
        <v>0.10722856960310222</v>
      </c>
      <c r="R230" s="62">
        <v>0.11314018875556896</v>
      </c>
      <c r="S230" s="62">
        <v>0.11987398115519292</v>
      </c>
      <c r="T230" s="62">
        <v>0.12766952008855206</v>
      </c>
      <c r="U230" s="62">
        <v>0.13409143931319484</v>
      </c>
      <c r="V230" s="62">
        <v>0.14043376964312754</v>
      </c>
      <c r="W230" s="62">
        <v>0.14870224356615705</v>
      </c>
      <c r="X230" s="62">
        <v>0.15813580149322637</v>
      </c>
      <c r="Y230" s="62">
        <v>0.16754489137932926</v>
      </c>
      <c r="Z230" s="62">
        <v>0.17702196639079537</v>
      </c>
      <c r="AA230" s="62">
        <v>0.18721566122501498</v>
      </c>
      <c r="AB230" s="62">
        <v>0.19840336291194496</v>
      </c>
      <c r="AC230" s="62">
        <v>0.21062022040217834</v>
      </c>
      <c r="AD230" s="62">
        <v>0.22272678266650328</v>
      </c>
      <c r="AE230" s="62">
        <v>0.23561788021855343</v>
      </c>
      <c r="AF230" s="62">
        <v>0.2475072968665829</v>
      </c>
      <c r="AG230" s="62">
        <v>0.26056932583827136</v>
      </c>
      <c r="AH230" s="62">
        <v>0.2732777803976702</v>
      </c>
      <c r="AI230" s="62">
        <v>0.28685513436839938</v>
      </c>
      <c r="AJ230" s="62">
        <v>0.30100375914318694</v>
      </c>
      <c r="AK230" s="58">
        <f t="shared" si="1"/>
        <v>4.0600395362992296</v>
      </c>
    </row>
    <row r="231" spans="1:37" ht="15" customHeight="1" x14ac:dyDescent="0.35">
      <c r="A231" s="37" t="s">
        <v>526</v>
      </c>
      <c r="B231" s="56" t="s">
        <v>347</v>
      </c>
      <c r="C231" s="62">
        <v>14.17024968851644</v>
      </c>
      <c r="D231" s="62">
        <v>15.856977192082358</v>
      </c>
      <c r="E231" s="62">
        <v>17.335559429437314</v>
      </c>
      <c r="F231" s="62">
        <v>16.546174993436217</v>
      </c>
      <c r="G231" s="62">
        <v>16.100558120639381</v>
      </c>
      <c r="H231" s="62">
        <v>17.664315462941246</v>
      </c>
      <c r="I231" s="62">
        <v>17.708236977940583</v>
      </c>
      <c r="J231" s="62">
        <v>17.451633233909032</v>
      </c>
      <c r="K231" s="62">
        <v>17.601577445306251</v>
      </c>
      <c r="L231" s="62">
        <v>17.86469204995101</v>
      </c>
      <c r="M231" s="62">
        <v>18.078211582532617</v>
      </c>
      <c r="N231" s="62">
        <v>18.191798622409479</v>
      </c>
      <c r="O231" s="62">
        <v>18.473920388029075</v>
      </c>
      <c r="P231" s="62">
        <v>18.963283594264148</v>
      </c>
      <c r="Q231" s="62">
        <v>19.463859091017817</v>
      </c>
      <c r="R231" s="62">
        <v>19.938765342501867</v>
      </c>
      <c r="S231" s="62">
        <v>20.510158009737037</v>
      </c>
      <c r="T231" s="62">
        <v>21.207726497828777</v>
      </c>
      <c r="U231" s="62">
        <v>21.625732721306289</v>
      </c>
      <c r="V231" s="62">
        <v>21.988929888192079</v>
      </c>
      <c r="W231" s="62">
        <v>22.605442043006953</v>
      </c>
      <c r="X231" s="62">
        <v>23.339327342869193</v>
      </c>
      <c r="Y231" s="62">
        <v>24.007774656263472</v>
      </c>
      <c r="Z231" s="62">
        <v>24.626957560487664</v>
      </c>
      <c r="AA231" s="62">
        <v>25.286494026703743</v>
      </c>
      <c r="AB231" s="62">
        <v>26.017065249452539</v>
      </c>
      <c r="AC231" s="62">
        <v>26.814639744688584</v>
      </c>
      <c r="AD231" s="62">
        <v>27.530063331723987</v>
      </c>
      <c r="AE231" s="62">
        <v>28.275208282625851</v>
      </c>
      <c r="AF231" s="62">
        <v>28.836892559937116</v>
      </c>
      <c r="AG231" s="62">
        <v>29.474499132204638</v>
      </c>
      <c r="AH231" s="62">
        <v>30.011676253083575</v>
      </c>
      <c r="AI231" s="62">
        <v>30.585204918526649</v>
      </c>
      <c r="AJ231" s="62">
        <v>31.158997524131145</v>
      </c>
      <c r="AK231" s="58">
        <f t="shared" si="1"/>
        <v>0.96500235490591046</v>
      </c>
    </row>
    <row r="232" spans="1:37" ht="15" customHeight="1" x14ac:dyDescent="0.35">
      <c r="A232" s="13"/>
      <c r="B232" s="40" t="s">
        <v>348</v>
      </c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64"/>
    </row>
    <row r="233" spans="1:37" ht="15" customHeight="1" x14ac:dyDescent="0.35">
      <c r="A233" s="37" t="s">
        <v>527</v>
      </c>
      <c r="B233" s="56" t="s">
        <v>317</v>
      </c>
      <c r="C233" s="62">
        <v>22.439894458934511</v>
      </c>
      <c r="D233" s="62">
        <v>24.434387832420121</v>
      </c>
      <c r="E233" s="62">
        <v>26.12165430497555</v>
      </c>
      <c r="F233" s="62">
        <v>24.377679661453641</v>
      </c>
      <c r="G233" s="62">
        <v>23.190963128395861</v>
      </c>
      <c r="H233" s="62">
        <v>24.870978010376408</v>
      </c>
      <c r="I233" s="62">
        <v>24.371224987984551</v>
      </c>
      <c r="J233" s="62">
        <v>23.475515739163825</v>
      </c>
      <c r="K233" s="62">
        <v>23.140188902261755</v>
      </c>
      <c r="L233" s="62">
        <v>22.949584638395706</v>
      </c>
      <c r="M233" s="62">
        <v>22.691595832714139</v>
      </c>
      <c r="N233" s="62">
        <v>22.308500740548347</v>
      </c>
      <c r="O233" s="62">
        <v>22.127435457909499</v>
      </c>
      <c r="P233" s="62">
        <v>22.180864660360108</v>
      </c>
      <c r="Q233" s="62">
        <v>22.228726138248277</v>
      </c>
      <c r="R233" s="62">
        <v>22.227989096838456</v>
      </c>
      <c r="S233" s="62">
        <v>22.31634140689879</v>
      </c>
      <c r="T233" s="62">
        <v>22.518406040538284</v>
      </c>
      <c r="U233" s="62">
        <v>22.402453074894844</v>
      </c>
      <c r="V233" s="62">
        <v>22.218686698892085</v>
      </c>
      <c r="W233" s="62">
        <v>22.276067183197831</v>
      </c>
      <c r="X233" s="62">
        <v>22.424657057056613</v>
      </c>
      <c r="Y233" s="62">
        <v>22.485216375659977</v>
      </c>
      <c r="Z233" s="62">
        <v>22.474535864991417</v>
      </c>
      <c r="AA233" s="62">
        <v>22.479004304672316</v>
      </c>
      <c r="AB233" s="62">
        <v>22.520417742554095</v>
      </c>
      <c r="AC233" s="62">
        <v>22.592560401981721</v>
      </c>
      <c r="AD233" s="62">
        <v>22.57023887050892</v>
      </c>
      <c r="AE233" s="62">
        <v>22.550657606345712</v>
      </c>
      <c r="AF233" s="62">
        <v>22.380684045426332</v>
      </c>
      <c r="AG233" s="62">
        <v>22.259283278605732</v>
      </c>
      <c r="AH233" s="62">
        <v>22.049975542529225</v>
      </c>
      <c r="AI233" s="62">
        <v>21.885539799440206</v>
      </c>
      <c r="AJ233" s="62">
        <v>21.715795114751607</v>
      </c>
      <c r="AK233" s="58">
        <f t="shared" ref="AK233:AK236" si="2">(AJ233-D233)/D233</f>
        <v>-0.11126093014130771</v>
      </c>
    </row>
    <row r="234" spans="1:37" ht="15" customHeight="1" x14ac:dyDescent="0.35">
      <c r="A234" s="37" t="s">
        <v>528</v>
      </c>
      <c r="B234" s="56" t="s">
        <v>319</v>
      </c>
      <c r="C234" s="62">
        <v>4.806632093379766E-2</v>
      </c>
      <c r="D234" s="62">
        <v>3.7402093641527079E-2</v>
      </c>
      <c r="E234" s="62">
        <v>3.9941428967487598E-2</v>
      </c>
      <c r="F234" s="62">
        <v>3.7242964952751423E-2</v>
      </c>
      <c r="G234" s="62">
        <v>3.5407641020671461E-2</v>
      </c>
      <c r="H234" s="62">
        <v>3.7958275647895841E-2</v>
      </c>
      <c r="I234" s="62">
        <v>3.7186040707800176E-2</v>
      </c>
      <c r="J234" s="62">
        <v>3.5815716591171963E-2</v>
      </c>
      <c r="K234" s="62">
        <v>3.5306845520192261E-2</v>
      </c>
      <c r="L234" s="62">
        <v>3.5027195498260742E-2</v>
      </c>
      <c r="M234" s="62">
        <v>3.4649548303475143E-2</v>
      </c>
      <c r="N234" s="62">
        <v>3.4086195470424997E-2</v>
      </c>
      <c r="O234" s="62">
        <v>3.3841279226996299E-2</v>
      </c>
      <c r="P234" s="62">
        <v>3.3963268015044797E-2</v>
      </c>
      <c r="Q234" s="62">
        <v>3.408413511235768E-2</v>
      </c>
      <c r="R234" s="62">
        <v>3.4140266834877746E-2</v>
      </c>
      <c r="S234" s="62">
        <v>3.4339718790712598E-2</v>
      </c>
      <c r="T234" s="62">
        <v>3.4721137780862915E-2</v>
      </c>
      <c r="U234" s="62">
        <v>3.4622072653474542E-2</v>
      </c>
      <c r="V234" s="62">
        <v>3.442515438176881E-2</v>
      </c>
      <c r="W234" s="62">
        <v>3.4608216594634519E-2</v>
      </c>
      <c r="X234" s="62">
        <v>3.4942262476286255E-2</v>
      </c>
      <c r="Y234" s="62">
        <v>3.5148911056823808E-2</v>
      </c>
      <c r="Z234" s="62">
        <v>3.5258629041543463E-2</v>
      </c>
      <c r="AA234" s="62">
        <v>3.540241575374372E-2</v>
      </c>
      <c r="AB234" s="62">
        <v>3.5619339718457974E-2</v>
      </c>
      <c r="AC234" s="62">
        <v>3.5898283406537355E-2</v>
      </c>
      <c r="AD234" s="62">
        <v>3.6038737407831728E-2</v>
      </c>
      <c r="AE234" s="62">
        <v>3.6192184872003354E-2</v>
      </c>
      <c r="AF234" s="62">
        <v>3.6090099674616613E-2</v>
      </c>
      <c r="AG234" s="62">
        <v>3.6065778213376927E-2</v>
      </c>
      <c r="AH234" s="62">
        <v>3.59027433099025E-2</v>
      </c>
      <c r="AI234" s="62">
        <v>3.5769459479538565E-2</v>
      </c>
      <c r="AJ234" s="62">
        <v>3.5622254355860423E-2</v>
      </c>
      <c r="AK234" s="58">
        <f t="shared" si="2"/>
        <v>-4.758662182724771E-2</v>
      </c>
    </row>
    <row r="235" spans="1:37" ht="15" customHeight="1" x14ac:dyDescent="0.35">
      <c r="A235" s="37" t="s">
        <v>529</v>
      </c>
      <c r="B235" s="56" t="s">
        <v>321</v>
      </c>
      <c r="C235" s="62">
        <v>2.2027936870884609E-2</v>
      </c>
      <c r="D235" s="62">
        <v>2.7611581872264711E-2</v>
      </c>
      <c r="E235" s="62">
        <v>2.8874504359663471E-2</v>
      </c>
      <c r="F235" s="62">
        <v>2.6378055314404451E-2</v>
      </c>
      <c r="G235" s="62">
        <v>2.4582402501310139E-2</v>
      </c>
      <c r="H235" s="62">
        <v>2.584597445387872E-2</v>
      </c>
      <c r="I235" s="62">
        <v>2.484646002022305E-2</v>
      </c>
      <c r="J235" s="62">
        <v>2.3496626512253368E-2</v>
      </c>
      <c r="K235" s="62">
        <v>2.2755840060128252E-2</v>
      </c>
      <c r="L235" s="62">
        <v>2.2192620382925413E-2</v>
      </c>
      <c r="M235" s="62">
        <v>2.159464306807389E-2</v>
      </c>
      <c r="N235" s="62">
        <v>2.0910062214252293E-2</v>
      </c>
      <c r="O235" s="62">
        <v>2.0447705824104566E-2</v>
      </c>
      <c r="P235" s="62">
        <v>2.022694248477255E-2</v>
      </c>
      <c r="Q235" s="62">
        <v>2.0021865169667523E-2</v>
      </c>
      <c r="R235" s="62">
        <v>1.9800749322138569E-2</v>
      </c>
      <c r="S235" s="62">
        <v>1.9679099045086312E-2</v>
      </c>
      <c r="T235" s="62">
        <v>1.968606705026921E-2</v>
      </c>
      <c r="U235" s="62">
        <v>1.9436832921295878E-2</v>
      </c>
      <c r="V235" s="62">
        <v>1.9179556360559402E-2</v>
      </c>
      <c r="W235" s="62">
        <v>1.921582189138971E-2</v>
      </c>
      <c r="X235" s="62">
        <v>1.9380081526126615E-2</v>
      </c>
      <c r="Y235" s="62">
        <v>1.9490877284191244E-2</v>
      </c>
      <c r="Z235" s="62">
        <v>1.9588838388076586E-2</v>
      </c>
      <c r="AA235" s="62">
        <v>1.9731024992621193E-2</v>
      </c>
      <c r="AB235" s="62">
        <v>1.9932318011668469E-2</v>
      </c>
      <c r="AC235" s="62">
        <v>2.0192136327742322E-2</v>
      </c>
      <c r="AD235" s="62">
        <v>2.0401977019848819E-2</v>
      </c>
      <c r="AE235" s="62">
        <v>2.0638513428672258E-2</v>
      </c>
      <c r="AF235" s="62">
        <v>2.0747947061929721E-2</v>
      </c>
      <c r="AG235" s="62">
        <v>2.0919980657871085E-2</v>
      </c>
      <c r="AH235" s="62">
        <v>2.1029236785382426E-2</v>
      </c>
      <c r="AI235" s="62">
        <v>2.116365023758654E-2</v>
      </c>
      <c r="AJ235" s="62">
        <v>2.1315843666564801E-2</v>
      </c>
      <c r="AK235" s="58">
        <f t="shared" si="2"/>
        <v>-0.22801077587024651</v>
      </c>
    </row>
    <row r="236" spans="1:37" ht="15" customHeight="1" x14ac:dyDescent="0.35">
      <c r="A236" s="37" t="s">
        <v>530</v>
      </c>
      <c r="B236" s="56" t="s">
        <v>323</v>
      </c>
      <c r="C236" s="62">
        <v>0.37920471072430878</v>
      </c>
      <c r="D236" s="62">
        <v>0.40358565161526949</v>
      </c>
      <c r="E236" s="62">
        <v>0.39964249503279259</v>
      </c>
      <c r="F236" s="62">
        <v>0.34889246298453053</v>
      </c>
      <c r="G236" s="62">
        <v>0.3141277328780086</v>
      </c>
      <c r="H236" s="62">
        <v>0.32405283405661012</v>
      </c>
      <c r="I236" s="62">
        <v>0.30788371240793039</v>
      </c>
      <c r="J236" s="62">
        <v>0.29083440661388271</v>
      </c>
      <c r="K236" s="62">
        <v>0.28502904997579775</v>
      </c>
      <c r="L236" s="62">
        <v>0.28655181541817404</v>
      </c>
      <c r="M236" s="62">
        <v>0.29038927487640337</v>
      </c>
      <c r="N236" s="62">
        <v>0.29608545772572864</v>
      </c>
      <c r="O236" s="62">
        <v>0.31093041121533616</v>
      </c>
      <c r="P236" s="62">
        <v>0.33436595663028273</v>
      </c>
      <c r="Q236" s="62">
        <v>0.36247944489707457</v>
      </c>
      <c r="R236" s="62">
        <v>0.39607769294500411</v>
      </c>
      <c r="S236" s="62">
        <v>0.43543739029306822</v>
      </c>
      <c r="T236" s="62">
        <v>0.4813496005685784</v>
      </c>
      <c r="U236" s="62">
        <v>0.52677664934680024</v>
      </c>
      <c r="V236" s="62">
        <v>0.57507722976081177</v>
      </c>
      <c r="W236" s="62">
        <v>0.6335912911378534</v>
      </c>
      <c r="X236" s="62">
        <v>0.70058358400185061</v>
      </c>
      <c r="Y236" s="62">
        <v>0.77099149833689151</v>
      </c>
      <c r="Z236" s="62">
        <v>0.84825437688435112</v>
      </c>
      <c r="AA236" s="62">
        <v>0.93267038062443941</v>
      </c>
      <c r="AB236" s="62">
        <v>1.0282018211221875</v>
      </c>
      <c r="AC236" s="62">
        <v>1.133680473125477</v>
      </c>
      <c r="AD236" s="62">
        <v>1.2418510019885771</v>
      </c>
      <c r="AE236" s="62">
        <v>1.3555672691171474</v>
      </c>
      <c r="AF236" s="62">
        <v>1.4505833748628305</v>
      </c>
      <c r="AG236" s="62">
        <v>1.5482569879997423</v>
      </c>
      <c r="AH236" s="62">
        <v>1.6420212460534609</v>
      </c>
      <c r="AI236" s="62">
        <v>1.7103657487584834</v>
      </c>
      <c r="AJ236" s="62">
        <v>1.7746066459940422</v>
      </c>
      <c r="AK236" s="58">
        <f t="shared" si="2"/>
        <v>3.397100439253824</v>
      </c>
    </row>
    <row r="237" spans="1:37" ht="15" customHeight="1" x14ac:dyDescent="0.35">
      <c r="A237" s="37" t="s">
        <v>531</v>
      </c>
      <c r="B237" s="56" t="s">
        <v>325</v>
      </c>
      <c r="C237" s="62">
        <v>0</v>
      </c>
      <c r="D237" s="62">
        <v>0</v>
      </c>
      <c r="E237" s="62">
        <v>0</v>
      </c>
      <c r="F237" s="62">
        <v>0</v>
      </c>
      <c r="G237" s="62">
        <v>0</v>
      </c>
      <c r="H237" s="62">
        <v>0</v>
      </c>
      <c r="I237" s="62">
        <v>0</v>
      </c>
      <c r="J237" s="62">
        <v>0</v>
      </c>
      <c r="K237" s="62">
        <v>0</v>
      </c>
      <c r="L237" s="62">
        <v>0</v>
      </c>
      <c r="M237" s="62">
        <v>0</v>
      </c>
      <c r="N237" s="62">
        <v>0</v>
      </c>
      <c r="O237" s="62">
        <v>0</v>
      </c>
      <c r="P237" s="62">
        <v>0</v>
      </c>
      <c r="Q237" s="62">
        <v>0</v>
      </c>
      <c r="R237" s="62">
        <v>0</v>
      </c>
      <c r="S237" s="62">
        <v>0</v>
      </c>
      <c r="T237" s="62">
        <v>0</v>
      </c>
      <c r="U237" s="62">
        <v>0</v>
      </c>
      <c r="V237" s="62">
        <v>0</v>
      </c>
      <c r="W237" s="62">
        <v>0</v>
      </c>
      <c r="X237" s="62">
        <v>0</v>
      </c>
      <c r="Y237" s="62">
        <v>0</v>
      </c>
      <c r="Z237" s="62">
        <v>0</v>
      </c>
      <c r="AA237" s="62">
        <v>0</v>
      </c>
      <c r="AB237" s="62">
        <v>0</v>
      </c>
      <c r="AC237" s="62">
        <v>0</v>
      </c>
      <c r="AD237" s="62">
        <v>0</v>
      </c>
      <c r="AE237" s="62">
        <v>0</v>
      </c>
      <c r="AF237" s="62">
        <v>0</v>
      </c>
      <c r="AG237" s="62">
        <v>0</v>
      </c>
      <c r="AH237" s="62">
        <v>0</v>
      </c>
      <c r="AI237" s="62">
        <v>0</v>
      </c>
      <c r="AJ237" s="62">
        <v>0</v>
      </c>
      <c r="AK237" s="63">
        <v>0</v>
      </c>
    </row>
    <row r="238" spans="1:37" ht="15" customHeight="1" x14ac:dyDescent="0.35">
      <c r="A238" s="37" t="s">
        <v>532</v>
      </c>
      <c r="B238" s="56" t="s">
        <v>327</v>
      </c>
      <c r="C238" s="62">
        <v>0</v>
      </c>
      <c r="D238" s="62">
        <v>4.742251288735453E-2</v>
      </c>
      <c r="E238" s="62">
        <v>5.2161533312949405E-2</v>
      </c>
      <c r="F238" s="62">
        <v>5.0096554752103693E-2</v>
      </c>
      <c r="G238" s="62">
        <v>4.9056588629530849E-2</v>
      </c>
      <c r="H238" s="62">
        <v>5.4168214785529585E-2</v>
      </c>
      <c r="I238" s="62">
        <v>5.4658124122808183E-2</v>
      </c>
      <c r="J238" s="62">
        <v>5.4223302894659459E-2</v>
      </c>
      <c r="K238" s="62">
        <v>5.5056485308646458E-2</v>
      </c>
      <c r="L238" s="62">
        <v>5.6259046480229044E-2</v>
      </c>
      <c r="M238" s="62">
        <v>5.7322117674153329E-2</v>
      </c>
      <c r="N238" s="62">
        <v>5.8081704692806713E-2</v>
      </c>
      <c r="O238" s="62">
        <v>5.9394425776896798E-2</v>
      </c>
      <c r="P238" s="62">
        <v>6.1396732144635681E-2</v>
      </c>
      <c r="Q238" s="62">
        <v>6.346372966217273E-2</v>
      </c>
      <c r="R238" s="62">
        <v>6.5475228554781398E-2</v>
      </c>
      <c r="S238" s="62">
        <v>6.783357888264549E-2</v>
      </c>
      <c r="T238" s="62">
        <v>7.0644558605944402E-2</v>
      </c>
      <c r="U238" s="62">
        <v>7.2556156405800404E-2</v>
      </c>
      <c r="V238" s="62">
        <v>7.4307781550247559E-2</v>
      </c>
      <c r="W238" s="62">
        <v>7.6944038809208151E-2</v>
      </c>
      <c r="X238" s="62">
        <v>8.0017373683759649E-2</v>
      </c>
      <c r="Y238" s="62">
        <v>8.2905229015361778E-2</v>
      </c>
      <c r="Z238" s="62">
        <v>8.565898015393518E-2</v>
      </c>
      <c r="AA238" s="62">
        <v>8.858866368257981E-2</v>
      </c>
      <c r="AB238" s="62">
        <v>9.1805366577436473E-2</v>
      </c>
      <c r="AC238" s="62">
        <v>9.5299882759314003E-2</v>
      </c>
      <c r="AD238" s="62">
        <v>9.8543125297653467E-2</v>
      </c>
      <c r="AE238" s="62">
        <v>0.10193159270756549</v>
      </c>
      <c r="AF238" s="62">
        <v>0.10469325337754427</v>
      </c>
      <c r="AG238" s="62">
        <v>0.10776156936116794</v>
      </c>
      <c r="AH238" s="62">
        <v>0.1104927330798883</v>
      </c>
      <c r="AI238" s="62">
        <v>0.11338490752031948</v>
      </c>
      <c r="AJ238" s="62">
        <v>0.11630566484711238</v>
      </c>
      <c r="AK238" s="58">
        <f t="shared" ref="AK238:AK243" si="3">(AJ238-D238)/D238</f>
        <v>1.452541161692128</v>
      </c>
    </row>
    <row r="239" spans="1:37" ht="15" customHeight="1" x14ac:dyDescent="0.35">
      <c r="A239" s="37" t="s">
        <v>533</v>
      </c>
      <c r="B239" s="56" t="s">
        <v>329</v>
      </c>
      <c r="C239" s="62">
        <v>0</v>
      </c>
      <c r="D239" s="62">
        <v>1.9565810396966577E-2</v>
      </c>
      <c r="E239" s="62">
        <v>2.1521070568177546E-2</v>
      </c>
      <c r="F239" s="62">
        <v>2.066912983998211E-2</v>
      </c>
      <c r="G239" s="62">
        <v>2.0240062978141182E-2</v>
      </c>
      <c r="H239" s="62">
        <v>2.2348968065751245E-2</v>
      </c>
      <c r="I239" s="62">
        <v>2.2551100999720457E-2</v>
      </c>
      <c r="J239" s="62">
        <v>2.2371731967752828E-2</v>
      </c>
      <c r="K239" s="62">
        <v>2.271549442273842E-2</v>
      </c>
      <c r="L239" s="62">
        <v>2.3211659169186161E-2</v>
      </c>
      <c r="M239" s="62">
        <v>2.3650250688757198E-2</v>
      </c>
      <c r="N239" s="62">
        <v>2.396371349055075E-2</v>
      </c>
      <c r="O239" s="62">
        <v>2.4505250719789803E-2</v>
      </c>
      <c r="P239" s="62">
        <v>2.5331423102299969E-2</v>
      </c>
      <c r="Q239" s="62">
        <v>2.6184164652978115E-2</v>
      </c>
      <c r="R239" s="62">
        <v>2.7014069276539113E-2</v>
      </c>
      <c r="S239" s="62">
        <v>2.7987128950899876E-2</v>
      </c>
      <c r="T239" s="62">
        <v>2.9146916394031327E-2</v>
      </c>
      <c r="U239" s="62">
        <v>2.9935606234509516E-2</v>
      </c>
      <c r="V239" s="62">
        <v>3.0658272570598475E-2</v>
      </c>
      <c r="W239" s="62">
        <v>3.1745963528721485E-2</v>
      </c>
      <c r="X239" s="62">
        <v>3.3014024399746184E-2</v>
      </c>
      <c r="Y239" s="62">
        <v>3.4205527862430946E-2</v>
      </c>
      <c r="Z239" s="62">
        <v>3.5341652456461821E-2</v>
      </c>
      <c r="AA239" s="62">
        <v>3.6550411185866126E-2</v>
      </c>
      <c r="AB239" s="62">
        <v>3.787749907053712E-2</v>
      </c>
      <c r="AC239" s="62">
        <v>3.9319378823600509E-2</v>
      </c>
      <c r="AD239" s="62">
        <v>4.065741661701569E-2</v>
      </c>
      <c r="AE239" s="62">
        <v>4.2055508571676489E-2</v>
      </c>
      <c r="AF239" s="62">
        <v>4.3194855516684907E-2</v>
      </c>
      <c r="AG239" s="62">
        <v>4.4460867121071085E-2</v>
      </c>
      <c r="AH239" s="62">
        <v>4.5587657885449578E-2</v>
      </c>
      <c r="AI239" s="62">
        <v>4.6780901718132789E-2</v>
      </c>
      <c r="AJ239" s="62">
        <v>4.7985956156297138E-2</v>
      </c>
      <c r="AK239" s="58">
        <f t="shared" si="3"/>
        <v>1.4525412023688389</v>
      </c>
    </row>
    <row r="240" spans="1:37" ht="15" customHeight="1" x14ac:dyDescent="0.35">
      <c r="A240" s="37" t="s">
        <v>534</v>
      </c>
      <c r="B240" s="56" t="s">
        <v>331</v>
      </c>
      <c r="C240" s="62">
        <v>0</v>
      </c>
      <c r="D240" s="62">
        <v>1.8675886625109682E-2</v>
      </c>
      <c r="E240" s="62">
        <v>2.0542173107828424E-2</v>
      </c>
      <c r="F240" s="62">
        <v>1.9728985570114377E-2</v>
      </c>
      <c r="G240" s="62">
        <v>1.9319413534536815E-2</v>
      </c>
      <c r="H240" s="62">
        <v>2.1332459257255902E-2</v>
      </c>
      <c r="I240" s="62">
        <v>2.1525428843650121E-2</v>
      </c>
      <c r="J240" s="62">
        <v>2.1354176063745782E-2</v>
      </c>
      <c r="K240" s="62">
        <v>2.1682267865208198E-2</v>
      </c>
      <c r="L240" s="62">
        <v>2.2155875546443365E-2</v>
      </c>
      <c r="M240" s="62">
        <v>2.2574486003069889E-2</v>
      </c>
      <c r="N240" s="62">
        <v>2.2873651318827432E-2</v>
      </c>
      <c r="O240" s="62">
        <v>2.339069599564644E-2</v>
      </c>
      <c r="P240" s="62">
        <v>2.4179147162466334E-2</v>
      </c>
      <c r="Q240" s="62">
        <v>2.4993164533544686E-2</v>
      </c>
      <c r="R240" s="62">
        <v>2.5785346176753758E-2</v>
      </c>
      <c r="S240" s="62">
        <v>2.6714106203237067E-2</v>
      </c>
      <c r="T240" s="62">
        <v>2.7821188264705997E-2</v>
      </c>
      <c r="U240" s="62">
        <v>2.8574036714617161E-2</v>
      </c>
      <c r="V240" s="62">
        <v>2.9263805366147522E-2</v>
      </c>
      <c r="W240" s="62">
        <v>3.0301994303555128E-2</v>
      </c>
      <c r="X240" s="62">
        <v>3.1512370917777678E-2</v>
      </c>
      <c r="Y240" s="62">
        <v>3.2649657681042145E-2</v>
      </c>
      <c r="Z240" s="62">
        <v>3.3734099190187064E-2</v>
      </c>
      <c r="AA240" s="62">
        <v>3.4887918350640014E-2</v>
      </c>
      <c r="AB240" s="62">
        <v>3.6154712641585263E-2</v>
      </c>
      <c r="AC240" s="62">
        <v>3.7530880165224413E-2</v>
      </c>
      <c r="AD240" s="62">
        <v>3.8808159431207273E-2</v>
      </c>
      <c r="AE240" s="62">
        <v>4.0142582755794264E-2</v>
      </c>
      <c r="AF240" s="62">
        <v>4.1230186194610413E-2</v>
      </c>
      <c r="AG240" s="62">
        <v>4.2438540986865621E-2</v>
      </c>
      <c r="AH240" s="62">
        <v>4.3514097467849684E-2</v>
      </c>
      <c r="AI240" s="62">
        <v>4.4653115122058551E-2</v>
      </c>
      <c r="AJ240" s="62">
        <v>4.5803340944965819E-2</v>
      </c>
      <c r="AK240" s="58">
        <f t="shared" si="3"/>
        <v>1.4525390341245348</v>
      </c>
    </row>
    <row r="241" spans="1:37" ht="15" customHeight="1" x14ac:dyDescent="0.35">
      <c r="A241" s="37" t="s">
        <v>535</v>
      </c>
      <c r="B241" s="56" t="s">
        <v>333</v>
      </c>
      <c r="C241" s="62">
        <v>0</v>
      </c>
      <c r="D241" s="62">
        <v>2.8062304947895651E-2</v>
      </c>
      <c r="E241" s="62">
        <v>3.0866597600427283E-2</v>
      </c>
      <c r="F241" s="62">
        <v>2.9644658285978787E-2</v>
      </c>
      <c r="G241" s="62">
        <v>2.9029267156889093E-2</v>
      </c>
      <c r="H241" s="62">
        <v>3.2054061154902863E-2</v>
      </c>
      <c r="I241" s="62">
        <v>3.234401452988056E-2</v>
      </c>
      <c r="J241" s="62">
        <v>3.2086689375168786E-2</v>
      </c>
      <c r="K241" s="62">
        <v>3.257973259287332E-2</v>
      </c>
      <c r="L241" s="62">
        <v>3.3291272157105117E-2</v>
      </c>
      <c r="M241" s="62">
        <v>3.3920362863478111E-2</v>
      </c>
      <c r="N241" s="62">
        <v>3.4369925088746631E-2</v>
      </c>
      <c r="O241" s="62">
        <v>3.5146712594998041E-2</v>
      </c>
      <c r="P241" s="62">
        <v>3.6331509918124033E-2</v>
      </c>
      <c r="Q241" s="62">
        <v>3.7554702253124246E-2</v>
      </c>
      <c r="R241" s="62">
        <v>3.8744960258175115E-2</v>
      </c>
      <c r="S241" s="62">
        <v>4.0140536296553557E-2</v>
      </c>
      <c r="T241" s="62">
        <v>4.1803912171239986E-2</v>
      </c>
      <c r="U241" s="62">
        <v>4.2935216006066805E-2</v>
      </c>
      <c r="V241" s="62">
        <v>4.3971676502972873E-2</v>
      </c>
      <c r="W241" s="62">
        <v>4.5531624781319321E-2</v>
      </c>
      <c r="X241" s="62">
        <v>4.7350349218325864E-2</v>
      </c>
      <c r="Y241" s="62">
        <v>4.9059261210491797E-2</v>
      </c>
      <c r="Z241" s="62">
        <v>5.0688724515566344E-2</v>
      </c>
      <c r="AA241" s="62">
        <v>5.2422390123246877E-2</v>
      </c>
      <c r="AB241" s="62">
        <v>5.4325926020810954E-2</v>
      </c>
      <c r="AC241" s="62">
        <v>5.6393747664039054E-2</v>
      </c>
      <c r="AD241" s="62">
        <v>5.8312966716740591E-2</v>
      </c>
      <c r="AE241" s="62">
        <v>6.0318083542972058E-2</v>
      </c>
      <c r="AF241" s="62">
        <v>6.1952247928741613E-2</v>
      </c>
      <c r="AG241" s="62">
        <v>6.3767947974940037E-2</v>
      </c>
      <c r="AH241" s="62">
        <v>6.53840887599767E-2</v>
      </c>
      <c r="AI241" s="62">
        <v>6.7095602544268898E-2</v>
      </c>
      <c r="AJ241" s="62">
        <v>6.8823972111762333E-2</v>
      </c>
      <c r="AK241" s="58">
        <f t="shared" si="3"/>
        <v>1.4525416653959973</v>
      </c>
    </row>
    <row r="242" spans="1:37" ht="15" customHeight="1" x14ac:dyDescent="0.35">
      <c r="A242" s="37" t="s">
        <v>536</v>
      </c>
      <c r="B242" s="56" t="s">
        <v>359</v>
      </c>
      <c r="C242" s="62">
        <v>22.889190840883828</v>
      </c>
      <c r="D242" s="62">
        <v>25.016714754629575</v>
      </c>
      <c r="E242" s="62">
        <v>26.7152082489294</v>
      </c>
      <c r="F242" s="62">
        <v>24.910328692050442</v>
      </c>
      <c r="G242" s="62">
        <v>23.68272821776068</v>
      </c>
      <c r="H242" s="62">
        <v>25.388738437653387</v>
      </c>
      <c r="I242" s="62">
        <v>24.872222841013382</v>
      </c>
      <c r="J242" s="62">
        <v>23.955693796673511</v>
      </c>
      <c r="K242" s="62">
        <v>23.615311646118869</v>
      </c>
      <c r="L242" s="62">
        <v>23.428274843535025</v>
      </c>
      <c r="M242" s="62">
        <v>23.175699668549552</v>
      </c>
      <c r="N242" s="62">
        <v>22.798869919310476</v>
      </c>
      <c r="O242" s="62">
        <v>22.635092569820376</v>
      </c>
      <c r="P242" s="62">
        <v>22.716657928204654</v>
      </c>
      <c r="Q242" s="62">
        <v>22.797506713893732</v>
      </c>
      <c r="R242" s="62">
        <v>22.83502596867794</v>
      </c>
      <c r="S242" s="62">
        <v>22.968474677260787</v>
      </c>
      <c r="T242" s="62">
        <v>23.223577979679497</v>
      </c>
      <c r="U242" s="62">
        <v>23.157290726503298</v>
      </c>
      <c r="V242" s="62">
        <v>23.025571346903455</v>
      </c>
      <c r="W242" s="62">
        <v>23.148002168781655</v>
      </c>
      <c r="X242" s="62">
        <v>23.37145647237152</v>
      </c>
      <c r="Y242" s="62">
        <v>23.509669771830339</v>
      </c>
      <c r="Z242" s="62">
        <v>23.583062067070131</v>
      </c>
      <c r="AA242" s="62">
        <v>23.679258591209326</v>
      </c>
      <c r="AB242" s="62">
        <v>23.824336979728752</v>
      </c>
      <c r="AC242" s="62">
        <v>24.010875725266615</v>
      </c>
      <c r="AD242" s="62">
        <v>24.104855591532189</v>
      </c>
      <c r="AE242" s="62">
        <v>24.207500635774878</v>
      </c>
      <c r="AF242" s="62">
        <v>24.13917763351332</v>
      </c>
      <c r="AG242" s="62">
        <v>24.12295215466251</v>
      </c>
      <c r="AH242" s="62">
        <v>24.01390328643414</v>
      </c>
      <c r="AI242" s="62">
        <v>23.924754267434086</v>
      </c>
      <c r="AJ242" s="62">
        <v>23.826254913184783</v>
      </c>
      <c r="AK242" s="58">
        <f t="shared" si="3"/>
        <v>-4.7586577738968946E-2</v>
      </c>
    </row>
    <row r="243" spans="1:37" ht="15" customHeight="1" x14ac:dyDescent="0.35">
      <c r="A243" s="37" t="s">
        <v>537</v>
      </c>
      <c r="B243" s="40" t="s">
        <v>538</v>
      </c>
      <c r="C243" s="59">
        <v>56.496005148532497</v>
      </c>
      <c r="D243" s="59">
        <v>61.535798772091461</v>
      </c>
      <c r="E243" s="59">
        <v>65.245227767573397</v>
      </c>
      <c r="F243" s="59">
        <v>62.853074363006748</v>
      </c>
      <c r="G243" s="59">
        <v>61.304293650473511</v>
      </c>
      <c r="H243" s="59">
        <v>64.261756586774098</v>
      </c>
      <c r="I243" s="59">
        <v>63.96714901277339</v>
      </c>
      <c r="J243" s="59">
        <v>62.936577279629738</v>
      </c>
      <c r="K243" s="59">
        <v>62.884959254790061</v>
      </c>
      <c r="L243" s="59">
        <v>63.158293452752446</v>
      </c>
      <c r="M243" s="59">
        <v>63.329153813699548</v>
      </c>
      <c r="N243" s="59">
        <v>63.394071885587678</v>
      </c>
      <c r="O243" s="59">
        <v>63.793391132166668</v>
      </c>
      <c r="P243" s="59">
        <v>64.855749747855242</v>
      </c>
      <c r="Q243" s="59">
        <v>66.103197459990042</v>
      </c>
      <c r="R243" s="59">
        <v>66.9987654639542</v>
      </c>
      <c r="S243" s="59">
        <v>68.17789851424223</v>
      </c>
      <c r="T243" s="59">
        <v>69.696656325640078</v>
      </c>
      <c r="U243" s="59">
        <v>70.450905273534588</v>
      </c>
      <c r="V243" s="59">
        <v>71.045274039111007</v>
      </c>
      <c r="W243" s="59">
        <v>72.242267005514748</v>
      </c>
      <c r="X243" s="59">
        <v>73.657769791538328</v>
      </c>
      <c r="Y243" s="59">
        <v>74.825190804819073</v>
      </c>
      <c r="Z243" s="59">
        <v>75.910130538173163</v>
      </c>
      <c r="AA243" s="59">
        <v>77.058023659154955</v>
      </c>
      <c r="AB243" s="59">
        <v>78.214198861514589</v>
      </c>
      <c r="AC243" s="59">
        <v>79.521298464199077</v>
      </c>
      <c r="AD243" s="59">
        <v>80.798320831868324</v>
      </c>
      <c r="AE243" s="59">
        <v>82.07527916330379</v>
      </c>
      <c r="AF243" s="59">
        <v>82.962400463702934</v>
      </c>
      <c r="AG243" s="59">
        <v>83.864899986199788</v>
      </c>
      <c r="AH243" s="59">
        <v>84.491993383644399</v>
      </c>
      <c r="AI243" s="59">
        <v>85.31722581389721</v>
      </c>
      <c r="AJ243" s="59">
        <v>86.068189281432765</v>
      </c>
      <c r="AK243" s="58">
        <f t="shared" si="3"/>
        <v>0.39866859614841893</v>
      </c>
    </row>
    <row r="244" spans="1:37" ht="15.75" hidden="1" customHeight="1" x14ac:dyDescent="0.35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</row>
    <row r="245" spans="1:37" ht="15.75" hidden="1" customHeight="1" x14ac:dyDescent="0.35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</row>
    <row r="246" spans="1:37" ht="15.75" hidden="1" customHeight="1" x14ac:dyDescent="0.35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</row>
    <row r="247" spans="1:37" ht="15" hidden="1" customHeight="1" x14ac:dyDescent="0.35">
      <c r="A247" s="13"/>
      <c r="B247" s="40" t="s">
        <v>539</v>
      </c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</row>
    <row r="248" spans="1:37" ht="15" hidden="1" customHeight="1" x14ac:dyDescent="0.35">
      <c r="A248" s="37" t="s">
        <v>540</v>
      </c>
      <c r="B248" s="56" t="s">
        <v>541</v>
      </c>
      <c r="C248" s="65">
        <v>1787.5373540000001</v>
      </c>
      <c r="D248" s="65">
        <v>1788.736328</v>
      </c>
      <c r="E248" s="65">
        <v>1812.1239009999999</v>
      </c>
      <c r="F248" s="65">
        <v>1776.6970209999999</v>
      </c>
      <c r="G248" s="65">
        <v>1769.3908690000001</v>
      </c>
      <c r="H248" s="65">
        <v>1761.3310550000001</v>
      </c>
      <c r="I248" s="65">
        <v>1760.6547849999999</v>
      </c>
      <c r="J248" s="65">
        <v>1779.434814</v>
      </c>
      <c r="K248" s="65">
        <v>1793.866943</v>
      </c>
      <c r="L248" s="65">
        <v>1809.7041019999999</v>
      </c>
      <c r="M248" s="65">
        <v>1816.5014650000001</v>
      </c>
      <c r="N248" s="65">
        <v>1828.677124</v>
      </c>
      <c r="O248" s="65">
        <v>1865.317749</v>
      </c>
      <c r="P248" s="65">
        <v>1893.7076420000001</v>
      </c>
      <c r="Q248" s="65">
        <v>1898.4255370000001</v>
      </c>
      <c r="R248" s="65">
        <v>1901.764038</v>
      </c>
      <c r="S248" s="65">
        <v>1914.6235349999999</v>
      </c>
      <c r="T248" s="65">
        <v>1915.7353519999999</v>
      </c>
      <c r="U248" s="65">
        <v>1929.5085449999999</v>
      </c>
      <c r="V248" s="65">
        <v>1945.8416749999999</v>
      </c>
      <c r="W248" s="65">
        <v>1957.783813</v>
      </c>
      <c r="X248" s="65">
        <v>1973.637939</v>
      </c>
      <c r="Y248" s="65">
        <v>1989.2650149999999</v>
      </c>
      <c r="Z248" s="65">
        <v>2003.4233400000001</v>
      </c>
      <c r="AA248" s="65">
        <v>2016.8127440000001</v>
      </c>
      <c r="AB248" s="65">
        <v>2027.8079829999999</v>
      </c>
      <c r="AC248" s="65">
        <v>2037.517212</v>
      </c>
      <c r="AD248" s="65">
        <v>2052.54126</v>
      </c>
      <c r="AE248" s="65">
        <v>2069.3688959999999</v>
      </c>
      <c r="AF248" s="65">
        <v>2081.4025879999999</v>
      </c>
      <c r="AG248" s="65">
        <v>2096.3093260000001</v>
      </c>
      <c r="AH248" s="65">
        <v>2113.6645509999998</v>
      </c>
      <c r="AI248" s="65">
        <v>2130.516357</v>
      </c>
      <c r="AJ248" s="65">
        <v>2149.3510740000002</v>
      </c>
      <c r="AK248" s="58">
        <v>5.7559999999999998E-3</v>
      </c>
    </row>
    <row r="249" spans="1:37" ht="15" hidden="1" customHeight="1" x14ac:dyDescent="0.35">
      <c r="A249" s="37" t="s">
        <v>542</v>
      </c>
      <c r="B249" s="56" t="s">
        <v>543</v>
      </c>
      <c r="C249" s="57">
        <v>3.422345</v>
      </c>
      <c r="D249" s="57">
        <v>3.4445429999999999</v>
      </c>
      <c r="E249" s="57">
        <v>3.4668839999999999</v>
      </c>
      <c r="F249" s="57">
        <v>3.4893709999999998</v>
      </c>
      <c r="G249" s="57">
        <v>3.512003</v>
      </c>
      <c r="H249" s="57">
        <v>3.5347819999999999</v>
      </c>
      <c r="I249" s="57">
        <v>3.5577100000000002</v>
      </c>
      <c r="J249" s="57">
        <v>3.5807850000000001</v>
      </c>
      <c r="K249" s="57">
        <v>3.6040100000000002</v>
      </c>
      <c r="L249" s="57">
        <v>3.627386</v>
      </c>
      <c r="M249" s="57">
        <v>3.6509140000000002</v>
      </c>
      <c r="N249" s="57">
        <v>3.6745939999999999</v>
      </c>
      <c r="O249" s="57">
        <v>3.6984279999999998</v>
      </c>
      <c r="P249" s="57">
        <v>3.7224159999999999</v>
      </c>
      <c r="Q249" s="57">
        <v>3.7465600000000001</v>
      </c>
      <c r="R249" s="57">
        <v>3.7708599999999999</v>
      </c>
      <c r="S249" s="57">
        <v>3.795318</v>
      </c>
      <c r="T249" s="57">
        <v>3.8199350000000001</v>
      </c>
      <c r="U249" s="57">
        <v>3.8447119999999999</v>
      </c>
      <c r="V249" s="57">
        <v>3.8696489999999999</v>
      </c>
      <c r="W249" s="57">
        <v>3.8947479999999999</v>
      </c>
      <c r="X249" s="57">
        <v>3.9200089999999999</v>
      </c>
      <c r="Y249" s="57">
        <v>3.9454349999999998</v>
      </c>
      <c r="Z249" s="57">
        <v>3.971025</v>
      </c>
      <c r="AA249" s="57">
        <v>3.9967820000000001</v>
      </c>
      <c r="AB249" s="57">
        <v>4.0227050000000002</v>
      </c>
      <c r="AC249" s="57">
        <v>4.0487970000000004</v>
      </c>
      <c r="AD249" s="57">
        <v>4.0750580000000003</v>
      </c>
      <c r="AE249" s="57">
        <v>4.1014889999999999</v>
      </c>
      <c r="AF249" s="57">
        <v>4.1280910000000004</v>
      </c>
      <c r="AG249" s="57">
        <v>4.1548660000000002</v>
      </c>
      <c r="AH249" s="57">
        <v>4.1818150000000003</v>
      </c>
      <c r="AI249" s="57">
        <v>4.208939</v>
      </c>
      <c r="AJ249" s="57">
        <v>4.2362380000000002</v>
      </c>
      <c r="AK249" s="58">
        <v>6.4859999999999996E-3</v>
      </c>
    </row>
    <row r="250" spans="1:37" ht="15" hidden="1" customHeight="1" x14ac:dyDescent="0.35">
      <c r="A250" s="13"/>
      <c r="B250" s="40" t="s">
        <v>544</v>
      </c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</row>
    <row r="251" spans="1:37" ht="15" hidden="1" customHeight="1" x14ac:dyDescent="0.35">
      <c r="A251" s="37" t="s">
        <v>545</v>
      </c>
      <c r="B251" s="56" t="s">
        <v>546</v>
      </c>
      <c r="C251" s="57">
        <v>522.31347700000003</v>
      </c>
      <c r="D251" s="57">
        <v>519.29571499999997</v>
      </c>
      <c r="E251" s="57">
        <v>522.69519000000003</v>
      </c>
      <c r="F251" s="57">
        <v>508.62905899999998</v>
      </c>
      <c r="G251" s="57">
        <v>502.19607500000001</v>
      </c>
      <c r="H251" s="57">
        <v>495.09234600000002</v>
      </c>
      <c r="I251" s="57">
        <v>489.60803199999998</v>
      </c>
      <c r="J251" s="57">
        <v>489.01086400000003</v>
      </c>
      <c r="K251" s="57">
        <v>485.47164900000001</v>
      </c>
      <c r="L251" s="57">
        <v>480.60494999999997</v>
      </c>
      <c r="M251" s="57">
        <v>471.72384599999998</v>
      </c>
      <c r="N251" s="57">
        <v>462.72113000000002</v>
      </c>
      <c r="O251" s="57">
        <v>458.26724200000001</v>
      </c>
      <c r="P251" s="57">
        <v>451.69775399999997</v>
      </c>
      <c r="Q251" s="57">
        <v>439.62548800000002</v>
      </c>
      <c r="R251" s="57">
        <v>427.54873700000002</v>
      </c>
      <c r="S251" s="57">
        <v>417.86636399999998</v>
      </c>
      <c r="T251" s="57">
        <v>405.88204999999999</v>
      </c>
      <c r="U251" s="57">
        <v>396.84536700000001</v>
      </c>
      <c r="V251" s="57">
        <v>388.501282</v>
      </c>
      <c r="W251" s="57">
        <v>379.45471199999997</v>
      </c>
      <c r="X251" s="57">
        <v>371.34112499999998</v>
      </c>
      <c r="Y251" s="57">
        <v>363.33615099999997</v>
      </c>
      <c r="Z251" s="57">
        <v>355.22128300000003</v>
      </c>
      <c r="AA251" s="57">
        <v>347.13797</v>
      </c>
      <c r="AB251" s="57">
        <v>338.82363900000001</v>
      </c>
      <c r="AC251" s="57">
        <v>330.49014299999999</v>
      </c>
      <c r="AD251" s="57">
        <v>323.191101</v>
      </c>
      <c r="AE251" s="57">
        <v>316.312073</v>
      </c>
      <c r="AF251" s="57">
        <v>308.84759500000001</v>
      </c>
      <c r="AG251" s="57">
        <v>301.96307400000001</v>
      </c>
      <c r="AH251" s="57">
        <v>295.55944799999997</v>
      </c>
      <c r="AI251" s="57">
        <v>289.20376599999997</v>
      </c>
      <c r="AJ251" s="57">
        <v>283.22842400000002</v>
      </c>
      <c r="AK251" s="58">
        <v>-1.8766000000000001E-2</v>
      </c>
    </row>
    <row r="252" spans="1:37" ht="15" hidden="1" customHeight="1" x14ac:dyDescent="0.35">
      <c r="A252" s="37" t="s">
        <v>547</v>
      </c>
      <c r="B252" s="56" t="s">
        <v>548</v>
      </c>
      <c r="C252" s="57">
        <v>0</v>
      </c>
      <c r="D252" s="57">
        <v>0</v>
      </c>
      <c r="E252" s="57">
        <v>0</v>
      </c>
      <c r="F252" s="57">
        <v>0</v>
      </c>
      <c r="G252" s="57">
        <v>0</v>
      </c>
      <c r="H252" s="57">
        <v>0</v>
      </c>
      <c r="I252" s="57">
        <v>0</v>
      </c>
      <c r="J252" s="57">
        <v>0</v>
      </c>
      <c r="K252" s="57">
        <v>0</v>
      </c>
      <c r="L252" s="57">
        <v>0</v>
      </c>
      <c r="M252" s="57">
        <v>0</v>
      </c>
      <c r="N252" s="57">
        <v>0</v>
      </c>
      <c r="O252" s="57">
        <v>0</v>
      </c>
      <c r="P252" s="57">
        <v>0</v>
      </c>
      <c r="Q252" s="57">
        <v>0</v>
      </c>
      <c r="R252" s="57">
        <v>0</v>
      </c>
      <c r="S252" s="57">
        <v>0</v>
      </c>
      <c r="T252" s="57">
        <v>0</v>
      </c>
      <c r="U252" s="57">
        <v>0</v>
      </c>
      <c r="V252" s="57">
        <v>0</v>
      </c>
      <c r="W252" s="57">
        <v>0</v>
      </c>
      <c r="X252" s="57">
        <v>0</v>
      </c>
      <c r="Y252" s="57">
        <v>0</v>
      </c>
      <c r="Z252" s="57">
        <v>0</v>
      </c>
      <c r="AA252" s="57">
        <v>0</v>
      </c>
      <c r="AB252" s="57">
        <v>0</v>
      </c>
      <c r="AC252" s="57">
        <v>0</v>
      </c>
      <c r="AD252" s="57">
        <v>0</v>
      </c>
      <c r="AE252" s="57">
        <v>0</v>
      </c>
      <c r="AF252" s="57">
        <v>0</v>
      </c>
      <c r="AG252" s="57">
        <v>0</v>
      </c>
      <c r="AH252" s="57">
        <v>0</v>
      </c>
      <c r="AI252" s="57">
        <v>0</v>
      </c>
      <c r="AJ252" s="57">
        <v>0</v>
      </c>
      <c r="AK252" s="58" t="s">
        <v>123</v>
      </c>
    </row>
    <row r="253" spans="1:37" ht="15" hidden="1" customHeight="1" x14ac:dyDescent="0.35">
      <c r="A253" s="37" t="s">
        <v>549</v>
      </c>
      <c r="B253" s="56" t="s">
        <v>550</v>
      </c>
      <c r="C253" s="57">
        <v>0</v>
      </c>
      <c r="D253" s="57">
        <v>0</v>
      </c>
      <c r="E253" s="57">
        <v>0</v>
      </c>
      <c r="F253" s="57">
        <v>0</v>
      </c>
      <c r="G253" s="57">
        <v>0</v>
      </c>
      <c r="H253" s="57">
        <v>0</v>
      </c>
      <c r="I253" s="57">
        <v>0</v>
      </c>
      <c r="J253" s="57">
        <v>0</v>
      </c>
      <c r="K253" s="57">
        <v>0</v>
      </c>
      <c r="L253" s="57">
        <v>0</v>
      </c>
      <c r="M253" s="57">
        <v>0</v>
      </c>
      <c r="N253" s="57">
        <v>0</v>
      </c>
      <c r="O253" s="57">
        <v>0</v>
      </c>
      <c r="P253" s="57">
        <v>0</v>
      </c>
      <c r="Q253" s="57">
        <v>0</v>
      </c>
      <c r="R253" s="57">
        <v>0</v>
      </c>
      <c r="S253" s="57">
        <v>0</v>
      </c>
      <c r="T253" s="57">
        <v>0</v>
      </c>
      <c r="U253" s="57">
        <v>0</v>
      </c>
      <c r="V253" s="57">
        <v>0</v>
      </c>
      <c r="W253" s="57">
        <v>0</v>
      </c>
      <c r="X253" s="57">
        <v>0</v>
      </c>
      <c r="Y253" s="57">
        <v>0</v>
      </c>
      <c r="Z253" s="57">
        <v>0</v>
      </c>
      <c r="AA253" s="57">
        <v>0</v>
      </c>
      <c r="AB253" s="57">
        <v>0</v>
      </c>
      <c r="AC253" s="57">
        <v>0</v>
      </c>
      <c r="AD253" s="57">
        <v>0</v>
      </c>
      <c r="AE253" s="57">
        <v>0</v>
      </c>
      <c r="AF253" s="57">
        <v>0</v>
      </c>
      <c r="AG253" s="57">
        <v>0</v>
      </c>
      <c r="AH253" s="57">
        <v>0</v>
      </c>
      <c r="AI253" s="57">
        <v>0</v>
      </c>
      <c r="AJ253" s="57">
        <v>0</v>
      </c>
      <c r="AK253" s="58" t="s">
        <v>123</v>
      </c>
    </row>
    <row r="254" spans="1:37" ht="15" hidden="1" customHeight="1" x14ac:dyDescent="0.35">
      <c r="A254" s="37" t="s">
        <v>551</v>
      </c>
      <c r="B254" s="56" t="s">
        <v>552</v>
      </c>
      <c r="C254" s="57">
        <v>0</v>
      </c>
      <c r="D254" s="57">
        <v>0</v>
      </c>
      <c r="E254" s="57">
        <v>0</v>
      </c>
      <c r="F254" s="57">
        <v>0.544906</v>
      </c>
      <c r="G254" s="57">
        <v>1.6163510000000001</v>
      </c>
      <c r="H254" s="57">
        <v>3.1932480000000001</v>
      </c>
      <c r="I254" s="57">
        <v>5.2763299999999997</v>
      </c>
      <c r="J254" s="57">
        <v>7.9289610000000001</v>
      </c>
      <c r="K254" s="57">
        <v>12.270179000000001</v>
      </c>
      <c r="L254" s="57">
        <v>18.295300000000001</v>
      </c>
      <c r="M254" s="57">
        <v>25.823232999999998</v>
      </c>
      <c r="N254" s="57">
        <v>34.933044000000002</v>
      </c>
      <c r="O254" s="57">
        <v>46.087021</v>
      </c>
      <c r="P254" s="57">
        <v>57.033062000000001</v>
      </c>
      <c r="Q254" s="57">
        <v>67.086143000000007</v>
      </c>
      <c r="R254" s="57">
        <v>76.782882999999998</v>
      </c>
      <c r="S254" s="57">
        <v>86.603499999999997</v>
      </c>
      <c r="T254" s="57">
        <v>95.627898999999999</v>
      </c>
      <c r="U254" s="57">
        <v>105.015038</v>
      </c>
      <c r="V254" s="57">
        <v>114.345848</v>
      </c>
      <c r="W254" s="57">
        <v>123.218079</v>
      </c>
      <c r="X254" s="57">
        <v>132.13673399999999</v>
      </c>
      <c r="Y254" s="57">
        <v>140.85803200000001</v>
      </c>
      <c r="Z254" s="57">
        <v>149.28909300000001</v>
      </c>
      <c r="AA254" s="57">
        <v>157.47122200000001</v>
      </c>
      <c r="AB254" s="57">
        <v>165.26701399999999</v>
      </c>
      <c r="AC254" s="57">
        <v>172.750092</v>
      </c>
      <c r="AD254" s="57">
        <v>180.49288899999999</v>
      </c>
      <c r="AE254" s="57">
        <v>188.22886700000001</v>
      </c>
      <c r="AF254" s="57">
        <v>195.356979</v>
      </c>
      <c r="AG254" s="57">
        <v>202.58007799999999</v>
      </c>
      <c r="AH254" s="57">
        <v>209.882385</v>
      </c>
      <c r="AI254" s="57">
        <v>216.98468</v>
      </c>
      <c r="AJ254" s="57">
        <v>224.14416499999999</v>
      </c>
      <c r="AK254" s="58" t="s">
        <v>123</v>
      </c>
    </row>
    <row r="255" spans="1:37" ht="15.75" hidden="1" customHeight="1" x14ac:dyDescent="0.35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</row>
    <row r="256" spans="1:37" ht="15" hidden="1" customHeight="1" x14ac:dyDescent="0.35">
      <c r="A256" s="13"/>
      <c r="B256" s="40" t="s">
        <v>553</v>
      </c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</row>
    <row r="257" spans="1:37" ht="15" hidden="1" customHeight="1" x14ac:dyDescent="0.35">
      <c r="A257" s="37" t="s">
        <v>554</v>
      </c>
      <c r="B257" s="56" t="s">
        <v>555</v>
      </c>
      <c r="C257" s="65">
        <v>447.72595200000001</v>
      </c>
      <c r="D257" s="65">
        <v>444.52056900000002</v>
      </c>
      <c r="E257" s="65">
        <v>435.793274</v>
      </c>
      <c r="F257" s="65">
        <v>426.557434</v>
      </c>
      <c r="G257" s="65">
        <v>415.90875199999999</v>
      </c>
      <c r="H257" s="65">
        <v>407.28921500000001</v>
      </c>
      <c r="I257" s="65">
        <v>397.98156699999998</v>
      </c>
      <c r="J257" s="65">
        <v>387.66037</v>
      </c>
      <c r="K257" s="65">
        <v>377.813965</v>
      </c>
      <c r="L257" s="65">
        <v>368.69982900000002</v>
      </c>
      <c r="M257" s="65">
        <v>359.43420400000002</v>
      </c>
      <c r="N257" s="65">
        <v>349.288025</v>
      </c>
      <c r="O257" s="65">
        <v>339.07843000000003</v>
      </c>
      <c r="P257" s="65">
        <v>328.70654300000001</v>
      </c>
      <c r="Q257" s="65">
        <v>324.044037</v>
      </c>
      <c r="R257" s="65">
        <v>318.92053199999998</v>
      </c>
      <c r="S257" s="65">
        <v>314.17520100000002</v>
      </c>
      <c r="T257" s="65">
        <v>309.60534699999999</v>
      </c>
      <c r="U257" s="65">
        <v>305.29675300000002</v>
      </c>
      <c r="V257" s="65">
        <v>300.715576</v>
      </c>
      <c r="W257" s="65">
        <v>296.95437600000002</v>
      </c>
      <c r="X257" s="65">
        <v>292.93774400000001</v>
      </c>
      <c r="Y257" s="65">
        <v>288.72515900000002</v>
      </c>
      <c r="Z257" s="65">
        <v>284.264679</v>
      </c>
      <c r="AA257" s="65">
        <v>282.858948</v>
      </c>
      <c r="AB257" s="65">
        <v>281.43481400000002</v>
      </c>
      <c r="AC257" s="65">
        <v>279.57015999999999</v>
      </c>
      <c r="AD257" s="65">
        <v>278.13324</v>
      </c>
      <c r="AE257" s="65">
        <v>276.71731599999998</v>
      </c>
      <c r="AF257" s="65">
        <v>275.622589</v>
      </c>
      <c r="AG257" s="65">
        <v>274.33264200000002</v>
      </c>
      <c r="AH257" s="65">
        <v>273.42160000000001</v>
      </c>
      <c r="AI257" s="65">
        <v>271.81381199999998</v>
      </c>
      <c r="AJ257" s="65">
        <v>270.61059599999999</v>
      </c>
      <c r="AK257" s="58">
        <v>-1.5389999999999999E-2</v>
      </c>
    </row>
    <row r="258" spans="1:37" ht="15" hidden="1" customHeight="1" x14ac:dyDescent="0.35">
      <c r="A258" s="37" t="s">
        <v>556</v>
      </c>
      <c r="B258" s="56" t="s">
        <v>543</v>
      </c>
      <c r="C258" s="57">
        <v>4.756678</v>
      </c>
      <c r="D258" s="57">
        <v>4.7849370000000002</v>
      </c>
      <c r="E258" s="57">
        <v>4.8133650000000001</v>
      </c>
      <c r="F258" s="57">
        <v>4.8419600000000003</v>
      </c>
      <c r="G258" s="57">
        <v>4.8707260000000003</v>
      </c>
      <c r="H258" s="57">
        <v>4.8996630000000003</v>
      </c>
      <c r="I258" s="57">
        <v>4.9287720000000004</v>
      </c>
      <c r="J258" s="57">
        <v>4.9580539999999997</v>
      </c>
      <c r="K258" s="57">
        <v>4.9875090000000002</v>
      </c>
      <c r="L258" s="57">
        <v>5.0171400000000004</v>
      </c>
      <c r="M258" s="57">
        <v>5.0469470000000003</v>
      </c>
      <c r="N258" s="57">
        <v>5.0769310000000001</v>
      </c>
      <c r="O258" s="57">
        <v>5.1070919999999997</v>
      </c>
      <c r="P258" s="57">
        <v>5.1374339999999998</v>
      </c>
      <c r="Q258" s="57">
        <v>5.1679550000000001</v>
      </c>
      <c r="R258" s="57">
        <v>5.198658</v>
      </c>
      <c r="S258" s="57">
        <v>5.2295429999999996</v>
      </c>
      <c r="T258" s="57">
        <v>5.2606109999999999</v>
      </c>
      <c r="U258" s="57">
        <v>5.2918640000000003</v>
      </c>
      <c r="V258" s="57">
        <v>5.3233030000000001</v>
      </c>
      <c r="W258" s="57">
        <v>5.3549290000000003</v>
      </c>
      <c r="X258" s="57">
        <v>5.3867419999999999</v>
      </c>
      <c r="Y258" s="57">
        <v>5.4187450000000004</v>
      </c>
      <c r="Z258" s="57">
        <v>5.4509379999999998</v>
      </c>
      <c r="AA258" s="57">
        <v>5.4833220000000003</v>
      </c>
      <c r="AB258" s="57">
        <v>5.515898</v>
      </c>
      <c r="AC258" s="57">
        <v>5.548667</v>
      </c>
      <c r="AD258" s="57">
        <v>5.5816319999999999</v>
      </c>
      <c r="AE258" s="57">
        <v>5.6147919999999996</v>
      </c>
      <c r="AF258" s="57">
        <v>5.6481500000000002</v>
      </c>
      <c r="AG258" s="57">
        <v>5.681705</v>
      </c>
      <c r="AH258" s="57">
        <v>5.7154600000000002</v>
      </c>
      <c r="AI258" s="57">
        <v>5.7494160000000001</v>
      </c>
      <c r="AJ258" s="57">
        <v>5.7835729999999996</v>
      </c>
      <c r="AK258" s="58">
        <v>5.9410000000000001E-3</v>
      </c>
    </row>
    <row r="259" spans="1:37" ht="15" hidden="1" customHeight="1" x14ac:dyDescent="0.35">
      <c r="A259" s="13"/>
      <c r="B259" s="40" t="s">
        <v>544</v>
      </c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</row>
    <row r="260" spans="1:37" ht="15" hidden="1" customHeight="1" x14ac:dyDescent="0.35">
      <c r="A260" s="37" t="s">
        <v>557</v>
      </c>
      <c r="B260" s="56" t="s">
        <v>546</v>
      </c>
      <c r="C260" s="57">
        <v>91.653205999999997</v>
      </c>
      <c r="D260" s="57">
        <v>90.538925000000006</v>
      </c>
      <c r="E260" s="57">
        <v>88.023674</v>
      </c>
      <c r="F260" s="57">
        <v>85.752135999999993</v>
      </c>
      <c r="G260" s="57">
        <v>83.230179000000007</v>
      </c>
      <c r="H260" s="57">
        <v>81.042968999999999</v>
      </c>
      <c r="I260" s="57">
        <v>78.741394</v>
      </c>
      <c r="J260" s="57">
        <v>76.263205999999997</v>
      </c>
      <c r="K260" s="57">
        <v>73.903214000000006</v>
      </c>
      <c r="L260" s="57">
        <v>71.708343999999997</v>
      </c>
      <c r="M260" s="57">
        <v>69.507537999999997</v>
      </c>
      <c r="N260" s="57">
        <v>67.160042000000004</v>
      </c>
      <c r="O260" s="57">
        <v>64.824843999999999</v>
      </c>
      <c r="P260" s="57">
        <v>62.484051000000001</v>
      </c>
      <c r="Q260" s="57">
        <v>61.247570000000003</v>
      </c>
      <c r="R260" s="57">
        <v>59.936171999999999</v>
      </c>
      <c r="S260" s="57">
        <v>58.708778000000002</v>
      </c>
      <c r="T260" s="57">
        <v>57.525630999999997</v>
      </c>
      <c r="U260" s="57">
        <v>56.401947</v>
      </c>
      <c r="V260" s="57">
        <v>55.237507000000001</v>
      </c>
      <c r="W260" s="57">
        <v>54.235290999999997</v>
      </c>
      <c r="X260" s="57">
        <v>53.197944999999997</v>
      </c>
      <c r="Y260" s="57">
        <v>52.136215</v>
      </c>
      <c r="Z260" s="57">
        <v>51.012058000000003</v>
      </c>
      <c r="AA260" s="57">
        <v>50.399712000000001</v>
      </c>
      <c r="AB260" s="57">
        <v>49.786071999999997</v>
      </c>
      <c r="AC260" s="57">
        <v>49.096877999999997</v>
      </c>
      <c r="AD260" s="57">
        <v>48.484997</v>
      </c>
      <c r="AE260" s="57">
        <v>47.878188999999999</v>
      </c>
      <c r="AF260" s="57">
        <v>47.327674999999999</v>
      </c>
      <c r="AG260" s="57">
        <v>46.743977000000001</v>
      </c>
      <c r="AH260" s="57">
        <v>46.224663</v>
      </c>
      <c r="AI260" s="57">
        <v>45.587563000000003</v>
      </c>
      <c r="AJ260" s="57">
        <v>45.018428999999998</v>
      </c>
      <c r="AK260" s="58">
        <v>-2.1597999999999999E-2</v>
      </c>
    </row>
    <row r="261" spans="1:37" ht="15" hidden="1" customHeight="1" x14ac:dyDescent="0.35">
      <c r="A261" s="37" t="s">
        <v>558</v>
      </c>
      <c r="B261" s="56" t="s">
        <v>548</v>
      </c>
      <c r="C261" s="57">
        <v>2.5443410000000002</v>
      </c>
      <c r="D261" s="57">
        <v>2.271792</v>
      </c>
      <c r="E261" s="57">
        <v>2.8706550000000002</v>
      </c>
      <c r="F261" s="57">
        <v>2.3861240000000001</v>
      </c>
      <c r="G261" s="57">
        <v>1.9438960000000001</v>
      </c>
      <c r="H261" s="57">
        <v>1.809858</v>
      </c>
      <c r="I261" s="57">
        <v>1.6794629999999999</v>
      </c>
      <c r="J261" s="57">
        <v>1.553509</v>
      </c>
      <c r="K261" s="57">
        <v>1.4358820000000001</v>
      </c>
      <c r="L261" s="57">
        <v>1.3331900000000001</v>
      </c>
      <c r="M261" s="57">
        <v>1.2310399999999999</v>
      </c>
      <c r="N261" s="57">
        <v>1.131057</v>
      </c>
      <c r="O261" s="57">
        <v>1.0357799999999999</v>
      </c>
      <c r="P261" s="57">
        <v>0.94113199999999997</v>
      </c>
      <c r="Q261" s="57">
        <v>0.86363000000000001</v>
      </c>
      <c r="R261" s="57">
        <v>0.78897600000000001</v>
      </c>
      <c r="S261" s="57">
        <v>0.71611899999999995</v>
      </c>
      <c r="T261" s="57">
        <v>0.64781699999999998</v>
      </c>
      <c r="U261" s="57">
        <v>0.58395200000000003</v>
      </c>
      <c r="V261" s="57">
        <v>0.52879500000000002</v>
      </c>
      <c r="W261" s="57">
        <v>0.47258699999999998</v>
      </c>
      <c r="X261" s="57">
        <v>0.41093299999999999</v>
      </c>
      <c r="Y261" s="57">
        <v>0.347049</v>
      </c>
      <c r="Z261" s="57">
        <v>0.29088999999999998</v>
      </c>
      <c r="AA261" s="57">
        <v>0.28772700000000001</v>
      </c>
      <c r="AB261" s="57">
        <v>0.28458099999999997</v>
      </c>
      <c r="AC261" s="57">
        <v>0.28101199999999998</v>
      </c>
      <c r="AD261" s="57">
        <v>0.27790500000000001</v>
      </c>
      <c r="AE261" s="57">
        <v>0.27484199999999998</v>
      </c>
      <c r="AF261" s="57">
        <v>0.27213900000000002</v>
      </c>
      <c r="AG261" s="57">
        <v>0.269256</v>
      </c>
      <c r="AH261" s="57">
        <v>0.26677299999999998</v>
      </c>
      <c r="AI261" s="57">
        <v>0.26362200000000002</v>
      </c>
      <c r="AJ261" s="57">
        <v>0.26089600000000002</v>
      </c>
      <c r="AK261" s="58">
        <v>-6.5394999999999995E-2</v>
      </c>
    </row>
    <row r="262" spans="1:37" ht="15" hidden="1" customHeight="1" x14ac:dyDescent="0.35">
      <c r="A262" s="37" t="s">
        <v>559</v>
      </c>
      <c r="B262" s="56" t="s">
        <v>550</v>
      </c>
      <c r="C262" s="57">
        <v>0</v>
      </c>
      <c r="D262" s="57">
        <v>0</v>
      </c>
      <c r="E262" s="57">
        <v>0</v>
      </c>
      <c r="F262" s="57">
        <v>0</v>
      </c>
      <c r="G262" s="57">
        <v>0</v>
      </c>
      <c r="H262" s="57">
        <v>0</v>
      </c>
      <c r="I262" s="57">
        <v>0</v>
      </c>
      <c r="J262" s="57">
        <v>0</v>
      </c>
      <c r="K262" s="57">
        <v>0</v>
      </c>
      <c r="L262" s="57">
        <v>0</v>
      </c>
      <c r="M262" s="57">
        <v>0</v>
      </c>
      <c r="N262" s="57">
        <v>0</v>
      </c>
      <c r="O262" s="57">
        <v>0</v>
      </c>
      <c r="P262" s="57">
        <v>0</v>
      </c>
      <c r="Q262" s="57">
        <v>0</v>
      </c>
      <c r="R262" s="57">
        <v>0</v>
      </c>
      <c r="S262" s="57">
        <v>0</v>
      </c>
      <c r="T262" s="57">
        <v>0</v>
      </c>
      <c r="U262" s="57">
        <v>0</v>
      </c>
      <c r="V262" s="57">
        <v>0</v>
      </c>
      <c r="W262" s="57">
        <v>0</v>
      </c>
      <c r="X262" s="57">
        <v>0</v>
      </c>
      <c r="Y262" s="57">
        <v>0</v>
      </c>
      <c r="Z262" s="57">
        <v>0</v>
      </c>
      <c r="AA262" s="57">
        <v>0</v>
      </c>
      <c r="AB262" s="57">
        <v>0</v>
      </c>
      <c r="AC262" s="57">
        <v>0</v>
      </c>
      <c r="AD262" s="57">
        <v>0</v>
      </c>
      <c r="AE262" s="57">
        <v>0</v>
      </c>
      <c r="AF262" s="57">
        <v>0</v>
      </c>
      <c r="AG262" s="57">
        <v>0</v>
      </c>
      <c r="AH262" s="57">
        <v>0</v>
      </c>
      <c r="AI262" s="57">
        <v>0</v>
      </c>
      <c r="AJ262" s="57">
        <v>0</v>
      </c>
      <c r="AK262" s="58" t="s">
        <v>123</v>
      </c>
    </row>
    <row r="263" spans="1:37" ht="15" hidden="1" customHeight="1" x14ac:dyDescent="0.35">
      <c r="A263" s="37" t="s">
        <v>560</v>
      </c>
      <c r="B263" s="56" t="s">
        <v>552</v>
      </c>
      <c r="C263" s="57">
        <v>0.30710300000000001</v>
      </c>
      <c r="D263" s="57">
        <v>0.365315</v>
      </c>
      <c r="E263" s="57">
        <v>0.416356</v>
      </c>
      <c r="F263" s="57">
        <v>0.46239799999999998</v>
      </c>
      <c r="G263" s="57">
        <v>0.50262099999999998</v>
      </c>
      <c r="H263" s="57">
        <v>0.54025599999999996</v>
      </c>
      <c r="I263" s="57">
        <v>0.57334200000000002</v>
      </c>
      <c r="J263" s="57">
        <v>0.60007500000000003</v>
      </c>
      <c r="K263" s="57">
        <v>0.62419500000000006</v>
      </c>
      <c r="L263" s="57">
        <v>0.64247299999999996</v>
      </c>
      <c r="M263" s="57">
        <v>0.66039300000000001</v>
      </c>
      <c r="N263" s="57">
        <v>0.67395499999999997</v>
      </c>
      <c r="O263" s="57">
        <v>0.68490799999999996</v>
      </c>
      <c r="P263" s="57">
        <v>0.69536299999999995</v>
      </c>
      <c r="Q263" s="57">
        <v>0.71782500000000005</v>
      </c>
      <c r="R263" s="57">
        <v>0.73700100000000002</v>
      </c>
      <c r="S263" s="57">
        <v>0.75680400000000003</v>
      </c>
      <c r="T263" s="57">
        <v>0.77471900000000005</v>
      </c>
      <c r="U263" s="57">
        <v>0.79109499999999999</v>
      </c>
      <c r="V263" s="57">
        <v>0.80128299999999997</v>
      </c>
      <c r="W263" s="57">
        <v>0.81547199999999997</v>
      </c>
      <c r="X263" s="57">
        <v>0.83228800000000003</v>
      </c>
      <c r="Y263" s="57">
        <v>0.84999199999999997</v>
      </c>
      <c r="Z263" s="57">
        <v>0.88909300000000002</v>
      </c>
      <c r="AA263" s="57">
        <v>0.93970299999999995</v>
      </c>
      <c r="AB263" s="57">
        <v>0.99310500000000002</v>
      </c>
      <c r="AC263" s="57">
        <v>1.0478639999999999</v>
      </c>
      <c r="AD263" s="57">
        <v>1.1072960000000001</v>
      </c>
      <c r="AE263" s="57">
        <v>1.170156</v>
      </c>
      <c r="AF263" s="57">
        <v>1.237994</v>
      </c>
      <c r="AG263" s="57">
        <v>1.308813</v>
      </c>
      <c r="AH263" s="57">
        <v>1.385572</v>
      </c>
      <c r="AI263" s="57">
        <v>1.4630669999999999</v>
      </c>
      <c r="AJ263" s="57">
        <v>1.5471550000000001</v>
      </c>
      <c r="AK263" s="58">
        <v>4.6138999999999999E-2</v>
      </c>
    </row>
    <row r="264" spans="1:37" ht="15.75" hidden="1" customHeight="1" x14ac:dyDescent="0.35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</row>
    <row r="265" spans="1:37" ht="15" hidden="1" customHeight="1" x14ac:dyDescent="0.35">
      <c r="A265" s="13"/>
      <c r="B265" s="40" t="s">
        <v>561</v>
      </c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</row>
    <row r="266" spans="1:37" ht="15" hidden="1" customHeight="1" x14ac:dyDescent="0.35">
      <c r="A266" s="37" t="s">
        <v>562</v>
      </c>
      <c r="B266" s="56" t="s">
        <v>563</v>
      </c>
      <c r="C266" s="65">
        <v>3961.7465820000002</v>
      </c>
      <c r="D266" s="65">
        <v>4206.1987300000001</v>
      </c>
      <c r="E266" s="65">
        <v>4467.1489259999998</v>
      </c>
      <c r="F266" s="65">
        <v>4792.2685549999997</v>
      </c>
      <c r="G266" s="65">
        <v>4979.6401370000003</v>
      </c>
      <c r="H266" s="65">
        <v>5152.9335940000001</v>
      </c>
      <c r="I266" s="65">
        <v>5324.8940430000002</v>
      </c>
      <c r="J266" s="65">
        <v>5475.6640619999998</v>
      </c>
      <c r="K266" s="65">
        <v>5626.1142579999996</v>
      </c>
      <c r="L266" s="65">
        <v>5748.888672</v>
      </c>
      <c r="M266" s="65">
        <v>5874.0839839999999</v>
      </c>
      <c r="N266" s="65">
        <v>6037.0810549999997</v>
      </c>
      <c r="O266" s="65">
        <v>6211.6572269999997</v>
      </c>
      <c r="P266" s="65">
        <v>6403.2597660000001</v>
      </c>
      <c r="Q266" s="65">
        <v>6597.2773440000001</v>
      </c>
      <c r="R266" s="65">
        <v>6793.4570309999999</v>
      </c>
      <c r="S266" s="65">
        <v>6999.2333980000003</v>
      </c>
      <c r="T266" s="65">
        <v>7218.919922</v>
      </c>
      <c r="U266" s="65">
        <v>7430.3408200000003</v>
      </c>
      <c r="V266" s="65">
        <v>7650.001953</v>
      </c>
      <c r="W266" s="65">
        <v>7881.9653319999998</v>
      </c>
      <c r="X266" s="65">
        <v>8121.2900390000004</v>
      </c>
      <c r="Y266" s="65">
        <v>8363.0585940000001</v>
      </c>
      <c r="Z266" s="65">
        <v>8619.2246090000008</v>
      </c>
      <c r="AA266" s="65">
        <v>8881.0361329999996</v>
      </c>
      <c r="AB266" s="65">
        <v>9108.7763670000004</v>
      </c>
      <c r="AC266" s="65">
        <v>9428</v>
      </c>
      <c r="AD266" s="65">
        <v>9678.1386719999991</v>
      </c>
      <c r="AE266" s="65">
        <v>10013.517578000001</v>
      </c>
      <c r="AF266" s="65">
        <v>10264.605469</v>
      </c>
      <c r="AG266" s="65">
        <v>10560.549805000001</v>
      </c>
      <c r="AH266" s="65">
        <v>10849.081055000001</v>
      </c>
      <c r="AI266" s="65">
        <v>11156.761719</v>
      </c>
      <c r="AJ266" s="65">
        <v>11484.837890999999</v>
      </c>
      <c r="AK266" s="58">
        <v>3.1888E-2</v>
      </c>
    </row>
    <row r="267" spans="1:37" ht="15" hidden="1" customHeight="1" x14ac:dyDescent="0.35">
      <c r="A267" s="37" t="s">
        <v>564</v>
      </c>
      <c r="B267" s="56" t="s">
        <v>565</v>
      </c>
      <c r="C267" s="65">
        <v>1512.275269</v>
      </c>
      <c r="D267" s="65">
        <v>1617.0107419999999</v>
      </c>
      <c r="E267" s="65">
        <v>1709.778198</v>
      </c>
      <c r="F267" s="65">
        <v>1815.3461910000001</v>
      </c>
      <c r="G267" s="65">
        <v>1870.465698</v>
      </c>
      <c r="H267" s="65">
        <v>1937.9582519999999</v>
      </c>
      <c r="I267" s="65">
        <v>2018.8992920000001</v>
      </c>
      <c r="J267" s="65">
        <v>2099.4401859999998</v>
      </c>
      <c r="K267" s="65">
        <v>2179.4201659999999</v>
      </c>
      <c r="L267" s="65">
        <v>2250.0844729999999</v>
      </c>
      <c r="M267" s="65">
        <v>2317.2595209999999</v>
      </c>
      <c r="N267" s="65">
        <v>2395.544922</v>
      </c>
      <c r="O267" s="65">
        <v>2478.7553710000002</v>
      </c>
      <c r="P267" s="65">
        <v>2573.9536130000001</v>
      </c>
      <c r="Q267" s="65">
        <v>2671.6276859999998</v>
      </c>
      <c r="R267" s="65">
        <v>2770.6215820000002</v>
      </c>
      <c r="S267" s="65">
        <v>2876.6530760000001</v>
      </c>
      <c r="T267" s="65">
        <v>2983.858154</v>
      </c>
      <c r="U267" s="65">
        <v>3091.899414</v>
      </c>
      <c r="V267" s="65">
        <v>3206.188232</v>
      </c>
      <c r="W267" s="65">
        <v>3324.4316410000001</v>
      </c>
      <c r="X267" s="65">
        <v>3445.476807</v>
      </c>
      <c r="Y267" s="65">
        <v>3567.342529</v>
      </c>
      <c r="Z267" s="65">
        <v>3695.8942870000001</v>
      </c>
      <c r="AA267" s="65">
        <v>3824.3884280000002</v>
      </c>
      <c r="AB267" s="65">
        <v>3937.6083979999999</v>
      </c>
      <c r="AC267" s="65">
        <v>4086.4135740000002</v>
      </c>
      <c r="AD267" s="65">
        <v>4209.2954099999997</v>
      </c>
      <c r="AE267" s="65">
        <v>4364.3007809999999</v>
      </c>
      <c r="AF267" s="65">
        <v>4487.3515619999998</v>
      </c>
      <c r="AG267" s="65">
        <v>4627.2036129999997</v>
      </c>
      <c r="AH267" s="65">
        <v>4770.623047</v>
      </c>
      <c r="AI267" s="65">
        <v>4911.3442379999997</v>
      </c>
      <c r="AJ267" s="65">
        <v>5056.6450199999999</v>
      </c>
      <c r="AK267" s="58">
        <v>3.6270999999999998E-2</v>
      </c>
    </row>
    <row r="268" spans="1:37" ht="15" hidden="1" customHeight="1" x14ac:dyDescent="0.35">
      <c r="A268" s="37" t="s">
        <v>566</v>
      </c>
      <c r="B268" s="56" t="s">
        <v>567</v>
      </c>
      <c r="C268" s="65">
        <v>2449.4711910000001</v>
      </c>
      <c r="D268" s="65">
        <v>2589.1879880000001</v>
      </c>
      <c r="E268" s="65">
        <v>2757.3708499999998</v>
      </c>
      <c r="F268" s="65">
        <v>2976.9221189999998</v>
      </c>
      <c r="G268" s="65">
        <v>3109.1743160000001</v>
      </c>
      <c r="H268" s="65">
        <v>3214.9750979999999</v>
      </c>
      <c r="I268" s="65">
        <v>3305.9946289999998</v>
      </c>
      <c r="J268" s="65">
        <v>3376.2241210000002</v>
      </c>
      <c r="K268" s="65">
        <v>3446.6938479999999</v>
      </c>
      <c r="L268" s="65">
        <v>3498.804443</v>
      </c>
      <c r="M268" s="65">
        <v>3556.8247070000002</v>
      </c>
      <c r="N268" s="65">
        <v>3641.5363769999999</v>
      </c>
      <c r="O268" s="65">
        <v>3732.9018550000001</v>
      </c>
      <c r="P268" s="65">
        <v>3829.3063959999999</v>
      </c>
      <c r="Q268" s="65">
        <v>3925.6499020000001</v>
      </c>
      <c r="R268" s="65">
        <v>4022.8354490000002</v>
      </c>
      <c r="S268" s="65">
        <v>4122.5805659999996</v>
      </c>
      <c r="T268" s="65">
        <v>4235.0615230000003</v>
      </c>
      <c r="U268" s="65">
        <v>4338.4414059999999</v>
      </c>
      <c r="V268" s="65">
        <v>4443.8134769999997</v>
      </c>
      <c r="W268" s="65">
        <v>4557.5336909999996</v>
      </c>
      <c r="X268" s="65">
        <v>4675.8134769999997</v>
      </c>
      <c r="Y268" s="65">
        <v>4795.7158200000003</v>
      </c>
      <c r="Z268" s="65">
        <v>4923.330078</v>
      </c>
      <c r="AA268" s="65">
        <v>5056.6474609999996</v>
      </c>
      <c r="AB268" s="65">
        <v>5171.1679690000001</v>
      </c>
      <c r="AC268" s="65">
        <v>5341.5859380000002</v>
      </c>
      <c r="AD268" s="65">
        <v>5468.8432620000003</v>
      </c>
      <c r="AE268" s="65">
        <v>5649.2172849999997</v>
      </c>
      <c r="AF268" s="65">
        <v>5777.2534180000002</v>
      </c>
      <c r="AG268" s="65">
        <v>5933.3461909999996</v>
      </c>
      <c r="AH268" s="65">
        <v>6078.4580079999996</v>
      </c>
      <c r="AI268" s="65">
        <v>6245.4179690000001</v>
      </c>
      <c r="AJ268" s="65">
        <v>6428.1933589999999</v>
      </c>
      <c r="AK268" s="58">
        <v>2.8825E-2</v>
      </c>
    </row>
    <row r="269" spans="1:37" ht="15" hidden="1" customHeight="1" x14ac:dyDescent="0.35">
      <c r="A269" s="13"/>
      <c r="B269" s="40" t="s">
        <v>544</v>
      </c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</row>
    <row r="270" spans="1:37" ht="15" hidden="1" customHeight="1" x14ac:dyDescent="0.35">
      <c r="A270" s="37" t="s">
        <v>568</v>
      </c>
      <c r="B270" s="56" t="s">
        <v>546</v>
      </c>
      <c r="C270" s="57">
        <v>285.263306</v>
      </c>
      <c r="D270" s="57">
        <v>284.82601899999997</v>
      </c>
      <c r="E270" s="57">
        <v>373.96890300000001</v>
      </c>
      <c r="F270" s="57">
        <v>494.09884599999998</v>
      </c>
      <c r="G270" s="57">
        <v>391.50769000000003</v>
      </c>
      <c r="H270" s="57">
        <v>314.95715300000001</v>
      </c>
      <c r="I270" s="57">
        <v>296.20208700000001</v>
      </c>
      <c r="J270" s="57">
        <v>285.24069200000002</v>
      </c>
      <c r="K270" s="57">
        <v>278.031769</v>
      </c>
      <c r="L270" s="57">
        <v>281.650757</v>
      </c>
      <c r="M270" s="57">
        <v>280.631348</v>
      </c>
      <c r="N270" s="57">
        <v>281.71130399999998</v>
      </c>
      <c r="O270" s="57">
        <v>280.30639600000001</v>
      </c>
      <c r="P270" s="57">
        <v>288.04791299999999</v>
      </c>
      <c r="Q270" s="57">
        <v>286.99865699999998</v>
      </c>
      <c r="R270" s="57">
        <v>286.33151199999998</v>
      </c>
      <c r="S270" s="57">
        <v>286.49920700000001</v>
      </c>
      <c r="T270" s="57">
        <v>287.07067899999998</v>
      </c>
      <c r="U270" s="57">
        <v>301.24890099999999</v>
      </c>
      <c r="V270" s="57">
        <v>300.15228300000001</v>
      </c>
      <c r="W270" s="57">
        <v>303.86437999999998</v>
      </c>
      <c r="X270" s="57">
        <v>303.56253099999998</v>
      </c>
      <c r="Y270" s="57">
        <v>302.87805200000003</v>
      </c>
      <c r="Z270" s="57">
        <v>303.27157599999998</v>
      </c>
      <c r="AA270" s="57">
        <v>303.63647500000002</v>
      </c>
      <c r="AB270" s="57">
        <v>303.445312</v>
      </c>
      <c r="AC270" s="57">
        <v>298.36987299999998</v>
      </c>
      <c r="AD270" s="57">
        <v>307.66924999999998</v>
      </c>
      <c r="AE270" s="57">
        <v>309.144409</v>
      </c>
      <c r="AF270" s="57">
        <v>315.045593</v>
      </c>
      <c r="AG270" s="57">
        <v>317.74377399999997</v>
      </c>
      <c r="AH270" s="57">
        <v>321.20062300000001</v>
      </c>
      <c r="AI270" s="57">
        <v>323.933899</v>
      </c>
      <c r="AJ270" s="57">
        <v>326.75662199999999</v>
      </c>
      <c r="AK270" s="58">
        <v>4.3010000000000001E-3</v>
      </c>
    </row>
    <row r="271" spans="1:37" ht="15" hidden="1" customHeight="1" x14ac:dyDescent="0.35">
      <c r="A271" s="37" t="s">
        <v>569</v>
      </c>
      <c r="B271" s="56" t="s">
        <v>548</v>
      </c>
      <c r="C271" s="57">
        <v>674.88354500000003</v>
      </c>
      <c r="D271" s="57">
        <v>625.86169400000006</v>
      </c>
      <c r="E271" s="57">
        <v>652.02740500000004</v>
      </c>
      <c r="F271" s="57">
        <v>349.82702599999999</v>
      </c>
      <c r="G271" s="57">
        <v>422.30859400000003</v>
      </c>
      <c r="H271" s="57">
        <v>564.66162099999997</v>
      </c>
      <c r="I271" s="57">
        <v>591.87237500000003</v>
      </c>
      <c r="J271" s="57">
        <v>605.63671899999997</v>
      </c>
      <c r="K271" s="57">
        <v>618.08343500000001</v>
      </c>
      <c r="L271" s="57">
        <v>607.13555899999994</v>
      </c>
      <c r="M271" s="57">
        <v>597.92907700000001</v>
      </c>
      <c r="N271" s="57">
        <v>592.59442100000001</v>
      </c>
      <c r="O271" s="57">
        <v>596.05401600000005</v>
      </c>
      <c r="P271" s="57">
        <v>575.94140600000003</v>
      </c>
      <c r="Q271" s="57">
        <v>572.93042000000003</v>
      </c>
      <c r="R271" s="57">
        <v>571.26422100000002</v>
      </c>
      <c r="S271" s="57">
        <v>570.04894999999999</v>
      </c>
      <c r="T271" s="57">
        <v>566.61694299999999</v>
      </c>
      <c r="U271" s="57">
        <v>530.089111</v>
      </c>
      <c r="V271" s="57">
        <v>527.55548099999999</v>
      </c>
      <c r="W271" s="57">
        <v>518.73828100000003</v>
      </c>
      <c r="X271" s="57">
        <v>516.01593000000003</v>
      </c>
      <c r="Y271" s="57">
        <v>513.54736300000002</v>
      </c>
      <c r="Z271" s="57">
        <v>511.546967</v>
      </c>
      <c r="AA271" s="57">
        <v>508.67346199999997</v>
      </c>
      <c r="AB271" s="57">
        <v>503.50537100000003</v>
      </c>
      <c r="AC271" s="57">
        <v>519.27526899999998</v>
      </c>
      <c r="AD271" s="57">
        <v>502.11007699999999</v>
      </c>
      <c r="AE271" s="57">
        <v>501.87503099999998</v>
      </c>
      <c r="AF271" s="57">
        <v>492.98715199999998</v>
      </c>
      <c r="AG271" s="57">
        <v>492.03060900000003</v>
      </c>
      <c r="AH271" s="57">
        <v>491.98278800000003</v>
      </c>
      <c r="AI271" s="57">
        <v>493.63382000000001</v>
      </c>
      <c r="AJ271" s="57">
        <v>492.72683699999999</v>
      </c>
      <c r="AK271" s="58">
        <v>-7.4460000000000004E-3</v>
      </c>
    </row>
    <row r="272" spans="1:37" ht="15" hidden="1" customHeight="1" x14ac:dyDescent="0.35">
      <c r="A272" s="37" t="s">
        <v>570</v>
      </c>
      <c r="B272" s="56" t="s">
        <v>550</v>
      </c>
      <c r="C272" s="57">
        <v>0</v>
      </c>
      <c r="D272" s="57">
        <v>0</v>
      </c>
      <c r="E272" s="57">
        <v>0</v>
      </c>
      <c r="F272" s="57">
        <v>0</v>
      </c>
      <c r="G272" s="57">
        <v>0</v>
      </c>
      <c r="H272" s="57">
        <v>0</v>
      </c>
      <c r="I272" s="57">
        <v>0</v>
      </c>
      <c r="J272" s="57">
        <v>0</v>
      </c>
      <c r="K272" s="57">
        <v>0</v>
      </c>
      <c r="L272" s="57">
        <v>0</v>
      </c>
      <c r="M272" s="57">
        <v>0</v>
      </c>
      <c r="N272" s="57">
        <v>0</v>
      </c>
      <c r="O272" s="57">
        <v>0</v>
      </c>
      <c r="P272" s="57">
        <v>0</v>
      </c>
      <c r="Q272" s="57">
        <v>0</v>
      </c>
      <c r="R272" s="57">
        <v>0</v>
      </c>
      <c r="S272" s="57">
        <v>0</v>
      </c>
      <c r="T272" s="57">
        <v>0</v>
      </c>
      <c r="U272" s="57">
        <v>0</v>
      </c>
      <c r="V272" s="57">
        <v>0</v>
      </c>
      <c r="W272" s="57">
        <v>0</v>
      </c>
      <c r="X272" s="57">
        <v>0</v>
      </c>
      <c r="Y272" s="57">
        <v>0</v>
      </c>
      <c r="Z272" s="57">
        <v>0</v>
      </c>
      <c r="AA272" s="57">
        <v>0</v>
      </c>
      <c r="AB272" s="57">
        <v>0</v>
      </c>
      <c r="AC272" s="57">
        <v>0</v>
      </c>
      <c r="AD272" s="57">
        <v>0</v>
      </c>
      <c r="AE272" s="57">
        <v>0</v>
      </c>
      <c r="AF272" s="57">
        <v>0</v>
      </c>
      <c r="AG272" s="57">
        <v>0</v>
      </c>
      <c r="AH272" s="57">
        <v>0</v>
      </c>
      <c r="AI272" s="57">
        <v>0</v>
      </c>
      <c r="AJ272" s="57">
        <v>0</v>
      </c>
      <c r="AK272" s="58" t="s">
        <v>123</v>
      </c>
    </row>
    <row r="273" spans="1:37" ht="15" hidden="1" customHeight="1" x14ac:dyDescent="0.35">
      <c r="A273" s="37" t="s">
        <v>571</v>
      </c>
      <c r="B273" s="56" t="s">
        <v>552</v>
      </c>
      <c r="C273" s="57">
        <v>0</v>
      </c>
      <c r="D273" s="57">
        <v>6.9605560000000004</v>
      </c>
      <c r="E273" s="57">
        <v>13.943656000000001</v>
      </c>
      <c r="F273" s="57">
        <v>17.461791999999999</v>
      </c>
      <c r="G273" s="57">
        <v>50.816451999999998</v>
      </c>
      <c r="H273" s="57">
        <v>41.817055000000003</v>
      </c>
      <c r="I273" s="57">
        <v>44.731971999999999</v>
      </c>
      <c r="J273" s="57">
        <v>47.894317999999998</v>
      </c>
      <c r="K273" s="57">
        <v>48.062716999999999</v>
      </c>
      <c r="L273" s="57">
        <v>51.473216999999998</v>
      </c>
      <c r="M273" s="57">
        <v>58.459518000000003</v>
      </c>
      <c r="N273" s="57">
        <v>61.083857999999999</v>
      </c>
      <c r="O273" s="57">
        <v>60.884529000000001</v>
      </c>
      <c r="P273" s="57">
        <v>65.842254999999994</v>
      </c>
      <c r="Q273" s="57">
        <v>69.225288000000006</v>
      </c>
      <c r="R273" s="57">
        <v>71.402107000000001</v>
      </c>
      <c r="S273" s="57">
        <v>72.474823000000001</v>
      </c>
      <c r="T273" s="57">
        <v>74.503608999999997</v>
      </c>
      <c r="U273" s="57">
        <v>82.931045999999995</v>
      </c>
      <c r="V273" s="57">
        <v>86.060730000000007</v>
      </c>
      <c r="W273" s="57">
        <v>88.200905000000006</v>
      </c>
      <c r="X273" s="57">
        <v>90.664412999999996</v>
      </c>
      <c r="Y273" s="57">
        <v>93.350127999999998</v>
      </c>
      <c r="Z273" s="57">
        <v>94.692588999999998</v>
      </c>
      <c r="AA273" s="57">
        <v>96.590179000000006</v>
      </c>
      <c r="AB273" s="57">
        <v>100.36863700000001</v>
      </c>
      <c r="AC273" s="57">
        <v>96.505661000000003</v>
      </c>
      <c r="AD273" s="57">
        <v>98.072402999999994</v>
      </c>
      <c r="AE273" s="57">
        <v>97.342567000000003</v>
      </c>
      <c r="AF273" s="57">
        <v>97.275435999999999</v>
      </c>
      <c r="AG273" s="57">
        <v>95.664139000000006</v>
      </c>
      <c r="AH273" s="57">
        <v>92.717597999999995</v>
      </c>
      <c r="AI273" s="57">
        <v>89.485657000000003</v>
      </c>
      <c r="AJ273" s="57">
        <v>87.726692</v>
      </c>
      <c r="AK273" s="58">
        <v>8.2405999999999993E-2</v>
      </c>
    </row>
    <row r="274" spans="1:37" ht="15" hidden="1" customHeight="1" x14ac:dyDescent="0.35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</row>
    <row r="275" spans="1:37" ht="15" hidden="1" customHeight="1" x14ac:dyDescent="0.35">
      <c r="A275" s="13"/>
      <c r="B275" s="95" t="s">
        <v>572</v>
      </c>
      <c r="C275" s="96"/>
      <c r="D275" s="96"/>
      <c r="E275" s="96"/>
      <c r="F275" s="96"/>
      <c r="G275" s="96"/>
      <c r="H275" s="96"/>
      <c r="I275" s="96"/>
      <c r="J275" s="96"/>
      <c r="K275" s="96"/>
      <c r="L275" s="96"/>
      <c r="M275" s="96"/>
      <c r="N275" s="96"/>
      <c r="O275" s="96"/>
      <c r="P275" s="96"/>
      <c r="Q275" s="96"/>
      <c r="R275" s="96"/>
      <c r="S275" s="96"/>
      <c r="T275" s="96"/>
      <c r="U275" s="96"/>
      <c r="V275" s="96"/>
      <c r="W275" s="96"/>
      <c r="X275" s="96"/>
      <c r="Y275" s="96"/>
      <c r="Z275" s="96"/>
      <c r="AA275" s="96"/>
      <c r="AB275" s="96"/>
      <c r="AC275" s="96"/>
      <c r="AD275" s="96"/>
      <c r="AE275" s="96"/>
      <c r="AF275" s="96"/>
      <c r="AG275" s="96"/>
      <c r="AH275" s="96"/>
      <c r="AI275" s="96"/>
      <c r="AJ275" s="96"/>
      <c r="AK275" s="96"/>
    </row>
    <row r="276" spans="1:37" ht="15" hidden="1" customHeight="1" x14ac:dyDescent="0.35">
      <c r="A276" s="13"/>
      <c r="B276" s="46" t="s">
        <v>573</v>
      </c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</row>
    <row r="277" spans="1:37" ht="15" hidden="1" customHeight="1" x14ac:dyDescent="0.35">
      <c r="A277" s="13"/>
      <c r="B277" s="46" t="s">
        <v>298</v>
      </c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</row>
    <row r="278" spans="1:37" ht="15" hidden="1" customHeight="1" x14ac:dyDescent="0.35">
      <c r="A278" s="13"/>
      <c r="B278" s="46" t="s">
        <v>574</v>
      </c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</row>
    <row r="279" spans="1:37" ht="15" hidden="1" customHeight="1" x14ac:dyDescent="0.35">
      <c r="A279" s="13"/>
      <c r="B279" s="46" t="s">
        <v>575</v>
      </c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</row>
    <row r="280" spans="1:37" ht="15" hidden="1" customHeight="1" x14ac:dyDescent="0.35">
      <c r="A280" s="13"/>
      <c r="B280" s="46" t="s">
        <v>576</v>
      </c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</row>
    <row r="281" spans="1:37" ht="15" hidden="1" customHeight="1" x14ac:dyDescent="0.35">
      <c r="A281" s="13"/>
      <c r="B281" s="46" t="s">
        <v>577</v>
      </c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</row>
    <row r="282" spans="1:37" ht="15" hidden="1" customHeight="1" x14ac:dyDescent="0.35">
      <c r="A282" s="13"/>
      <c r="B282" s="46" t="s">
        <v>578</v>
      </c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</row>
    <row r="283" spans="1:37" ht="15" hidden="1" customHeight="1" x14ac:dyDescent="0.35">
      <c r="A283" s="13"/>
      <c r="B283" s="46" t="s">
        <v>579</v>
      </c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</row>
    <row r="284" spans="1:37" ht="15" hidden="1" customHeight="1" x14ac:dyDescent="0.35">
      <c r="A284" s="13"/>
      <c r="B284" s="46" t="s">
        <v>580</v>
      </c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</row>
    <row r="285" spans="1:37" ht="15" hidden="1" customHeight="1" x14ac:dyDescent="0.35">
      <c r="A285" s="13"/>
      <c r="B285" s="46" t="s">
        <v>581</v>
      </c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</row>
    <row r="286" spans="1:37" ht="15" hidden="1" customHeight="1" x14ac:dyDescent="0.35">
      <c r="A286" s="13"/>
      <c r="B286" s="46" t="s">
        <v>582</v>
      </c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</row>
    <row r="287" spans="1:37" ht="15.75" customHeight="1" x14ac:dyDescent="0.35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</row>
    <row r="288" spans="1:37" ht="15.75" customHeight="1" x14ac:dyDescent="0.35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</row>
    <row r="289" spans="1:37" ht="15.75" customHeight="1" x14ac:dyDescent="0.35">
      <c r="A289" s="13"/>
      <c r="B289" s="13"/>
      <c r="C289" s="51"/>
      <c r="D289" s="51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</row>
    <row r="290" spans="1:37" ht="15.75" customHeight="1" x14ac:dyDescent="0.35">
      <c r="A290" s="13"/>
      <c r="B290" s="13"/>
      <c r="C290" s="47" t="s">
        <v>583</v>
      </c>
      <c r="D290" s="48" t="s">
        <v>83</v>
      </c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</row>
    <row r="291" spans="1:37" ht="15.75" customHeight="1" x14ac:dyDescent="0.35">
      <c r="A291" s="13"/>
      <c r="B291" s="13"/>
      <c r="C291" s="47" t="s">
        <v>302</v>
      </c>
      <c r="D291" s="51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</row>
    <row r="292" spans="1:37" ht="15.75" customHeight="1" x14ac:dyDescent="0.35">
      <c r="A292" s="13"/>
      <c r="B292" s="13"/>
      <c r="C292" s="47">
        <v>13522053</v>
      </c>
      <c r="D292" s="51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</row>
    <row r="293" spans="1:37" ht="15.75" customHeight="1" x14ac:dyDescent="0.35">
      <c r="A293" s="13"/>
      <c r="B293" s="13"/>
      <c r="C293" s="47" t="s">
        <v>305</v>
      </c>
      <c r="D293" s="51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</row>
    <row r="294" spans="1:37" ht="15.75" customHeight="1" x14ac:dyDescent="0.35">
      <c r="A294" s="13"/>
      <c r="B294" s="13"/>
      <c r="C294" s="66">
        <v>151605435</v>
      </c>
      <c r="D294" s="51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</row>
    <row r="295" spans="1:37" ht="15.75" customHeight="1" x14ac:dyDescent="0.35">
      <c r="A295" s="13"/>
      <c r="B295" s="13"/>
      <c r="C295" s="47" t="s">
        <v>308</v>
      </c>
      <c r="D295" s="51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</row>
    <row r="296" spans="1:37" ht="15.75" customHeight="1" x14ac:dyDescent="0.35">
      <c r="A296" s="13"/>
      <c r="B296" s="13"/>
      <c r="C296" s="67">
        <f>C292/C294</f>
        <v>8.9192402633850171E-2</v>
      </c>
      <c r="D296" s="51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</row>
    <row r="297" spans="1:37" ht="15.75" customHeight="1" x14ac:dyDescent="0.35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</row>
    <row r="298" spans="1:37" ht="15.75" customHeight="1" x14ac:dyDescent="0.45">
      <c r="A298" s="13"/>
      <c r="B298" s="52" t="s">
        <v>218</v>
      </c>
      <c r="C298" s="53">
        <v>2017</v>
      </c>
      <c r="D298" s="53">
        <v>2018</v>
      </c>
      <c r="E298" s="53">
        <v>2019</v>
      </c>
      <c r="F298" s="53">
        <v>2020</v>
      </c>
      <c r="G298" s="53">
        <v>2021</v>
      </c>
      <c r="H298" s="53">
        <v>2022</v>
      </c>
      <c r="I298" s="53">
        <v>2023</v>
      </c>
      <c r="J298" s="53">
        <v>2024</v>
      </c>
      <c r="K298" s="53">
        <v>2025</v>
      </c>
      <c r="L298" s="53">
        <v>2026</v>
      </c>
      <c r="M298" s="53">
        <v>2027</v>
      </c>
      <c r="N298" s="53">
        <v>2028</v>
      </c>
      <c r="O298" s="53">
        <v>2029</v>
      </c>
      <c r="P298" s="53">
        <v>2030</v>
      </c>
      <c r="Q298" s="53">
        <v>2031</v>
      </c>
      <c r="R298" s="53">
        <v>2032</v>
      </c>
      <c r="S298" s="53">
        <v>2033</v>
      </c>
      <c r="T298" s="53">
        <v>2034</v>
      </c>
      <c r="U298" s="53">
        <v>2035</v>
      </c>
      <c r="V298" s="53">
        <v>2036</v>
      </c>
      <c r="W298" s="53">
        <v>2037</v>
      </c>
      <c r="X298" s="53">
        <v>2038</v>
      </c>
      <c r="Y298" s="53">
        <v>2039</v>
      </c>
      <c r="Z298" s="53">
        <v>2040</v>
      </c>
      <c r="AA298" s="53">
        <v>2041</v>
      </c>
      <c r="AB298" s="53">
        <v>2042</v>
      </c>
      <c r="AC298" s="53">
        <v>2043</v>
      </c>
      <c r="AD298" s="53">
        <v>2044</v>
      </c>
      <c r="AE298" s="53">
        <v>2045</v>
      </c>
      <c r="AF298" s="53">
        <v>2046</v>
      </c>
      <c r="AG298" s="53">
        <v>2047</v>
      </c>
      <c r="AH298" s="53">
        <v>2048</v>
      </c>
      <c r="AI298" s="53">
        <v>2049</v>
      </c>
      <c r="AJ298" s="53">
        <v>2050</v>
      </c>
      <c r="AK298" s="13"/>
    </row>
    <row r="299" spans="1:37" ht="15.75" customHeight="1" x14ac:dyDescent="0.45">
      <c r="A299" s="13"/>
      <c r="B299" s="52" t="s">
        <v>219</v>
      </c>
      <c r="C299" s="53">
        <v>8.6774228999999994E-2</v>
      </c>
      <c r="D299" s="53">
        <v>8.7578015999999995E-2</v>
      </c>
      <c r="E299" s="53">
        <v>8.8392438000000004E-2</v>
      </c>
      <c r="F299" s="53">
        <v>8.9218820000000004E-2</v>
      </c>
      <c r="G299" s="53">
        <v>9.0056925999999995E-2</v>
      </c>
      <c r="H299" s="53">
        <v>9.0908911999999995E-2</v>
      </c>
      <c r="I299" s="53">
        <v>9.1775194000000004E-2</v>
      </c>
      <c r="J299" s="53">
        <v>9.2656796999999999E-2</v>
      </c>
      <c r="K299" s="53">
        <v>9.3555211999999999E-2</v>
      </c>
      <c r="L299" s="53">
        <v>9.4466164000000005E-2</v>
      </c>
      <c r="M299" s="53">
        <v>9.5392868000000006E-2</v>
      </c>
      <c r="N299" s="53">
        <v>9.6334569999999994E-2</v>
      </c>
      <c r="O299" s="53">
        <v>9.7292796000000001E-2</v>
      </c>
      <c r="P299" s="53">
        <v>9.8266348000000003E-2</v>
      </c>
      <c r="Q299" s="53">
        <v>9.9256122000000002E-2</v>
      </c>
      <c r="R299" s="53">
        <v>0.100261172</v>
      </c>
      <c r="S299" s="53">
        <v>0.10128139</v>
      </c>
      <c r="T299" s="53">
        <v>0.102318703</v>
      </c>
      <c r="U299" s="53">
        <v>0.103371905</v>
      </c>
      <c r="V299" s="53">
        <v>0.104443248</v>
      </c>
      <c r="W299" s="53">
        <v>0.10553432</v>
      </c>
      <c r="X299" s="53">
        <v>0.106643531</v>
      </c>
      <c r="Y299" s="53">
        <v>0.107774014</v>
      </c>
      <c r="Z299" s="53">
        <v>0.10892489700000001</v>
      </c>
      <c r="AA299" s="53">
        <v>0.11009677800000001</v>
      </c>
      <c r="AB299" s="53">
        <v>0.111291746</v>
      </c>
      <c r="AC299" s="53">
        <v>0.112510099</v>
      </c>
      <c r="AD299" s="53">
        <v>0.11375194399999999</v>
      </c>
      <c r="AE299" s="53">
        <v>0.115018566</v>
      </c>
      <c r="AF299" s="53">
        <v>0.11630860799999999</v>
      </c>
      <c r="AG299" s="53">
        <v>0.117624985</v>
      </c>
      <c r="AH299" s="53">
        <v>0.118966589</v>
      </c>
      <c r="AI299" s="53">
        <v>0.12033427200000001</v>
      </c>
      <c r="AJ299" s="53">
        <v>0.12172641400000001</v>
      </c>
      <c r="AK299" s="13"/>
    </row>
    <row r="300" spans="1:37" ht="15.75" customHeight="1" x14ac:dyDescent="0.45">
      <c r="A300" s="13"/>
      <c r="B300" s="54" t="s">
        <v>309</v>
      </c>
      <c r="C300" s="53"/>
      <c r="D300" s="53">
        <f t="shared" ref="D300:AJ300" si="4">(D299-C299)/C299</f>
        <v>9.2629690780657963E-3</v>
      </c>
      <c r="E300" s="53">
        <f t="shared" si="4"/>
        <v>9.2993885588822777E-3</v>
      </c>
      <c r="F300" s="53">
        <f t="shared" si="4"/>
        <v>9.3490124121251243E-3</v>
      </c>
      <c r="G300" s="53">
        <f t="shared" si="4"/>
        <v>9.3938252041440504E-3</v>
      </c>
      <c r="H300" s="53">
        <f t="shared" si="4"/>
        <v>9.4605272225258847E-3</v>
      </c>
      <c r="I300" s="53">
        <f t="shared" si="4"/>
        <v>9.5291207533097517E-3</v>
      </c>
      <c r="J300" s="53">
        <f t="shared" si="4"/>
        <v>9.6061142622046059E-3</v>
      </c>
      <c r="K300" s="53">
        <f t="shared" si="4"/>
        <v>9.6961586099290654E-3</v>
      </c>
      <c r="L300" s="53">
        <f t="shared" si="4"/>
        <v>9.7370523835701057E-3</v>
      </c>
      <c r="M300" s="53">
        <f t="shared" si="4"/>
        <v>9.8099039990657434E-3</v>
      </c>
      <c r="N300" s="53">
        <f t="shared" si="4"/>
        <v>9.871828153861447E-3</v>
      </c>
      <c r="O300" s="53">
        <f t="shared" si="4"/>
        <v>9.9468550075015282E-3</v>
      </c>
      <c r="P300" s="53">
        <f t="shared" si="4"/>
        <v>1.0006414041179395E-2</v>
      </c>
      <c r="Q300" s="53">
        <f t="shared" si="4"/>
        <v>1.0072359664775562E-2</v>
      </c>
      <c r="R300" s="53">
        <f t="shared" si="4"/>
        <v>1.0125823775383784E-2</v>
      </c>
      <c r="S300" s="53">
        <f t="shared" si="4"/>
        <v>1.0175604171074356E-2</v>
      </c>
      <c r="T300" s="53">
        <f t="shared" si="4"/>
        <v>1.0241891427437934E-2</v>
      </c>
      <c r="U300" s="53">
        <f t="shared" si="4"/>
        <v>1.0293347834950596E-2</v>
      </c>
      <c r="V300" s="53">
        <f t="shared" si="4"/>
        <v>1.0363966882490966E-2</v>
      </c>
      <c r="W300" s="53">
        <f t="shared" si="4"/>
        <v>1.0446553711159944E-2</v>
      </c>
      <c r="X300" s="53">
        <f t="shared" si="4"/>
        <v>1.0510429213927742E-2</v>
      </c>
      <c r="Y300" s="53">
        <f t="shared" si="4"/>
        <v>1.0600577357101966E-2</v>
      </c>
      <c r="Z300" s="53">
        <f t="shared" si="4"/>
        <v>1.067866879301726E-2</v>
      </c>
      <c r="AA300" s="53">
        <f t="shared" si="4"/>
        <v>1.0758614717808725E-2</v>
      </c>
      <c r="AB300" s="53">
        <f t="shared" si="4"/>
        <v>1.0853796284574202E-2</v>
      </c>
      <c r="AC300" s="53">
        <f t="shared" si="4"/>
        <v>1.0947379691572143E-2</v>
      </c>
      <c r="AD300" s="53">
        <f t="shared" si="4"/>
        <v>1.1037631386316631E-2</v>
      </c>
      <c r="AE300" s="53">
        <f t="shared" si="4"/>
        <v>1.1134948164050796E-2</v>
      </c>
      <c r="AF300" s="53">
        <f t="shared" si="4"/>
        <v>1.1215945780440275E-2</v>
      </c>
      <c r="AG300" s="53">
        <f t="shared" si="4"/>
        <v>1.1317967110396572E-2</v>
      </c>
      <c r="AH300" s="53">
        <f t="shared" si="4"/>
        <v>1.140577403686807E-2</v>
      </c>
      <c r="AI300" s="53">
        <f t="shared" si="4"/>
        <v>1.1496362226540836E-2</v>
      </c>
      <c r="AJ300" s="53">
        <f t="shared" si="4"/>
        <v>1.1568956847139931E-2</v>
      </c>
      <c r="AK300" s="13"/>
    </row>
    <row r="301" spans="1:37" ht="15.75" customHeight="1" x14ac:dyDescent="0.35">
      <c r="A301" s="13"/>
      <c r="B301" s="52"/>
      <c r="C301" s="52"/>
      <c r="D301" s="55">
        <f t="shared" ref="D301:AJ301" si="5">1+D300</f>
        <v>1.0092629690780659</v>
      </c>
      <c r="E301" s="55">
        <f t="shared" si="5"/>
        <v>1.0092993885588823</v>
      </c>
      <c r="F301" s="55">
        <f t="shared" si="5"/>
        <v>1.0093490124121252</v>
      </c>
      <c r="G301" s="55">
        <f t="shared" si="5"/>
        <v>1.0093938252041441</v>
      </c>
      <c r="H301" s="55">
        <f t="shared" si="5"/>
        <v>1.0094605272225259</v>
      </c>
      <c r="I301" s="55">
        <f t="shared" si="5"/>
        <v>1.0095291207533097</v>
      </c>
      <c r="J301" s="55">
        <f t="shared" si="5"/>
        <v>1.0096061142622046</v>
      </c>
      <c r="K301" s="55">
        <f t="shared" si="5"/>
        <v>1.0096961586099291</v>
      </c>
      <c r="L301" s="55">
        <f t="shared" si="5"/>
        <v>1.00973705238357</v>
      </c>
      <c r="M301" s="55">
        <f t="shared" si="5"/>
        <v>1.0098099039990658</v>
      </c>
      <c r="N301" s="55">
        <f t="shared" si="5"/>
        <v>1.0098718281538615</v>
      </c>
      <c r="O301" s="55">
        <f t="shared" si="5"/>
        <v>1.0099468550075015</v>
      </c>
      <c r="P301" s="55">
        <f t="shared" si="5"/>
        <v>1.0100064140411793</v>
      </c>
      <c r="Q301" s="55">
        <f t="shared" si="5"/>
        <v>1.0100723596647756</v>
      </c>
      <c r="R301" s="55">
        <f t="shared" si="5"/>
        <v>1.0101258237753838</v>
      </c>
      <c r="S301" s="55">
        <f t="shared" si="5"/>
        <v>1.0101756041710743</v>
      </c>
      <c r="T301" s="55">
        <f t="shared" si="5"/>
        <v>1.010241891427438</v>
      </c>
      <c r="U301" s="55">
        <f t="shared" si="5"/>
        <v>1.0102933478349505</v>
      </c>
      <c r="V301" s="55">
        <f t="shared" si="5"/>
        <v>1.0103639668824909</v>
      </c>
      <c r="W301" s="55">
        <f t="shared" si="5"/>
        <v>1.01044655371116</v>
      </c>
      <c r="X301" s="55">
        <f t="shared" si="5"/>
        <v>1.0105104292139278</v>
      </c>
      <c r="Y301" s="55">
        <f t="shared" si="5"/>
        <v>1.0106005773571021</v>
      </c>
      <c r="Z301" s="55">
        <f t="shared" si="5"/>
        <v>1.0106786687930172</v>
      </c>
      <c r="AA301" s="55">
        <f t="shared" si="5"/>
        <v>1.0107586147178087</v>
      </c>
      <c r="AB301" s="55">
        <f t="shared" si="5"/>
        <v>1.0108537962845743</v>
      </c>
      <c r="AC301" s="55">
        <f t="shared" si="5"/>
        <v>1.0109473796915722</v>
      </c>
      <c r="AD301" s="55">
        <f t="shared" si="5"/>
        <v>1.0110376313863165</v>
      </c>
      <c r="AE301" s="55">
        <f t="shared" si="5"/>
        <v>1.0111349481640508</v>
      </c>
      <c r="AF301" s="55">
        <f t="shared" si="5"/>
        <v>1.0112159457804404</v>
      </c>
      <c r="AG301" s="55">
        <f t="shared" si="5"/>
        <v>1.0113179671103967</v>
      </c>
      <c r="AH301" s="55">
        <f t="shared" si="5"/>
        <v>1.011405774036868</v>
      </c>
      <c r="AI301" s="55">
        <f t="shared" si="5"/>
        <v>1.0114963622265409</v>
      </c>
      <c r="AJ301" s="55">
        <f t="shared" si="5"/>
        <v>1.01156895684714</v>
      </c>
      <c r="AK301" s="13"/>
    </row>
    <row r="302" spans="1:37" ht="15.75" customHeight="1" x14ac:dyDescent="0.35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</row>
    <row r="303" spans="1:37" ht="15.75" customHeight="1" x14ac:dyDescent="0.35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</row>
    <row r="304" spans="1:37" ht="15.75" customHeight="1" x14ac:dyDescent="0.35">
      <c r="A304" s="13"/>
      <c r="B304" s="50" t="s">
        <v>317</v>
      </c>
      <c r="C304" s="13">
        <f t="shared" ref="C304:C336" si="6">C211*$C$296</f>
        <v>1.1745575542493041</v>
      </c>
      <c r="D304" s="13">
        <f t="shared" ref="D304:AJ304" si="7">D211*$C$296*D$301</f>
        <v>1.2414891463247473</v>
      </c>
      <c r="E304" s="13">
        <f t="shared" si="7"/>
        <v>1.2657331296600485</v>
      </c>
      <c r="F304" s="13">
        <f t="shared" si="7"/>
        <v>1.2650617850348125</v>
      </c>
      <c r="G304" s="13">
        <f t="shared" si="7"/>
        <v>1.2639217464994903</v>
      </c>
      <c r="H304" s="13">
        <f t="shared" si="7"/>
        <v>1.2364173300640366</v>
      </c>
      <c r="I304" s="13">
        <f t="shared" si="7"/>
        <v>1.2372499563577311</v>
      </c>
      <c r="J304" s="13">
        <f t="shared" si="7"/>
        <v>1.2355843196549485</v>
      </c>
      <c r="K304" s="13">
        <f t="shared" si="7"/>
        <v>1.2323302241865</v>
      </c>
      <c r="L304" s="13">
        <f t="shared" si="7"/>
        <v>1.2327984961038023</v>
      </c>
      <c r="M304" s="13">
        <f t="shared" si="7"/>
        <v>1.23414884758087</v>
      </c>
      <c r="N304" s="13">
        <f t="shared" si="7"/>
        <v>1.2447974156139539</v>
      </c>
      <c r="O304" s="13">
        <f t="shared" si="7"/>
        <v>1.2470856259979957</v>
      </c>
      <c r="P304" s="13">
        <f t="shared" si="7"/>
        <v>1.2593245388670564</v>
      </c>
      <c r="Q304" s="13">
        <f t="shared" si="7"/>
        <v>1.2813513437791049</v>
      </c>
      <c r="R304" s="13">
        <f t="shared" si="7"/>
        <v>1.2864750342501983</v>
      </c>
      <c r="S304" s="13">
        <f t="shared" si="7"/>
        <v>1.2974244395289145</v>
      </c>
      <c r="T304" s="13">
        <f t="shared" si="7"/>
        <v>1.3125159430443474</v>
      </c>
      <c r="U304" s="13">
        <f t="shared" si="7"/>
        <v>1.3182558747350321</v>
      </c>
      <c r="V304" s="13">
        <f t="shared" si="7"/>
        <v>1.3209906402915108</v>
      </c>
      <c r="W304" s="13">
        <f t="shared" si="7"/>
        <v>1.3292611699268171</v>
      </c>
      <c r="X304" s="13">
        <f t="shared" si="7"/>
        <v>1.3376757100800207</v>
      </c>
      <c r="Y304" s="13">
        <f t="shared" si="7"/>
        <v>1.3390543458273634</v>
      </c>
      <c r="Z304" s="13">
        <f t="shared" si="7"/>
        <v>1.3421094451917002</v>
      </c>
      <c r="AA304" s="13">
        <f t="shared" si="7"/>
        <v>1.3444390670556934</v>
      </c>
      <c r="AB304" s="13">
        <f t="shared" si="7"/>
        <v>1.3408883133349998</v>
      </c>
      <c r="AC304" s="13">
        <f t="shared" si="7"/>
        <v>1.3395240617422126</v>
      </c>
      <c r="AD304" s="13">
        <f t="shared" si="7"/>
        <v>1.3434350905707493</v>
      </c>
      <c r="AE304" s="13">
        <f t="shared" si="7"/>
        <v>1.3456552256891787</v>
      </c>
      <c r="AF304" s="13">
        <f t="shared" si="7"/>
        <v>1.345639455276866</v>
      </c>
      <c r="AG304" s="13">
        <f t="shared" si="7"/>
        <v>1.3381692837522206</v>
      </c>
      <c r="AH304" s="13">
        <f t="shared" si="7"/>
        <v>1.3289496277080464</v>
      </c>
      <c r="AI304" s="13">
        <f t="shared" si="7"/>
        <v>1.3265301753764203</v>
      </c>
      <c r="AJ304" s="13">
        <f t="shared" si="7"/>
        <v>1.3226194484605085</v>
      </c>
      <c r="AK304" s="13"/>
    </row>
    <row r="305" spans="1:37" ht="15.75" customHeight="1" x14ac:dyDescent="0.35">
      <c r="A305" s="13"/>
      <c r="B305" s="50" t="s">
        <v>319</v>
      </c>
      <c r="C305" s="13">
        <f t="shared" si="6"/>
        <v>0.38832789843148369</v>
      </c>
      <c r="D305" s="13">
        <f t="shared" ref="D305:AJ305" si="8">D212*$C$296*D$301</f>
        <v>0.42057003034356139</v>
      </c>
      <c r="E305" s="13">
        <f t="shared" si="8"/>
        <v>0.43745249237600531</v>
      </c>
      <c r="F305" s="13">
        <f t="shared" si="8"/>
        <v>0.44646557140532583</v>
      </c>
      <c r="G305" s="13">
        <f t="shared" si="8"/>
        <v>0.45518957958900219</v>
      </c>
      <c r="H305" s="13">
        <f t="shared" si="8"/>
        <v>0.45514923595746859</v>
      </c>
      <c r="I305" s="13">
        <f t="shared" si="8"/>
        <v>0.46562381624952792</v>
      </c>
      <c r="J305" s="13">
        <f t="shared" si="8"/>
        <v>0.47544601907063938</v>
      </c>
      <c r="K305" s="13">
        <f t="shared" si="8"/>
        <v>0.48298675476528763</v>
      </c>
      <c r="L305" s="13">
        <f t="shared" si="8"/>
        <v>0.49141738141254804</v>
      </c>
      <c r="M305" s="13">
        <f t="shared" si="8"/>
        <v>0.50192767484794409</v>
      </c>
      <c r="N305" s="13">
        <f t="shared" si="8"/>
        <v>0.51186562030659033</v>
      </c>
      <c r="O305" s="13">
        <f t="shared" si="8"/>
        <v>0.52373638039667025</v>
      </c>
      <c r="P305" s="13">
        <f t="shared" si="8"/>
        <v>0.53758985252715075</v>
      </c>
      <c r="Q305" s="13">
        <f t="shared" si="8"/>
        <v>0.55827793531591419</v>
      </c>
      <c r="R305" s="13">
        <f t="shared" si="8"/>
        <v>0.573334480024844</v>
      </c>
      <c r="S305" s="13">
        <f t="shared" si="8"/>
        <v>0.58891072263860245</v>
      </c>
      <c r="T305" s="13">
        <f t="shared" si="8"/>
        <v>0.60665098458344335</v>
      </c>
      <c r="U305" s="13">
        <f t="shared" si="8"/>
        <v>0.6205562415098268</v>
      </c>
      <c r="V305" s="13">
        <f t="shared" si="8"/>
        <v>0.63383075588803073</v>
      </c>
      <c r="W305" s="13">
        <f t="shared" si="8"/>
        <v>0.64800971137270114</v>
      </c>
      <c r="X305" s="13">
        <f t="shared" si="8"/>
        <v>0.66120438630179712</v>
      </c>
      <c r="Y305" s="13">
        <f t="shared" si="8"/>
        <v>0.66617581053037422</v>
      </c>
      <c r="Z305" s="13">
        <f t="shared" si="8"/>
        <v>0.67599174414304142</v>
      </c>
      <c r="AA305" s="13">
        <f t="shared" si="8"/>
        <v>0.68752366862088654</v>
      </c>
      <c r="AB305" s="13">
        <f t="shared" si="8"/>
        <v>0.69605452133718804</v>
      </c>
      <c r="AC305" s="13">
        <f t="shared" si="8"/>
        <v>0.70460567336563573</v>
      </c>
      <c r="AD305" s="13">
        <f t="shared" si="8"/>
        <v>0.71458040656148825</v>
      </c>
      <c r="AE305" s="13">
        <f t="shared" si="8"/>
        <v>0.72496680296403437</v>
      </c>
      <c r="AF305" s="13">
        <f t="shared" si="8"/>
        <v>0.73656606485893672</v>
      </c>
      <c r="AG305" s="13">
        <f t="shared" si="8"/>
        <v>0.74753839114101917</v>
      </c>
      <c r="AH305" s="13">
        <f t="shared" si="8"/>
        <v>0.74932913717770999</v>
      </c>
      <c r="AI305" s="13">
        <f t="shared" si="8"/>
        <v>0.75708491759075414</v>
      </c>
      <c r="AJ305" s="13">
        <f t="shared" si="8"/>
        <v>0.76284875749937053</v>
      </c>
      <c r="AK305" s="13"/>
    </row>
    <row r="306" spans="1:37" ht="15.75" customHeight="1" x14ac:dyDescent="0.35">
      <c r="A306" s="13"/>
      <c r="B306" s="50" t="s">
        <v>321</v>
      </c>
      <c r="C306" s="13">
        <f t="shared" si="6"/>
        <v>0</v>
      </c>
      <c r="D306" s="13">
        <f t="shared" ref="D306:AJ306" si="9">D213*$C$296*D$301</f>
        <v>1.4463338826615968E-3</v>
      </c>
      <c r="E306" s="13">
        <f t="shared" si="9"/>
        <v>1.5281664134291794E-3</v>
      </c>
      <c r="F306" s="13">
        <f t="shared" si="9"/>
        <v>1.589094042907511E-3</v>
      </c>
      <c r="G306" s="13">
        <f t="shared" si="9"/>
        <v>1.6463623464369587E-3</v>
      </c>
      <c r="H306" s="13">
        <f t="shared" si="9"/>
        <v>1.6712561850887606E-3</v>
      </c>
      <c r="I306" s="13">
        <f t="shared" si="9"/>
        <v>1.7359551193785474E-3</v>
      </c>
      <c r="J306" s="13">
        <f t="shared" si="9"/>
        <v>1.8000933915491527E-3</v>
      </c>
      <c r="K306" s="13">
        <f t="shared" si="9"/>
        <v>1.8662133943398024E-3</v>
      </c>
      <c r="L306" s="13">
        <f t="shared" si="9"/>
        <v>1.9397768724791413E-3</v>
      </c>
      <c r="M306" s="13">
        <f t="shared" si="9"/>
        <v>2.0173005042183781E-3</v>
      </c>
      <c r="N306" s="13">
        <f t="shared" si="9"/>
        <v>2.1088368217814708E-3</v>
      </c>
      <c r="O306" s="13">
        <f t="shared" si="9"/>
        <v>2.1995032647241391E-3</v>
      </c>
      <c r="P306" s="13">
        <f t="shared" si="9"/>
        <v>2.3147076456736084E-3</v>
      </c>
      <c r="Q306" s="13">
        <f t="shared" si="9"/>
        <v>2.4528255223672441E-3</v>
      </c>
      <c r="R306" s="13">
        <f t="shared" si="9"/>
        <v>2.5671481966880864E-3</v>
      </c>
      <c r="S306" s="13">
        <f t="shared" si="9"/>
        <v>2.6960554198290996E-3</v>
      </c>
      <c r="T306" s="13">
        <f t="shared" si="9"/>
        <v>2.8407745050199307E-3</v>
      </c>
      <c r="U306" s="13">
        <f t="shared" si="9"/>
        <v>2.972768688320632E-3</v>
      </c>
      <c r="V306" s="13">
        <f t="shared" si="9"/>
        <v>3.1054516031798255E-3</v>
      </c>
      <c r="W306" s="13">
        <f t="shared" si="9"/>
        <v>3.2551671181069454E-3</v>
      </c>
      <c r="X306" s="13">
        <f t="shared" si="9"/>
        <v>3.4110360050463406E-3</v>
      </c>
      <c r="Y306" s="13">
        <f t="shared" si="9"/>
        <v>3.5607191944572363E-3</v>
      </c>
      <c r="Z306" s="13">
        <f t="shared" si="9"/>
        <v>3.720516600384324E-3</v>
      </c>
      <c r="AA306" s="13">
        <f t="shared" si="9"/>
        <v>3.8867006100785826E-3</v>
      </c>
      <c r="AB306" s="13">
        <f t="shared" si="9"/>
        <v>4.0436540832693236E-3</v>
      </c>
      <c r="AC306" s="13">
        <f t="shared" si="9"/>
        <v>4.2127675074214634E-3</v>
      </c>
      <c r="AD306" s="13">
        <f t="shared" si="9"/>
        <v>4.410254029039792E-3</v>
      </c>
      <c r="AE306" s="13">
        <f t="shared" si="9"/>
        <v>4.6098516853651595E-3</v>
      </c>
      <c r="AF306" s="13">
        <f t="shared" si="9"/>
        <v>4.8117135158042643E-3</v>
      </c>
      <c r="AG306" s="13">
        <f t="shared" si="9"/>
        <v>5.0030269210525197E-3</v>
      </c>
      <c r="AH306" s="13">
        <f t="shared" si="9"/>
        <v>5.1874436246389048E-3</v>
      </c>
      <c r="AI306" s="13">
        <f t="shared" si="9"/>
        <v>5.4033304963834565E-3</v>
      </c>
      <c r="AJ306" s="13">
        <f t="shared" si="9"/>
        <v>5.6156348780526423E-3</v>
      </c>
      <c r="AK306" s="13"/>
    </row>
    <row r="307" spans="1:37" ht="15.75" customHeight="1" x14ac:dyDescent="0.35">
      <c r="A307" s="13"/>
      <c r="B307" s="50" t="s">
        <v>323</v>
      </c>
      <c r="C307" s="13">
        <f t="shared" si="6"/>
        <v>2.4327260574677259E-5</v>
      </c>
      <c r="D307" s="13">
        <f t="shared" ref="D307:AJ307" si="10">D214*$C$296*D$301</f>
        <v>9.2998865108490764E-4</v>
      </c>
      <c r="E307" s="13">
        <f t="shared" si="10"/>
        <v>9.546106815804319E-4</v>
      </c>
      <c r="F307" s="13">
        <f t="shared" si="10"/>
        <v>9.6708047371781968E-4</v>
      </c>
      <c r="G307" s="13">
        <f t="shared" si="10"/>
        <v>9.8038633331824798E-4</v>
      </c>
      <c r="H307" s="13">
        <f t="shared" si="10"/>
        <v>9.8297218321178421E-4</v>
      </c>
      <c r="I307" s="13">
        <f t="shared" si="10"/>
        <v>1.0249573135652811E-3</v>
      </c>
      <c r="J307" s="13">
        <f t="shared" si="10"/>
        <v>1.0836515023575084E-3</v>
      </c>
      <c r="K307" s="13">
        <f t="shared" si="10"/>
        <v>1.1480784153076596E-3</v>
      </c>
      <c r="L307" s="13">
        <f t="shared" si="10"/>
        <v>1.2222325986787201E-3</v>
      </c>
      <c r="M307" s="13">
        <f t="shared" si="10"/>
        <v>1.3056151029324425E-3</v>
      </c>
      <c r="N307" s="13">
        <f t="shared" si="10"/>
        <v>1.4131524626137071E-3</v>
      </c>
      <c r="O307" s="13">
        <f t="shared" si="10"/>
        <v>1.5117081490768668E-3</v>
      </c>
      <c r="P307" s="13">
        <f t="shared" si="10"/>
        <v>1.651290886708248E-3</v>
      </c>
      <c r="Q307" s="13">
        <f t="shared" si="10"/>
        <v>1.8196691565534051E-3</v>
      </c>
      <c r="R307" s="13">
        <f t="shared" si="10"/>
        <v>1.9876607187852137E-3</v>
      </c>
      <c r="S307" s="13">
        <f t="shared" si="10"/>
        <v>2.1946141801497672E-3</v>
      </c>
      <c r="T307" s="13">
        <f t="shared" si="10"/>
        <v>2.4344879484099712E-3</v>
      </c>
      <c r="U307" s="13">
        <f t="shared" si="10"/>
        <v>2.6858195210601632E-3</v>
      </c>
      <c r="V307" s="13">
        <f t="shared" si="10"/>
        <v>2.9609702553828506E-3</v>
      </c>
      <c r="W307" s="13">
        <f t="shared" si="10"/>
        <v>3.278608259079125E-3</v>
      </c>
      <c r="X307" s="13">
        <f t="shared" si="10"/>
        <v>3.6394657434904638E-3</v>
      </c>
      <c r="Y307" s="13">
        <f t="shared" si="10"/>
        <v>4.0300343194185784E-3</v>
      </c>
      <c r="Z307" s="13">
        <f t="shared" si="10"/>
        <v>4.4796483215915868E-3</v>
      </c>
      <c r="AA307" s="13">
        <f t="shared" si="10"/>
        <v>4.9801015823774924E-3</v>
      </c>
      <c r="AB307" s="13">
        <f t="shared" si="10"/>
        <v>5.5154830076459367E-3</v>
      </c>
      <c r="AC307" s="13">
        <f t="shared" si="10"/>
        <v>6.1223179275333274E-3</v>
      </c>
      <c r="AD307" s="13">
        <f t="shared" si="10"/>
        <v>6.8303307335147515E-3</v>
      </c>
      <c r="AE307" s="13">
        <f t="shared" si="10"/>
        <v>7.6098770991931929E-3</v>
      </c>
      <c r="AF307" s="13">
        <f t="shared" si="10"/>
        <v>8.4679363745373774E-3</v>
      </c>
      <c r="AG307" s="13">
        <f t="shared" si="10"/>
        <v>9.3878680360374635E-3</v>
      </c>
      <c r="AH307" s="13">
        <f t="shared" si="10"/>
        <v>1.0380201227429681E-2</v>
      </c>
      <c r="AI307" s="13">
        <f t="shared" si="10"/>
        <v>1.1478621175878173E-2</v>
      </c>
      <c r="AJ307" s="13">
        <f t="shared" si="10"/>
        <v>1.2676731239909344E-2</v>
      </c>
      <c r="AK307" s="13"/>
    </row>
    <row r="308" spans="1:37" ht="15.75" customHeight="1" x14ac:dyDescent="0.35">
      <c r="A308" s="13"/>
      <c r="B308" s="50" t="s">
        <v>325</v>
      </c>
      <c r="C308" s="13">
        <f t="shared" si="6"/>
        <v>0.17068317866353319</v>
      </c>
      <c r="D308" s="13">
        <f t="shared" ref="D308:AJ308" si="11">D215*$C$296*D$301</f>
        <v>0.18394493378760884</v>
      </c>
      <c r="E308" s="13">
        <f t="shared" si="11"/>
        <v>0.19004813543831658</v>
      </c>
      <c r="F308" s="13">
        <f t="shared" si="11"/>
        <v>0.19467081201833641</v>
      </c>
      <c r="G308" s="13">
        <f t="shared" si="11"/>
        <v>0.19767493958514615</v>
      </c>
      <c r="H308" s="13">
        <f t="shared" si="11"/>
        <v>0.19692639049186933</v>
      </c>
      <c r="I308" s="13">
        <f t="shared" si="11"/>
        <v>0.20095871591327136</v>
      </c>
      <c r="J308" s="13">
        <f t="shared" si="11"/>
        <v>0.20495469865758237</v>
      </c>
      <c r="K308" s="13">
        <f t="shared" si="11"/>
        <v>0.21248366340391917</v>
      </c>
      <c r="L308" s="13">
        <f t="shared" si="11"/>
        <v>0.220472863155149</v>
      </c>
      <c r="M308" s="13">
        <f t="shared" si="11"/>
        <v>0.22664604023625778</v>
      </c>
      <c r="N308" s="13">
        <f t="shared" si="11"/>
        <v>0.23453196081713923</v>
      </c>
      <c r="O308" s="13">
        <f t="shared" si="11"/>
        <v>0.24464617392408197</v>
      </c>
      <c r="P308" s="13">
        <f t="shared" si="11"/>
        <v>0.2614187453411686</v>
      </c>
      <c r="Q308" s="13">
        <f t="shared" si="11"/>
        <v>0.27701771121463387</v>
      </c>
      <c r="R308" s="13">
        <f t="shared" si="11"/>
        <v>0.28992875447299177</v>
      </c>
      <c r="S308" s="13">
        <f t="shared" si="11"/>
        <v>0.30448822482189625</v>
      </c>
      <c r="T308" s="13">
        <f t="shared" si="11"/>
        <v>0.3208318710313276</v>
      </c>
      <c r="U308" s="13">
        <f t="shared" si="11"/>
        <v>0.33573888919236461</v>
      </c>
      <c r="V308" s="13">
        <f t="shared" si="11"/>
        <v>0.35072456961945953</v>
      </c>
      <c r="W308" s="13">
        <f t="shared" si="11"/>
        <v>0.36763318074476037</v>
      </c>
      <c r="X308" s="13">
        <f t="shared" si="11"/>
        <v>0.38523607162762097</v>
      </c>
      <c r="Y308" s="13">
        <f t="shared" si="11"/>
        <v>0.40943193523828314</v>
      </c>
      <c r="Z308" s="13">
        <f t="shared" si="11"/>
        <v>0.42975047337266092</v>
      </c>
      <c r="AA308" s="13">
        <f t="shared" si="11"/>
        <v>0.44894536123817136</v>
      </c>
      <c r="AB308" s="13">
        <f t="shared" si="11"/>
        <v>0.46707527354515266</v>
      </c>
      <c r="AC308" s="13">
        <f t="shared" si="11"/>
        <v>0.48660889648935501</v>
      </c>
      <c r="AD308" s="13">
        <f t="shared" si="11"/>
        <v>0.51204329070675425</v>
      </c>
      <c r="AE308" s="13">
        <f t="shared" si="11"/>
        <v>0.53521730006556345</v>
      </c>
      <c r="AF308" s="13">
        <f t="shared" si="11"/>
        <v>0.55608017156604317</v>
      </c>
      <c r="AG308" s="13">
        <f t="shared" si="11"/>
        <v>0.57498895615058221</v>
      </c>
      <c r="AH308" s="13">
        <f t="shared" si="11"/>
        <v>0.59739521035407961</v>
      </c>
      <c r="AI308" s="13">
        <f t="shared" si="11"/>
        <v>0.6193645463925842</v>
      </c>
      <c r="AJ308" s="13">
        <f t="shared" si="11"/>
        <v>0.63883470545706644</v>
      </c>
      <c r="AK308" s="13"/>
    </row>
    <row r="309" spans="1:37" ht="15.75" customHeight="1" x14ac:dyDescent="0.35">
      <c r="A309" s="13"/>
      <c r="B309" s="50" t="s">
        <v>327</v>
      </c>
      <c r="C309" s="13">
        <f t="shared" si="6"/>
        <v>0</v>
      </c>
      <c r="D309" s="13">
        <f t="shared" ref="D309:AJ309" si="12">D216*$C$296*D$301</f>
        <v>1.1592355616215863E-2</v>
      </c>
      <c r="E309" s="13">
        <f t="shared" si="12"/>
        <v>1.2248208705257651E-2</v>
      </c>
      <c r="F309" s="13">
        <f t="shared" si="12"/>
        <v>1.273658024393917E-2</v>
      </c>
      <c r="G309" s="13">
        <f t="shared" si="12"/>
        <v>1.3195563649154016E-2</v>
      </c>
      <c r="H309" s="13">
        <f t="shared" si="12"/>
        <v>1.3395074305087851E-2</v>
      </c>
      <c r="I309" s="13">
        <f t="shared" si="12"/>
        <v>1.3913674525408294E-2</v>
      </c>
      <c r="J309" s="13">
        <f t="shared" si="12"/>
        <v>1.4427692865959525E-2</v>
      </c>
      <c r="K309" s="13">
        <f t="shared" si="12"/>
        <v>1.4957679593255245E-2</v>
      </c>
      <c r="L309" s="13">
        <f t="shared" si="12"/>
        <v>1.5547300885897021E-2</v>
      </c>
      <c r="M309" s="13">
        <f t="shared" si="12"/>
        <v>1.616862983540426E-2</v>
      </c>
      <c r="N309" s="13">
        <f t="shared" si="12"/>
        <v>1.6902278975173532E-2</v>
      </c>
      <c r="O309" s="13">
        <f t="shared" si="12"/>
        <v>1.7629002762673433E-2</v>
      </c>
      <c r="P309" s="13">
        <f t="shared" si="12"/>
        <v>1.8552313449340743E-2</v>
      </c>
      <c r="Q309" s="13">
        <f t="shared" si="12"/>
        <v>1.9659330657021627E-2</v>
      </c>
      <c r="R309" s="13">
        <f t="shared" si="12"/>
        <v>2.0575604318888E-2</v>
      </c>
      <c r="S309" s="13">
        <f t="shared" si="12"/>
        <v>2.1608862920749122E-2</v>
      </c>
      <c r="T309" s="13">
        <f t="shared" si="12"/>
        <v>2.2768731866183698E-2</v>
      </c>
      <c r="U309" s="13">
        <f t="shared" si="12"/>
        <v>2.3826646561846392E-2</v>
      </c>
      <c r="V309" s="13">
        <f t="shared" si="12"/>
        <v>2.4890146360533685E-2</v>
      </c>
      <c r="W309" s="13">
        <f t="shared" si="12"/>
        <v>2.6090119859851723E-2</v>
      </c>
      <c r="X309" s="13">
        <f t="shared" si="12"/>
        <v>2.7339351672513668E-2</v>
      </c>
      <c r="Y309" s="13">
        <f t="shared" si="12"/>
        <v>2.8539068754833766E-2</v>
      </c>
      <c r="Z309" s="13">
        <f t="shared" si="12"/>
        <v>2.9819894070813743E-2</v>
      </c>
      <c r="AA309" s="13">
        <f t="shared" si="12"/>
        <v>3.115179692987799E-2</v>
      </c>
      <c r="AB309" s="13">
        <f t="shared" si="12"/>
        <v>3.2409817446827277E-2</v>
      </c>
      <c r="AC309" s="13">
        <f t="shared" si="12"/>
        <v>3.3765232096329409E-2</v>
      </c>
      <c r="AD309" s="13">
        <f t="shared" si="12"/>
        <v>3.5348087403184486E-2</v>
      </c>
      <c r="AE309" s="13">
        <f t="shared" si="12"/>
        <v>3.6947874474456653E-2</v>
      </c>
      <c r="AF309" s="13">
        <f t="shared" si="12"/>
        <v>3.8565790035647515E-2</v>
      </c>
      <c r="AG309" s="13">
        <f t="shared" si="12"/>
        <v>4.0099183964817889E-2</v>
      </c>
      <c r="AH309" s="13">
        <f t="shared" si="12"/>
        <v>4.1577264910358375E-2</v>
      </c>
      <c r="AI309" s="13">
        <f t="shared" si="12"/>
        <v>4.3307564392353191E-2</v>
      </c>
      <c r="AJ309" s="13">
        <f t="shared" si="12"/>
        <v>4.5009177684013517E-2</v>
      </c>
      <c r="AK309" s="13"/>
    </row>
    <row r="310" spans="1:37" ht="15.75" customHeight="1" x14ac:dyDescent="0.35">
      <c r="A310" s="13"/>
      <c r="B310" s="50" t="s">
        <v>329</v>
      </c>
      <c r="C310" s="13">
        <f t="shared" si="6"/>
        <v>0</v>
      </c>
      <c r="D310" s="13">
        <f t="shared" ref="D310:AJ310" si="13">D217*$C$296*D$301</f>
        <v>0</v>
      </c>
      <c r="E310" s="13">
        <f t="shared" si="13"/>
        <v>0</v>
      </c>
      <c r="F310" s="13">
        <f t="shared" si="13"/>
        <v>2.4925848197790393E-3</v>
      </c>
      <c r="G310" s="13">
        <f t="shared" si="13"/>
        <v>2.5824118802839132E-3</v>
      </c>
      <c r="H310" s="13">
        <f t="shared" si="13"/>
        <v>2.6214537116891717E-3</v>
      </c>
      <c r="I310" s="13">
        <f t="shared" si="13"/>
        <v>2.7229444447503903E-3</v>
      </c>
      <c r="J310" s="13">
        <f t="shared" si="13"/>
        <v>2.8235447356170862E-3</v>
      </c>
      <c r="K310" s="13">
        <f t="shared" si="13"/>
        <v>2.9272601372964365E-3</v>
      </c>
      <c r="L310" s="13">
        <f t="shared" si="13"/>
        <v>3.0426566803797859E-3</v>
      </c>
      <c r="M310" s="13">
        <f t="shared" si="13"/>
        <v>3.1642504287788466E-3</v>
      </c>
      <c r="N310" s="13">
        <f t="shared" si="13"/>
        <v>3.3078270878547159E-3</v>
      </c>
      <c r="O310" s="13">
        <f t="shared" si="13"/>
        <v>3.4500516412928665E-3</v>
      </c>
      <c r="P310" s="13">
        <f t="shared" si="13"/>
        <v>3.6307397139696798E-3</v>
      </c>
      <c r="Q310" s="13">
        <f t="shared" si="13"/>
        <v>3.8473927969072453E-3</v>
      </c>
      <c r="R310" s="13">
        <f t="shared" si="13"/>
        <v>4.0267033641025072E-3</v>
      </c>
      <c r="S310" s="13">
        <f t="shared" si="13"/>
        <v>4.2289220551958778E-3</v>
      </c>
      <c r="T310" s="13">
        <f t="shared" si="13"/>
        <v>4.4559099138442139E-3</v>
      </c>
      <c r="U310" s="13">
        <f t="shared" si="13"/>
        <v>4.6629503576595573E-3</v>
      </c>
      <c r="V310" s="13">
        <f t="shared" si="13"/>
        <v>4.8710784791244962E-3</v>
      </c>
      <c r="W310" s="13">
        <f t="shared" si="13"/>
        <v>5.1059126134773416E-3</v>
      </c>
      <c r="X310" s="13">
        <f t="shared" si="13"/>
        <v>5.3503898623342089E-3</v>
      </c>
      <c r="Y310" s="13">
        <f t="shared" si="13"/>
        <v>5.5851774180864242E-3</v>
      </c>
      <c r="Z310" s="13">
        <f t="shared" si="13"/>
        <v>5.8358449141387688E-3</v>
      </c>
      <c r="AA310" s="13">
        <f t="shared" si="13"/>
        <v>6.0965030434160135E-3</v>
      </c>
      <c r="AB310" s="13">
        <f t="shared" si="13"/>
        <v>6.3426973442640526E-3</v>
      </c>
      <c r="AC310" s="13">
        <f t="shared" si="13"/>
        <v>6.6079558733477409E-3</v>
      </c>
      <c r="AD310" s="13">
        <f t="shared" si="13"/>
        <v>6.917723928307134E-3</v>
      </c>
      <c r="AE310" s="13">
        <f t="shared" si="13"/>
        <v>7.2308102552999425E-3</v>
      </c>
      <c r="AF310" s="13">
        <f t="shared" si="13"/>
        <v>7.5474420151026697E-3</v>
      </c>
      <c r="AG310" s="13">
        <f t="shared" si="13"/>
        <v>7.8475294396584683E-3</v>
      </c>
      <c r="AH310" s="13">
        <f t="shared" si="13"/>
        <v>8.1367910146396705E-3</v>
      </c>
      <c r="AI310" s="13">
        <f t="shared" si="13"/>
        <v>8.4754170715633029E-3</v>
      </c>
      <c r="AJ310" s="13">
        <f t="shared" si="13"/>
        <v>8.8084289707855371E-3</v>
      </c>
      <c r="AK310" s="13"/>
    </row>
    <row r="311" spans="1:37" ht="15.75" customHeight="1" x14ac:dyDescent="0.35">
      <c r="A311" s="13"/>
      <c r="B311" s="50" t="s">
        <v>331</v>
      </c>
      <c r="C311" s="13">
        <f t="shared" si="6"/>
        <v>0</v>
      </c>
      <c r="D311" s="13">
        <f t="shared" ref="D311:AJ311" si="14">D218*$C$296*D$301</f>
        <v>0</v>
      </c>
      <c r="E311" s="13">
        <f t="shared" si="14"/>
        <v>0</v>
      </c>
      <c r="F311" s="13">
        <f t="shared" si="14"/>
        <v>2.2698263673420881E-3</v>
      </c>
      <c r="G311" s="13">
        <f t="shared" si="14"/>
        <v>2.3516254650469601E-3</v>
      </c>
      <c r="H311" s="13">
        <f t="shared" si="14"/>
        <v>2.3871834170040209E-3</v>
      </c>
      <c r="I311" s="13">
        <f t="shared" si="14"/>
        <v>2.4796023141422673E-3</v>
      </c>
      <c r="J311" s="13">
        <f t="shared" si="14"/>
        <v>2.5712051981961184E-3</v>
      </c>
      <c r="K311" s="13">
        <f t="shared" si="14"/>
        <v>2.6656541710906134E-3</v>
      </c>
      <c r="L311" s="13">
        <f t="shared" si="14"/>
        <v>2.7707367136223975E-3</v>
      </c>
      <c r="M311" s="13">
        <f t="shared" si="14"/>
        <v>2.8814615276056277E-3</v>
      </c>
      <c r="N311" s="13">
        <f t="shared" si="14"/>
        <v>3.012209102653944E-3</v>
      </c>
      <c r="O311" s="13">
        <f t="shared" si="14"/>
        <v>3.1417232573946437E-3</v>
      </c>
      <c r="P311" s="13">
        <f t="shared" si="14"/>
        <v>3.3062661146141896E-3</v>
      </c>
      <c r="Q311" s="13">
        <f t="shared" si="14"/>
        <v>3.5035517985565531E-3</v>
      </c>
      <c r="R311" s="13">
        <f t="shared" si="14"/>
        <v>3.6668431825943402E-3</v>
      </c>
      <c r="S311" s="13">
        <f t="shared" si="14"/>
        <v>3.8509881900973451E-3</v>
      </c>
      <c r="T311" s="13">
        <f t="shared" si="14"/>
        <v>4.0576855972117472E-3</v>
      </c>
      <c r="U311" s="13">
        <f t="shared" si="14"/>
        <v>4.2462208191287052E-3</v>
      </c>
      <c r="V311" s="13">
        <f t="shared" si="14"/>
        <v>4.4357503554295456E-3</v>
      </c>
      <c r="W311" s="13">
        <f t="shared" si="14"/>
        <v>4.6496063561398179E-3</v>
      </c>
      <c r="X311" s="13">
        <f t="shared" si="14"/>
        <v>4.8722308557802244E-3</v>
      </c>
      <c r="Y311" s="13">
        <f t="shared" si="14"/>
        <v>5.0860441308307374E-3</v>
      </c>
      <c r="Z311" s="13">
        <f t="shared" si="14"/>
        <v>5.3142958488466476E-3</v>
      </c>
      <c r="AA311" s="13">
        <f t="shared" si="14"/>
        <v>5.551667791247385E-3</v>
      </c>
      <c r="AB311" s="13">
        <f t="shared" si="14"/>
        <v>5.7758601859267773E-3</v>
      </c>
      <c r="AC311" s="13">
        <f t="shared" si="14"/>
        <v>6.0174111552568996E-3</v>
      </c>
      <c r="AD311" s="13">
        <f t="shared" si="14"/>
        <v>6.2994985971364884E-3</v>
      </c>
      <c r="AE311" s="13">
        <f t="shared" si="14"/>
        <v>6.5846007583647255E-3</v>
      </c>
      <c r="AF311" s="13">
        <f t="shared" si="14"/>
        <v>6.8729339837013534E-3</v>
      </c>
      <c r="AG311" s="13">
        <f t="shared" si="14"/>
        <v>7.1462061126453761E-3</v>
      </c>
      <c r="AH311" s="13">
        <f t="shared" si="14"/>
        <v>7.4096142004053496E-3</v>
      </c>
      <c r="AI311" s="13">
        <f t="shared" si="14"/>
        <v>7.7179784872912268E-3</v>
      </c>
      <c r="AJ311" s="13">
        <f t="shared" si="14"/>
        <v>8.0212342577953254E-3</v>
      </c>
      <c r="AK311" s="13"/>
    </row>
    <row r="312" spans="1:37" ht="15.75" customHeight="1" x14ac:dyDescent="0.35">
      <c r="A312" s="13"/>
      <c r="B312" s="50" t="s">
        <v>333</v>
      </c>
      <c r="C312" s="13">
        <f t="shared" si="6"/>
        <v>0</v>
      </c>
      <c r="D312" s="13">
        <f t="shared" ref="D312:AJ312" si="15">D219*$C$296*D$301</f>
        <v>0</v>
      </c>
      <c r="E312" s="13">
        <f t="shared" si="15"/>
        <v>0</v>
      </c>
      <c r="F312" s="13">
        <f t="shared" si="15"/>
        <v>0</v>
      </c>
      <c r="G312" s="13">
        <f t="shared" si="15"/>
        <v>0</v>
      </c>
      <c r="H312" s="13">
        <f t="shared" si="15"/>
        <v>0</v>
      </c>
      <c r="I312" s="13">
        <f t="shared" si="15"/>
        <v>0</v>
      </c>
      <c r="J312" s="13">
        <f t="shared" si="15"/>
        <v>0</v>
      </c>
      <c r="K312" s="13">
        <f t="shared" si="15"/>
        <v>0</v>
      </c>
      <c r="L312" s="13">
        <f t="shared" si="15"/>
        <v>0</v>
      </c>
      <c r="M312" s="13">
        <f t="shared" si="15"/>
        <v>0</v>
      </c>
      <c r="N312" s="13">
        <f t="shared" si="15"/>
        <v>0</v>
      </c>
      <c r="O312" s="13">
        <f t="shared" si="15"/>
        <v>0</v>
      </c>
      <c r="P312" s="13">
        <f t="shared" si="15"/>
        <v>0</v>
      </c>
      <c r="Q312" s="13">
        <f t="shared" si="15"/>
        <v>0</v>
      </c>
      <c r="R312" s="13">
        <f t="shared" si="15"/>
        <v>0</v>
      </c>
      <c r="S312" s="13">
        <f t="shared" si="15"/>
        <v>0</v>
      </c>
      <c r="T312" s="13">
        <f t="shared" si="15"/>
        <v>0</v>
      </c>
      <c r="U312" s="13">
        <f t="shared" si="15"/>
        <v>0</v>
      </c>
      <c r="V312" s="13">
        <f t="shared" si="15"/>
        <v>0</v>
      </c>
      <c r="W312" s="13">
        <f t="shared" si="15"/>
        <v>0</v>
      </c>
      <c r="X312" s="13">
        <f t="shared" si="15"/>
        <v>0</v>
      </c>
      <c r="Y312" s="13">
        <f t="shared" si="15"/>
        <v>0</v>
      </c>
      <c r="Z312" s="13">
        <f t="shared" si="15"/>
        <v>0</v>
      </c>
      <c r="AA312" s="13">
        <f t="shared" si="15"/>
        <v>0</v>
      </c>
      <c r="AB312" s="13">
        <f t="shared" si="15"/>
        <v>0</v>
      </c>
      <c r="AC312" s="13">
        <f t="shared" si="15"/>
        <v>0</v>
      </c>
      <c r="AD312" s="13">
        <f t="shared" si="15"/>
        <v>0</v>
      </c>
      <c r="AE312" s="13">
        <f t="shared" si="15"/>
        <v>0</v>
      </c>
      <c r="AF312" s="13">
        <f t="shared" si="15"/>
        <v>0</v>
      </c>
      <c r="AG312" s="13">
        <f t="shared" si="15"/>
        <v>0</v>
      </c>
      <c r="AH312" s="13">
        <f t="shared" si="15"/>
        <v>0</v>
      </c>
      <c r="AI312" s="13">
        <f t="shared" si="15"/>
        <v>0</v>
      </c>
      <c r="AJ312" s="13">
        <f t="shared" si="15"/>
        <v>0</v>
      </c>
      <c r="AK312" s="13"/>
    </row>
    <row r="313" spans="1:37" ht="15.75" customHeight="1" x14ac:dyDescent="0.35">
      <c r="A313" s="13"/>
      <c r="B313" s="50" t="s">
        <v>335</v>
      </c>
      <c r="C313" s="13">
        <f t="shared" si="6"/>
        <v>1.7335929267837569</v>
      </c>
      <c r="D313" s="13">
        <f t="shared" ref="D313:AJ313" si="16">D220*$C$296*D$301</f>
        <v>1.8599728291226114</v>
      </c>
      <c r="E313" s="13">
        <f t="shared" si="16"/>
        <v>1.9079649782886428</v>
      </c>
      <c r="F313" s="13">
        <f t="shared" si="16"/>
        <v>1.9262534397676256</v>
      </c>
      <c r="G313" s="13">
        <f t="shared" si="16"/>
        <v>1.93754238839534</v>
      </c>
      <c r="H313" s="13">
        <f t="shared" si="16"/>
        <v>1.9095508314633036</v>
      </c>
      <c r="I313" s="13">
        <f t="shared" si="16"/>
        <v>1.9257097519597077</v>
      </c>
      <c r="J313" s="13">
        <f t="shared" si="16"/>
        <v>1.9386916548462987</v>
      </c>
      <c r="K313" s="13">
        <f t="shared" si="16"/>
        <v>1.9513656740524687</v>
      </c>
      <c r="L313" s="13">
        <f t="shared" si="16"/>
        <v>1.9692113957567905</v>
      </c>
      <c r="M313" s="13">
        <f t="shared" si="16"/>
        <v>1.9882595685879372</v>
      </c>
      <c r="N313" s="13">
        <f t="shared" si="16"/>
        <v>2.0179392606221285</v>
      </c>
      <c r="O313" s="13">
        <f t="shared" si="16"/>
        <v>2.0433996581909994</v>
      </c>
      <c r="P313" s="13">
        <f t="shared" si="16"/>
        <v>2.0877886087361723</v>
      </c>
      <c r="Q313" s="13">
        <f t="shared" si="16"/>
        <v>2.1479297277756637</v>
      </c>
      <c r="R313" s="13">
        <f t="shared" si="16"/>
        <v>2.1825623502872116</v>
      </c>
      <c r="S313" s="13">
        <f t="shared" si="16"/>
        <v>2.2254034629600628</v>
      </c>
      <c r="T313" s="13">
        <f t="shared" si="16"/>
        <v>2.2765564453233025</v>
      </c>
      <c r="U313" s="13">
        <f t="shared" si="16"/>
        <v>2.312945313946432</v>
      </c>
      <c r="V313" s="13">
        <f t="shared" si="16"/>
        <v>2.3458093222474727</v>
      </c>
      <c r="W313" s="13">
        <f t="shared" si="16"/>
        <v>2.3872835331074778</v>
      </c>
      <c r="X313" s="13">
        <f t="shared" si="16"/>
        <v>2.4287286259018228</v>
      </c>
      <c r="Y313" s="13">
        <f t="shared" si="16"/>
        <v>2.4614632329117261</v>
      </c>
      <c r="Z313" s="13">
        <f t="shared" si="16"/>
        <v>2.4970223419028161</v>
      </c>
      <c r="AA313" s="13">
        <f t="shared" si="16"/>
        <v>2.5325748668717494</v>
      </c>
      <c r="AB313" s="13">
        <f t="shared" si="16"/>
        <v>2.5581056771876574</v>
      </c>
      <c r="AC313" s="13">
        <f t="shared" si="16"/>
        <v>2.5874645600696065</v>
      </c>
      <c r="AD313" s="13">
        <f t="shared" si="16"/>
        <v>2.62986421088178</v>
      </c>
      <c r="AE313" s="13">
        <f t="shared" si="16"/>
        <v>2.6688221315221612</v>
      </c>
      <c r="AF313" s="13">
        <f t="shared" si="16"/>
        <v>2.704550734826574</v>
      </c>
      <c r="AG313" s="13">
        <f t="shared" si="16"/>
        <v>2.7301802583813157</v>
      </c>
      <c r="AH313" s="13">
        <f t="shared" si="16"/>
        <v>2.7483653960086039</v>
      </c>
      <c r="AI313" s="13">
        <f t="shared" si="16"/>
        <v>2.7793630311989648</v>
      </c>
      <c r="AJ313" s="13">
        <f t="shared" si="16"/>
        <v>2.8044339149370492</v>
      </c>
      <c r="AK313" s="13"/>
    </row>
    <row r="314" spans="1:37" ht="15.75" customHeight="1" x14ac:dyDescent="0.35">
      <c r="A314" s="13"/>
      <c r="B314" s="40" t="s">
        <v>336</v>
      </c>
      <c r="C314" s="13">
        <f t="shared" si="6"/>
        <v>0</v>
      </c>
      <c r="D314" s="13">
        <f t="shared" ref="D314:AJ314" si="17">D221*$C$296*D$301</f>
        <v>0</v>
      </c>
      <c r="E314" s="13">
        <f t="shared" si="17"/>
        <v>0</v>
      </c>
      <c r="F314" s="13">
        <f t="shared" si="17"/>
        <v>0</v>
      </c>
      <c r="G314" s="13">
        <f t="shared" si="17"/>
        <v>0</v>
      </c>
      <c r="H314" s="13">
        <f t="shared" si="17"/>
        <v>0</v>
      </c>
      <c r="I314" s="13">
        <f t="shared" si="17"/>
        <v>0</v>
      </c>
      <c r="J314" s="13">
        <f t="shared" si="17"/>
        <v>0</v>
      </c>
      <c r="K314" s="13">
        <f t="shared" si="17"/>
        <v>0</v>
      </c>
      <c r="L314" s="13">
        <f t="shared" si="17"/>
        <v>0</v>
      </c>
      <c r="M314" s="13">
        <f t="shared" si="17"/>
        <v>0</v>
      </c>
      <c r="N314" s="13">
        <f t="shared" si="17"/>
        <v>0</v>
      </c>
      <c r="O314" s="13">
        <f t="shared" si="17"/>
        <v>0</v>
      </c>
      <c r="P314" s="13">
        <f t="shared" si="17"/>
        <v>0</v>
      </c>
      <c r="Q314" s="13">
        <f t="shared" si="17"/>
        <v>0</v>
      </c>
      <c r="R314" s="13">
        <f t="shared" si="17"/>
        <v>0</v>
      </c>
      <c r="S314" s="13">
        <f t="shared" si="17"/>
        <v>0</v>
      </c>
      <c r="T314" s="13">
        <f t="shared" si="17"/>
        <v>0</v>
      </c>
      <c r="U314" s="13">
        <f t="shared" si="17"/>
        <v>0</v>
      </c>
      <c r="V314" s="13">
        <f t="shared" si="17"/>
        <v>0</v>
      </c>
      <c r="W314" s="13">
        <f t="shared" si="17"/>
        <v>0</v>
      </c>
      <c r="X314" s="13">
        <f t="shared" si="17"/>
        <v>0</v>
      </c>
      <c r="Y314" s="13">
        <f t="shared" si="17"/>
        <v>0</v>
      </c>
      <c r="Z314" s="13">
        <f t="shared" si="17"/>
        <v>0</v>
      </c>
      <c r="AA314" s="13">
        <f t="shared" si="17"/>
        <v>0</v>
      </c>
      <c r="AB314" s="13">
        <f t="shared" si="17"/>
        <v>0</v>
      </c>
      <c r="AC314" s="13">
        <f t="shared" si="17"/>
        <v>0</v>
      </c>
      <c r="AD314" s="13">
        <f t="shared" si="17"/>
        <v>0</v>
      </c>
      <c r="AE314" s="13">
        <f t="shared" si="17"/>
        <v>0</v>
      </c>
      <c r="AF314" s="13">
        <f t="shared" si="17"/>
        <v>0</v>
      </c>
      <c r="AG314" s="13">
        <f t="shared" si="17"/>
        <v>0</v>
      </c>
      <c r="AH314" s="13">
        <f t="shared" si="17"/>
        <v>0</v>
      </c>
      <c r="AI314" s="13">
        <f t="shared" si="17"/>
        <v>0</v>
      </c>
      <c r="AJ314" s="13">
        <f t="shared" si="17"/>
        <v>0</v>
      </c>
      <c r="AK314" s="13"/>
    </row>
    <row r="315" spans="1:37" ht="15.75" customHeight="1" x14ac:dyDescent="0.35">
      <c r="A315" s="13"/>
      <c r="B315" s="50" t="s">
        <v>317</v>
      </c>
      <c r="C315" s="13">
        <f t="shared" si="6"/>
        <v>0.8168397695355073</v>
      </c>
      <c r="D315" s="13">
        <f t="shared" ref="D315:AJ315" si="18">D222*$C$296*D$301</f>
        <v>0.90829980138823552</v>
      </c>
      <c r="E315" s="13">
        <f t="shared" si="18"/>
        <v>0.9925504187444979</v>
      </c>
      <c r="F315" s="13">
        <f t="shared" si="18"/>
        <v>0.94730008236765895</v>
      </c>
      <c r="G315" s="13">
        <f t="shared" si="18"/>
        <v>0.92144140949318254</v>
      </c>
      <c r="H315" s="13">
        <f t="shared" si="18"/>
        <v>1.0133644230393679</v>
      </c>
      <c r="I315" s="13">
        <f t="shared" si="18"/>
        <v>1.0127144088880415</v>
      </c>
      <c r="J315" s="13">
        <f t="shared" si="18"/>
        <v>0.99339493112093624</v>
      </c>
      <c r="K315" s="13">
        <f t="shared" si="18"/>
        <v>0.99835533382164576</v>
      </c>
      <c r="L315" s="13">
        <f t="shared" si="18"/>
        <v>1.0116326648866132</v>
      </c>
      <c r="M315" s="13">
        <f t="shared" si="18"/>
        <v>1.0228165320985749</v>
      </c>
      <c r="N315" s="13">
        <f t="shared" si="18"/>
        <v>1.0262260594215671</v>
      </c>
      <c r="O315" s="13">
        <f t="shared" si="18"/>
        <v>1.0396909947771253</v>
      </c>
      <c r="P315" s="13">
        <f t="shared" si="18"/>
        <v>1.0655973990527963</v>
      </c>
      <c r="Q315" s="13">
        <f t="shared" si="18"/>
        <v>1.0927445730747907</v>
      </c>
      <c r="R315" s="13">
        <f t="shared" si="18"/>
        <v>1.1188355409086281</v>
      </c>
      <c r="S315" s="13">
        <f t="shared" si="18"/>
        <v>1.1510523055908923</v>
      </c>
      <c r="T315" s="13">
        <f t="shared" si="18"/>
        <v>1.1905132887371332</v>
      </c>
      <c r="U315" s="13">
        <f t="shared" si="18"/>
        <v>1.2141876802644402</v>
      </c>
      <c r="V315" s="13">
        <f t="shared" si="18"/>
        <v>1.2347266917218829</v>
      </c>
      <c r="W315" s="13">
        <f t="shared" si="18"/>
        <v>1.2694261630804493</v>
      </c>
      <c r="X315" s="13">
        <f t="shared" si="18"/>
        <v>1.3106130329616204</v>
      </c>
      <c r="Y315" s="13">
        <f t="shared" si="18"/>
        <v>1.3480771348663148</v>
      </c>
      <c r="Z315" s="13">
        <f t="shared" si="18"/>
        <v>1.3830725972225593</v>
      </c>
      <c r="AA315" s="13">
        <f t="shared" si="18"/>
        <v>1.4208324352220874</v>
      </c>
      <c r="AB315" s="13">
        <f t="shared" si="18"/>
        <v>1.4625958704591724</v>
      </c>
      <c r="AC315" s="13">
        <f t="shared" si="18"/>
        <v>1.5081191801601705</v>
      </c>
      <c r="AD315" s="13">
        <f t="shared" si="18"/>
        <v>1.5490117038458535</v>
      </c>
      <c r="AE315" s="13">
        <f t="shared" si="18"/>
        <v>1.5915804161342098</v>
      </c>
      <c r="AF315" s="13">
        <f t="shared" si="18"/>
        <v>1.6237870050099683</v>
      </c>
      <c r="AG315" s="13">
        <f t="shared" si="18"/>
        <v>1.6602906125287309</v>
      </c>
      <c r="AH315" s="13">
        <f t="shared" si="18"/>
        <v>1.6911033502399138</v>
      </c>
      <c r="AI315" s="13">
        <f t="shared" si="18"/>
        <v>1.723956719200519</v>
      </c>
      <c r="AJ315" s="13">
        <f t="shared" si="18"/>
        <v>1.7567843588627681</v>
      </c>
      <c r="AK315" s="13"/>
    </row>
    <row r="316" spans="1:37" ht="15.75" customHeight="1" x14ac:dyDescent="0.35">
      <c r="A316" s="13"/>
      <c r="B316" s="50" t="s">
        <v>319</v>
      </c>
      <c r="C316" s="13">
        <f t="shared" si="6"/>
        <v>0.41678263913705133</v>
      </c>
      <c r="D316" s="13">
        <f t="shared" ref="D316:AJ316" si="19">D223*$C$296*D$301</f>
        <v>0.459509794332921</v>
      </c>
      <c r="E316" s="13">
        <f t="shared" si="19"/>
        <v>0.50239263203358964</v>
      </c>
      <c r="F316" s="13">
        <f t="shared" si="19"/>
        <v>0.47914524541647768</v>
      </c>
      <c r="G316" s="13">
        <f t="shared" si="19"/>
        <v>0.46611250536192966</v>
      </c>
      <c r="H316" s="13">
        <f t="shared" si="19"/>
        <v>0.50833652102665094</v>
      </c>
      <c r="I316" s="13">
        <f t="shared" si="19"/>
        <v>0.51206436546752276</v>
      </c>
      <c r="J316" s="13">
        <f t="shared" si="19"/>
        <v>0.50849729258625298</v>
      </c>
      <c r="K316" s="13">
        <f t="shared" si="19"/>
        <v>0.51540827088419194</v>
      </c>
      <c r="L316" s="13">
        <f t="shared" si="19"/>
        <v>0.5235733835378058</v>
      </c>
      <c r="M316" s="13">
        <f t="shared" si="19"/>
        <v>0.52926792646334542</v>
      </c>
      <c r="N316" s="13">
        <f t="shared" si="19"/>
        <v>0.53398820930722102</v>
      </c>
      <c r="O316" s="13">
        <f t="shared" si="19"/>
        <v>0.54282857571793364</v>
      </c>
      <c r="P316" s="13">
        <f t="shared" si="19"/>
        <v>0.55656015205078324</v>
      </c>
      <c r="Q316" s="13">
        <f t="shared" si="19"/>
        <v>0.56982320603550873</v>
      </c>
      <c r="R316" s="13">
        <f t="shared" si="19"/>
        <v>0.5817189714322577</v>
      </c>
      <c r="S316" s="13">
        <f t="shared" si="19"/>
        <v>0.59547489524552932</v>
      </c>
      <c r="T316" s="13">
        <f t="shared" si="19"/>
        <v>0.6125000138414749</v>
      </c>
      <c r="U316" s="13">
        <f t="shared" si="19"/>
        <v>0.62125156483790189</v>
      </c>
      <c r="V316" s="13">
        <f t="shared" si="19"/>
        <v>0.62828639481543458</v>
      </c>
      <c r="W316" s="13">
        <f t="shared" si="19"/>
        <v>0.6423888977718194</v>
      </c>
      <c r="X316" s="13">
        <f t="shared" si="19"/>
        <v>0.65955723892109419</v>
      </c>
      <c r="Y316" s="13">
        <f t="shared" si="19"/>
        <v>0.67462893454722594</v>
      </c>
      <c r="Z316" s="13">
        <f t="shared" si="19"/>
        <v>0.68765329260405883</v>
      </c>
      <c r="AA316" s="13">
        <f t="shared" si="19"/>
        <v>0.70096380509503853</v>
      </c>
      <c r="AB316" s="13">
        <f t="shared" si="19"/>
        <v>0.71587680806630682</v>
      </c>
      <c r="AC316" s="13">
        <f t="shared" si="19"/>
        <v>0.7321651125417199</v>
      </c>
      <c r="AD316" s="13">
        <f t="shared" si="19"/>
        <v>0.7457781507285941</v>
      </c>
      <c r="AE316" s="13">
        <f t="shared" si="19"/>
        <v>0.75978577538320791</v>
      </c>
      <c r="AF316" s="13">
        <f t="shared" si="19"/>
        <v>0.76841536818297318</v>
      </c>
      <c r="AG316" s="13">
        <f t="shared" si="19"/>
        <v>0.77871936327664426</v>
      </c>
      <c r="AH316" s="13">
        <f t="shared" si="19"/>
        <v>0.7859104000193603</v>
      </c>
      <c r="AI316" s="13">
        <f t="shared" si="19"/>
        <v>0.79365068441785203</v>
      </c>
      <c r="AJ316" s="13">
        <f t="shared" si="19"/>
        <v>0.80157630013730397</v>
      </c>
      <c r="AK316" s="13"/>
    </row>
    <row r="317" spans="1:37" ht="15.75" customHeight="1" x14ac:dyDescent="0.35">
      <c r="A317" s="13"/>
      <c r="B317" s="50" t="s">
        <v>321</v>
      </c>
      <c r="C317" s="13">
        <f t="shared" si="6"/>
        <v>1.0402807574585503E-3</v>
      </c>
      <c r="D317" s="13">
        <f t="shared" ref="D317:AJ317" si="20">D224*$C$296*D$301</f>
        <v>1.9909678964641843E-3</v>
      </c>
      <c r="E317" s="13">
        <f t="shared" si="20"/>
        <v>2.1682392127030702E-3</v>
      </c>
      <c r="F317" s="13">
        <f t="shared" si="20"/>
        <v>2.0634151515274888E-3</v>
      </c>
      <c r="G317" s="13">
        <f t="shared" si="20"/>
        <v>2.0037153290860229E-3</v>
      </c>
      <c r="H317" s="13">
        <f t="shared" si="20"/>
        <v>2.1958209277712555E-3</v>
      </c>
      <c r="I317" s="13">
        <f t="shared" si="20"/>
        <v>2.2013568760020602E-3</v>
      </c>
      <c r="J317" s="13">
        <f t="shared" si="20"/>
        <v>2.173571151584338E-3</v>
      </c>
      <c r="K317" s="13">
        <f t="shared" si="20"/>
        <v>2.1983952260566332E-3</v>
      </c>
      <c r="L317" s="13">
        <f t="shared" si="20"/>
        <v>2.2409287425980097E-3</v>
      </c>
      <c r="M317" s="13">
        <f t="shared" si="20"/>
        <v>2.2808474296720652E-3</v>
      </c>
      <c r="N317" s="13">
        <f t="shared" si="20"/>
        <v>2.3145208012751162E-3</v>
      </c>
      <c r="O317" s="13">
        <f t="shared" si="20"/>
        <v>2.3788624572523335E-3</v>
      </c>
      <c r="P317" s="13">
        <f t="shared" si="20"/>
        <v>2.47321547006426E-3</v>
      </c>
      <c r="Q317" s="13">
        <f t="shared" si="20"/>
        <v>2.5730935781117571E-3</v>
      </c>
      <c r="R317" s="13">
        <f t="shared" si="20"/>
        <v>2.679636464915822E-3</v>
      </c>
      <c r="S317" s="13">
        <f t="shared" si="20"/>
        <v>2.8221443209720579E-3</v>
      </c>
      <c r="T317" s="13">
        <f t="shared" si="20"/>
        <v>2.9886959049695095E-3</v>
      </c>
      <c r="U317" s="13">
        <f t="shared" si="20"/>
        <v>3.1250493041502484E-3</v>
      </c>
      <c r="V317" s="13">
        <f t="shared" si="20"/>
        <v>3.2730860240232388E-3</v>
      </c>
      <c r="W317" s="13">
        <f t="shared" si="20"/>
        <v>3.4660886526757494E-3</v>
      </c>
      <c r="X317" s="13">
        <f t="shared" si="20"/>
        <v>3.68620773193312E-3</v>
      </c>
      <c r="Y317" s="13">
        <f t="shared" si="20"/>
        <v>3.9058786414840141E-3</v>
      </c>
      <c r="Z317" s="13">
        <f t="shared" si="20"/>
        <v>4.1271382961580987E-3</v>
      </c>
      <c r="AA317" s="13">
        <f t="shared" si="20"/>
        <v>4.365135158006005E-3</v>
      </c>
      <c r="AB317" s="13">
        <f t="shared" si="20"/>
        <v>4.6264320379166965E-3</v>
      </c>
      <c r="AC317" s="13">
        <f t="shared" si="20"/>
        <v>4.9117557292419024E-3</v>
      </c>
      <c r="AD317" s="13">
        <f t="shared" si="20"/>
        <v>5.1945565182307998E-3</v>
      </c>
      <c r="AE317" s="13">
        <f t="shared" si="20"/>
        <v>5.4957372273556539E-3</v>
      </c>
      <c r="AF317" s="13">
        <f t="shared" si="20"/>
        <v>5.7735160723934248E-3</v>
      </c>
      <c r="AG317" s="13">
        <f t="shared" si="20"/>
        <v>6.0788189566188004E-3</v>
      </c>
      <c r="AH317" s="13">
        <f t="shared" si="20"/>
        <v>6.3758542117550391E-3</v>
      </c>
      <c r="AI317" s="13">
        <f t="shared" si="20"/>
        <v>6.6932225225845091E-3</v>
      </c>
      <c r="AJ317" s="13">
        <f t="shared" si="20"/>
        <v>7.0238620893781903E-3</v>
      </c>
      <c r="AK317" s="13"/>
    </row>
    <row r="318" spans="1:37" ht="15.75" customHeight="1" x14ac:dyDescent="0.35">
      <c r="A318" s="13"/>
      <c r="B318" s="50" t="s">
        <v>323</v>
      </c>
      <c r="C318" s="13">
        <f t="shared" si="6"/>
        <v>1.7454690133060619E-4</v>
      </c>
      <c r="D318" s="13">
        <f t="shared" ref="D318:AJ318" si="21">D225*$C$296*D$301</f>
        <v>3.8540406769526168E-3</v>
      </c>
      <c r="E318" s="13">
        <f t="shared" si="21"/>
        <v>4.2135661006452796E-3</v>
      </c>
      <c r="F318" s="13">
        <f t="shared" si="21"/>
        <v>4.0237543707976322E-3</v>
      </c>
      <c r="G318" s="13">
        <f t="shared" si="21"/>
        <v>3.9210671118527348E-3</v>
      </c>
      <c r="H318" s="13">
        <f t="shared" si="21"/>
        <v>4.3088337632137524E-3</v>
      </c>
      <c r="I318" s="13">
        <f t="shared" si="21"/>
        <v>4.3271669414155119E-3</v>
      </c>
      <c r="J318" s="13">
        <f t="shared" si="21"/>
        <v>4.2727354264896437E-3</v>
      </c>
      <c r="K318" s="13">
        <f t="shared" si="21"/>
        <v>4.3236760614465538E-3</v>
      </c>
      <c r="L318" s="13">
        <f t="shared" si="21"/>
        <v>4.4039354830889884E-3</v>
      </c>
      <c r="M318" s="13">
        <f t="shared" si="21"/>
        <v>4.4740919521791961E-3</v>
      </c>
      <c r="N318" s="13">
        <f t="shared" si="21"/>
        <v>4.5335987840442659E-3</v>
      </c>
      <c r="O318" s="13">
        <f t="shared" si="21"/>
        <v>4.6390203530001896E-3</v>
      </c>
      <c r="P318" s="13">
        <f t="shared" si="21"/>
        <v>4.8116035289864825E-3</v>
      </c>
      <c r="Q318" s="13">
        <f t="shared" si="21"/>
        <v>4.9947360885900542E-3</v>
      </c>
      <c r="R318" s="13">
        <f t="shared" si="21"/>
        <v>5.1797527580806991E-3</v>
      </c>
      <c r="S318" s="13">
        <f t="shared" si="21"/>
        <v>5.3946680121961868E-3</v>
      </c>
      <c r="T318" s="13">
        <f t="shared" si="21"/>
        <v>5.6495030269671908E-3</v>
      </c>
      <c r="U318" s="13">
        <f t="shared" si="21"/>
        <v>5.8518418436318805E-3</v>
      </c>
      <c r="V318" s="13">
        <f t="shared" si="21"/>
        <v>6.0555883968145333E-3</v>
      </c>
      <c r="W318" s="13">
        <f t="shared" si="21"/>
        <v>6.3445811648974396E-3</v>
      </c>
      <c r="X318" s="13">
        <f t="shared" si="21"/>
        <v>6.6970042912773984E-3</v>
      </c>
      <c r="Y318" s="13">
        <f t="shared" si="21"/>
        <v>7.0511503992664176E-3</v>
      </c>
      <c r="Z318" s="13">
        <f t="shared" si="21"/>
        <v>7.4094389412277199E-3</v>
      </c>
      <c r="AA318" s="13">
        <f t="shared" si="21"/>
        <v>7.7923136361631963E-3</v>
      </c>
      <c r="AB318" s="13">
        <f t="shared" si="21"/>
        <v>8.21804545723487E-3</v>
      </c>
      <c r="AC318" s="13">
        <f t="shared" si="21"/>
        <v>8.7327103045721187E-3</v>
      </c>
      <c r="AD318" s="13">
        <f t="shared" si="21"/>
        <v>9.2376973269391385E-3</v>
      </c>
      <c r="AE318" s="13">
        <f t="shared" si="21"/>
        <v>9.7492550179903679E-3</v>
      </c>
      <c r="AF318" s="13">
        <f t="shared" si="21"/>
        <v>1.022944870778272E-2</v>
      </c>
      <c r="AG318" s="13">
        <f t="shared" si="21"/>
        <v>1.0703097433747479E-2</v>
      </c>
      <c r="AH318" s="13">
        <f t="shared" si="21"/>
        <v>1.1179600945336083E-2</v>
      </c>
      <c r="AI318" s="13">
        <f t="shared" si="21"/>
        <v>1.1661591510871041E-2</v>
      </c>
      <c r="AJ318" s="13">
        <f t="shared" si="21"/>
        <v>1.2111867626598443E-2</v>
      </c>
      <c r="AK318" s="13"/>
    </row>
    <row r="319" spans="1:37" ht="15.75" customHeight="1" x14ac:dyDescent="0.35">
      <c r="A319" s="13"/>
      <c r="B319" s="50" t="s">
        <v>325</v>
      </c>
      <c r="C319" s="13">
        <f t="shared" si="6"/>
        <v>2.9041490682986146E-2</v>
      </c>
      <c r="D319" s="13">
        <f t="shared" ref="D319:AJ319" si="22">D226*$C$296*D$301</f>
        <v>3.2563605370523004E-2</v>
      </c>
      <c r="E319" s="13">
        <f t="shared" si="22"/>
        <v>3.5375726262541929E-2</v>
      </c>
      <c r="F319" s="13">
        <f t="shared" si="22"/>
        <v>3.3581827507883251E-2</v>
      </c>
      <c r="G319" s="13">
        <f t="shared" si="22"/>
        <v>3.2528693954917781E-2</v>
      </c>
      <c r="H319" s="13">
        <f t="shared" si="22"/>
        <v>3.5630777837181785E-2</v>
      </c>
      <c r="I319" s="13">
        <f t="shared" si="22"/>
        <v>3.5724171707320618E-2</v>
      </c>
      <c r="J319" s="13">
        <f t="shared" si="22"/>
        <v>3.5291385952074664E-2</v>
      </c>
      <c r="K319" s="13">
        <f t="shared" si="22"/>
        <v>3.5902288284400619E-2</v>
      </c>
      <c r="L319" s="13">
        <f t="shared" si="22"/>
        <v>3.6782048163743759E-2</v>
      </c>
      <c r="M319" s="13">
        <f t="shared" si="22"/>
        <v>3.7857151380917983E-2</v>
      </c>
      <c r="N319" s="13">
        <f t="shared" si="22"/>
        <v>3.8812166142008726E-2</v>
      </c>
      <c r="O319" s="13">
        <f t="shared" si="22"/>
        <v>4.0366058605713476E-2</v>
      </c>
      <c r="P319" s="13">
        <f t="shared" si="22"/>
        <v>4.2680909762547035E-2</v>
      </c>
      <c r="Q319" s="13">
        <f t="shared" si="22"/>
        <v>4.5124723856158282E-2</v>
      </c>
      <c r="R319" s="13">
        <f t="shared" si="22"/>
        <v>4.7615038761095685E-2</v>
      </c>
      <c r="S319" s="13">
        <f t="shared" si="22"/>
        <v>5.0451431162934948E-2</v>
      </c>
      <c r="T319" s="13">
        <f t="shared" si="22"/>
        <v>5.3735876810466404E-2</v>
      </c>
      <c r="U319" s="13">
        <f t="shared" si="22"/>
        <v>5.644173761837832E-2</v>
      </c>
      <c r="V319" s="13">
        <f t="shared" si="22"/>
        <v>5.9115472091575506E-2</v>
      </c>
      <c r="W319" s="13">
        <f t="shared" si="22"/>
        <v>6.2601215805990637E-2</v>
      </c>
      <c r="X319" s="13">
        <f t="shared" si="22"/>
        <v>6.657677333604721E-2</v>
      </c>
      <c r="Y319" s="13">
        <f t="shared" si="22"/>
        <v>7.0544377094746716E-2</v>
      </c>
      <c r="Z319" s="13">
        <f t="shared" si="22"/>
        <v>7.4540455175903769E-2</v>
      </c>
      <c r="AA319" s="13">
        <f t="shared" si="22"/>
        <v>7.8839043456339256E-2</v>
      </c>
      <c r="AB319" s="13">
        <f t="shared" si="22"/>
        <v>8.3558215727780674E-2</v>
      </c>
      <c r="AC319" s="13">
        <f t="shared" si="22"/>
        <v>8.8711566736085837E-2</v>
      </c>
      <c r="AD319" s="13">
        <f t="shared" si="22"/>
        <v>9.3819143950515368E-2</v>
      </c>
      <c r="AE319" s="13">
        <f t="shared" si="22"/>
        <v>9.9258831195661076E-2</v>
      </c>
      <c r="AF319" s="13">
        <f t="shared" si="22"/>
        <v>0.10427586509691159</v>
      </c>
      <c r="AG319" s="13">
        <f t="shared" si="22"/>
        <v>0.10978999605797408</v>
      </c>
      <c r="AH319" s="13">
        <f t="shared" si="22"/>
        <v>0.11515466336572719</v>
      </c>
      <c r="AI319" s="13">
        <f t="shared" si="22"/>
        <v>0.12088675039108553</v>
      </c>
      <c r="AJ319" s="13">
        <f t="shared" si="22"/>
        <v>0.12625874791749689</v>
      </c>
      <c r="AK319" s="13"/>
    </row>
    <row r="320" spans="1:37" ht="15.75" customHeight="1" x14ac:dyDescent="0.35">
      <c r="A320" s="13"/>
      <c r="B320" s="50" t="s">
        <v>327</v>
      </c>
      <c r="C320" s="13">
        <f t="shared" si="6"/>
        <v>0</v>
      </c>
      <c r="D320" s="13">
        <f t="shared" ref="D320:AJ320" si="23">D227*$C$296*D$301</f>
        <v>8.9497409136044311E-3</v>
      </c>
      <c r="E320" s="13">
        <f t="shared" si="23"/>
        <v>1.0078154211962084E-2</v>
      </c>
      <c r="F320" s="13">
        <f t="shared" si="23"/>
        <v>9.9082975853411939E-3</v>
      </c>
      <c r="G320" s="13">
        <f t="shared" si="23"/>
        <v>9.9311350745532739E-3</v>
      </c>
      <c r="H320" s="13">
        <f t="shared" si="23"/>
        <v>1.1223305419405624E-2</v>
      </c>
      <c r="I320" s="13">
        <f t="shared" si="23"/>
        <v>1.1589527732432155E-2</v>
      </c>
      <c r="J320" s="13">
        <f t="shared" si="23"/>
        <v>1.1765133278850374E-2</v>
      </c>
      <c r="K320" s="13">
        <f t="shared" si="23"/>
        <v>1.2223298705968321E-2</v>
      </c>
      <c r="L320" s="13">
        <f t="shared" si="23"/>
        <v>1.2778713576933557E-2</v>
      </c>
      <c r="M320" s="13">
        <f t="shared" si="23"/>
        <v>1.3320355037422835E-2</v>
      </c>
      <c r="N320" s="13">
        <f t="shared" si="23"/>
        <v>1.3807015797966244E-2</v>
      </c>
      <c r="O320" s="13">
        <f t="shared" si="23"/>
        <v>1.4442837309410306E-2</v>
      </c>
      <c r="P320" s="13">
        <f t="shared" si="23"/>
        <v>1.5271083001235112E-2</v>
      </c>
      <c r="Q320" s="13">
        <f t="shared" si="23"/>
        <v>1.6145479211904151E-2</v>
      </c>
      <c r="R320" s="13">
        <f t="shared" si="23"/>
        <v>1.7036501638321357E-2</v>
      </c>
      <c r="S320" s="13">
        <f t="shared" si="23"/>
        <v>1.8051356957932245E-2</v>
      </c>
      <c r="T320" s="13">
        <f t="shared" si="23"/>
        <v>1.9226518125901464E-2</v>
      </c>
      <c r="U320" s="13">
        <f t="shared" si="23"/>
        <v>2.0194663743413395E-2</v>
      </c>
      <c r="V320" s="13">
        <f t="shared" si="23"/>
        <v>2.1151318933769928E-2</v>
      </c>
      <c r="W320" s="13">
        <f t="shared" si="23"/>
        <v>2.2398505663089503E-2</v>
      </c>
      <c r="X320" s="13">
        <f t="shared" si="23"/>
        <v>2.3820948816364342E-2</v>
      </c>
      <c r="Y320" s="13">
        <f t="shared" si="23"/>
        <v>2.5240546267570205E-2</v>
      </c>
      <c r="Z320" s="13">
        <f t="shared" si="23"/>
        <v>2.6670325070636481E-2</v>
      </c>
      <c r="AA320" s="13">
        <f t="shared" si="23"/>
        <v>2.8208343924796448E-2</v>
      </c>
      <c r="AB320" s="13">
        <f t="shared" si="23"/>
        <v>2.9896845610364504E-2</v>
      </c>
      <c r="AC320" s="13">
        <f t="shared" si="23"/>
        <v>3.174070131711243E-2</v>
      </c>
      <c r="AD320" s="13">
        <f t="shared" si="23"/>
        <v>3.3568175812103106E-2</v>
      </c>
      <c r="AE320" s="13">
        <f t="shared" si="23"/>
        <v>3.5514478662039224E-2</v>
      </c>
      <c r="AF320" s="13">
        <f t="shared" si="23"/>
        <v>3.7309558789060657E-2</v>
      </c>
      <c r="AG320" s="13">
        <f t="shared" si="23"/>
        <v>3.9282486783135839E-2</v>
      </c>
      <c r="AH320" s="13">
        <f t="shared" si="23"/>
        <v>4.1201949945022451E-2</v>
      </c>
      <c r="AI320" s="13">
        <f t="shared" si="23"/>
        <v>4.325287677309976E-2</v>
      </c>
      <c r="AJ320" s="13">
        <f t="shared" si="23"/>
        <v>4.5389506158973872E-2</v>
      </c>
      <c r="AK320" s="13"/>
    </row>
    <row r="321" spans="1:37" ht="15.75" customHeight="1" x14ac:dyDescent="0.35">
      <c r="A321" s="13"/>
      <c r="B321" s="50" t="s">
        <v>329</v>
      </c>
      <c r="C321" s="13">
        <f t="shared" si="6"/>
        <v>0</v>
      </c>
      <c r="D321" s="13">
        <f t="shared" ref="D321:AJ321" si="24">D228*$C$296*D$301</f>
        <v>3.781604863627695E-3</v>
      </c>
      <c r="E321" s="13">
        <f t="shared" si="24"/>
        <v>4.258397048135033E-3</v>
      </c>
      <c r="F321" s="13">
        <f t="shared" si="24"/>
        <v>4.1866269871401081E-3</v>
      </c>
      <c r="G321" s="13">
        <f t="shared" si="24"/>
        <v>4.1962794864867934E-3</v>
      </c>
      <c r="H321" s="13">
        <f t="shared" si="24"/>
        <v>4.7422650184797115E-3</v>
      </c>
      <c r="I321" s="13">
        <f t="shared" si="24"/>
        <v>4.8970110691489675E-3</v>
      </c>
      <c r="J321" s="13">
        <f t="shared" si="24"/>
        <v>4.9712161962562609E-3</v>
      </c>
      <c r="K321" s="13">
        <f t="shared" si="24"/>
        <v>5.1648038008182077E-3</v>
      </c>
      <c r="L321" s="13">
        <f t="shared" si="24"/>
        <v>5.3994910553406021E-3</v>
      </c>
      <c r="M321" s="13">
        <f t="shared" si="24"/>
        <v>5.6283509071457776E-3</v>
      </c>
      <c r="N321" s="13">
        <f t="shared" si="24"/>
        <v>5.8339869033721507E-3</v>
      </c>
      <c r="O321" s="13">
        <f t="shared" si="24"/>
        <v>6.1026429711811981E-3</v>
      </c>
      <c r="P321" s="13">
        <f t="shared" si="24"/>
        <v>6.4526123445549106E-3</v>
      </c>
      <c r="Q321" s="13">
        <f t="shared" si="24"/>
        <v>6.822075194710106E-3</v>
      </c>
      <c r="R321" s="13">
        <f t="shared" si="24"/>
        <v>7.1985673211044775E-3</v>
      </c>
      <c r="S321" s="13">
        <f t="shared" si="24"/>
        <v>7.6273800041579487E-3</v>
      </c>
      <c r="T321" s="13">
        <f t="shared" si="24"/>
        <v>8.1239286978839961E-3</v>
      </c>
      <c r="U321" s="13">
        <f t="shared" si="24"/>
        <v>8.5330086616489387E-3</v>
      </c>
      <c r="V321" s="13">
        <f t="shared" si="24"/>
        <v>8.9372323745693198E-3</v>
      </c>
      <c r="W321" s="13">
        <f t="shared" si="24"/>
        <v>9.4642104037934473E-3</v>
      </c>
      <c r="X321" s="13">
        <f t="shared" si="24"/>
        <v>1.0065246275622327E-2</v>
      </c>
      <c r="Y321" s="13">
        <f t="shared" si="24"/>
        <v>1.0665079169981325E-2</v>
      </c>
      <c r="Z321" s="13">
        <f t="shared" si="24"/>
        <v>1.1269212441239839E-2</v>
      </c>
      <c r="AA321" s="13">
        <f t="shared" si="24"/>
        <v>1.1919088958919988E-2</v>
      </c>
      <c r="AB321" s="13">
        <f t="shared" si="24"/>
        <v>1.2632548632020232E-2</v>
      </c>
      <c r="AC321" s="13">
        <f t="shared" si="24"/>
        <v>1.3411643408772728E-2</v>
      </c>
      <c r="AD321" s="13">
        <f t="shared" si="24"/>
        <v>1.4183825251059271E-2</v>
      </c>
      <c r="AE321" s="13">
        <f t="shared" si="24"/>
        <v>1.500620274464092E-2</v>
      </c>
      <c r="AF321" s="13">
        <f t="shared" si="24"/>
        <v>1.5764698318054448E-2</v>
      </c>
      <c r="AG321" s="13">
        <f t="shared" si="24"/>
        <v>1.6598335270274902E-2</v>
      </c>
      <c r="AH321" s="13">
        <f t="shared" si="24"/>
        <v>1.7409381791354355E-2</v>
      </c>
      <c r="AI321" s="13">
        <f t="shared" si="24"/>
        <v>1.8275969120863204E-2</v>
      </c>
      <c r="AJ321" s="13">
        <f t="shared" si="24"/>
        <v>1.9178776246992456E-2</v>
      </c>
      <c r="AK321" s="13"/>
    </row>
    <row r="322" spans="1:37" ht="15.75" customHeight="1" x14ac:dyDescent="0.35">
      <c r="A322" s="13"/>
      <c r="B322" s="50" t="s">
        <v>331</v>
      </c>
      <c r="C322" s="13">
        <f t="shared" si="6"/>
        <v>0</v>
      </c>
      <c r="D322" s="13">
        <f t="shared" ref="D322:AJ322" si="25">D229*$C$296*D$301</f>
        <v>3.1186376825822573E-3</v>
      </c>
      <c r="E322" s="13">
        <f t="shared" si="25"/>
        <v>3.5118466966073693E-3</v>
      </c>
      <c r="F322" s="13">
        <f t="shared" si="25"/>
        <v>3.4526628083993314E-3</v>
      </c>
      <c r="G322" s="13">
        <f t="shared" si="25"/>
        <v>3.460620938623162E-3</v>
      </c>
      <c r="H322" s="13">
        <f t="shared" si="25"/>
        <v>3.9108928484485571E-3</v>
      </c>
      <c r="I322" s="13">
        <f t="shared" si="25"/>
        <v>4.0385032105508612E-3</v>
      </c>
      <c r="J322" s="13">
        <f t="shared" si="25"/>
        <v>4.0997005156947581E-3</v>
      </c>
      <c r="K322" s="13">
        <f t="shared" si="25"/>
        <v>4.2593532403286723E-3</v>
      </c>
      <c r="L322" s="13">
        <f t="shared" si="25"/>
        <v>4.4528932435467829E-3</v>
      </c>
      <c r="M322" s="13">
        <f t="shared" si="25"/>
        <v>4.6416318023206338E-3</v>
      </c>
      <c r="N322" s="13">
        <f t="shared" si="25"/>
        <v>4.8112137418508914E-3</v>
      </c>
      <c r="O322" s="13">
        <f t="shared" si="25"/>
        <v>5.0327764232419173E-3</v>
      </c>
      <c r="P322" s="13">
        <f t="shared" si="25"/>
        <v>5.3213897522391938E-3</v>
      </c>
      <c r="Q322" s="13">
        <f t="shared" si="25"/>
        <v>5.6260825086331401E-3</v>
      </c>
      <c r="R322" s="13">
        <f t="shared" si="25"/>
        <v>5.9365687615791189E-3</v>
      </c>
      <c r="S322" s="13">
        <f t="shared" si="25"/>
        <v>6.2902060710157493E-3</v>
      </c>
      <c r="T322" s="13">
        <f t="shared" si="25"/>
        <v>6.6997051831490899E-3</v>
      </c>
      <c r="U322" s="13">
        <f t="shared" si="25"/>
        <v>7.0370631345335558E-3</v>
      </c>
      <c r="V322" s="13">
        <f t="shared" si="25"/>
        <v>7.3704246969139853E-3</v>
      </c>
      <c r="W322" s="13">
        <f t="shared" si="25"/>
        <v>7.805022728481225E-3</v>
      </c>
      <c r="X322" s="13">
        <f t="shared" si="25"/>
        <v>8.3006834098743668E-3</v>
      </c>
      <c r="Y322" s="13">
        <f t="shared" si="25"/>
        <v>8.7953585215280947E-3</v>
      </c>
      <c r="Z322" s="13">
        <f t="shared" si="25"/>
        <v>9.293579836273479E-3</v>
      </c>
      <c r="AA322" s="13">
        <f t="shared" si="25"/>
        <v>9.8295230027605745E-3</v>
      </c>
      <c r="AB322" s="13">
        <f t="shared" si="25"/>
        <v>1.0417899734764121E-2</v>
      </c>
      <c r="AC322" s="13">
        <f t="shared" si="25"/>
        <v>1.1060416208288492E-2</v>
      </c>
      <c r="AD322" s="13">
        <f t="shared" si="25"/>
        <v>1.1697221727323452E-2</v>
      </c>
      <c r="AE322" s="13">
        <f t="shared" si="25"/>
        <v>1.2375427119378946E-2</v>
      </c>
      <c r="AF322" s="13">
        <f t="shared" si="25"/>
        <v>1.3000945647980718E-2</v>
      </c>
      <c r="AG322" s="13">
        <f t="shared" si="25"/>
        <v>1.3688440673391488E-2</v>
      </c>
      <c r="AH322" s="13">
        <f t="shared" si="25"/>
        <v>1.4357294777820063E-2</v>
      </c>
      <c r="AI322" s="13">
        <f t="shared" si="25"/>
        <v>1.5071961585293484E-2</v>
      </c>
      <c r="AJ322" s="13">
        <f t="shared" si="25"/>
        <v>1.5816498649011933E-2</v>
      </c>
      <c r="AK322" s="13"/>
    </row>
    <row r="323" spans="1:37" ht="15.75" customHeight="1" x14ac:dyDescent="0.35">
      <c r="A323" s="13"/>
      <c r="B323" s="50" t="s">
        <v>333</v>
      </c>
      <c r="C323" s="13">
        <f t="shared" si="6"/>
        <v>0</v>
      </c>
      <c r="D323" s="13">
        <f t="shared" ref="D323:AJ323" si="26">D230*$C$296*D$301</f>
        <v>5.3548857707381376E-3</v>
      </c>
      <c r="E323" s="13">
        <f t="shared" si="26"/>
        <v>6.0300460749643618E-3</v>
      </c>
      <c r="F323" s="13">
        <f t="shared" si="26"/>
        <v>5.9284222125968126E-3</v>
      </c>
      <c r="G323" s="13">
        <f t="shared" si="26"/>
        <v>5.9420875719938234E-3</v>
      </c>
      <c r="H323" s="13">
        <f t="shared" si="26"/>
        <v>6.7152215239012613E-3</v>
      </c>
      <c r="I323" s="13">
        <f t="shared" si="26"/>
        <v>6.9343507764230237E-3</v>
      </c>
      <c r="J323" s="13">
        <f t="shared" si="26"/>
        <v>7.0394208531187868E-3</v>
      </c>
      <c r="K323" s="13">
        <f t="shared" si="26"/>
        <v>7.3135477457143732E-3</v>
      </c>
      <c r="L323" s="13">
        <f t="shared" si="26"/>
        <v>7.6458784746762029E-3</v>
      </c>
      <c r="M323" s="13">
        <f t="shared" si="26"/>
        <v>7.9699500889947282E-3</v>
      </c>
      <c r="N323" s="13">
        <f t="shared" si="26"/>
        <v>8.2611341247849582E-3</v>
      </c>
      <c r="O323" s="13">
        <f t="shared" si="26"/>
        <v>8.6415687396808674E-3</v>
      </c>
      <c r="P323" s="13">
        <f t="shared" si="26"/>
        <v>9.1371255938358098E-3</v>
      </c>
      <c r="Q323" s="13">
        <f t="shared" si="26"/>
        <v>9.660305537365391E-3</v>
      </c>
      <c r="R323" s="13">
        <f t="shared" si="26"/>
        <v>1.0193427440830219E-2</v>
      </c>
      <c r="S323" s="13">
        <f t="shared" si="26"/>
        <v>1.0800644409615921E-2</v>
      </c>
      <c r="T323" s="13">
        <f t="shared" si="26"/>
        <v>1.1503777206474494E-2</v>
      </c>
      <c r="U323" s="13">
        <f t="shared" si="26"/>
        <v>1.2083045443239005E-2</v>
      </c>
      <c r="V323" s="13">
        <f t="shared" si="26"/>
        <v>1.2655440491454124E-2</v>
      </c>
      <c r="W323" s="13">
        <f t="shared" si="26"/>
        <v>1.3401664175678661E-2</v>
      </c>
      <c r="X323" s="13">
        <f t="shared" si="26"/>
        <v>1.4252756553399165E-2</v>
      </c>
      <c r="Y323" s="13">
        <f t="shared" si="26"/>
        <v>1.5102143591977478E-2</v>
      </c>
      <c r="Z323" s="13">
        <f t="shared" si="26"/>
        <v>1.5957620157791924E-2</v>
      </c>
      <c r="AA323" s="13">
        <f t="shared" si="26"/>
        <v>1.6877864293080969E-2</v>
      </c>
      <c r="AB323" s="13">
        <f t="shared" si="26"/>
        <v>1.7888142196101599E-2</v>
      </c>
      <c r="AC323" s="13">
        <f t="shared" si="26"/>
        <v>1.8991377948887053E-2</v>
      </c>
      <c r="AD323" s="13">
        <f t="shared" si="26"/>
        <v>2.0084805350271663E-2</v>
      </c>
      <c r="AE323" s="13">
        <f t="shared" si="26"/>
        <v>2.1249329392933676E-2</v>
      </c>
      <c r="AF323" s="13">
        <f t="shared" si="26"/>
        <v>2.2323371121670953E-2</v>
      </c>
      <c r="AG323" s="13">
        <f t="shared" si="26"/>
        <v>2.350384288202664E-2</v>
      </c>
      <c r="AH323" s="13">
        <f t="shared" si="26"/>
        <v>2.4652309598980529E-2</v>
      </c>
      <c r="AI323" s="13">
        <f t="shared" si="26"/>
        <v>2.5879436503038124E-2</v>
      </c>
      <c r="AJ323" s="13">
        <f t="shared" si="26"/>
        <v>2.7157843138928855E-2</v>
      </c>
      <c r="AK323" s="13"/>
    </row>
    <row r="324" spans="1:37" ht="15.75" customHeight="1" x14ac:dyDescent="0.35">
      <c r="A324" s="13"/>
      <c r="B324" s="50" t="s">
        <v>347</v>
      </c>
      <c r="C324" s="13">
        <f t="shared" si="6"/>
        <v>1.2638786156403483</v>
      </c>
      <c r="D324" s="13">
        <f t="shared" ref="D324:AJ324" si="27">D231*$C$296*D$301</f>
        <v>1.4274227142450617</v>
      </c>
      <c r="E324" s="13">
        <f t="shared" si="27"/>
        <v>1.5605789129306094</v>
      </c>
      <c r="F324" s="13">
        <f t="shared" si="27"/>
        <v>1.4895903100936381</v>
      </c>
      <c r="G324" s="13">
        <f t="shared" si="27"/>
        <v>1.4495374413735955</v>
      </c>
      <c r="H324" s="13">
        <f t="shared" si="27"/>
        <v>1.5904280127653061</v>
      </c>
      <c r="I324" s="13">
        <f t="shared" si="27"/>
        <v>1.5944908788840992</v>
      </c>
      <c r="J324" s="13">
        <f t="shared" si="27"/>
        <v>1.5715055249318359</v>
      </c>
      <c r="K324" s="13">
        <f t="shared" si="27"/>
        <v>1.5851492435209071</v>
      </c>
      <c r="L324" s="13">
        <f t="shared" si="27"/>
        <v>1.6089097749451273</v>
      </c>
      <c r="M324" s="13">
        <f t="shared" si="27"/>
        <v>1.6282569994032021</v>
      </c>
      <c r="N324" s="13">
        <f t="shared" si="27"/>
        <v>1.6385879618159751</v>
      </c>
      <c r="O324" s="13">
        <f t="shared" si="27"/>
        <v>1.6641231101532459</v>
      </c>
      <c r="P324" s="13">
        <f t="shared" si="27"/>
        <v>1.7083054824417536</v>
      </c>
      <c r="Q324" s="13">
        <f t="shared" si="27"/>
        <v>1.7535142588530748</v>
      </c>
      <c r="R324" s="13">
        <f t="shared" si="27"/>
        <v>1.7963940136040213</v>
      </c>
      <c r="S324" s="13">
        <f t="shared" si="27"/>
        <v>1.8479650155392306</v>
      </c>
      <c r="T324" s="13">
        <f t="shared" si="27"/>
        <v>1.9109413156534936</v>
      </c>
      <c r="U324" s="13">
        <f t="shared" si="27"/>
        <v>1.9487053950145181</v>
      </c>
      <c r="V324" s="13">
        <f t="shared" si="27"/>
        <v>1.9815717713619754</v>
      </c>
      <c r="W324" s="13">
        <f t="shared" si="27"/>
        <v>2.0372963819363292</v>
      </c>
      <c r="X324" s="13">
        <f t="shared" si="27"/>
        <v>2.1035701441223358</v>
      </c>
      <c r="Y324" s="13">
        <f t="shared" si="27"/>
        <v>2.1640102374823011</v>
      </c>
      <c r="Z324" s="13">
        <f t="shared" si="27"/>
        <v>2.2199936109892766</v>
      </c>
      <c r="AA324" s="13">
        <f t="shared" si="27"/>
        <v>2.2796277396769593</v>
      </c>
      <c r="AB324" s="13">
        <f t="shared" si="27"/>
        <v>2.3457110599179316</v>
      </c>
      <c r="AC324" s="13">
        <f t="shared" si="27"/>
        <v>2.417844578180691</v>
      </c>
      <c r="AD324" s="13">
        <f t="shared" si="27"/>
        <v>2.4825750934779061</v>
      </c>
      <c r="AE324" s="13">
        <f t="shared" si="27"/>
        <v>2.5500153634096385</v>
      </c>
      <c r="AF324" s="13">
        <f t="shared" si="27"/>
        <v>2.6008795003657204</v>
      </c>
      <c r="AG324" s="13">
        <f t="shared" si="27"/>
        <v>2.6586552135447787</v>
      </c>
      <c r="AH324" s="13">
        <f t="shared" si="27"/>
        <v>2.70734464213943</v>
      </c>
      <c r="AI324" s="13">
        <f t="shared" si="27"/>
        <v>2.7593296189876959</v>
      </c>
      <c r="AJ324" s="13">
        <f t="shared" si="27"/>
        <v>2.811297671282853</v>
      </c>
      <c r="AK324" s="13"/>
    </row>
    <row r="325" spans="1:37" ht="15.75" customHeight="1" x14ac:dyDescent="0.35">
      <c r="A325" s="13"/>
      <c r="B325" s="40" t="s">
        <v>348</v>
      </c>
      <c r="C325" s="13">
        <f t="shared" si="6"/>
        <v>0</v>
      </c>
      <c r="D325" s="13">
        <f t="shared" ref="D325:AJ325" si="28">D232*$C$296*D$301</f>
        <v>0</v>
      </c>
      <c r="E325" s="13">
        <f t="shared" si="28"/>
        <v>0</v>
      </c>
      <c r="F325" s="13">
        <f t="shared" si="28"/>
        <v>0</v>
      </c>
      <c r="G325" s="13">
        <f t="shared" si="28"/>
        <v>0</v>
      </c>
      <c r="H325" s="13">
        <f t="shared" si="28"/>
        <v>0</v>
      </c>
      <c r="I325" s="13">
        <f t="shared" si="28"/>
        <v>0</v>
      </c>
      <c r="J325" s="13">
        <f t="shared" si="28"/>
        <v>0</v>
      </c>
      <c r="K325" s="13">
        <f t="shared" si="28"/>
        <v>0</v>
      </c>
      <c r="L325" s="13">
        <f t="shared" si="28"/>
        <v>0</v>
      </c>
      <c r="M325" s="13">
        <f t="shared" si="28"/>
        <v>0</v>
      </c>
      <c r="N325" s="13">
        <f t="shared" si="28"/>
        <v>0</v>
      </c>
      <c r="O325" s="13">
        <f t="shared" si="28"/>
        <v>0</v>
      </c>
      <c r="P325" s="13">
        <f t="shared" si="28"/>
        <v>0</v>
      </c>
      <c r="Q325" s="13">
        <f t="shared" si="28"/>
        <v>0</v>
      </c>
      <c r="R325" s="13">
        <f t="shared" si="28"/>
        <v>0</v>
      </c>
      <c r="S325" s="13">
        <f t="shared" si="28"/>
        <v>0</v>
      </c>
      <c r="T325" s="13">
        <f t="shared" si="28"/>
        <v>0</v>
      </c>
      <c r="U325" s="13">
        <f t="shared" si="28"/>
        <v>0</v>
      </c>
      <c r="V325" s="13">
        <f t="shared" si="28"/>
        <v>0</v>
      </c>
      <c r="W325" s="13">
        <f t="shared" si="28"/>
        <v>0</v>
      </c>
      <c r="X325" s="13">
        <f t="shared" si="28"/>
        <v>0</v>
      </c>
      <c r="Y325" s="13">
        <f t="shared" si="28"/>
        <v>0</v>
      </c>
      <c r="Z325" s="13">
        <f t="shared" si="28"/>
        <v>0</v>
      </c>
      <c r="AA325" s="13">
        <f t="shared" si="28"/>
        <v>0</v>
      </c>
      <c r="AB325" s="13">
        <f t="shared" si="28"/>
        <v>0</v>
      </c>
      <c r="AC325" s="13">
        <f t="shared" si="28"/>
        <v>0</v>
      </c>
      <c r="AD325" s="13">
        <f t="shared" si="28"/>
        <v>0</v>
      </c>
      <c r="AE325" s="13">
        <f t="shared" si="28"/>
        <v>0</v>
      </c>
      <c r="AF325" s="13">
        <f t="shared" si="28"/>
        <v>0</v>
      </c>
      <c r="AG325" s="13">
        <f t="shared" si="28"/>
        <v>0</v>
      </c>
      <c r="AH325" s="13">
        <f t="shared" si="28"/>
        <v>0</v>
      </c>
      <c r="AI325" s="13">
        <f t="shared" si="28"/>
        <v>0</v>
      </c>
      <c r="AJ325" s="13">
        <f t="shared" si="28"/>
        <v>0</v>
      </c>
      <c r="AK325" s="13"/>
    </row>
    <row r="326" spans="1:37" ht="15.75" customHeight="1" x14ac:dyDescent="0.35">
      <c r="A326" s="13"/>
      <c r="B326" s="50" t="s">
        <v>317</v>
      </c>
      <c r="C326" s="13">
        <f t="shared" si="6"/>
        <v>2.0014681016423901</v>
      </c>
      <c r="D326" s="13">
        <f t="shared" ref="D326:AJ326" si="29">D233*$C$296*D$301</f>
        <v>2.1995491182319968</v>
      </c>
      <c r="E326" s="13">
        <f t="shared" si="29"/>
        <v>2.3515193175701907</v>
      </c>
      <c r="F326" s="13">
        <f t="shared" si="29"/>
        <v>2.1946314130409705</v>
      </c>
      <c r="G326" s="13">
        <f t="shared" si="29"/>
        <v>2.0878884510861524</v>
      </c>
      <c r="H326" s="13">
        <f t="shared" si="29"/>
        <v>2.2392885937503677</v>
      </c>
      <c r="I326" s="13">
        <f t="shared" si="29"/>
        <v>2.1944418294707551</v>
      </c>
      <c r="J326" s="13">
        <f t="shared" si="29"/>
        <v>2.113951295574914</v>
      </c>
      <c r="K326" s="13">
        <f t="shared" si="29"/>
        <v>2.0839412289796</v>
      </c>
      <c r="L326" s="13">
        <f t="shared" si="29"/>
        <v>2.0668596442862635</v>
      </c>
      <c r="M326" s="13">
        <f t="shared" si="29"/>
        <v>2.0437723927263183</v>
      </c>
      <c r="N326" s="13">
        <f t="shared" si="29"/>
        <v>2.0093912382361068</v>
      </c>
      <c r="O326" s="13">
        <f t="shared" si="29"/>
        <v>1.9932302370314627</v>
      </c>
      <c r="P326" s="13">
        <f t="shared" si="29"/>
        <v>1.998160946981401</v>
      </c>
      <c r="Q326" s="13">
        <f t="shared" si="29"/>
        <v>2.0026032893726686</v>
      </c>
      <c r="R326" s="13">
        <f t="shared" si="29"/>
        <v>2.0026428849583779</v>
      </c>
      <c r="S326" s="13">
        <f t="shared" si="29"/>
        <v>2.0107021201494506</v>
      </c>
      <c r="T326" s="13">
        <f t="shared" si="29"/>
        <v>2.0290412774764568</v>
      </c>
      <c r="U326" s="13">
        <f t="shared" si="29"/>
        <v>2.0186960474914333</v>
      </c>
      <c r="V326" s="13">
        <f t="shared" si="29"/>
        <v>2.0022767175633716</v>
      </c>
      <c r="W326" s="13">
        <f t="shared" si="29"/>
        <v>2.00761175073499</v>
      </c>
      <c r="X326" s="13">
        <f t="shared" si="29"/>
        <v>2.0211310456562415</v>
      </c>
      <c r="Y326" s="13">
        <f t="shared" si="29"/>
        <v>2.0267700411890637</v>
      </c>
      <c r="Z326" s="13">
        <f t="shared" si="29"/>
        <v>2.0259638612558808</v>
      </c>
      <c r="AA326" s="13">
        <f t="shared" si="29"/>
        <v>2.0265269562135795</v>
      </c>
      <c r="AB326" s="13">
        <f t="shared" si="29"/>
        <v>2.0304516464935554</v>
      </c>
      <c r="AC326" s="13">
        <f t="shared" si="29"/>
        <v>2.0371446417053356</v>
      </c>
      <c r="AD326" s="13">
        <f t="shared" si="29"/>
        <v>2.0353136205540103</v>
      </c>
      <c r="AE326" s="13">
        <f t="shared" si="29"/>
        <v>2.0337435811748401</v>
      </c>
      <c r="AF326" s="13">
        <f t="shared" si="29"/>
        <v>2.0185761075651216</v>
      </c>
      <c r="AG326" s="13">
        <f t="shared" si="29"/>
        <v>2.0078291838986275</v>
      </c>
      <c r="AH326" s="13">
        <f t="shared" si="29"/>
        <v>1.9891219217799727</v>
      </c>
      <c r="AI326" s="13">
        <f t="shared" si="29"/>
        <v>1.9744650512231543</v>
      </c>
      <c r="AJ326" s="13">
        <f t="shared" si="29"/>
        <v>1.959291668124971</v>
      </c>
      <c r="AK326" s="13"/>
    </row>
    <row r="327" spans="1:37" ht="15.75" customHeight="1" x14ac:dyDescent="0.35">
      <c r="A327" s="13"/>
      <c r="B327" s="50" t="s">
        <v>319</v>
      </c>
      <c r="C327" s="13">
        <f t="shared" si="6"/>
        <v>4.2871506498551419E-3</v>
      </c>
      <c r="D327" s="13">
        <f t="shared" ref="D327:AJ327" si="30">D234*$C$296*D$301</f>
        <v>3.3668836990504297E-3</v>
      </c>
      <c r="E327" s="13">
        <f t="shared" si="30"/>
        <v>3.5956008257300377E-3</v>
      </c>
      <c r="F327" s="13">
        <f t="shared" si="30"/>
        <v>3.3528449768470856E-3</v>
      </c>
      <c r="G327" s="13">
        <f t="shared" si="30"/>
        <v>3.1877591438513857E-3</v>
      </c>
      <c r="H327" s="13">
        <f t="shared" si="30"/>
        <v>3.4176192693871105E-3</v>
      </c>
      <c r="I327" s="13">
        <f t="shared" si="30"/>
        <v>3.3483176673240896E-3</v>
      </c>
      <c r="J327" s="13">
        <f t="shared" si="30"/>
        <v>3.2251764489902839E-3</v>
      </c>
      <c r="K327" s="13">
        <f t="shared" si="30"/>
        <v>3.1796365775367879E-3</v>
      </c>
      <c r="L327" s="13">
        <f t="shared" si="30"/>
        <v>3.1545798309028342E-3</v>
      </c>
      <c r="M327" s="13">
        <f t="shared" si="30"/>
        <v>3.1207937407815738E-3</v>
      </c>
      <c r="N327" s="13">
        <f t="shared" si="30"/>
        <v>3.0702422955112361E-3</v>
      </c>
      <c r="O327" s="13">
        <f t="shared" si="30"/>
        <v>3.0484084404350784E-3</v>
      </c>
      <c r="P327" s="13">
        <f t="shared" si="30"/>
        <v>3.0595775601483361E-3</v>
      </c>
      <c r="Q327" s="13">
        <f t="shared" si="30"/>
        <v>3.0706663380940338E-3</v>
      </c>
      <c r="R327" s="13">
        <f t="shared" si="30"/>
        <v>3.0758860898115587E-3</v>
      </c>
      <c r="S327" s="13">
        <f t="shared" si="30"/>
        <v>3.0940082927964543E-3</v>
      </c>
      <c r="T327" s="13">
        <f t="shared" si="30"/>
        <v>3.1285794221620716E-3</v>
      </c>
      <c r="U327" s="13">
        <f t="shared" si="30"/>
        <v>3.119811968264032E-3</v>
      </c>
      <c r="V327" s="13">
        <f t="shared" si="30"/>
        <v>3.1022843992204738E-3</v>
      </c>
      <c r="W327" s="13">
        <f t="shared" si="30"/>
        <v>3.119036306362755E-3</v>
      </c>
      <c r="X327" s="13">
        <f t="shared" si="30"/>
        <v>3.1493409828565297E-3</v>
      </c>
      <c r="Y327" s="13">
        <f t="shared" si="30"/>
        <v>3.1682488049127591E-3</v>
      </c>
      <c r="Z327" s="13">
        <f t="shared" si="30"/>
        <v>3.1783841350363482E-3</v>
      </c>
      <c r="AA327" s="13">
        <f t="shared" si="30"/>
        <v>3.191598207271564E-3</v>
      </c>
      <c r="AB327" s="13">
        <f t="shared" si="30"/>
        <v>3.2114567236333114E-3</v>
      </c>
      <c r="AC327" s="13">
        <f t="shared" si="30"/>
        <v>3.2369060605292217E-3</v>
      </c>
      <c r="AD327" s="13">
        <f t="shared" si="30"/>
        <v>3.2498607362800736E-3</v>
      </c>
      <c r="AE327" s="13">
        <f t="shared" si="30"/>
        <v>3.2640122943207424E-3</v>
      </c>
      <c r="AF327" s="13">
        <f t="shared" si="30"/>
        <v>3.2550664124009411E-3</v>
      </c>
      <c r="AG327" s="13">
        <f t="shared" si="30"/>
        <v>3.2532009737453382E-3</v>
      </c>
      <c r="AH327" s="13">
        <f t="shared" si="30"/>
        <v>3.2387760989586443E-3</v>
      </c>
      <c r="AI327" s="13">
        <f t="shared" si="30"/>
        <v>3.2270416124393756E-3</v>
      </c>
      <c r="AJ327" s="13">
        <f t="shared" si="30"/>
        <v>3.2139917415160289E-3</v>
      </c>
      <c r="AK327" s="13"/>
    </row>
    <row r="328" spans="1:37" ht="15.75" customHeight="1" x14ac:dyDescent="0.35">
      <c r="A328" s="13"/>
      <c r="B328" s="50" t="s">
        <v>321</v>
      </c>
      <c r="C328" s="13">
        <f t="shared" si="6"/>
        <v>1.9647246145809735E-3</v>
      </c>
      <c r="D328" s="13">
        <f t="shared" ref="D328:AJ328" si="31">D235*$C$296*D$301</f>
        <v>2.4855556430003305E-3</v>
      </c>
      <c r="E328" s="13">
        <f t="shared" si="31"/>
        <v>2.5993359376967257E-3</v>
      </c>
      <c r="F328" s="13">
        <f t="shared" si="31"/>
        <v>2.3747177586987927E-3</v>
      </c>
      <c r="G328" s="13">
        <f t="shared" si="31"/>
        <v>2.2131601002630288E-3</v>
      </c>
      <c r="H328" s="13">
        <f t="shared" si="31"/>
        <v>2.3270735780791308E-3</v>
      </c>
      <c r="I328" s="13">
        <f t="shared" si="31"/>
        <v>2.2372330980298121E-3</v>
      </c>
      <c r="J328" s="13">
        <f t="shared" si="31"/>
        <v>2.115852303698402E-3</v>
      </c>
      <c r="K328" s="13">
        <f t="shared" si="31"/>
        <v>2.049327838319064E-3</v>
      </c>
      <c r="L328" s="13">
        <f t="shared" si="31"/>
        <v>1.9986867820558423E-3</v>
      </c>
      <c r="M328" s="13">
        <f t="shared" si="31"/>
        <v>1.9449727405103905E-3</v>
      </c>
      <c r="N328" s="13">
        <f t="shared" si="31"/>
        <v>1.8834298321052335E-3</v>
      </c>
      <c r="O328" s="13">
        <f t="shared" si="31"/>
        <v>1.8419208861350849E-3</v>
      </c>
      <c r="P328" s="13">
        <f t="shared" si="31"/>
        <v>1.8221420656400725E-3</v>
      </c>
      <c r="Q328" s="13">
        <f t="shared" si="31"/>
        <v>1.8037854620540112E-3</v>
      </c>
      <c r="R328" s="13">
        <f t="shared" si="31"/>
        <v>1.7839593844530587E-3</v>
      </c>
      <c r="S328" s="13">
        <f t="shared" si="31"/>
        <v>1.7730866117845788E-3</v>
      </c>
      <c r="T328" s="13">
        <f t="shared" si="31"/>
        <v>1.7738308192976613E-3</v>
      </c>
      <c r="U328" s="13">
        <f t="shared" si="31"/>
        <v>1.7514625591579566E-3</v>
      </c>
      <c r="V328" s="13">
        <f t="shared" si="31"/>
        <v>1.7284000478686025E-3</v>
      </c>
      <c r="W328" s="13">
        <f t="shared" si="31"/>
        <v>1.731809727090552E-3</v>
      </c>
      <c r="X328" s="13">
        <f t="shared" si="31"/>
        <v>1.7467239003986258E-3</v>
      </c>
      <c r="Y328" s="13">
        <f t="shared" si="31"/>
        <v>1.7568666227670128E-3</v>
      </c>
      <c r="Z328" s="13">
        <f t="shared" si="31"/>
        <v>1.7658330697740627E-3</v>
      </c>
      <c r="AA328" s="13">
        <f t="shared" si="31"/>
        <v>1.7787911545957406E-3</v>
      </c>
      <c r="AB328" s="13">
        <f t="shared" si="31"/>
        <v>1.7971073355691404E-3</v>
      </c>
      <c r="AC328" s="13">
        <f t="shared" si="31"/>
        <v>1.8207012216745386E-3</v>
      </c>
      <c r="AD328" s="13">
        <f t="shared" si="31"/>
        <v>1.8397865416030449E-3</v>
      </c>
      <c r="AE328" s="13">
        <f t="shared" si="31"/>
        <v>1.8612957964800855E-3</v>
      </c>
      <c r="AF328" s="13">
        <f t="shared" si="31"/>
        <v>1.8713150203644503E-3</v>
      </c>
      <c r="AG328" s="13">
        <f t="shared" si="31"/>
        <v>1.8870215705390576E-3</v>
      </c>
      <c r="AH328" s="13">
        <f t="shared" si="31"/>
        <v>1.8970413734666638E-3</v>
      </c>
      <c r="AI328" s="13">
        <f t="shared" si="31"/>
        <v>1.9093377697494151E-3</v>
      </c>
      <c r="AJ328" s="13">
        <f t="shared" si="31"/>
        <v>1.9232063424002588E-3</v>
      </c>
      <c r="AK328" s="13"/>
    </row>
    <row r="329" spans="1:37" ht="15.75" customHeight="1" x14ac:dyDescent="0.35">
      <c r="A329" s="13"/>
      <c r="B329" s="50" t="s">
        <v>323</v>
      </c>
      <c r="C329" s="13">
        <f t="shared" si="6"/>
        <v>3.3822179239575229E-2</v>
      </c>
      <c r="D329" s="13">
        <f t="shared" ref="D329:AJ329" si="32">D236*$C$296*D$301</f>
        <v>3.6330210939994251E-2</v>
      </c>
      <c r="E329" s="13">
        <f t="shared" si="32"/>
        <v>3.5976551722934243E-2</v>
      </c>
      <c r="F329" s="13">
        <f t="shared" si="32"/>
        <v>3.1409484810394239E-2</v>
      </c>
      <c r="G329" s="13">
        <f t="shared" si="32"/>
        <v>2.8281001613029461E-2</v>
      </c>
      <c r="H329" s="13">
        <f t="shared" si="32"/>
        <v>2.9176488949196153E-2</v>
      </c>
      <c r="I329" s="13">
        <f t="shared" si="32"/>
        <v>2.7722566159633161E-2</v>
      </c>
      <c r="J329" s="13">
        <f t="shared" si="32"/>
        <v>2.6189404206932988E-2</v>
      </c>
      <c r="K329" s="13">
        <f t="shared" si="32"/>
        <v>2.5668925660472672E-2</v>
      </c>
      <c r="L329" s="13">
        <f t="shared" si="32"/>
        <v>2.580710686562528E-2</v>
      </c>
      <c r="M329" s="13">
        <f t="shared" si="32"/>
        <v>2.6154598711853588E-2</v>
      </c>
      <c r="N329" s="13">
        <f t="shared" si="32"/>
        <v>2.666927425749465E-2</v>
      </c>
      <c r="O329" s="13">
        <f t="shared" si="32"/>
        <v>2.8008482882073062E-2</v>
      </c>
      <c r="P329" s="13">
        <f t="shared" si="32"/>
        <v>3.0121323346456997E-2</v>
      </c>
      <c r="Q329" s="13">
        <f t="shared" si="32"/>
        <v>3.2656056139529412E-2</v>
      </c>
      <c r="R329" s="13">
        <f t="shared" si="32"/>
        <v>3.5684837265817303E-2</v>
      </c>
      <c r="S329" s="13">
        <f t="shared" si="32"/>
        <v>3.9232904170571459E-2</v>
      </c>
      <c r="T329" s="13">
        <f t="shared" si="32"/>
        <v>4.3372439714081286E-2</v>
      </c>
      <c r="U329" s="13">
        <f t="shared" si="32"/>
        <v>4.7468102550736309E-2</v>
      </c>
      <c r="V329" s="13">
        <f t="shared" si="32"/>
        <v>5.18241137991442E-2</v>
      </c>
      <c r="W329" s="13">
        <f t="shared" si="32"/>
        <v>5.71018802731545E-2</v>
      </c>
      <c r="X329" s="13">
        <f t="shared" si="32"/>
        <v>6.3143495488047097E-2</v>
      </c>
      <c r="Y329" s="13">
        <f t="shared" si="32"/>
        <v>6.949554964177275E-2</v>
      </c>
      <c r="Z329" s="13">
        <f t="shared" si="32"/>
        <v>7.6465770997156804E-2</v>
      </c>
      <c r="AA329" s="13">
        <f t="shared" si="32"/>
        <v>8.4082090202035678E-2</v>
      </c>
      <c r="AB329" s="13">
        <f t="shared" si="32"/>
        <v>9.2703168497639266E-2</v>
      </c>
      <c r="AC329" s="13">
        <f t="shared" si="32"/>
        <v>0.10222263701598684</v>
      </c>
      <c r="AD329" s="13">
        <f t="shared" si="32"/>
        <v>0.11198624319163018</v>
      </c>
      <c r="AE329" s="13">
        <f t="shared" si="32"/>
        <v>0.12225258706610515</v>
      </c>
      <c r="AF329" s="13">
        <f t="shared" si="32"/>
        <v>0.13083214688997288</v>
      </c>
      <c r="AG329" s="13">
        <f t="shared" si="32"/>
        <v>0.13965568997761491</v>
      </c>
      <c r="AH329" s="13">
        <f t="shared" si="32"/>
        <v>0.14812626210191074</v>
      </c>
      <c r="AI329" s="13">
        <f t="shared" si="32"/>
        <v>0.15430541931705641</v>
      </c>
      <c r="AJ329" s="13">
        <f t="shared" si="32"/>
        <v>0.16011258152520555</v>
      </c>
      <c r="AK329" s="13"/>
    </row>
    <row r="330" spans="1:37" ht="15.75" customHeight="1" x14ac:dyDescent="0.35">
      <c r="A330" s="13"/>
      <c r="B330" s="50" t="s">
        <v>325</v>
      </c>
      <c r="C330" s="13">
        <f t="shared" si="6"/>
        <v>0</v>
      </c>
      <c r="D330" s="13">
        <f t="shared" ref="D330:AJ330" si="33">D237*$C$296*D$301</f>
        <v>0</v>
      </c>
      <c r="E330" s="13">
        <f t="shared" si="33"/>
        <v>0</v>
      </c>
      <c r="F330" s="13">
        <f t="shared" si="33"/>
        <v>0</v>
      </c>
      <c r="G330" s="13">
        <f t="shared" si="33"/>
        <v>0</v>
      </c>
      <c r="H330" s="13">
        <f t="shared" si="33"/>
        <v>0</v>
      </c>
      <c r="I330" s="13">
        <f t="shared" si="33"/>
        <v>0</v>
      </c>
      <c r="J330" s="13">
        <f t="shared" si="33"/>
        <v>0</v>
      </c>
      <c r="K330" s="13">
        <f t="shared" si="33"/>
        <v>0</v>
      </c>
      <c r="L330" s="13">
        <f t="shared" si="33"/>
        <v>0</v>
      </c>
      <c r="M330" s="13">
        <f t="shared" si="33"/>
        <v>0</v>
      </c>
      <c r="N330" s="13">
        <f t="shared" si="33"/>
        <v>0</v>
      </c>
      <c r="O330" s="13">
        <f t="shared" si="33"/>
        <v>0</v>
      </c>
      <c r="P330" s="13">
        <f t="shared" si="33"/>
        <v>0</v>
      </c>
      <c r="Q330" s="13">
        <f t="shared" si="33"/>
        <v>0</v>
      </c>
      <c r="R330" s="13">
        <f t="shared" si="33"/>
        <v>0</v>
      </c>
      <c r="S330" s="13">
        <f t="shared" si="33"/>
        <v>0</v>
      </c>
      <c r="T330" s="13">
        <f t="shared" si="33"/>
        <v>0</v>
      </c>
      <c r="U330" s="13">
        <f t="shared" si="33"/>
        <v>0</v>
      </c>
      <c r="V330" s="13">
        <f t="shared" si="33"/>
        <v>0</v>
      </c>
      <c r="W330" s="13">
        <f t="shared" si="33"/>
        <v>0</v>
      </c>
      <c r="X330" s="13">
        <f t="shared" si="33"/>
        <v>0</v>
      </c>
      <c r="Y330" s="13">
        <f t="shared" si="33"/>
        <v>0</v>
      </c>
      <c r="Z330" s="13">
        <f t="shared" si="33"/>
        <v>0</v>
      </c>
      <c r="AA330" s="13">
        <f t="shared" si="33"/>
        <v>0</v>
      </c>
      <c r="AB330" s="13">
        <f t="shared" si="33"/>
        <v>0</v>
      </c>
      <c r="AC330" s="13">
        <f t="shared" si="33"/>
        <v>0</v>
      </c>
      <c r="AD330" s="13">
        <f t="shared" si="33"/>
        <v>0</v>
      </c>
      <c r="AE330" s="13">
        <f t="shared" si="33"/>
        <v>0</v>
      </c>
      <c r="AF330" s="13">
        <f t="shared" si="33"/>
        <v>0</v>
      </c>
      <c r="AG330" s="13">
        <f t="shared" si="33"/>
        <v>0</v>
      </c>
      <c r="AH330" s="13">
        <f t="shared" si="33"/>
        <v>0</v>
      </c>
      <c r="AI330" s="13">
        <f t="shared" si="33"/>
        <v>0</v>
      </c>
      <c r="AJ330" s="13">
        <f t="shared" si="33"/>
        <v>0</v>
      </c>
      <c r="AK330" s="13"/>
    </row>
    <row r="331" spans="1:37" ht="15.75" customHeight="1" x14ac:dyDescent="0.35">
      <c r="A331" s="13"/>
      <c r="B331" s="50" t="s">
        <v>327</v>
      </c>
      <c r="C331" s="13">
        <f t="shared" si="6"/>
        <v>0</v>
      </c>
      <c r="D331" s="13">
        <f t="shared" ref="D331:AJ331" si="34">D238*$C$296*D$301</f>
        <v>4.2689077017647918E-3</v>
      </c>
      <c r="E331" s="13">
        <f t="shared" si="34"/>
        <v>4.6956770726468873E-3</v>
      </c>
      <c r="F331" s="13">
        <f t="shared" si="34"/>
        <v>4.5100056392133984E-3</v>
      </c>
      <c r="G331" s="13">
        <f t="shared" si="34"/>
        <v>4.4165774522692937E-3</v>
      </c>
      <c r="H331" s="13">
        <f t="shared" si="34"/>
        <v>4.8771007502177695E-3</v>
      </c>
      <c r="I331" s="13">
        <f t="shared" si="34"/>
        <v>4.9215447296813916E-3</v>
      </c>
      <c r="J331" s="13">
        <f t="shared" si="34"/>
        <v>4.8827647783383343E-3</v>
      </c>
      <c r="K331" s="13">
        <f t="shared" si="34"/>
        <v>4.9582343576367116E-3</v>
      </c>
      <c r="L331" s="13">
        <f t="shared" si="34"/>
        <v>5.0667388812549383E-3</v>
      </c>
      <c r="M331" s="13">
        <f t="shared" si="34"/>
        <v>5.1628524700825873E-3</v>
      </c>
      <c r="N331" s="13">
        <f t="shared" si="34"/>
        <v>5.2315872710984373E-3</v>
      </c>
      <c r="O331" s="13">
        <f t="shared" si="34"/>
        <v>5.3502253162064483E-3</v>
      </c>
      <c r="P331" s="13">
        <f t="shared" si="34"/>
        <v>5.5309183984578233E-3</v>
      </c>
      <c r="Q331" s="13">
        <f t="shared" si="34"/>
        <v>5.7174969445793165E-3</v>
      </c>
      <c r="R331" s="13">
        <f t="shared" si="34"/>
        <v>5.89902667465797E-3</v>
      </c>
      <c r="S331" s="13">
        <f t="shared" si="34"/>
        <v>6.111804725952805E-3</v>
      </c>
      <c r="T331" s="13">
        <f t="shared" si="34"/>
        <v>6.3654916419270419E-3</v>
      </c>
      <c r="U331" s="13">
        <f t="shared" si="34"/>
        <v>6.5380708830364113E-3</v>
      </c>
      <c r="V331" s="13">
        <f t="shared" si="34"/>
        <v>6.6963787260776644E-3</v>
      </c>
      <c r="W331" s="13">
        <f t="shared" si="34"/>
        <v>6.9345165460306347E-3</v>
      </c>
      <c r="X331" s="13">
        <f t="shared" si="34"/>
        <v>7.2119541330167812E-3</v>
      </c>
      <c r="Y331" s="13">
        <f t="shared" si="34"/>
        <v>7.4729027116743332E-3</v>
      </c>
      <c r="Z331" s="13">
        <f t="shared" si="34"/>
        <v>7.721716667539005E-3</v>
      </c>
      <c r="AA331" s="13">
        <f t="shared" si="34"/>
        <v>7.9864442630304469E-3</v>
      </c>
      <c r="AB331" s="13">
        <f t="shared" si="34"/>
        <v>8.2772158072303807E-3</v>
      </c>
      <c r="AC331" s="13">
        <f t="shared" si="34"/>
        <v>8.5930785207175599E-3</v>
      </c>
      <c r="AD331" s="13">
        <f t="shared" si="34"/>
        <v>8.8863111410106294E-3</v>
      </c>
      <c r="AE331" s="13">
        <f t="shared" si="34"/>
        <v>9.1927573025455747E-3</v>
      </c>
      <c r="AF331" s="13">
        <f t="shared" si="34"/>
        <v>9.4425755469417661E-3</v>
      </c>
      <c r="AG331" s="13">
        <f t="shared" si="34"/>
        <v>9.7202960741340581E-3</v>
      </c>
      <c r="AH331" s="13">
        <f t="shared" si="34"/>
        <v>9.967517521399431E-3</v>
      </c>
      <c r="AI331" s="13">
        <f t="shared" si="34"/>
        <v>1.0229335866815884E-2</v>
      </c>
      <c r="AJ331" s="13">
        <f t="shared" si="34"/>
        <v>1.0493593206535886E-2</v>
      </c>
      <c r="AK331" s="13"/>
    </row>
    <row r="332" spans="1:37" ht="15.75" customHeight="1" x14ac:dyDescent="0.35">
      <c r="A332" s="13"/>
      <c r="B332" s="50" t="s">
        <v>329</v>
      </c>
      <c r="C332" s="13">
        <f t="shared" si="6"/>
        <v>0</v>
      </c>
      <c r="D332" s="13">
        <f t="shared" ref="D332:AJ332" si="35">D239*$C$296*D$301</f>
        <v>1.7612866465613328E-3</v>
      </c>
      <c r="E332" s="13">
        <f t="shared" si="35"/>
        <v>1.9373663162758155E-3</v>
      </c>
      <c r="F332" s="13">
        <f t="shared" si="35"/>
        <v>1.8607645295615615E-3</v>
      </c>
      <c r="G332" s="13">
        <f t="shared" si="35"/>
        <v>1.822218141926754E-3</v>
      </c>
      <c r="H332" s="13">
        <f t="shared" si="35"/>
        <v>2.0122163772911708E-3</v>
      </c>
      <c r="I332" s="13">
        <f t="shared" si="35"/>
        <v>2.0305536286667719E-3</v>
      </c>
      <c r="J332" s="13">
        <f t="shared" si="35"/>
        <v>2.014556455455761E-3</v>
      </c>
      <c r="K332" s="13">
        <f t="shared" si="35"/>
        <v>2.045694422121761E-3</v>
      </c>
      <c r="L332" s="13">
        <f t="shared" si="35"/>
        <v>2.090462305511766E-3</v>
      </c>
      <c r="M332" s="13">
        <f t="shared" si="35"/>
        <v>2.1301159158252612E-3</v>
      </c>
      <c r="N332" s="13">
        <f t="shared" si="35"/>
        <v>2.158481041981913E-3</v>
      </c>
      <c r="O332" s="13">
        <f t="shared" si="35"/>
        <v>2.2074228526678379E-3</v>
      </c>
      <c r="P332" s="13">
        <f t="shared" si="35"/>
        <v>2.2819786852103941E-3</v>
      </c>
      <c r="Q332" s="13">
        <f t="shared" si="35"/>
        <v>2.3589518327504916E-3</v>
      </c>
      <c r="R332" s="13">
        <f t="shared" si="35"/>
        <v>2.4338474071920651E-3</v>
      </c>
      <c r="S332" s="13">
        <f t="shared" si="35"/>
        <v>2.5216400167221938E-3</v>
      </c>
      <c r="T332" s="13">
        <f t="shared" si="35"/>
        <v>2.6263091787304457E-3</v>
      </c>
      <c r="U332" s="13">
        <f t="shared" si="35"/>
        <v>2.6975121779224138E-3</v>
      </c>
      <c r="V332" s="13">
        <f t="shared" si="35"/>
        <v>2.7628251030643513E-3</v>
      </c>
      <c r="W332" s="13">
        <f t="shared" si="35"/>
        <v>2.8610781649436754E-3</v>
      </c>
      <c r="X332" s="13">
        <f t="shared" si="35"/>
        <v>2.9755491683375549E-3</v>
      </c>
      <c r="Y332" s="13">
        <f t="shared" si="35"/>
        <v>3.0832142309147777E-3</v>
      </c>
      <c r="Z332" s="13">
        <f t="shared" si="35"/>
        <v>3.185868269047972E-3</v>
      </c>
      <c r="AA332" s="13">
        <f t="shared" si="35"/>
        <v>3.2950922792186282E-3</v>
      </c>
      <c r="AB332" s="13">
        <f t="shared" si="35"/>
        <v>3.4150534520283648E-3</v>
      </c>
      <c r="AC332" s="13">
        <f t="shared" si="35"/>
        <v>3.545382216999808E-3</v>
      </c>
      <c r="AD332" s="13">
        <f t="shared" si="35"/>
        <v>3.66635879628531E-3</v>
      </c>
      <c r="AE332" s="13">
        <f t="shared" si="35"/>
        <v>3.792799398746691E-3</v>
      </c>
      <c r="AF332" s="13">
        <f t="shared" si="35"/>
        <v>3.8958640914966152E-3</v>
      </c>
      <c r="AG332" s="13">
        <f t="shared" si="35"/>
        <v>4.0104537702220716E-3</v>
      </c>
      <c r="AH332" s="13">
        <f t="shared" si="35"/>
        <v>4.112449444111814E-3</v>
      </c>
      <c r="AI332" s="13">
        <f t="shared" si="35"/>
        <v>4.2204696047534081E-3</v>
      </c>
      <c r="AJ332" s="13">
        <f t="shared" si="35"/>
        <v>4.3294976576830979E-3</v>
      </c>
      <c r="AK332" s="13"/>
    </row>
    <row r="333" spans="1:37" ht="15.75" customHeight="1" x14ac:dyDescent="0.35">
      <c r="A333" s="13"/>
      <c r="B333" s="50" t="s">
        <v>331</v>
      </c>
      <c r="C333" s="13">
        <f t="shared" si="6"/>
        <v>0</v>
      </c>
      <c r="D333" s="13">
        <f t="shared" ref="D333:AJ333" si="36">D240*$C$296*D$301</f>
        <v>1.6811769642109382E-3</v>
      </c>
      <c r="E333" s="13">
        <f t="shared" si="36"/>
        <v>1.8492441682274466E-3</v>
      </c>
      <c r="F333" s="13">
        <f t="shared" si="36"/>
        <v>1.7761268537820792E-3</v>
      </c>
      <c r="G333" s="13">
        <f t="shared" si="36"/>
        <v>1.7393318327140581E-3</v>
      </c>
      <c r="H333" s="13">
        <f t="shared" si="36"/>
        <v>1.92069377695914E-3</v>
      </c>
      <c r="I333" s="13">
        <f t="shared" si="36"/>
        <v>1.9381997201655015E-3</v>
      </c>
      <c r="J333" s="13">
        <f t="shared" si="36"/>
        <v>1.9229263653867703E-3</v>
      </c>
      <c r="K333" s="13">
        <f t="shared" si="36"/>
        <v>1.952644904193952E-3</v>
      </c>
      <c r="L333" s="13">
        <f t="shared" si="36"/>
        <v>1.9953775099771842E-3</v>
      </c>
      <c r="M333" s="13">
        <f t="shared" si="36"/>
        <v>2.0332246181886306E-3</v>
      </c>
      <c r="N333" s="13">
        <f t="shared" si="36"/>
        <v>2.0602959867660679E-3</v>
      </c>
      <c r="O333" s="13">
        <f t="shared" si="36"/>
        <v>2.1070242239512546E-3</v>
      </c>
      <c r="P333" s="13">
        <f t="shared" si="36"/>
        <v>2.1781760238454117E-3</v>
      </c>
      <c r="Q333" s="13">
        <f t="shared" si="36"/>
        <v>2.251653702304921E-3</v>
      </c>
      <c r="R333" s="13">
        <f t="shared" si="36"/>
        <v>2.3231449247205788E-3</v>
      </c>
      <c r="S333" s="13">
        <f t="shared" si="36"/>
        <v>2.4069406808833538E-3</v>
      </c>
      <c r="T333" s="13">
        <f t="shared" si="36"/>
        <v>2.5068532504435945E-3</v>
      </c>
      <c r="U333" s="13">
        <f t="shared" si="36"/>
        <v>2.5748204798747699E-3</v>
      </c>
      <c r="V333" s="13">
        <f t="shared" si="36"/>
        <v>2.63716019520024E-3</v>
      </c>
      <c r="W333" s="13">
        <f t="shared" si="36"/>
        <v>2.7309416574397721E-3</v>
      </c>
      <c r="X333" s="13">
        <f t="shared" si="36"/>
        <v>2.8402053606484527E-3</v>
      </c>
      <c r="Y333" s="13">
        <f t="shared" si="36"/>
        <v>2.9429713700530186E-3</v>
      </c>
      <c r="Z333" s="13">
        <f t="shared" si="36"/>
        <v>3.0409556069097652E-3</v>
      </c>
      <c r="AA333" s="13">
        <f t="shared" si="36"/>
        <v>3.1452152428768812E-3</v>
      </c>
      <c r="AB333" s="13">
        <f t="shared" si="36"/>
        <v>3.2597262027201849E-3</v>
      </c>
      <c r="AC333" s="13">
        <f t="shared" si="36"/>
        <v>3.3841153931524113E-3</v>
      </c>
      <c r="AD333" s="13">
        <f t="shared" si="36"/>
        <v>3.4995985612795034E-3</v>
      </c>
      <c r="AE333" s="13">
        <f t="shared" si="36"/>
        <v>3.6202811215759463E-3</v>
      </c>
      <c r="AF333" s="13">
        <f t="shared" si="36"/>
        <v>3.7186651039787968E-3</v>
      </c>
      <c r="AG333" s="13">
        <f t="shared" si="36"/>
        <v>3.8280361523322219E-3</v>
      </c>
      <c r="AH333" s="13">
        <f t="shared" si="36"/>
        <v>3.9253941580491211E-3</v>
      </c>
      <c r="AI333" s="13">
        <f t="shared" si="36"/>
        <v>4.0285053987566656E-3</v>
      </c>
      <c r="AJ333" s="13">
        <f t="shared" si="36"/>
        <v>4.1325728029546925E-3</v>
      </c>
      <c r="AK333" s="13"/>
    </row>
    <row r="334" spans="1:37" ht="15.75" customHeight="1" x14ac:dyDescent="0.35">
      <c r="A334" s="13"/>
      <c r="B334" s="50" t="s">
        <v>333</v>
      </c>
      <c r="C334" s="13">
        <f t="shared" si="6"/>
        <v>0</v>
      </c>
      <c r="D334" s="13">
        <f t="shared" ref="D334:AJ334" si="37">D241*$C$296*D$301</f>
        <v>2.5261290983440918E-3</v>
      </c>
      <c r="E334" s="13">
        <f t="shared" si="37"/>
        <v>2.7786678315869545E-3</v>
      </c>
      <c r="F334" s="13">
        <f t="shared" si="37"/>
        <v>2.668797818610554E-3</v>
      </c>
      <c r="G334" s="13">
        <f t="shared" si="37"/>
        <v>2.6135124834962263E-3</v>
      </c>
      <c r="H334" s="13">
        <f t="shared" si="37"/>
        <v>2.8860261746684887E-3</v>
      </c>
      <c r="I334" s="13">
        <f t="shared" si="37"/>
        <v>2.912330358952935E-3</v>
      </c>
      <c r="J334" s="13">
        <f t="shared" si="37"/>
        <v>2.8893805498887799E-3</v>
      </c>
      <c r="K334" s="13">
        <f t="shared" si="37"/>
        <v>2.9340403514503321E-3</v>
      </c>
      <c r="L334" s="13">
        <f t="shared" si="37"/>
        <v>2.9982410580691684E-3</v>
      </c>
      <c r="M334" s="13">
        <f t="shared" si="37"/>
        <v>3.055117924834976E-3</v>
      </c>
      <c r="N334" s="13">
        <f t="shared" si="37"/>
        <v>3.0957986435470905E-3</v>
      </c>
      <c r="O334" s="13">
        <f t="shared" si="37"/>
        <v>3.1660013384679497E-3</v>
      </c>
      <c r="P334" s="13">
        <f t="shared" si="37"/>
        <v>3.2729203921883663E-3</v>
      </c>
      <c r="Q334" s="13">
        <f t="shared" si="37"/>
        <v>3.3833324409045262E-3</v>
      </c>
      <c r="R334" s="13">
        <f t="shared" si="37"/>
        <v>3.4907484726122017E-3</v>
      </c>
      <c r="S334" s="13">
        <f t="shared" si="37"/>
        <v>3.6166618875290027E-3</v>
      </c>
      <c r="T334" s="13">
        <f t="shared" si="37"/>
        <v>3.7667791939956863E-3</v>
      </c>
      <c r="U334" s="13">
        <f t="shared" si="37"/>
        <v>3.8689133980049557E-3</v>
      </c>
      <c r="V334" s="13">
        <f t="shared" si="37"/>
        <v>3.9625863259740348E-3</v>
      </c>
      <c r="W334" s="13">
        <f t="shared" si="37"/>
        <v>4.1034992482865571E-3</v>
      </c>
      <c r="X334" s="13">
        <f t="shared" si="37"/>
        <v>4.2676800177734618E-3</v>
      </c>
      <c r="Y334" s="13">
        <f t="shared" si="37"/>
        <v>4.4220984669699455E-3</v>
      </c>
      <c r="Z334" s="13">
        <f t="shared" si="37"/>
        <v>4.5693279122020983E-3</v>
      </c>
      <c r="AA334" s="13">
        <f t="shared" si="37"/>
        <v>4.725982755020116E-3</v>
      </c>
      <c r="AB334" s="13">
        <f t="shared" si="37"/>
        <v>4.8980515014075661E-3</v>
      </c>
      <c r="AC334" s="13">
        <f t="shared" si="37"/>
        <v>5.0849580054416043E-3</v>
      </c>
      <c r="AD334" s="13">
        <f t="shared" si="37"/>
        <v>5.2584811394518777E-3</v>
      </c>
      <c r="AE334" s="13">
        <f t="shared" si="37"/>
        <v>5.4398198658192403E-3</v>
      </c>
      <c r="AF334" s="13">
        <f t="shared" si="37"/>
        <v>5.5876454546734313E-3</v>
      </c>
      <c r="AG334" s="13">
        <f t="shared" si="37"/>
        <v>5.7519887472959911E-3</v>
      </c>
      <c r="AH334" s="13">
        <f t="shared" si="37"/>
        <v>5.8982797526114213E-3</v>
      </c>
      <c r="AI334" s="13">
        <f t="shared" si="37"/>
        <v>6.0532170340987825E-3</v>
      </c>
      <c r="AJ334" s="13">
        <f t="shared" si="37"/>
        <v>6.2095923457225772E-3</v>
      </c>
      <c r="AK334" s="13"/>
    </row>
    <row r="335" spans="1:37" ht="15.75" customHeight="1" x14ac:dyDescent="0.35">
      <c r="A335" s="13"/>
      <c r="B335" s="50" t="s">
        <v>359</v>
      </c>
      <c r="C335" s="13">
        <f t="shared" si="6"/>
        <v>2.0415419254431457</v>
      </c>
      <c r="D335" s="13">
        <f t="shared" ref="D335:AJ335" si="38">D242*$C$296*D$301</f>
        <v>2.2519693661650795</v>
      </c>
      <c r="E335" s="13">
        <f t="shared" si="38"/>
        <v>2.4049521342261246</v>
      </c>
      <c r="F335" s="13">
        <f t="shared" si="38"/>
        <v>2.2425838150294974</v>
      </c>
      <c r="G335" s="13">
        <f t="shared" si="38"/>
        <v>2.1321621901735544</v>
      </c>
      <c r="H335" s="13">
        <f t="shared" si="38"/>
        <v>2.2859057802000899</v>
      </c>
      <c r="I335" s="13">
        <f t="shared" si="38"/>
        <v>2.2395528423846951</v>
      </c>
      <c r="J335" s="13">
        <f t="shared" si="38"/>
        <v>2.1571909431318708</v>
      </c>
      <c r="K335" s="13">
        <f t="shared" si="38"/>
        <v>2.1267294654512985</v>
      </c>
      <c r="L335" s="13">
        <f t="shared" si="38"/>
        <v>2.109970902407349</v>
      </c>
      <c r="M335" s="13">
        <f t="shared" si="38"/>
        <v>2.0873743527729949</v>
      </c>
      <c r="N335" s="13">
        <f t="shared" si="38"/>
        <v>2.0535602096414638</v>
      </c>
      <c r="O335" s="13">
        <f t="shared" si="38"/>
        <v>2.0389597797717229</v>
      </c>
      <c r="P335" s="13">
        <f t="shared" si="38"/>
        <v>2.046427829262857</v>
      </c>
      <c r="Q335" s="13">
        <f t="shared" si="38"/>
        <v>2.0538451754184441</v>
      </c>
      <c r="R335" s="13">
        <f t="shared" si="38"/>
        <v>2.0573342053023147</v>
      </c>
      <c r="S335" s="13">
        <f t="shared" si="38"/>
        <v>2.0694593207778436</v>
      </c>
      <c r="T335" s="13">
        <f t="shared" si="38"/>
        <v>2.0925814307919195</v>
      </c>
      <c r="U335" s="13">
        <f t="shared" si="38"/>
        <v>2.0867148389472372</v>
      </c>
      <c r="V335" s="13">
        <f t="shared" si="38"/>
        <v>2.0749905717333856</v>
      </c>
      <c r="W335" s="13">
        <f t="shared" si="38"/>
        <v>2.0861941552743057</v>
      </c>
      <c r="X335" s="13">
        <f t="shared" si="38"/>
        <v>2.1064659378435877</v>
      </c>
      <c r="Y335" s="13">
        <f t="shared" si="38"/>
        <v>2.1191121124088048</v>
      </c>
      <c r="Z335" s="13">
        <f t="shared" si="38"/>
        <v>2.1258917991745028</v>
      </c>
      <c r="AA335" s="13">
        <f t="shared" si="38"/>
        <v>2.1347322678462026</v>
      </c>
      <c r="AB335" s="13">
        <f t="shared" si="38"/>
        <v>2.1480136292365821</v>
      </c>
      <c r="AC335" s="13">
        <f t="shared" si="38"/>
        <v>2.165032468922341</v>
      </c>
      <c r="AD335" s="13">
        <f t="shared" si="38"/>
        <v>2.1737005615406995</v>
      </c>
      <c r="AE335" s="13">
        <f t="shared" si="38"/>
        <v>2.1831668900174011</v>
      </c>
      <c r="AF335" s="13">
        <f t="shared" si="38"/>
        <v>2.1771795325102254</v>
      </c>
      <c r="AG335" s="13">
        <f t="shared" si="38"/>
        <v>2.1759356189367609</v>
      </c>
      <c r="AH335" s="13">
        <f t="shared" si="38"/>
        <v>2.1662872760298422</v>
      </c>
      <c r="AI335" s="13">
        <f t="shared" si="38"/>
        <v>2.1584384754978219</v>
      </c>
      <c r="AJ335" s="13">
        <f t="shared" si="38"/>
        <v>2.1497063537090098</v>
      </c>
      <c r="AK335" s="13"/>
    </row>
    <row r="336" spans="1:37" ht="15.75" customHeight="1" x14ac:dyDescent="0.35">
      <c r="A336" s="13"/>
      <c r="B336" s="40" t="s">
        <v>538</v>
      </c>
      <c r="C336" s="13">
        <f t="shared" si="6"/>
        <v>5.039014438411983</v>
      </c>
      <c r="D336" s="13">
        <f t="shared" ref="D336:AJ336" si="39">D243*$C$296*D$301</f>
        <v>5.5393657846941622</v>
      </c>
      <c r="E336" s="13">
        <f t="shared" si="39"/>
        <v>5.8734952879876365</v>
      </c>
      <c r="F336" s="13">
        <f t="shared" si="39"/>
        <v>5.6584274352151107</v>
      </c>
      <c r="G336" s="13">
        <f t="shared" si="39"/>
        <v>5.519241525510175</v>
      </c>
      <c r="H336" s="13">
        <f t="shared" si="39"/>
        <v>5.7858849973285773</v>
      </c>
      <c r="I336" s="13">
        <f t="shared" si="39"/>
        <v>5.7597510004041581</v>
      </c>
      <c r="J336" s="13">
        <f t="shared" si="39"/>
        <v>5.6673881229100065</v>
      </c>
      <c r="K336" s="13">
        <f t="shared" si="39"/>
        <v>5.6632450075180838</v>
      </c>
      <c r="L336" s="13">
        <f t="shared" si="39"/>
        <v>5.6880910916829883</v>
      </c>
      <c r="M336" s="13">
        <f t="shared" si="39"/>
        <v>5.7038904259241168</v>
      </c>
      <c r="N336" s="13">
        <f t="shared" si="39"/>
        <v>5.7100875618895888</v>
      </c>
      <c r="O336" s="13">
        <f t="shared" si="39"/>
        <v>5.7464822965716795</v>
      </c>
      <c r="P336" s="13">
        <f t="shared" si="39"/>
        <v>5.8425236489973358</v>
      </c>
      <c r="Q336" s="13">
        <f t="shared" si="39"/>
        <v>5.9552886588335605</v>
      </c>
      <c r="R336" s="13">
        <f t="shared" si="39"/>
        <v>6.0362905691935476</v>
      </c>
      <c r="S336" s="13">
        <f t="shared" si="39"/>
        <v>6.1428279210472585</v>
      </c>
      <c r="T336" s="13">
        <f t="shared" si="39"/>
        <v>6.2800800523905052</v>
      </c>
      <c r="U336" s="13">
        <f t="shared" si="39"/>
        <v>6.3483656697066957</v>
      </c>
      <c r="V336" s="13">
        <f t="shared" si="39"/>
        <v>6.4023720226684091</v>
      </c>
      <c r="W336" s="13">
        <f t="shared" si="39"/>
        <v>6.510773331183036</v>
      </c>
      <c r="X336" s="13">
        <f t="shared" si="39"/>
        <v>6.6387639686392177</v>
      </c>
      <c r="Y336" s="13">
        <f t="shared" si="39"/>
        <v>6.744585087187601</v>
      </c>
      <c r="Z336" s="13">
        <f t="shared" si="39"/>
        <v>6.842907995849461</v>
      </c>
      <c r="AA336" s="13">
        <f t="shared" si="39"/>
        <v>6.9469341266758429</v>
      </c>
      <c r="AB336" s="13">
        <f t="shared" si="39"/>
        <v>7.0518296184822722</v>
      </c>
      <c r="AC336" s="13">
        <f t="shared" si="39"/>
        <v>7.1703421031280845</v>
      </c>
      <c r="AD336" s="13">
        <f t="shared" si="39"/>
        <v>7.286140117988321</v>
      </c>
      <c r="AE336" s="13">
        <f t="shared" si="39"/>
        <v>7.4020046370856685</v>
      </c>
      <c r="AF336" s="13">
        <f t="shared" si="39"/>
        <v>7.4826095155256578</v>
      </c>
      <c r="AG336" s="13">
        <f t="shared" si="39"/>
        <v>7.5647715871819772</v>
      </c>
      <c r="AH336" s="13">
        <f t="shared" si="39"/>
        <v>7.6219983069884956</v>
      </c>
      <c r="AI336" s="13">
        <f t="shared" si="39"/>
        <v>7.6971316303179682</v>
      </c>
      <c r="AJ336" s="13">
        <f t="shared" si="39"/>
        <v>7.7654391772724658</v>
      </c>
      <c r="AK336" s="13"/>
    </row>
    <row r="337" spans="1:37" ht="15.75" customHeight="1" x14ac:dyDescent="0.35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</row>
    <row r="338" spans="1:37" ht="15.75" customHeight="1" x14ac:dyDescent="0.35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</row>
    <row r="339" spans="1:37" ht="15.75" customHeight="1" x14ac:dyDescent="0.35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</row>
    <row r="340" spans="1:37" ht="15.75" customHeight="1" x14ac:dyDescent="0.35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</row>
    <row r="341" spans="1:37" ht="15.75" customHeight="1" x14ac:dyDescent="0.35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</row>
    <row r="342" spans="1:37" ht="15.75" customHeight="1" x14ac:dyDescent="0.35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</row>
    <row r="343" spans="1:37" ht="15.75" customHeight="1" x14ac:dyDescent="0.35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</row>
    <row r="344" spans="1:37" ht="15.75" customHeight="1" x14ac:dyDescent="0.35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</row>
    <row r="345" spans="1:37" ht="15.75" customHeight="1" x14ac:dyDescent="0.35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</row>
    <row r="346" spans="1:37" ht="15.75" customHeight="1" x14ac:dyDescent="0.35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</row>
    <row r="347" spans="1:37" ht="15.75" customHeight="1" x14ac:dyDescent="0.35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</row>
    <row r="348" spans="1:37" ht="15.75" customHeight="1" x14ac:dyDescent="0.35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</row>
    <row r="349" spans="1:37" ht="15.75" customHeight="1" x14ac:dyDescent="0.35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</row>
    <row r="350" spans="1:37" ht="15.75" customHeight="1" x14ac:dyDescent="0.35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</row>
    <row r="351" spans="1:37" ht="15.75" customHeight="1" x14ac:dyDescent="0.35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</row>
    <row r="352" spans="1:37" ht="15.75" customHeight="1" x14ac:dyDescent="0.35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</row>
    <row r="353" spans="1:37" ht="15.75" customHeight="1" x14ac:dyDescent="0.35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</row>
    <row r="354" spans="1:37" ht="15.75" customHeight="1" x14ac:dyDescent="0.35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</row>
    <row r="355" spans="1:37" ht="15.75" customHeight="1" x14ac:dyDescent="0.35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</row>
    <row r="356" spans="1:37" ht="15.75" customHeight="1" x14ac:dyDescent="0.35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</row>
    <row r="357" spans="1:37" ht="15.75" customHeight="1" x14ac:dyDescent="0.35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</row>
    <row r="358" spans="1:37" ht="15.75" customHeight="1" x14ac:dyDescent="0.35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</row>
    <row r="359" spans="1:37" ht="15.75" customHeight="1" x14ac:dyDescent="0.35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</row>
    <row r="360" spans="1:37" ht="15.75" customHeight="1" x14ac:dyDescent="0.35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</row>
    <row r="361" spans="1:37" ht="15.75" customHeight="1" x14ac:dyDescent="0.35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</row>
    <row r="362" spans="1:37" ht="15.75" customHeight="1" x14ac:dyDescent="0.35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</row>
    <row r="363" spans="1:37" ht="15.75" customHeight="1" x14ac:dyDescent="0.35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</row>
    <row r="364" spans="1:37" ht="15.75" customHeight="1" x14ac:dyDescent="0.35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</row>
    <row r="365" spans="1:37" ht="15.75" customHeight="1" x14ac:dyDescent="0.35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</row>
    <row r="366" spans="1:37" ht="15.75" customHeight="1" x14ac:dyDescent="0.35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</row>
    <row r="367" spans="1:37" ht="15.75" customHeight="1" x14ac:dyDescent="0.35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</row>
    <row r="368" spans="1:37" ht="15.75" customHeight="1" x14ac:dyDescent="0.35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</row>
    <row r="369" spans="1:37" ht="15.75" customHeight="1" x14ac:dyDescent="0.35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</row>
    <row r="370" spans="1:37" ht="15.75" customHeight="1" x14ac:dyDescent="0.35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</row>
    <row r="371" spans="1:37" ht="15.75" customHeight="1" x14ac:dyDescent="0.35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</row>
    <row r="372" spans="1:37" ht="15.75" customHeight="1" x14ac:dyDescent="0.35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</row>
    <row r="373" spans="1:37" ht="15.75" customHeight="1" x14ac:dyDescent="0.35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</row>
    <row r="374" spans="1:37" ht="15.75" customHeight="1" x14ac:dyDescent="0.35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</row>
    <row r="375" spans="1:37" ht="15.75" customHeight="1" x14ac:dyDescent="0.35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</row>
    <row r="376" spans="1:37" ht="15.75" customHeight="1" x14ac:dyDescent="0.35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</row>
    <row r="377" spans="1:37" ht="15.75" customHeight="1" x14ac:dyDescent="0.35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</row>
    <row r="378" spans="1:37" ht="15.75" customHeight="1" x14ac:dyDescent="0.35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</row>
    <row r="379" spans="1:37" ht="15.75" customHeight="1" x14ac:dyDescent="0.35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</row>
    <row r="380" spans="1:37" ht="15.75" customHeight="1" x14ac:dyDescent="0.35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</row>
    <row r="381" spans="1:37" ht="15.75" customHeight="1" x14ac:dyDescent="0.35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</row>
    <row r="382" spans="1:37" ht="15.75" customHeight="1" x14ac:dyDescent="0.35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</row>
    <row r="383" spans="1:37" ht="15.75" customHeight="1" x14ac:dyDescent="0.35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</row>
    <row r="384" spans="1:37" ht="15.75" customHeight="1" x14ac:dyDescent="0.35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</row>
    <row r="385" spans="1:37" ht="15.75" customHeight="1" x14ac:dyDescent="0.35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</row>
    <row r="386" spans="1:37" ht="15.75" customHeight="1" x14ac:dyDescent="0.35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</row>
    <row r="387" spans="1:37" ht="15.75" customHeight="1" x14ac:dyDescent="0.35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</row>
    <row r="388" spans="1:37" ht="15.75" customHeight="1" x14ac:dyDescent="0.35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</row>
    <row r="389" spans="1:37" ht="15.75" customHeight="1" x14ac:dyDescent="0.35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</row>
    <row r="390" spans="1:37" ht="15.75" customHeight="1" x14ac:dyDescent="0.35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</row>
    <row r="391" spans="1:37" ht="15.75" customHeight="1" x14ac:dyDescent="0.35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</row>
    <row r="392" spans="1:37" ht="15.75" customHeight="1" x14ac:dyDescent="0.35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</row>
    <row r="393" spans="1:37" ht="15.75" customHeight="1" x14ac:dyDescent="0.35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</row>
    <row r="394" spans="1:37" ht="15.75" customHeight="1" x14ac:dyDescent="0.35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</row>
    <row r="395" spans="1:37" ht="15.75" customHeight="1" x14ac:dyDescent="0.35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</row>
    <row r="396" spans="1:37" ht="15.75" customHeight="1" x14ac:dyDescent="0.35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</row>
    <row r="397" spans="1:37" ht="15.75" customHeight="1" x14ac:dyDescent="0.35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</row>
    <row r="398" spans="1:37" ht="15.75" customHeight="1" x14ac:dyDescent="0.35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</row>
    <row r="399" spans="1:37" ht="15.75" customHeight="1" x14ac:dyDescent="0.35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</row>
    <row r="400" spans="1:37" ht="15.75" customHeight="1" x14ac:dyDescent="0.35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</row>
    <row r="401" spans="1:37" ht="15.75" customHeight="1" x14ac:dyDescent="0.35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</row>
    <row r="402" spans="1:37" ht="15.75" customHeight="1" x14ac:dyDescent="0.35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</row>
    <row r="403" spans="1:37" ht="15.75" customHeight="1" x14ac:dyDescent="0.35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</row>
    <row r="404" spans="1:37" ht="15.75" customHeight="1" x14ac:dyDescent="0.35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</row>
    <row r="405" spans="1:37" ht="15.75" customHeight="1" x14ac:dyDescent="0.35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</row>
    <row r="406" spans="1:37" ht="15.75" customHeight="1" x14ac:dyDescent="0.35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</row>
    <row r="407" spans="1:37" ht="15.75" customHeight="1" x14ac:dyDescent="0.35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</row>
    <row r="408" spans="1:37" ht="15.75" customHeight="1" x14ac:dyDescent="0.35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</row>
    <row r="409" spans="1:37" ht="15.75" customHeight="1" x14ac:dyDescent="0.35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</row>
    <row r="410" spans="1:37" ht="15.75" customHeight="1" x14ac:dyDescent="0.35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</row>
    <row r="411" spans="1:37" ht="15.75" customHeight="1" x14ac:dyDescent="0.35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</row>
    <row r="412" spans="1:37" ht="15.75" customHeight="1" x14ac:dyDescent="0.35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</row>
    <row r="413" spans="1:37" ht="15.75" customHeight="1" x14ac:dyDescent="0.35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</row>
    <row r="414" spans="1:37" ht="15.75" customHeight="1" x14ac:dyDescent="0.35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</row>
    <row r="415" spans="1:37" ht="15.75" customHeight="1" x14ac:dyDescent="0.35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</row>
    <row r="416" spans="1:37" ht="15.75" customHeight="1" x14ac:dyDescent="0.35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</row>
    <row r="417" spans="1:37" ht="15.75" customHeight="1" x14ac:dyDescent="0.35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</row>
    <row r="418" spans="1:37" ht="15.75" customHeight="1" x14ac:dyDescent="0.35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</row>
    <row r="419" spans="1:37" ht="15.75" customHeight="1" x14ac:dyDescent="0.35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</row>
    <row r="420" spans="1:37" ht="15.75" customHeight="1" x14ac:dyDescent="0.35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</row>
    <row r="421" spans="1:37" ht="15.75" customHeight="1" x14ac:dyDescent="0.35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</row>
    <row r="422" spans="1:37" ht="15.75" customHeight="1" x14ac:dyDescent="0.35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</row>
    <row r="423" spans="1:37" ht="15.75" customHeight="1" x14ac:dyDescent="0.35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</row>
    <row r="424" spans="1:37" ht="15.75" customHeight="1" x14ac:dyDescent="0.35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</row>
    <row r="425" spans="1:37" ht="15.75" customHeight="1" x14ac:dyDescent="0.35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</row>
    <row r="426" spans="1:37" ht="15.75" customHeight="1" x14ac:dyDescent="0.35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</row>
    <row r="427" spans="1:37" ht="15.75" customHeight="1" x14ac:dyDescent="0.35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</row>
    <row r="428" spans="1:37" ht="15.75" customHeight="1" x14ac:dyDescent="0.35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</row>
    <row r="429" spans="1:37" ht="15.75" customHeight="1" x14ac:dyDescent="0.35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</row>
    <row r="430" spans="1:37" ht="15.75" customHeight="1" x14ac:dyDescent="0.35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</row>
    <row r="431" spans="1:37" ht="15.75" customHeight="1" x14ac:dyDescent="0.35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</row>
    <row r="432" spans="1:37" ht="15.75" customHeight="1" x14ac:dyDescent="0.35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</row>
    <row r="433" spans="1:37" ht="15.75" customHeight="1" x14ac:dyDescent="0.35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</row>
    <row r="434" spans="1:37" ht="15.75" customHeight="1" x14ac:dyDescent="0.35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</row>
    <row r="435" spans="1:37" ht="15.75" customHeight="1" x14ac:dyDescent="0.35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</row>
    <row r="436" spans="1:37" ht="15.75" customHeight="1" x14ac:dyDescent="0.35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</row>
    <row r="437" spans="1:37" ht="15.75" customHeight="1" x14ac:dyDescent="0.35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</row>
    <row r="438" spans="1:37" ht="15.75" customHeight="1" x14ac:dyDescent="0.35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</row>
    <row r="439" spans="1:37" ht="15.75" customHeight="1" x14ac:dyDescent="0.35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</row>
    <row r="440" spans="1:37" ht="15.75" customHeight="1" x14ac:dyDescent="0.35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</row>
    <row r="441" spans="1:37" ht="15.75" customHeight="1" x14ac:dyDescent="0.35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</row>
    <row r="442" spans="1:37" ht="15.75" customHeight="1" x14ac:dyDescent="0.35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</row>
    <row r="443" spans="1:37" ht="15.75" customHeight="1" x14ac:dyDescent="0.35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</row>
    <row r="444" spans="1:37" ht="15.75" customHeight="1" x14ac:dyDescent="0.35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</row>
    <row r="445" spans="1:37" ht="15.75" customHeight="1" x14ac:dyDescent="0.35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</row>
    <row r="446" spans="1:37" ht="15.75" customHeight="1" x14ac:dyDescent="0.35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</row>
    <row r="447" spans="1:37" ht="15.75" customHeight="1" x14ac:dyDescent="0.35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</row>
    <row r="448" spans="1:37" ht="15.75" customHeight="1" x14ac:dyDescent="0.35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</row>
    <row r="449" spans="1:37" ht="15.75" customHeight="1" x14ac:dyDescent="0.35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</row>
    <row r="450" spans="1:37" ht="15.75" customHeight="1" x14ac:dyDescent="0.35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</row>
    <row r="451" spans="1:37" ht="15.75" customHeight="1" x14ac:dyDescent="0.35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</row>
    <row r="452" spans="1:37" ht="15.75" customHeight="1" x14ac:dyDescent="0.35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</row>
    <row r="453" spans="1:37" ht="15.75" customHeight="1" x14ac:dyDescent="0.35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</row>
    <row r="454" spans="1:37" ht="15.75" customHeight="1" x14ac:dyDescent="0.35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</row>
    <row r="455" spans="1:37" ht="15.75" customHeight="1" x14ac:dyDescent="0.35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</row>
    <row r="456" spans="1:37" ht="15.75" customHeight="1" x14ac:dyDescent="0.35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</row>
    <row r="457" spans="1:37" ht="15.75" customHeight="1" x14ac:dyDescent="0.35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</row>
    <row r="458" spans="1:37" ht="15.75" customHeight="1" x14ac:dyDescent="0.35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</row>
    <row r="459" spans="1:37" ht="15.75" customHeight="1" x14ac:dyDescent="0.35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</row>
    <row r="460" spans="1:37" ht="15.75" customHeight="1" x14ac:dyDescent="0.35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</row>
    <row r="461" spans="1:37" ht="15.75" customHeight="1" x14ac:dyDescent="0.35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</row>
    <row r="462" spans="1:37" ht="15.75" customHeight="1" x14ac:dyDescent="0.35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</row>
    <row r="463" spans="1:37" ht="15.75" customHeight="1" x14ac:dyDescent="0.35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</row>
    <row r="464" spans="1:37" ht="15.75" customHeight="1" x14ac:dyDescent="0.35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</row>
    <row r="465" spans="1:37" ht="15.75" customHeight="1" x14ac:dyDescent="0.35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</row>
    <row r="466" spans="1:37" ht="15.75" customHeight="1" x14ac:dyDescent="0.35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</row>
    <row r="467" spans="1:37" ht="15.75" customHeight="1" x14ac:dyDescent="0.35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</row>
    <row r="468" spans="1:37" ht="15.75" customHeight="1" x14ac:dyDescent="0.35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</row>
    <row r="469" spans="1:37" ht="15.75" customHeight="1" x14ac:dyDescent="0.35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</row>
    <row r="470" spans="1:37" ht="15.75" customHeight="1" x14ac:dyDescent="0.35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</row>
    <row r="471" spans="1:37" ht="15.75" customHeight="1" x14ac:dyDescent="0.35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</row>
    <row r="472" spans="1:37" ht="15.75" customHeight="1" x14ac:dyDescent="0.35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</row>
    <row r="473" spans="1:37" ht="15.75" customHeight="1" x14ac:dyDescent="0.35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</row>
    <row r="474" spans="1:37" ht="15.75" customHeight="1" x14ac:dyDescent="0.35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</row>
    <row r="475" spans="1:37" ht="15.75" customHeight="1" x14ac:dyDescent="0.35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</row>
    <row r="476" spans="1:37" ht="15.75" customHeight="1" x14ac:dyDescent="0.35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</row>
    <row r="477" spans="1:37" ht="15.75" customHeight="1" x14ac:dyDescent="0.35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</row>
    <row r="478" spans="1:37" ht="15.75" customHeight="1" x14ac:dyDescent="0.35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</row>
    <row r="479" spans="1:37" ht="15.75" customHeight="1" x14ac:dyDescent="0.35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</row>
    <row r="480" spans="1:37" ht="15.75" customHeight="1" x14ac:dyDescent="0.35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</row>
    <row r="481" spans="1:37" ht="15.75" customHeight="1" x14ac:dyDescent="0.35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</row>
    <row r="482" spans="1:37" ht="15.75" customHeight="1" x14ac:dyDescent="0.35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</row>
    <row r="483" spans="1:37" ht="15.75" customHeight="1" x14ac:dyDescent="0.35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</row>
    <row r="484" spans="1:37" ht="15.75" customHeight="1" x14ac:dyDescent="0.35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</row>
    <row r="485" spans="1:37" ht="15.75" customHeight="1" x14ac:dyDescent="0.35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</row>
    <row r="486" spans="1:37" ht="15.75" customHeight="1" x14ac:dyDescent="0.35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</row>
    <row r="487" spans="1:37" ht="15.75" customHeight="1" x14ac:dyDescent="0.35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</row>
    <row r="488" spans="1:37" ht="15.75" customHeight="1" x14ac:dyDescent="0.35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</row>
    <row r="489" spans="1:37" ht="15.75" customHeight="1" x14ac:dyDescent="0.35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</row>
    <row r="490" spans="1:37" ht="15.75" customHeight="1" x14ac:dyDescent="0.35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</row>
    <row r="491" spans="1:37" ht="15.75" customHeight="1" x14ac:dyDescent="0.35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</row>
    <row r="492" spans="1:37" ht="15.75" customHeight="1" x14ac:dyDescent="0.35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</row>
    <row r="493" spans="1:37" ht="15.75" customHeight="1" x14ac:dyDescent="0.35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</row>
    <row r="494" spans="1:37" ht="15.75" customHeight="1" x14ac:dyDescent="0.35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</row>
    <row r="495" spans="1:37" ht="15.75" customHeight="1" x14ac:dyDescent="0.35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</row>
    <row r="496" spans="1:37" ht="15.75" customHeight="1" x14ac:dyDescent="0.35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</row>
    <row r="497" spans="1:37" ht="15.75" customHeight="1" x14ac:dyDescent="0.35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</row>
    <row r="498" spans="1:37" ht="15.75" customHeight="1" x14ac:dyDescent="0.35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</row>
    <row r="499" spans="1:37" ht="15.75" customHeight="1" x14ac:dyDescent="0.35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</row>
    <row r="500" spans="1:37" ht="15.75" customHeight="1" x14ac:dyDescent="0.35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</row>
    <row r="501" spans="1:37" ht="15.75" customHeight="1" x14ac:dyDescent="0.35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</row>
    <row r="502" spans="1:37" ht="15.75" customHeight="1" x14ac:dyDescent="0.35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</row>
    <row r="503" spans="1:37" ht="15.75" customHeight="1" x14ac:dyDescent="0.35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</row>
    <row r="504" spans="1:37" ht="15.75" customHeight="1" x14ac:dyDescent="0.35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</row>
    <row r="505" spans="1:37" ht="15.75" customHeight="1" x14ac:dyDescent="0.35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</row>
    <row r="506" spans="1:37" ht="15.75" customHeight="1" x14ac:dyDescent="0.35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</row>
    <row r="507" spans="1:37" ht="15.75" customHeight="1" x14ac:dyDescent="0.35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</row>
    <row r="508" spans="1:37" ht="15.75" customHeight="1" x14ac:dyDescent="0.35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</row>
    <row r="509" spans="1:37" ht="15.75" customHeight="1" x14ac:dyDescent="0.35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</row>
    <row r="510" spans="1:37" ht="15.75" customHeight="1" x14ac:dyDescent="0.35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</row>
    <row r="511" spans="1:37" ht="15.75" customHeight="1" x14ac:dyDescent="0.35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</row>
    <row r="512" spans="1:37" ht="15.75" customHeight="1" x14ac:dyDescent="0.35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</row>
    <row r="513" spans="1:37" ht="15.75" customHeight="1" x14ac:dyDescent="0.35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</row>
    <row r="514" spans="1:37" ht="15.75" customHeight="1" x14ac:dyDescent="0.35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</row>
    <row r="515" spans="1:37" ht="15.75" customHeight="1" x14ac:dyDescent="0.35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</row>
    <row r="516" spans="1:37" ht="15.75" customHeight="1" x14ac:dyDescent="0.35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</row>
    <row r="517" spans="1:37" ht="15.75" customHeight="1" x14ac:dyDescent="0.35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</row>
    <row r="518" spans="1:37" ht="15.75" customHeight="1" x14ac:dyDescent="0.35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</row>
    <row r="519" spans="1:37" ht="15.75" customHeight="1" x14ac:dyDescent="0.35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</row>
    <row r="520" spans="1:37" ht="15.75" customHeight="1" x14ac:dyDescent="0.35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</row>
    <row r="521" spans="1:37" ht="15.75" customHeight="1" x14ac:dyDescent="0.35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</row>
    <row r="522" spans="1:37" ht="15.75" customHeight="1" x14ac:dyDescent="0.35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</row>
    <row r="523" spans="1:37" ht="15.75" customHeight="1" x14ac:dyDescent="0.35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</row>
    <row r="524" spans="1:37" ht="15.75" customHeight="1" x14ac:dyDescent="0.35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</row>
    <row r="525" spans="1:37" ht="15.75" customHeight="1" x14ac:dyDescent="0.35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</row>
    <row r="526" spans="1:37" ht="15.75" customHeight="1" x14ac:dyDescent="0.35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</row>
    <row r="527" spans="1:37" ht="15.75" customHeight="1" x14ac:dyDescent="0.35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</row>
    <row r="528" spans="1:37" ht="15.75" customHeight="1" x14ac:dyDescent="0.35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</row>
    <row r="529" spans="1:37" ht="15.75" customHeight="1" x14ac:dyDescent="0.35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</row>
    <row r="530" spans="1:37" ht="15.75" customHeight="1" x14ac:dyDescent="0.35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</row>
    <row r="531" spans="1:37" ht="15.75" customHeight="1" x14ac:dyDescent="0.35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</row>
    <row r="532" spans="1:37" ht="15.75" customHeight="1" x14ac:dyDescent="0.35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</row>
    <row r="533" spans="1:37" ht="15.75" customHeight="1" x14ac:dyDescent="0.35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</row>
    <row r="534" spans="1:37" ht="15.75" customHeight="1" x14ac:dyDescent="0.35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</row>
    <row r="535" spans="1:37" ht="15.75" customHeight="1" x14ac:dyDescent="0.35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</row>
    <row r="536" spans="1:37" ht="15.75" customHeight="1" x14ac:dyDescent="0.35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</row>
    <row r="537" spans="1:37" ht="15.75" customHeight="1" x14ac:dyDescent="0.35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</row>
    <row r="538" spans="1:37" ht="15.75" customHeight="1" x14ac:dyDescent="0.35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</row>
    <row r="539" spans="1:37" ht="15.75" customHeight="1" x14ac:dyDescent="0.35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</row>
    <row r="540" spans="1:37" ht="15.75" customHeight="1" x14ac:dyDescent="0.35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</row>
    <row r="541" spans="1:37" ht="15.75" customHeight="1" x14ac:dyDescent="0.35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</row>
    <row r="542" spans="1:37" ht="15.75" customHeight="1" x14ac:dyDescent="0.35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</row>
    <row r="543" spans="1:37" ht="15.75" customHeight="1" x14ac:dyDescent="0.35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</row>
    <row r="544" spans="1:37" ht="15.75" customHeight="1" x14ac:dyDescent="0.35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</row>
    <row r="545" spans="1:37" ht="15.75" customHeight="1" x14ac:dyDescent="0.35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</row>
    <row r="546" spans="1:37" ht="15.75" customHeight="1" x14ac:dyDescent="0.35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</row>
    <row r="547" spans="1:37" ht="15.75" customHeight="1" x14ac:dyDescent="0.35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</row>
    <row r="548" spans="1:37" ht="15.75" customHeight="1" x14ac:dyDescent="0.35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</row>
    <row r="549" spans="1:37" ht="15.75" customHeight="1" x14ac:dyDescent="0.35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</row>
    <row r="550" spans="1:37" ht="15.75" customHeight="1" x14ac:dyDescent="0.35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</row>
    <row r="551" spans="1:37" ht="15.75" customHeight="1" x14ac:dyDescent="0.35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</row>
    <row r="552" spans="1:37" ht="15.75" customHeight="1" x14ac:dyDescent="0.35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</row>
    <row r="553" spans="1:37" ht="15.75" customHeight="1" x14ac:dyDescent="0.35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</row>
    <row r="554" spans="1:37" ht="15.75" customHeight="1" x14ac:dyDescent="0.35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</row>
    <row r="555" spans="1:37" ht="15.75" customHeight="1" x14ac:dyDescent="0.35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</row>
    <row r="556" spans="1:37" ht="15.75" customHeight="1" x14ac:dyDescent="0.35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</row>
    <row r="557" spans="1:37" ht="15.75" customHeight="1" x14ac:dyDescent="0.35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</row>
    <row r="558" spans="1:37" ht="15.75" customHeight="1" x14ac:dyDescent="0.35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</row>
    <row r="559" spans="1:37" ht="15.75" customHeight="1" x14ac:dyDescent="0.35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</row>
    <row r="560" spans="1:37" ht="15.75" customHeight="1" x14ac:dyDescent="0.35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</row>
    <row r="561" spans="1:37" ht="15.75" customHeight="1" x14ac:dyDescent="0.35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</row>
    <row r="562" spans="1:37" ht="15.75" customHeight="1" x14ac:dyDescent="0.35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</row>
    <row r="563" spans="1:37" ht="15.75" customHeight="1" x14ac:dyDescent="0.35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</row>
    <row r="564" spans="1:37" ht="15.75" customHeight="1" x14ac:dyDescent="0.35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</row>
    <row r="565" spans="1:37" ht="15.75" customHeight="1" x14ac:dyDescent="0.35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</row>
    <row r="566" spans="1:37" ht="15.75" customHeight="1" x14ac:dyDescent="0.35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</row>
    <row r="567" spans="1:37" ht="15.75" customHeight="1" x14ac:dyDescent="0.35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</row>
    <row r="568" spans="1:37" ht="15.75" customHeight="1" x14ac:dyDescent="0.35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</row>
    <row r="569" spans="1:37" ht="15.75" customHeight="1" x14ac:dyDescent="0.35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</row>
    <row r="570" spans="1:37" ht="15.75" customHeight="1" x14ac:dyDescent="0.35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</row>
    <row r="571" spans="1:37" ht="15.75" customHeight="1" x14ac:dyDescent="0.35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</row>
    <row r="572" spans="1:37" ht="15.75" customHeight="1" x14ac:dyDescent="0.35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</row>
    <row r="573" spans="1:37" ht="15.75" customHeight="1" x14ac:dyDescent="0.35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</row>
    <row r="574" spans="1:37" ht="15.75" customHeight="1" x14ac:dyDescent="0.35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</row>
    <row r="575" spans="1:37" ht="15.75" customHeight="1" x14ac:dyDescent="0.35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</row>
    <row r="576" spans="1:37" ht="15.75" customHeight="1" x14ac:dyDescent="0.35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</row>
    <row r="577" spans="1:37" ht="15.75" customHeight="1" x14ac:dyDescent="0.35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</row>
    <row r="578" spans="1:37" ht="15.75" customHeight="1" x14ac:dyDescent="0.35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</row>
    <row r="579" spans="1:37" ht="15.75" customHeight="1" x14ac:dyDescent="0.35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</row>
    <row r="580" spans="1:37" ht="15.75" customHeight="1" x14ac:dyDescent="0.35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</row>
    <row r="581" spans="1:37" ht="15.75" customHeight="1" x14ac:dyDescent="0.35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</row>
    <row r="582" spans="1:37" ht="15.75" customHeight="1" x14ac:dyDescent="0.35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</row>
    <row r="583" spans="1:37" ht="15.75" customHeight="1" x14ac:dyDescent="0.35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</row>
    <row r="584" spans="1:37" ht="15.75" customHeight="1" x14ac:dyDescent="0.35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</row>
    <row r="585" spans="1:37" ht="15.75" customHeight="1" x14ac:dyDescent="0.35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</row>
    <row r="586" spans="1:37" ht="15.75" customHeight="1" x14ac:dyDescent="0.35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</row>
    <row r="587" spans="1:37" ht="15.75" customHeight="1" x14ac:dyDescent="0.35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</row>
    <row r="588" spans="1:37" ht="15.75" customHeight="1" x14ac:dyDescent="0.35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</row>
    <row r="589" spans="1:37" ht="15.75" customHeight="1" x14ac:dyDescent="0.35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</row>
    <row r="590" spans="1:37" ht="15.75" customHeight="1" x14ac:dyDescent="0.35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</row>
    <row r="591" spans="1:37" ht="15.75" customHeight="1" x14ac:dyDescent="0.35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</row>
    <row r="592" spans="1:37" ht="15.75" customHeight="1" x14ac:dyDescent="0.35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</row>
    <row r="593" spans="1:37" ht="15.75" customHeight="1" x14ac:dyDescent="0.35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</row>
    <row r="594" spans="1:37" ht="15.75" customHeight="1" x14ac:dyDescent="0.35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</row>
    <row r="595" spans="1:37" ht="15.75" customHeight="1" x14ac:dyDescent="0.35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</row>
    <row r="596" spans="1:37" ht="15.75" customHeight="1" x14ac:dyDescent="0.35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</row>
    <row r="597" spans="1:37" ht="15.75" customHeight="1" x14ac:dyDescent="0.35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</row>
    <row r="598" spans="1:37" ht="15.75" customHeight="1" x14ac:dyDescent="0.35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</row>
    <row r="599" spans="1:37" ht="15.75" customHeight="1" x14ac:dyDescent="0.35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</row>
    <row r="600" spans="1:37" ht="15.75" customHeight="1" x14ac:dyDescent="0.35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</row>
    <row r="601" spans="1:37" ht="15.75" customHeight="1" x14ac:dyDescent="0.35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</row>
    <row r="602" spans="1:37" ht="15.75" customHeight="1" x14ac:dyDescent="0.35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</row>
    <row r="603" spans="1:37" ht="15.75" customHeight="1" x14ac:dyDescent="0.35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</row>
    <row r="604" spans="1:37" ht="15.75" customHeight="1" x14ac:dyDescent="0.35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</row>
    <row r="605" spans="1:37" ht="15.75" customHeight="1" x14ac:dyDescent="0.35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</row>
    <row r="606" spans="1:37" ht="15.75" customHeight="1" x14ac:dyDescent="0.35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</row>
    <row r="607" spans="1:37" ht="15.75" customHeight="1" x14ac:dyDescent="0.35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</row>
    <row r="608" spans="1:37" ht="15.75" customHeight="1" x14ac:dyDescent="0.35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</row>
    <row r="609" spans="1:37" ht="15.75" customHeight="1" x14ac:dyDescent="0.35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</row>
    <row r="610" spans="1:37" ht="15.75" customHeight="1" x14ac:dyDescent="0.35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</row>
    <row r="611" spans="1:37" ht="15.75" customHeight="1" x14ac:dyDescent="0.35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</row>
    <row r="612" spans="1:37" ht="15.75" customHeight="1" x14ac:dyDescent="0.35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</row>
    <row r="613" spans="1:37" ht="15.75" customHeight="1" x14ac:dyDescent="0.35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</row>
    <row r="614" spans="1:37" ht="15.75" customHeight="1" x14ac:dyDescent="0.35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</row>
    <row r="615" spans="1:37" ht="15.75" customHeight="1" x14ac:dyDescent="0.35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</row>
    <row r="616" spans="1:37" ht="15.75" customHeight="1" x14ac:dyDescent="0.35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</row>
    <row r="617" spans="1:37" ht="15.75" customHeight="1" x14ac:dyDescent="0.35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</row>
    <row r="618" spans="1:37" ht="15.75" customHeight="1" x14ac:dyDescent="0.35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</row>
    <row r="619" spans="1:37" ht="15.75" customHeight="1" x14ac:dyDescent="0.35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</row>
    <row r="620" spans="1:37" ht="15.75" customHeight="1" x14ac:dyDescent="0.35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</row>
    <row r="621" spans="1:37" ht="15.75" customHeight="1" x14ac:dyDescent="0.35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</row>
    <row r="622" spans="1:37" ht="15.75" customHeight="1" x14ac:dyDescent="0.35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</row>
    <row r="623" spans="1:37" ht="15.75" customHeight="1" x14ac:dyDescent="0.35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</row>
    <row r="624" spans="1:37" ht="15.75" customHeight="1" x14ac:dyDescent="0.35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</row>
    <row r="625" spans="1:37" ht="15.75" customHeight="1" x14ac:dyDescent="0.35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</row>
    <row r="626" spans="1:37" ht="15.75" customHeight="1" x14ac:dyDescent="0.35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</row>
    <row r="627" spans="1:37" ht="15.75" customHeight="1" x14ac:dyDescent="0.35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</row>
    <row r="628" spans="1:37" ht="15.75" customHeight="1" x14ac:dyDescent="0.35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</row>
    <row r="629" spans="1:37" ht="15.75" customHeight="1" x14ac:dyDescent="0.35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</row>
    <row r="630" spans="1:37" ht="15.75" customHeight="1" x14ac:dyDescent="0.35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</row>
    <row r="631" spans="1:37" ht="15.75" customHeight="1" x14ac:dyDescent="0.35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</row>
    <row r="632" spans="1:37" ht="15.75" customHeight="1" x14ac:dyDescent="0.35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</row>
    <row r="633" spans="1:37" ht="15.75" customHeight="1" x14ac:dyDescent="0.35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</row>
    <row r="634" spans="1:37" ht="15.75" customHeight="1" x14ac:dyDescent="0.35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</row>
    <row r="635" spans="1:37" ht="15.75" customHeight="1" x14ac:dyDescent="0.35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</row>
    <row r="636" spans="1:37" ht="15.75" customHeight="1" x14ac:dyDescent="0.35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</row>
    <row r="637" spans="1:37" ht="15.75" customHeight="1" x14ac:dyDescent="0.35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</row>
    <row r="638" spans="1:37" ht="15.75" customHeight="1" x14ac:dyDescent="0.35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</row>
    <row r="639" spans="1:37" ht="15.75" customHeight="1" x14ac:dyDescent="0.35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</row>
    <row r="640" spans="1:37" ht="15.75" customHeight="1" x14ac:dyDescent="0.35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</row>
    <row r="641" spans="1:37" ht="15.75" customHeight="1" x14ac:dyDescent="0.35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</row>
    <row r="642" spans="1:37" ht="15.75" customHeight="1" x14ac:dyDescent="0.35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</row>
    <row r="643" spans="1:37" ht="15.75" customHeight="1" x14ac:dyDescent="0.35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</row>
    <row r="644" spans="1:37" ht="15.75" customHeight="1" x14ac:dyDescent="0.35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</row>
    <row r="645" spans="1:37" ht="15.75" customHeight="1" x14ac:dyDescent="0.35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</row>
    <row r="646" spans="1:37" ht="15.75" customHeight="1" x14ac:dyDescent="0.35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</row>
    <row r="647" spans="1:37" ht="15.75" customHeight="1" x14ac:dyDescent="0.35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</row>
    <row r="648" spans="1:37" ht="15.75" customHeight="1" x14ac:dyDescent="0.35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</row>
    <row r="649" spans="1:37" ht="15.75" customHeight="1" x14ac:dyDescent="0.35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</row>
    <row r="650" spans="1:37" ht="15.75" customHeight="1" x14ac:dyDescent="0.35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</row>
    <row r="651" spans="1:37" ht="15.75" customHeight="1" x14ac:dyDescent="0.35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</row>
    <row r="652" spans="1:37" ht="15.75" customHeight="1" x14ac:dyDescent="0.35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</row>
    <row r="653" spans="1:37" ht="15.75" customHeight="1" x14ac:dyDescent="0.35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</row>
    <row r="654" spans="1:37" ht="15.75" customHeight="1" x14ac:dyDescent="0.35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</row>
    <row r="655" spans="1:37" ht="15.75" customHeight="1" x14ac:dyDescent="0.35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</row>
    <row r="656" spans="1:37" ht="15.75" customHeight="1" x14ac:dyDescent="0.35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</row>
    <row r="657" spans="1:37" ht="15.75" customHeight="1" x14ac:dyDescent="0.35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</row>
    <row r="658" spans="1:37" ht="15.75" customHeight="1" x14ac:dyDescent="0.35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</row>
    <row r="659" spans="1:37" ht="15.75" customHeight="1" x14ac:dyDescent="0.35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</row>
    <row r="660" spans="1:37" ht="15.75" customHeight="1" x14ac:dyDescent="0.35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</row>
    <row r="661" spans="1:37" ht="15.75" customHeight="1" x14ac:dyDescent="0.35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</row>
    <row r="662" spans="1:37" ht="15.75" customHeight="1" x14ac:dyDescent="0.35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</row>
    <row r="663" spans="1:37" ht="15.75" customHeight="1" x14ac:dyDescent="0.35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</row>
    <row r="664" spans="1:37" ht="15.75" customHeight="1" x14ac:dyDescent="0.35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</row>
    <row r="665" spans="1:37" ht="15.75" customHeight="1" x14ac:dyDescent="0.35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</row>
    <row r="666" spans="1:37" ht="15.75" customHeight="1" x14ac:dyDescent="0.35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</row>
    <row r="667" spans="1:37" ht="15.75" customHeight="1" x14ac:dyDescent="0.35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</row>
    <row r="668" spans="1:37" ht="15.75" customHeight="1" x14ac:dyDescent="0.35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</row>
    <row r="669" spans="1:37" ht="15.75" customHeight="1" x14ac:dyDescent="0.35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</row>
    <row r="670" spans="1:37" ht="15.75" customHeight="1" x14ac:dyDescent="0.35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</row>
    <row r="671" spans="1:37" ht="15.75" customHeight="1" x14ac:dyDescent="0.35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</row>
    <row r="672" spans="1:37" ht="15.75" customHeight="1" x14ac:dyDescent="0.35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</row>
    <row r="673" spans="1:37" ht="15.75" customHeight="1" x14ac:dyDescent="0.35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</row>
    <row r="674" spans="1:37" ht="15.75" customHeight="1" x14ac:dyDescent="0.35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</row>
    <row r="675" spans="1:37" ht="15.75" customHeight="1" x14ac:dyDescent="0.35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</row>
    <row r="676" spans="1:37" ht="15.75" customHeight="1" x14ac:dyDescent="0.35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</row>
    <row r="677" spans="1:37" ht="15.75" customHeight="1" x14ac:dyDescent="0.35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</row>
    <row r="678" spans="1:37" ht="15.75" customHeight="1" x14ac:dyDescent="0.35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</row>
    <row r="679" spans="1:37" ht="15.75" customHeight="1" x14ac:dyDescent="0.35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</row>
    <row r="680" spans="1:37" ht="15.75" customHeight="1" x14ac:dyDescent="0.35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</row>
    <row r="681" spans="1:37" ht="15.75" customHeight="1" x14ac:dyDescent="0.35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</row>
    <row r="682" spans="1:37" ht="15.75" customHeight="1" x14ac:dyDescent="0.35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</row>
    <row r="683" spans="1:37" ht="15.75" customHeight="1" x14ac:dyDescent="0.35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</row>
    <row r="684" spans="1:37" ht="15.75" customHeight="1" x14ac:dyDescent="0.35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</row>
    <row r="685" spans="1:37" ht="15.75" customHeight="1" x14ac:dyDescent="0.35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</row>
    <row r="686" spans="1:37" ht="15.75" customHeight="1" x14ac:dyDescent="0.35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</row>
    <row r="687" spans="1:37" ht="15.75" customHeight="1" x14ac:dyDescent="0.35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</row>
    <row r="688" spans="1:37" ht="15.75" customHeight="1" x14ac:dyDescent="0.35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</row>
    <row r="689" spans="1:37" ht="15.75" customHeight="1" x14ac:dyDescent="0.35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</row>
    <row r="690" spans="1:37" ht="15.75" customHeight="1" x14ac:dyDescent="0.35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</row>
    <row r="691" spans="1:37" ht="15.75" customHeight="1" x14ac:dyDescent="0.35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</row>
    <row r="692" spans="1:37" ht="15.75" customHeight="1" x14ac:dyDescent="0.35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</row>
    <row r="693" spans="1:37" ht="15.75" customHeight="1" x14ac:dyDescent="0.35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</row>
    <row r="694" spans="1:37" ht="15.75" customHeight="1" x14ac:dyDescent="0.35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</row>
    <row r="695" spans="1:37" ht="15.75" customHeight="1" x14ac:dyDescent="0.35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</row>
    <row r="696" spans="1:37" ht="15.75" customHeight="1" x14ac:dyDescent="0.35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</row>
    <row r="697" spans="1:37" ht="15.75" customHeight="1" x14ac:dyDescent="0.35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</row>
    <row r="698" spans="1:37" ht="15.75" customHeight="1" x14ac:dyDescent="0.35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</row>
    <row r="699" spans="1:37" ht="15.75" customHeight="1" x14ac:dyDescent="0.35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</row>
    <row r="700" spans="1:37" ht="15.75" customHeight="1" x14ac:dyDescent="0.35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</row>
    <row r="701" spans="1:37" ht="15.75" customHeight="1" x14ac:dyDescent="0.35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</row>
    <row r="702" spans="1:37" ht="15.75" customHeight="1" x14ac:dyDescent="0.35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</row>
    <row r="703" spans="1:37" ht="15.75" customHeight="1" x14ac:dyDescent="0.35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</row>
    <row r="704" spans="1:37" ht="15.75" customHeight="1" x14ac:dyDescent="0.35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</row>
    <row r="705" spans="1:37" ht="15.75" customHeight="1" x14ac:dyDescent="0.35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</row>
    <row r="706" spans="1:37" ht="15.75" customHeight="1" x14ac:dyDescent="0.35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</row>
    <row r="707" spans="1:37" ht="15.75" customHeight="1" x14ac:dyDescent="0.35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</row>
    <row r="708" spans="1:37" ht="15.75" customHeight="1" x14ac:dyDescent="0.35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</row>
    <row r="709" spans="1:37" ht="15.75" customHeight="1" x14ac:dyDescent="0.35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</row>
    <row r="710" spans="1:37" ht="15.75" customHeight="1" x14ac:dyDescent="0.35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</row>
    <row r="711" spans="1:37" ht="15.75" customHeight="1" x14ac:dyDescent="0.35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</row>
    <row r="712" spans="1:37" ht="15.75" customHeight="1" x14ac:dyDescent="0.35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</row>
    <row r="713" spans="1:37" ht="15.75" customHeight="1" x14ac:dyDescent="0.35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</row>
    <row r="714" spans="1:37" ht="15.75" customHeight="1" x14ac:dyDescent="0.35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</row>
    <row r="715" spans="1:37" ht="15.75" customHeight="1" x14ac:dyDescent="0.35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</row>
    <row r="716" spans="1:37" ht="15.75" customHeight="1" x14ac:dyDescent="0.35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</row>
    <row r="717" spans="1:37" ht="15.75" customHeight="1" x14ac:dyDescent="0.35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</row>
    <row r="718" spans="1:37" ht="15.75" customHeight="1" x14ac:dyDescent="0.35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</row>
    <row r="719" spans="1:37" ht="15.75" customHeight="1" x14ac:dyDescent="0.35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</row>
    <row r="720" spans="1:37" ht="15.75" customHeight="1" x14ac:dyDescent="0.35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</row>
    <row r="721" spans="1:37" ht="15.75" customHeight="1" x14ac:dyDescent="0.35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</row>
    <row r="722" spans="1:37" ht="15.75" customHeight="1" x14ac:dyDescent="0.35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</row>
    <row r="723" spans="1:37" ht="15.75" customHeight="1" x14ac:dyDescent="0.35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</row>
    <row r="724" spans="1:37" ht="15.75" customHeight="1" x14ac:dyDescent="0.35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</row>
    <row r="725" spans="1:37" ht="15.75" customHeight="1" x14ac:dyDescent="0.35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</row>
    <row r="726" spans="1:37" ht="15.75" customHeight="1" x14ac:dyDescent="0.35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</row>
    <row r="727" spans="1:37" ht="15.75" customHeight="1" x14ac:dyDescent="0.35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</row>
    <row r="728" spans="1:37" ht="15.75" customHeight="1" x14ac:dyDescent="0.35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</row>
    <row r="729" spans="1:37" ht="15.75" customHeight="1" x14ac:dyDescent="0.35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</row>
    <row r="730" spans="1:37" ht="15.75" customHeight="1" x14ac:dyDescent="0.35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</row>
    <row r="731" spans="1:37" ht="15.75" customHeight="1" x14ac:dyDescent="0.35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</row>
    <row r="732" spans="1:37" ht="15.75" customHeight="1" x14ac:dyDescent="0.35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</row>
    <row r="733" spans="1:37" ht="15.75" customHeight="1" x14ac:dyDescent="0.35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</row>
    <row r="734" spans="1:37" ht="15.75" customHeight="1" x14ac:dyDescent="0.35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</row>
    <row r="735" spans="1:37" ht="15.75" customHeight="1" x14ac:dyDescent="0.35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</row>
    <row r="736" spans="1:37" ht="15.75" customHeight="1" x14ac:dyDescent="0.35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</row>
    <row r="737" spans="1:37" ht="15.75" customHeight="1" x14ac:dyDescent="0.35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</row>
    <row r="738" spans="1:37" ht="15.75" customHeight="1" x14ac:dyDescent="0.35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</row>
    <row r="739" spans="1:37" ht="15.75" customHeight="1" x14ac:dyDescent="0.35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</row>
    <row r="740" spans="1:37" ht="15.75" customHeight="1" x14ac:dyDescent="0.35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</row>
    <row r="741" spans="1:37" ht="15.75" customHeight="1" x14ac:dyDescent="0.35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</row>
    <row r="742" spans="1:37" ht="15.75" customHeight="1" x14ac:dyDescent="0.35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</row>
    <row r="743" spans="1:37" ht="15.75" customHeight="1" x14ac:dyDescent="0.35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</row>
    <row r="744" spans="1:37" ht="15.75" customHeight="1" x14ac:dyDescent="0.35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</row>
    <row r="745" spans="1:37" ht="15.75" customHeight="1" x14ac:dyDescent="0.35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</row>
    <row r="746" spans="1:37" ht="15.75" customHeight="1" x14ac:dyDescent="0.35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</row>
    <row r="747" spans="1:37" ht="15.75" customHeight="1" x14ac:dyDescent="0.35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</row>
    <row r="748" spans="1:37" ht="15.75" customHeight="1" x14ac:dyDescent="0.35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</row>
    <row r="749" spans="1:37" ht="15.75" customHeight="1" x14ac:dyDescent="0.35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</row>
    <row r="750" spans="1:37" ht="15.75" customHeight="1" x14ac:dyDescent="0.35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</row>
    <row r="751" spans="1:37" ht="15.75" customHeight="1" x14ac:dyDescent="0.35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</row>
    <row r="752" spans="1:37" ht="15.75" customHeight="1" x14ac:dyDescent="0.35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</row>
    <row r="753" spans="1:37" ht="15.75" customHeight="1" x14ac:dyDescent="0.35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</row>
    <row r="754" spans="1:37" ht="15.75" customHeight="1" x14ac:dyDescent="0.35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</row>
    <row r="755" spans="1:37" ht="15.75" customHeight="1" x14ac:dyDescent="0.35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</row>
    <row r="756" spans="1:37" ht="15.75" customHeight="1" x14ac:dyDescent="0.35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</row>
    <row r="757" spans="1:37" ht="15.75" customHeight="1" x14ac:dyDescent="0.35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</row>
    <row r="758" spans="1:37" ht="15.75" customHeight="1" x14ac:dyDescent="0.35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</row>
    <row r="759" spans="1:37" ht="15.75" customHeight="1" x14ac:dyDescent="0.35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</row>
    <row r="760" spans="1:37" ht="15.75" customHeight="1" x14ac:dyDescent="0.35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</row>
    <row r="761" spans="1:37" ht="15.75" customHeight="1" x14ac:dyDescent="0.35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</row>
    <row r="762" spans="1:37" ht="15.75" customHeight="1" x14ac:dyDescent="0.35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</row>
    <row r="763" spans="1:37" ht="15.75" customHeight="1" x14ac:dyDescent="0.35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</row>
    <row r="764" spans="1:37" ht="15.75" customHeight="1" x14ac:dyDescent="0.35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</row>
    <row r="765" spans="1:37" ht="15.75" customHeight="1" x14ac:dyDescent="0.35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</row>
    <row r="766" spans="1:37" ht="15.75" customHeight="1" x14ac:dyDescent="0.35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</row>
    <row r="767" spans="1:37" ht="15.75" customHeight="1" x14ac:dyDescent="0.35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</row>
    <row r="768" spans="1:37" ht="15.75" customHeight="1" x14ac:dyDescent="0.35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</row>
    <row r="769" spans="1:37" ht="15.75" customHeight="1" x14ac:dyDescent="0.35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</row>
    <row r="770" spans="1:37" ht="15.75" customHeight="1" x14ac:dyDescent="0.35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</row>
    <row r="771" spans="1:37" ht="15.75" customHeight="1" x14ac:dyDescent="0.35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</row>
    <row r="772" spans="1:37" ht="15.75" customHeight="1" x14ac:dyDescent="0.35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</row>
    <row r="773" spans="1:37" ht="15.75" customHeight="1" x14ac:dyDescent="0.35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</row>
    <row r="774" spans="1:37" ht="15.75" customHeight="1" x14ac:dyDescent="0.35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</row>
    <row r="775" spans="1:37" ht="15.75" customHeight="1" x14ac:dyDescent="0.35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</row>
    <row r="776" spans="1:37" ht="15.75" customHeight="1" x14ac:dyDescent="0.35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</row>
    <row r="777" spans="1:37" ht="15.75" customHeight="1" x14ac:dyDescent="0.35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</row>
    <row r="778" spans="1:37" ht="15.75" customHeight="1" x14ac:dyDescent="0.35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</row>
    <row r="779" spans="1:37" ht="15.75" customHeight="1" x14ac:dyDescent="0.35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</row>
    <row r="780" spans="1:37" ht="15.75" customHeight="1" x14ac:dyDescent="0.35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</row>
    <row r="781" spans="1:37" ht="15.75" customHeight="1" x14ac:dyDescent="0.35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</row>
    <row r="782" spans="1:37" ht="15.75" customHeight="1" x14ac:dyDescent="0.35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</row>
    <row r="783" spans="1:37" ht="15.75" customHeight="1" x14ac:dyDescent="0.35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</row>
    <row r="784" spans="1:37" ht="15.75" customHeight="1" x14ac:dyDescent="0.35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</row>
    <row r="785" spans="1:37" ht="15.75" customHeight="1" x14ac:dyDescent="0.35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</row>
    <row r="786" spans="1:37" ht="15.75" customHeight="1" x14ac:dyDescent="0.35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</row>
    <row r="787" spans="1:37" ht="15.75" customHeight="1" x14ac:dyDescent="0.35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</row>
    <row r="788" spans="1:37" ht="15.75" customHeight="1" x14ac:dyDescent="0.35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</row>
    <row r="789" spans="1:37" ht="15.75" customHeight="1" x14ac:dyDescent="0.35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</row>
    <row r="790" spans="1:37" ht="15.75" customHeight="1" x14ac:dyDescent="0.35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</row>
    <row r="791" spans="1:37" ht="15.75" customHeight="1" x14ac:dyDescent="0.35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</row>
    <row r="792" spans="1:37" ht="15.75" customHeight="1" x14ac:dyDescent="0.35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</row>
    <row r="793" spans="1:37" ht="15.75" customHeight="1" x14ac:dyDescent="0.35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</row>
    <row r="794" spans="1:37" ht="15.75" customHeight="1" x14ac:dyDescent="0.35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</row>
    <row r="795" spans="1:37" ht="15.75" customHeight="1" x14ac:dyDescent="0.35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</row>
    <row r="796" spans="1:37" ht="15.75" customHeight="1" x14ac:dyDescent="0.35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</row>
    <row r="797" spans="1:37" ht="15.75" customHeight="1" x14ac:dyDescent="0.35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</row>
    <row r="798" spans="1:37" ht="15.75" customHeight="1" x14ac:dyDescent="0.35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</row>
    <row r="799" spans="1:37" ht="15.75" customHeight="1" x14ac:dyDescent="0.35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</row>
    <row r="800" spans="1:37" ht="15.75" customHeight="1" x14ac:dyDescent="0.35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</row>
    <row r="801" spans="1:37" ht="15.75" customHeight="1" x14ac:dyDescent="0.35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</row>
    <row r="802" spans="1:37" ht="15.75" customHeight="1" x14ac:dyDescent="0.35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</row>
    <row r="803" spans="1:37" ht="15.75" customHeight="1" x14ac:dyDescent="0.35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</row>
    <row r="804" spans="1:37" ht="15.75" customHeight="1" x14ac:dyDescent="0.35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</row>
    <row r="805" spans="1:37" ht="15.75" customHeight="1" x14ac:dyDescent="0.35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</row>
    <row r="806" spans="1:37" ht="15.75" customHeight="1" x14ac:dyDescent="0.35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</row>
    <row r="807" spans="1:37" ht="15.75" customHeight="1" x14ac:dyDescent="0.35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</row>
    <row r="808" spans="1:37" ht="15.75" customHeight="1" x14ac:dyDescent="0.35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</row>
    <row r="809" spans="1:37" ht="15.75" customHeight="1" x14ac:dyDescent="0.35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</row>
    <row r="810" spans="1:37" ht="15.75" customHeight="1" x14ac:dyDescent="0.35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</row>
    <row r="811" spans="1:37" ht="15.75" customHeight="1" x14ac:dyDescent="0.35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</row>
    <row r="812" spans="1:37" ht="15.75" customHeight="1" x14ac:dyDescent="0.35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</row>
    <row r="813" spans="1:37" ht="15.75" customHeight="1" x14ac:dyDescent="0.35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</row>
    <row r="814" spans="1:37" ht="15.75" customHeight="1" x14ac:dyDescent="0.35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</row>
    <row r="815" spans="1:37" ht="15.75" customHeight="1" x14ac:dyDescent="0.35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</row>
    <row r="816" spans="1:37" ht="15.75" customHeight="1" x14ac:dyDescent="0.35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</row>
    <row r="817" spans="1:37" ht="15.75" customHeight="1" x14ac:dyDescent="0.35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</row>
    <row r="818" spans="1:37" ht="15.75" customHeight="1" x14ac:dyDescent="0.35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</row>
    <row r="819" spans="1:37" ht="15.75" customHeight="1" x14ac:dyDescent="0.35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</row>
    <row r="820" spans="1:37" ht="15.75" customHeight="1" x14ac:dyDescent="0.35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</row>
    <row r="821" spans="1:37" ht="15.75" customHeight="1" x14ac:dyDescent="0.35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</row>
    <row r="822" spans="1:37" ht="15.75" customHeight="1" x14ac:dyDescent="0.35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</row>
    <row r="823" spans="1:37" ht="15.75" customHeight="1" x14ac:dyDescent="0.35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</row>
    <row r="824" spans="1:37" ht="15.75" customHeight="1" x14ac:dyDescent="0.35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</row>
    <row r="825" spans="1:37" ht="15.75" customHeight="1" x14ac:dyDescent="0.35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</row>
    <row r="826" spans="1:37" ht="15.75" customHeight="1" x14ac:dyDescent="0.35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</row>
    <row r="827" spans="1:37" ht="15.75" customHeight="1" x14ac:dyDescent="0.35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</row>
    <row r="828" spans="1:37" ht="15.75" customHeight="1" x14ac:dyDescent="0.35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</row>
    <row r="829" spans="1:37" ht="15.75" customHeight="1" x14ac:dyDescent="0.35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</row>
    <row r="830" spans="1:37" ht="15.75" customHeight="1" x14ac:dyDescent="0.35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</row>
    <row r="831" spans="1:37" ht="15.75" customHeight="1" x14ac:dyDescent="0.35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</row>
    <row r="832" spans="1:37" ht="15.75" customHeight="1" x14ac:dyDescent="0.35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</row>
    <row r="833" spans="1:37" ht="15.75" customHeight="1" x14ac:dyDescent="0.35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</row>
    <row r="834" spans="1:37" ht="15.75" customHeight="1" x14ac:dyDescent="0.35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</row>
    <row r="835" spans="1:37" ht="15.75" customHeight="1" x14ac:dyDescent="0.35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</row>
    <row r="836" spans="1:37" ht="15.75" customHeight="1" x14ac:dyDescent="0.35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</row>
    <row r="837" spans="1:37" ht="15.75" customHeight="1" x14ac:dyDescent="0.35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</row>
    <row r="838" spans="1:37" ht="15.75" customHeight="1" x14ac:dyDescent="0.35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</row>
    <row r="839" spans="1:37" ht="15.75" customHeight="1" x14ac:dyDescent="0.35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</row>
    <row r="840" spans="1:37" ht="15.75" customHeight="1" x14ac:dyDescent="0.35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</row>
    <row r="841" spans="1:37" ht="15.75" customHeight="1" x14ac:dyDescent="0.35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</row>
    <row r="842" spans="1:37" ht="15.75" customHeight="1" x14ac:dyDescent="0.35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</row>
    <row r="843" spans="1:37" ht="15.75" customHeight="1" x14ac:dyDescent="0.35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</row>
    <row r="844" spans="1:37" ht="15.75" customHeight="1" x14ac:dyDescent="0.35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</row>
    <row r="845" spans="1:37" ht="15.75" customHeight="1" x14ac:dyDescent="0.35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</row>
    <row r="846" spans="1:37" ht="15.75" customHeight="1" x14ac:dyDescent="0.35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</row>
    <row r="847" spans="1:37" ht="15.75" customHeight="1" x14ac:dyDescent="0.35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</row>
    <row r="848" spans="1:37" ht="15.75" customHeight="1" x14ac:dyDescent="0.35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</row>
    <row r="849" spans="1:37" ht="15.75" customHeight="1" x14ac:dyDescent="0.35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</row>
    <row r="850" spans="1:37" ht="15.75" customHeight="1" x14ac:dyDescent="0.35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</row>
    <row r="851" spans="1:37" ht="15.75" customHeight="1" x14ac:dyDescent="0.35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</row>
    <row r="852" spans="1:37" ht="15.75" customHeight="1" x14ac:dyDescent="0.35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</row>
    <row r="853" spans="1:37" ht="15.75" customHeight="1" x14ac:dyDescent="0.35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</row>
    <row r="854" spans="1:37" ht="15.75" customHeight="1" x14ac:dyDescent="0.35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</row>
    <row r="855" spans="1:37" ht="15.75" customHeight="1" x14ac:dyDescent="0.35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</row>
    <row r="856" spans="1:37" ht="15.75" customHeight="1" x14ac:dyDescent="0.35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</row>
    <row r="857" spans="1:37" ht="15.75" customHeight="1" x14ac:dyDescent="0.35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</row>
    <row r="858" spans="1:37" ht="15.75" customHeight="1" x14ac:dyDescent="0.35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</row>
    <row r="859" spans="1:37" ht="15.75" customHeight="1" x14ac:dyDescent="0.35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</row>
    <row r="860" spans="1:37" ht="15.75" customHeight="1" x14ac:dyDescent="0.35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</row>
    <row r="861" spans="1:37" ht="15.75" customHeight="1" x14ac:dyDescent="0.35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</row>
    <row r="862" spans="1:37" ht="15.75" customHeight="1" x14ac:dyDescent="0.35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</row>
    <row r="863" spans="1:37" ht="15.75" customHeight="1" x14ac:dyDescent="0.35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</row>
    <row r="864" spans="1:37" ht="15.75" customHeight="1" x14ac:dyDescent="0.35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</row>
    <row r="865" spans="1:37" ht="15.75" customHeight="1" x14ac:dyDescent="0.35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</row>
    <row r="866" spans="1:37" ht="15.75" customHeight="1" x14ac:dyDescent="0.35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</row>
    <row r="867" spans="1:37" ht="15.75" customHeight="1" x14ac:dyDescent="0.35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</row>
    <row r="868" spans="1:37" ht="15.75" customHeight="1" x14ac:dyDescent="0.35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</row>
    <row r="869" spans="1:37" ht="15.75" customHeight="1" x14ac:dyDescent="0.35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</row>
    <row r="870" spans="1:37" ht="15.75" customHeight="1" x14ac:dyDescent="0.35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</row>
    <row r="871" spans="1:37" ht="15.75" customHeight="1" x14ac:dyDescent="0.35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</row>
    <row r="872" spans="1:37" ht="15.75" customHeight="1" x14ac:dyDescent="0.35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</row>
    <row r="873" spans="1:37" ht="15.75" customHeight="1" x14ac:dyDescent="0.35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</row>
    <row r="874" spans="1:37" ht="15.75" customHeight="1" x14ac:dyDescent="0.35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</row>
    <row r="875" spans="1:37" ht="15.75" customHeight="1" x14ac:dyDescent="0.35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</row>
    <row r="876" spans="1:37" ht="15.75" customHeight="1" x14ac:dyDescent="0.35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</row>
    <row r="877" spans="1:37" ht="15.75" customHeight="1" x14ac:dyDescent="0.35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</row>
    <row r="878" spans="1:37" ht="15.75" customHeight="1" x14ac:dyDescent="0.35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</row>
    <row r="879" spans="1:37" ht="15.75" customHeight="1" x14ac:dyDescent="0.35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</row>
    <row r="880" spans="1:37" ht="15.75" customHeight="1" x14ac:dyDescent="0.35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</row>
    <row r="881" spans="1:37" ht="15.75" customHeight="1" x14ac:dyDescent="0.35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</row>
    <row r="882" spans="1:37" ht="15.75" customHeight="1" x14ac:dyDescent="0.35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</row>
    <row r="883" spans="1:37" ht="15.75" customHeight="1" x14ac:dyDescent="0.35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</row>
    <row r="884" spans="1:37" ht="15.75" customHeight="1" x14ac:dyDescent="0.35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</row>
    <row r="885" spans="1:37" ht="15.75" customHeight="1" x14ac:dyDescent="0.35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</row>
    <row r="886" spans="1:37" ht="15.75" customHeight="1" x14ac:dyDescent="0.35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</row>
    <row r="887" spans="1:37" ht="15.75" customHeight="1" x14ac:dyDescent="0.35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</row>
    <row r="888" spans="1:37" ht="15.75" customHeight="1" x14ac:dyDescent="0.35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</row>
    <row r="889" spans="1:37" ht="15.75" customHeight="1" x14ac:dyDescent="0.35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</row>
    <row r="890" spans="1:37" ht="15.75" customHeight="1" x14ac:dyDescent="0.35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</row>
    <row r="891" spans="1:37" ht="15.75" customHeight="1" x14ac:dyDescent="0.35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</row>
    <row r="892" spans="1:37" ht="15.75" customHeight="1" x14ac:dyDescent="0.35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</row>
    <row r="893" spans="1:37" ht="15.75" customHeight="1" x14ac:dyDescent="0.35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</row>
    <row r="894" spans="1:37" ht="15.75" customHeight="1" x14ac:dyDescent="0.35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</row>
    <row r="895" spans="1:37" ht="15.75" customHeight="1" x14ac:dyDescent="0.35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</row>
    <row r="896" spans="1:37" ht="15.75" customHeight="1" x14ac:dyDescent="0.35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</row>
    <row r="897" spans="1:37" ht="15.75" customHeight="1" x14ac:dyDescent="0.35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</row>
    <row r="898" spans="1:37" ht="15.75" customHeight="1" x14ac:dyDescent="0.35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</row>
    <row r="899" spans="1:37" ht="15.75" customHeight="1" x14ac:dyDescent="0.35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</row>
    <row r="900" spans="1:37" ht="15.75" customHeight="1" x14ac:dyDescent="0.35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</row>
    <row r="901" spans="1:37" ht="15.75" customHeight="1" x14ac:dyDescent="0.35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</row>
    <row r="902" spans="1:37" ht="15.75" customHeight="1" x14ac:dyDescent="0.35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</row>
    <row r="903" spans="1:37" ht="15.75" customHeight="1" x14ac:dyDescent="0.35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</row>
    <row r="904" spans="1:37" ht="15.75" customHeight="1" x14ac:dyDescent="0.35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</row>
    <row r="905" spans="1:37" ht="15.75" customHeight="1" x14ac:dyDescent="0.35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</row>
    <row r="906" spans="1:37" ht="15.75" customHeight="1" x14ac:dyDescent="0.35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</row>
    <row r="907" spans="1:37" ht="15.75" customHeight="1" x14ac:dyDescent="0.35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</row>
    <row r="908" spans="1:37" ht="15.75" customHeight="1" x14ac:dyDescent="0.35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</row>
    <row r="909" spans="1:37" ht="15.75" customHeight="1" x14ac:dyDescent="0.35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</row>
    <row r="910" spans="1:37" ht="15.75" customHeight="1" x14ac:dyDescent="0.35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</row>
    <row r="911" spans="1:37" ht="15.75" customHeight="1" x14ac:dyDescent="0.35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</row>
    <row r="912" spans="1:37" ht="15.75" customHeight="1" x14ac:dyDescent="0.35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</row>
    <row r="913" spans="1:37" ht="15.75" customHeight="1" x14ac:dyDescent="0.35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</row>
    <row r="914" spans="1:37" ht="15.75" customHeight="1" x14ac:dyDescent="0.35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</row>
    <row r="915" spans="1:37" ht="15.75" customHeight="1" x14ac:dyDescent="0.35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</row>
    <row r="916" spans="1:37" ht="15.75" customHeight="1" x14ac:dyDescent="0.35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</row>
    <row r="917" spans="1:37" ht="15.75" customHeight="1" x14ac:dyDescent="0.35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</row>
    <row r="918" spans="1:37" ht="15.75" customHeight="1" x14ac:dyDescent="0.35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</row>
    <row r="919" spans="1:37" ht="15.75" customHeight="1" x14ac:dyDescent="0.35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</row>
    <row r="920" spans="1:37" ht="15.75" customHeight="1" x14ac:dyDescent="0.35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</row>
    <row r="921" spans="1:37" ht="15.75" customHeight="1" x14ac:dyDescent="0.35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</row>
    <row r="922" spans="1:37" ht="15.75" customHeight="1" x14ac:dyDescent="0.35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</row>
    <row r="923" spans="1:37" ht="15.75" customHeight="1" x14ac:dyDescent="0.35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</row>
    <row r="924" spans="1:37" ht="15.75" customHeight="1" x14ac:dyDescent="0.35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</row>
    <row r="925" spans="1:37" ht="15.75" customHeight="1" x14ac:dyDescent="0.35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</row>
    <row r="926" spans="1:37" ht="15.75" customHeight="1" x14ac:dyDescent="0.35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</row>
    <row r="927" spans="1:37" ht="15.75" customHeight="1" x14ac:dyDescent="0.35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</row>
    <row r="928" spans="1:37" ht="15.75" customHeight="1" x14ac:dyDescent="0.35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</row>
    <row r="929" spans="1:37" ht="15.75" customHeight="1" x14ac:dyDescent="0.35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</row>
    <row r="930" spans="1:37" ht="15.75" customHeight="1" x14ac:dyDescent="0.35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</row>
    <row r="931" spans="1:37" ht="15.75" customHeight="1" x14ac:dyDescent="0.35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</row>
    <row r="932" spans="1:37" ht="15.75" customHeight="1" x14ac:dyDescent="0.35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</row>
    <row r="933" spans="1:37" ht="15.75" customHeight="1" x14ac:dyDescent="0.35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</row>
    <row r="934" spans="1:37" ht="15.75" customHeight="1" x14ac:dyDescent="0.35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</row>
    <row r="935" spans="1:37" ht="15.75" customHeight="1" x14ac:dyDescent="0.35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</row>
    <row r="936" spans="1:37" ht="15.75" customHeight="1" x14ac:dyDescent="0.35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</row>
    <row r="937" spans="1:37" ht="15.75" customHeight="1" x14ac:dyDescent="0.35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</row>
    <row r="938" spans="1:37" ht="15.75" customHeight="1" x14ac:dyDescent="0.35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</row>
    <row r="939" spans="1:37" ht="15.75" customHeight="1" x14ac:dyDescent="0.35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</row>
    <row r="940" spans="1:37" ht="15.75" customHeight="1" x14ac:dyDescent="0.35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</row>
    <row r="941" spans="1:37" ht="15.75" customHeight="1" x14ac:dyDescent="0.35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</row>
    <row r="942" spans="1:37" ht="15.75" customHeight="1" x14ac:dyDescent="0.35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</row>
    <row r="943" spans="1:37" ht="15.75" customHeight="1" x14ac:dyDescent="0.35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</row>
    <row r="944" spans="1:37" ht="15.75" customHeight="1" x14ac:dyDescent="0.35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</row>
    <row r="945" spans="1:37" ht="15.75" customHeight="1" x14ac:dyDescent="0.35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</row>
    <row r="946" spans="1:37" ht="15.75" customHeight="1" x14ac:dyDescent="0.35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</row>
    <row r="947" spans="1:37" ht="15.75" customHeight="1" x14ac:dyDescent="0.35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</row>
    <row r="948" spans="1:37" ht="15.75" customHeight="1" x14ac:dyDescent="0.35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</row>
    <row r="949" spans="1:37" ht="15.75" customHeight="1" x14ac:dyDescent="0.35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</row>
    <row r="950" spans="1:37" ht="15.75" customHeight="1" x14ac:dyDescent="0.35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</row>
    <row r="951" spans="1:37" ht="15.75" customHeight="1" x14ac:dyDescent="0.35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</row>
    <row r="952" spans="1:37" ht="15.75" customHeight="1" x14ac:dyDescent="0.35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</row>
    <row r="953" spans="1:37" ht="15.75" customHeight="1" x14ac:dyDescent="0.35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</row>
    <row r="954" spans="1:37" ht="15.75" customHeight="1" x14ac:dyDescent="0.35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</row>
    <row r="955" spans="1:37" ht="15.75" customHeight="1" x14ac:dyDescent="0.35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</row>
    <row r="956" spans="1:37" ht="15.75" customHeight="1" x14ac:dyDescent="0.35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</row>
    <row r="957" spans="1:37" ht="15.75" customHeight="1" x14ac:dyDescent="0.35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</row>
    <row r="958" spans="1:37" ht="15.75" customHeight="1" x14ac:dyDescent="0.35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</row>
    <row r="959" spans="1:37" ht="15.75" customHeight="1" x14ac:dyDescent="0.35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</row>
    <row r="960" spans="1:37" ht="15.75" customHeight="1" x14ac:dyDescent="0.35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</row>
    <row r="961" spans="1:37" ht="15.75" customHeight="1" x14ac:dyDescent="0.35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</row>
    <row r="962" spans="1:37" ht="15.75" customHeight="1" x14ac:dyDescent="0.35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</row>
    <row r="963" spans="1:37" ht="15.75" customHeight="1" x14ac:dyDescent="0.35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</row>
    <row r="964" spans="1:37" ht="15.75" customHeight="1" x14ac:dyDescent="0.35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</row>
    <row r="965" spans="1:37" ht="15.75" customHeight="1" x14ac:dyDescent="0.35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</row>
    <row r="966" spans="1:37" ht="15.75" customHeight="1" x14ac:dyDescent="0.35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</row>
    <row r="967" spans="1:37" ht="15.75" customHeight="1" x14ac:dyDescent="0.35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</row>
    <row r="968" spans="1:37" ht="15.75" customHeight="1" x14ac:dyDescent="0.35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</row>
    <row r="969" spans="1:37" ht="15.75" customHeight="1" x14ac:dyDescent="0.35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</row>
    <row r="970" spans="1:37" ht="15.75" customHeight="1" x14ac:dyDescent="0.35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</row>
    <row r="971" spans="1:37" ht="15.75" customHeight="1" x14ac:dyDescent="0.35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</row>
    <row r="972" spans="1:37" ht="15.75" customHeight="1" x14ac:dyDescent="0.35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</row>
    <row r="973" spans="1:37" ht="15.75" customHeight="1" x14ac:dyDescent="0.35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</row>
    <row r="974" spans="1:37" ht="15.75" customHeight="1" x14ac:dyDescent="0.35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</row>
    <row r="975" spans="1:37" ht="15.75" customHeight="1" x14ac:dyDescent="0.35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</row>
    <row r="976" spans="1:37" ht="15.75" customHeight="1" x14ac:dyDescent="0.35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</row>
    <row r="977" spans="1:37" ht="15.75" customHeight="1" x14ac:dyDescent="0.35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</row>
    <row r="978" spans="1:37" ht="15.75" customHeight="1" x14ac:dyDescent="0.35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</row>
    <row r="979" spans="1:37" ht="15.75" customHeight="1" x14ac:dyDescent="0.35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</row>
    <row r="980" spans="1:37" ht="15.75" customHeight="1" x14ac:dyDescent="0.35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</row>
    <row r="981" spans="1:37" ht="15.75" customHeight="1" x14ac:dyDescent="0.35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</row>
    <row r="982" spans="1:37" ht="15.75" customHeight="1" x14ac:dyDescent="0.35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</row>
    <row r="983" spans="1:37" ht="15.75" customHeight="1" x14ac:dyDescent="0.35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</row>
    <row r="984" spans="1:37" ht="15.75" customHeight="1" x14ac:dyDescent="0.35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</row>
    <row r="985" spans="1:37" ht="15.75" customHeight="1" x14ac:dyDescent="0.35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</row>
    <row r="986" spans="1:37" ht="15.75" customHeight="1" x14ac:dyDescent="0.35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</row>
    <row r="987" spans="1:37" ht="15.75" customHeight="1" x14ac:dyDescent="0.35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</row>
    <row r="988" spans="1:37" ht="15.75" customHeight="1" x14ac:dyDescent="0.35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</row>
    <row r="989" spans="1:37" ht="15.75" customHeight="1" x14ac:dyDescent="0.35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</row>
    <row r="990" spans="1:37" ht="15.75" customHeight="1" x14ac:dyDescent="0.35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</row>
    <row r="991" spans="1:37" ht="15.75" customHeight="1" x14ac:dyDescent="0.35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</row>
    <row r="992" spans="1:37" ht="15.75" customHeight="1" x14ac:dyDescent="0.35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</row>
    <row r="993" spans="1:37" ht="15.75" customHeight="1" x14ac:dyDescent="0.35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</row>
    <row r="994" spans="1:37" ht="15.75" customHeight="1" x14ac:dyDescent="0.35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</row>
    <row r="995" spans="1:37" ht="15.75" customHeight="1" x14ac:dyDescent="0.35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</row>
    <row r="996" spans="1:37" ht="15.75" customHeight="1" x14ac:dyDescent="0.35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</row>
    <row r="997" spans="1:37" ht="15.75" customHeight="1" x14ac:dyDescent="0.35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</row>
    <row r="998" spans="1:37" ht="15.75" customHeight="1" x14ac:dyDescent="0.35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</row>
    <row r="999" spans="1:37" ht="15.75" customHeight="1" x14ac:dyDescent="0.35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</row>
    <row r="1000" spans="1:37" ht="15.75" customHeight="1" x14ac:dyDescent="0.35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</row>
  </sheetData>
  <mergeCells count="1">
    <mergeCell ref="B275:AK275"/>
  </mergeCells>
  <hyperlinks>
    <hyperlink ref="D290" r:id="rId1" xr:uid="{00000000-0004-0000-0300-000000000000}"/>
  </hyperlinks>
  <pageMargins left="0.75" right="0.75" top="1" bottom="1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>
      <selection sqref="A1:H7"/>
    </sheetView>
  </sheetViews>
  <sheetFormatPr defaultColWidth="12.625" defaultRowHeight="15" customHeight="1" x14ac:dyDescent="0.35"/>
  <cols>
    <col min="1" max="1" width="14.75" customWidth="1"/>
    <col min="2" max="2" width="21.5" customWidth="1"/>
    <col min="3" max="3" width="18.25" customWidth="1"/>
    <col min="4" max="4" width="16" customWidth="1"/>
    <col min="5" max="5" width="15" customWidth="1"/>
    <col min="6" max="8" width="20.375" customWidth="1"/>
    <col min="9" max="9" width="7.625" customWidth="1"/>
    <col min="10" max="10" width="12.625" customWidth="1"/>
    <col min="11" max="26" width="7.625" customWidth="1"/>
  </cols>
  <sheetData>
    <row r="1" spans="1:26" ht="27.75" x14ac:dyDescent="0.4">
      <c r="A1" s="68" t="s">
        <v>652</v>
      </c>
      <c r="B1" s="69" t="s">
        <v>584</v>
      </c>
      <c r="C1" s="69" t="s">
        <v>585</v>
      </c>
      <c r="D1" s="69" t="s">
        <v>586</v>
      </c>
      <c r="E1" s="69" t="s">
        <v>587</v>
      </c>
      <c r="F1" s="69" t="s">
        <v>588</v>
      </c>
      <c r="G1" s="69" t="s">
        <v>589</v>
      </c>
      <c r="H1" s="69" t="s">
        <v>590</v>
      </c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</row>
    <row r="2" spans="1:26" ht="13.9" x14ac:dyDescent="0.4">
      <c r="A2" s="71" t="s">
        <v>591</v>
      </c>
      <c r="B2" s="72">
        <v>95081.377359638136</v>
      </c>
      <c r="C2" s="72">
        <v>27827.76006048303</v>
      </c>
      <c r="D2" s="72">
        <v>17436402.987204254</v>
      </c>
      <c r="E2" s="72">
        <v>685367.68943314033</v>
      </c>
      <c r="F2" s="72">
        <v>100699.02608035467</v>
      </c>
      <c r="G2" s="72">
        <v>53439.239490627944</v>
      </c>
      <c r="H2" s="72">
        <v>595.42554318756299</v>
      </c>
      <c r="I2" s="70"/>
      <c r="J2" s="73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</row>
    <row r="3" spans="1:26" ht="13.9" x14ac:dyDescent="0.4">
      <c r="A3" s="71" t="s">
        <v>592</v>
      </c>
      <c r="B3" s="72">
        <v>6.44075233050253</v>
      </c>
      <c r="C3" s="72">
        <v>1296.48151303186</v>
      </c>
      <c r="D3" s="72">
        <v>59.706742645344299</v>
      </c>
      <c r="E3" s="72">
        <v>4230.8105448161496</v>
      </c>
      <c r="F3" s="72">
        <v>0</v>
      </c>
      <c r="G3" s="72">
        <v>0</v>
      </c>
      <c r="H3" s="72">
        <v>0</v>
      </c>
      <c r="I3" s="73"/>
      <c r="J3" s="73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</row>
    <row r="4" spans="1:26" ht="13.9" x14ac:dyDescent="0.4">
      <c r="A4" s="71" t="s">
        <v>593</v>
      </c>
      <c r="B4" s="72">
        <v>0</v>
      </c>
      <c r="C4" s="72">
        <v>0</v>
      </c>
      <c r="D4" s="72">
        <v>0</v>
      </c>
      <c r="E4" s="72">
        <v>561.54281410237604</v>
      </c>
      <c r="F4" s="72">
        <v>0</v>
      </c>
      <c r="G4" s="72">
        <v>0</v>
      </c>
      <c r="H4" s="72">
        <v>0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ht="13.9" x14ac:dyDescent="0.4">
      <c r="A5" s="71" t="s">
        <v>594</v>
      </c>
      <c r="B5" s="72">
        <v>243.3971886835958</v>
      </c>
      <c r="C5" s="72">
        <v>0</v>
      </c>
      <c r="D5" s="72">
        <v>0</v>
      </c>
      <c r="E5" s="72">
        <v>77.737656640147591</v>
      </c>
      <c r="F5" s="72">
        <v>0</v>
      </c>
      <c r="G5" s="72">
        <v>0</v>
      </c>
      <c r="H5" s="72">
        <v>0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</row>
    <row r="6" spans="1:26" ht="13.9" x14ac:dyDescent="0.4">
      <c r="A6" s="71" t="s">
        <v>595</v>
      </c>
      <c r="B6" s="72">
        <v>0</v>
      </c>
      <c r="C6" s="72">
        <v>0</v>
      </c>
      <c r="D6" s="72">
        <v>516727.72148148157</v>
      </c>
      <c r="E6" s="72">
        <v>140679.79851851854</v>
      </c>
      <c r="F6" s="72">
        <v>0</v>
      </c>
      <c r="G6" s="72">
        <v>0</v>
      </c>
      <c r="H6" s="72">
        <v>0</v>
      </c>
      <c r="I6" s="70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</row>
    <row r="7" spans="1:26" ht="13.9" x14ac:dyDescent="0.4">
      <c r="A7" s="71" t="s">
        <v>596</v>
      </c>
      <c r="B7" s="72">
        <v>0</v>
      </c>
      <c r="C7" s="72">
        <v>0</v>
      </c>
      <c r="D7" s="72">
        <v>1145805.6868608594</v>
      </c>
      <c r="E7" s="72">
        <v>0</v>
      </c>
      <c r="F7" s="72">
        <v>0</v>
      </c>
      <c r="G7" s="72">
        <v>0</v>
      </c>
      <c r="H7" s="72">
        <v>0</v>
      </c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</row>
    <row r="8" spans="1:26" ht="13.5" x14ac:dyDescent="0.35">
      <c r="A8" s="70"/>
      <c r="B8" s="73"/>
      <c r="C8" s="73"/>
      <c r="D8" s="70"/>
      <c r="E8" s="70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</row>
    <row r="9" spans="1:26" ht="13.5" x14ac:dyDescent="0.35">
      <c r="A9" s="70"/>
      <c r="B9" s="73"/>
      <c r="C9" s="73"/>
      <c r="D9" s="73"/>
      <c r="E9" s="73"/>
      <c r="F9" s="73"/>
      <c r="G9" s="73"/>
      <c r="H9" s="73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</row>
    <row r="10" spans="1:26" ht="13.5" x14ac:dyDescent="0.35">
      <c r="A10" s="70"/>
      <c r="B10" s="70"/>
      <c r="C10" s="70"/>
      <c r="D10" s="70"/>
      <c r="E10" s="70"/>
      <c r="F10" s="70"/>
      <c r="G10" s="70"/>
      <c r="H10" s="70"/>
      <c r="I10" s="70"/>
      <c r="J10" s="70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</row>
    <row r="11" spans="1:26" ht="13.5" x14ac:dyDescent="0.35">
      <c r="A11" s="70"/>
      <c r="B11" s="70"/>
      <c r="C11" s="70"/>
      <c r="D11" s="70"/>
      <c r="E11" s="70"/>
      <c r="F11" s="70"/>
      <c r="G11" s="70"/>
      <c r="H11" s="70"/>
      <c r="I11" s="70"/>
      <c r="J11" s="70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</row>
    <row r="12" spans="1:26" ht="13.5" x14ac:dyDescent="0.35">
      <c r="A12" s="70"/>
      <c r="B12" s="70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</row>
    <row r="13" spans="1:26" ht="13.5" x14ac:dyDescent="0.35">
      <c r="A13" s="70"/>
      <c r="B13" s="70"/>
      <c r="C13" s="70"/>
      <c r="D13" s="70"/>
      <c r="E13" s="70"/>
      <c r="F13" s="70"/>
      <c r="G13" s="70"/>
      <c r="H13" s="70"/>
      <c r="I13" s="70"/>
      <c r="J13" s="70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</row>
    <row r="14" spans="1:26" ht="13.5" x14ac:dyDescent="0.35">
      <c r="A14" s="70"/>
      <c r="B14" s="70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</row>
    <row r="15" spans="1:26" ht="13.5" x14ac:dyDescent="0.35">
      <c r="A15" s="70"/>
      <c r="B15" s="70"/>
      <c r="C15" s="70"/>
      <c r="D15" s="70"/>
      <c r="E15" s="70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</row>
    <row r="16" spans="1:26" ht="13.5" x14ac:dyDescent="0.35">
      <c r="A16" s="70"/>
      <c r="B16" s="70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</row>
    <row r="17" spans="1:26" ht="13.5" x14ac:dyDescent="0.35">
      <c r="A17" s="70"/>
      <c r="B17" s="70"/>
      <c r="C17" s="70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</row>
    <row r="18" spans="1:26" ht="13.5" x14ac:dyDescent="0.35">
      <c r="A18" s="70"/>
      <c r="B18" s="70"/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</row>
    <row r="19" spans="1:26" ht="13.5" x14ac:dyDescent="0.35">
      <c r="A19" s="70"/>
      <c r="B19" s="70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</row>
    <row r="20" spans="1:26" ht="13.5" x14ac:dyDescent="0.35">
      <c r="A20" s="70"/>
      <c r="B20" s="70"/>
      <c r="C20" s="70"/>
      <c r="D20" s="70"/>
      <c r="E20" s="70"/>
      <c r="F20" s="70"/>
      <c r="G20" s="70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</row>
    <row r="21" spans="1:26" ht="15.75" customHeight="1" x14ac:dyDescent="0.35">
      <c r="A21" s="70"/>
      <c r="B21" s="70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</row>
    <row r="22" spans="1:26" ht="15.75" customHeight="1" x14ac:dyDescent="0.35">
      <c r="A22" s="70"/>
      <c r="B22" s="70"/>
      <c r="C22" s="70"/>
      <c r="D22" s="70"/>
      <c r="E22" s="70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</row>
    <row r="23" spans="1:26" ht="15.75" customHeight="1" x14ac:dyDescent="0.35">
      <c r="A23" s="70"/>
      <c r="B23" s="70"/>
      <c r="C23" s="70"/>
      <c r="D23" s="70"/>
      <c r="E23" s="70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</row>
    <row r="24" spans="1:26" ht="15.75" customHeight="1" x14ac:dyDescent="0.35">
      <c r="A24" s="70"/>
      <c r="B24" s="7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</row>
    <row r="25" spans="1:26" ht="15.75" customHeight="1" x14ac:dyDescent="0.35">
      <c r="A25" s="70"/>
      <c r="B25" s="70"/>
      <c r="C25" s="70"/>
      <c r="D25" s="70"/>
      <c r="E25" s="70"/>
      <c r="F25" s="70"/>
      <c r="G25" s="70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</row>
    <row r="26" spans="1:26" ht="15.75" customHeight="1" x14ac:dyDescent="0.35">
      <c r="A26" s="70"/>
      <c r="B26" s="70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</row>
    <row r="27" spans="1:26" ht="15.75" customHeight="1" x14ac:dyDescent="0.35">
      <c r="A27" s="70"/>
      <c r="B27" s="70"/>
      <c r="C27" s="70"/>
      <c r="D27" s="70"/>
      <c r="E27" s="70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</row>
    <row r="28" spans="1:26" ht="15.75" customHeight="1" x14ac:dyDescent="0.35">
      <c r="A28" s="70"/>
      <c r="B28" s="70"/>
      <c r="C28" s="70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</row>
    <row r="29" spans="1:26" ht="15.75" customHeight="1" x14ac:dyDescent="0.35">
      <c r="A29" s="70"/>
      <c r="B29" s="70"/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</row>
    <row r="30" spans="1:26" ht="15.75" customHeight="1" x14ac:dyDescent="0.35">
      <c r="A30" s="70"/>
      <c r="B30" s="70"/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</row>
    <row r="31" spans="1:26" ht="15.75" customHeight="1" x14ac:dyDescent="0.35">
      <c r="A31" s="70"/>
      <c r="B31" s="70"/>
      <c r="C31" s="70"/>
      <c r="D31" s="70"/>
      <c r="E31" s="70"/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</row>
    <row r="32" spans="1:26" ht="15.75" customHeight="1" x14ac:dyDescent="0.35">
      <c r="A32" s="70"/>
      <c r="B32" s="70"/>
      <c r="C32" s="70"/>
      <c r="D32" s="70"/>
      <c r="E32" s="70"/>
      <c r="F32" s="70"/>
      <c r="G32" s="70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</row>
    <row r="33" spans="1:26" ht="15.75" customHeight="1" x14ac:dyDescent="0.35">
      <c r="A33" s="70"/>
      <c r="B33" s="70"/>
      <c r="C33" s="70"/>
      <c r="D33" s="70"/>
      <c r="E33" s="70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</row>
    <row r="34" spans="1:26" ht="15.75" customHeight="1" x14ac:dyDescent="0.35">
      <c r="A34" s="70"/>
      <c r="B34" s="70"/>
      <c r="C34" s="70"/>
      <c r="D34" s="70"/>
      <c r="E34" s="70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</row>
    <row r="35" spans="1:26" ht="15.75" customHeight="1" x14ac:dyDescent="0.35">
      <c r="A35" s="70"/>
      <c r="B35" s="70"/>
      <c r="C35" s="70"/>
      <c r="D35" s="70"/>
      <c r="E35" s="70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</row>
    <row r="36" spans="1:26" ht="15.75" customHeight="1" x14ac:dyDescent="0.35">
      <c r="A36" s="70"/>
      <c r="B36" s="70"/>
      <c r="C36" s="70"/>
      <c r="D36" s="70"/>
      <c r="E36" s="70"/>
      <c r="F36" s="70"/>
      <c r="G36" s="70"/>
      <c r="H36" s="70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</row>
    <row r="37" spans="1:26" ht="15.75" customHeight="1" x14ac:dyDescent="0.35">
      <c r="A37" s="70"/>
      <c r="B37" s="70"/>
      <c r="C37" s="70"/>
      <c r="D37" s="70"/>
      <c r="E37" s="70"/>
      <c r="F37" s="70"/>
      <c r="G37" s="70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</row>
    <row r="38" spans="1:26" ht="15.75" customHeight="1" x14ac:dyDescent="0.35">
      <c r="A38" s="70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</row>
    <row r="39" spans="1:26" ht="15.75" customHeight="1" x14ac:dyDescent="0.35">
      <c r="A39" s="70"/>
      <c r="B39" s="70"/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</row>
    <row r="40" spans="1:26" ht="15.75" customHeight="1" x14ac:dyDescent="0.35">
      <c r="A40" s="70"/>
      <c r="B40" s="70"/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</row>
    <row r="41" spans="1:26" ht="15.75" customHeight="1" x14ac:dyDescent="0.35">
      <c r="A41" s="70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</row>
    <row r="42" spans="1:26" ht="15.75" customHeight="1" x14ac:dyDescent="0.35">
      <c r="A42" s="70"/>
      <c r="B42" s="70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</row>
    <row r="43" spans="1:26" ht="15.75" customHeight="1" x14ac:dyDescent="0.35">
      <c r="A43" s="70"/>
      <c r="B43" s="70"/>
      <c r="C43" s="70"/>
      <c r="D43" s="70"/>
      <c r="E43" s="70"/>
      <c r="F43" s="70"/>
      <c r="G43" s="70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</row>
    <row r="44" spans="1:26" ht="15.75" customHeight="1" x14ac:dyDescent="0.35">
      <c r="A44" s="70"/>
      <c r="B44" s="70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</row>
    <row r="45" spans="1:26" ht="15.75" customHeight="1" x14ac:dyDescent="0.35">
      <c r="A45" s="70"/>
      <c r="B45" s="70"/>
      <c r="C45" s="70"/>
      <c r="D45" s="70"/>
      <c r="E45" s="70"/>
      <c r="F45" s="70"/>
      <c r="G45" s="70"/>
      <c r="H45" s="70"/>
      <c r="I45" s="70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</row>
    <row r="46" spans="1:26" ht="15.75" customHeight="1" x14ac:dyDescent="0.35">
      <c r="A46" s="70"/>
      <c r="B46" s="70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</row>
    <row r="47" spans="1:26" ht="15.75" customHeight="1" x14ac:dyDescent="0.35">
      <c r="A47" s="70"/>
      <c r="B47" s="70"/>
      <c r="C47" s="70"/>
      <c r="D47" s="70"/>
      <c r="E47" s="70"/>
      <c r="F47" s="70"/>
      <c r="G47" s="70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</row>
    <row r="48" spans="1:26" ht="15.75" customHeight="1" x14ac:dyDescent="0.35">
      <c r="A48" s="70"/>
      <c r="B48" s="70"/>
      <c r="C48" s="70"/>
      <c r="D48" s="70"/>
      <c r="E48" s="70"/>
      <c r="F48" s="70"/>
      <c r="G48" s="70"/>
      <c r="H48" s="70"/>
      <c r="I48" s="70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</row>
    <row r="49" spans="1:26" ht="15.75" customHeight="1" x14ac:dyDescent="0.35">
      <c r="A49" s="70"/>
      <c r="B49" s="70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</row>
    <row r="50" spans="1:26" ht="15.75" customHeight="1" x14ac:dyDescent="0.35">
      <c r="A50" s="70"/>
      <c r="B50" s="70"/>
      <c r="C50" s="70"/>
      <c r="D50" s="70"/>
      <c r="E50" s="70"/>
      <c r="F50" s="70"/>
      <c r="G50" s="70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</row>
    <row r="51" spans="1:26" ht="15.75" customHeight="1" x14ac:dyDescent="0.35">
      <c r="A51" s="70"/>
      <c r="B51" s="70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</row>
    <row r="52" spans="1:26" ht="15.75" customHeight="1" x14ac:dyDescent="0.35">
      <c r="A52" s="70"/>
      <c r="B52" s="70"/>
      <c r="C52" s="70"/>
      <c r="D52" s="70"/>
      <c r="E52" s="70"/>
      <c r="F52" s="70"/>
      <c r="G52" s="70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</row>
    <row r="53" spans="1:26" ht="15.75" customHeight="1" x14ac:dyDescent="0.35">
      <c r="A53" s="70"/>
      <c r="B53" s="70"/>
      <c r="C53" s="70"/>
      <c r="D53" s="70"/>
      <c r="E53" s="70"/>
      <c r="F53" s="70"/>
      <c r="G53" s="70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</row>
    <row r="54" spans="1:26" ht="15.75" customHeight="1" x14ac:dyDescent="0.35">
      <c r="A54" s="70"/>
      <c r="B54" s="70"/>
      <c r="C54" s="70"/>
      <c r="D54" s="70"/>
      <c r="E54" s="70"/>
      <c r="F54" s="70"/>
      <c r="G54" s="70"/>
      <c r="H54" s="70"/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</row>
    <row r="55" spans="1:26" ht="15.75" customHeight="1" x14ac:dyDescent="0.35">
      <c r="A55" s="70"/>
      <c r="B55" s="70"/>
      <c r="C55" s="70"/>
      <c r="D55" s="70"/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</row>
    <row r="56" spans="1:26" ht="15.75" customHeight="1" x14ac:dyDescent="0.35">
      <c r="A56" s="70"/>
      <c r="B56" s="70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</row>
    <row r="57" spans="1:26" ht="15.75" customHeight="1" x14ac:dyDescent="0.35">
      <c r="A57" s="70"/>
      <c r="B57" s="70"/>
      <c r="C57" s="70"/>
      <c r="D57" s="70"/>
      <c r="E57" s="70"/>
      <c r="F57" s="70"/>
      <c r="G57" s="70"/>
      <c r="H57" s="70"/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</row>
    <row r="58" spans="1:26" ht="15.75" customHeight="1" x14ac:dyDescent="0.35">
      <c r="A58" s="70"/>
      <c r="B58" s="70"/>
      <c r="C58" s="70"/>
      <c r="D58" s="70"/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</row>
    <row r="59" spans="1:26" ht="15.75" customHeight="1" x14ac:dyDescent="0.35">
      <c r="A59" s="70"/>
      <c r="B59" s="70"/>
      <c r="C59" s="70"/>
      <c r="D59" s="70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</row>
    <row r="60" spans="1:26" ht="15.75" customHeight="1" x14ac:dyDescent="0.35">
      <c r="A60" s="70"/>
      <c r="B60" s="70"/>
      <c r="C60" s="70"/>
      <c r="D60" s="70"/>
      <c r="E60" s="70"/>
      <c r="F60" s="70"/>
      <c r="G60" s="70"/>
      <c r="H60" s="70"/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</row>
    <row r="61" spans="1:26" ht="15.75" customHeight="1" x14ac:dyDescent="0.35">
      <c r="A61" s="70"/>
      <c r="B61" s="70"/>
      <c r="C61" s="70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</row>
    <row r="62" spans="1:26" ht="15.75" customHeight="1" x14ac:dyDescent="0.35">
      <c r="A62" s="70"/>
      <c r="B62" s="70"/>
      <c r="C62" s="70"/>
      <c r="D62" s="70"/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</row>
    <row r="63" spans="1:26" ht="15.75" customHeight="1" x14ac:dyDescent="0.35">
      <c r="A63" s="70"/>
      <c r="B63" s="70"/>
      <c r="C63" s="70"/>
      <c r="D63" s="70"/>
      <c r="E63" s="70"/>
      <c r="F63" s="70"/>
      <c r="G63" s="70"/>
      <c r="H63" s="70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</row>
    <row r="64" spans="1:26" ht="15.75" customHeight="1" x14ac:dyDescent="0.35">
      <c r="A64" s="70"/>
      <c r="B64" s="70"/>
      <c r="C64" s="70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</row>
    <row r="65" spans="1:26" ht="15.75" customHeight="1" x14ac:dyDescent="0.35">
      <c r="A65" s="70"/>
      <c r="B65" s="70"/>
      <c r="C65" s="70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</row>
    <row r="66" spans="1:26" ht="15.75" customHeight="1" x14ac:dyDescent="0.35">
      <c r="A66" s="70"/>
      <c r="B66" s="70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</row>
    <row r="67" spans="1:26" ht="15.75" customHeight="1" x14ac:dyDescent="0.35">
      <c r="A67" s="70"/>
      <c r="B67" s="70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</row>
    <row r="68" spans="1:26" ht="15.75" customHeight="1" x14ac:dyDescent="0.35">
      <c r="A68" s="70"/>
      <c r="B68" s="7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</row>
    <row r="69" spans="1:26" ht="15.75" customHeight="1" x14ac:dyDescent="0.35">
      <c r="A69" s="70"/>
      <c r="B69" s="7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</row>
    <row r="70" spans="1:26" ht="15.75" customHeight="1" x14ac:dyDescent="0.35">
      <c r="A70" s="70"/>
      <c r="B70" s="7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</row>
    <row r="71" spans="1:26" ht="15.75" customHeight="1" x14ac:dyDescent="0.35">
      <c r="A71" s="70"/>
      <c r="B71" s="7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</row>
    <row r="72" spans="1:26" ht="15.75" customHeight="1" x14ac:dyDescent="0.35">
      <c r="A72" s="70"/>
      <c r="B72" s="7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</row>
    <row r="73" spans="1:26" ht="15.75" customHeight="1" x14ac:dyDescent="0.35">
      <c r="A73" s="70"/>
      <c r="B73" s="7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</row>
    <row r="74" spans="1:26" ht="15.75" customHeight="1" x14ac:dyDescent="0.35">
      <c r="A74" s="70"/>
      <c r="B74" s="7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</row>
    <row r="75" spans="1:26" ht="15.75" customHeight="1" x14ac:dyDescent="0.35">
      <c r="A75" s="70"/>
      <c r="B75" s="7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</row>
    <row r="76" spans="1:26" ht="15.75" customHeight="1" x14ac:dyDescent="0.35">
      <c r="A76" s="70"/>
      <c r="B76" s="7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</row>
    <row r="77" spans="1:26" ht="15.75" customHeight="1" x14ac:dyDescent="0.35">
      <c r="A77" s="70"/>
      <c r="B77" s="7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</row>
    <row r="78" spans="1:26" ht="15.75" customHeight="1" x14ac:dyDescent="0.35">
      <c r="A78" s="70"/>
      <c r="B78" s="7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</row>
    <row r="79" spans="1:26" ht="15.75" customHeight="1" x14ac:dyDescent="0.35">
      <c r="A79" s="70"/>
      <c r="B79" s="7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</row>
    <row r="80" spans="1:26" ht="15.75" customHeight="1" x14ac:dyDescent="0.35">
      <c r="A80" s="70"/>
      <c r="B80" s="7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</row>
    <row r="81" spans="1:26" ht="15.75" customHeight="1" x14ac:dyDescent="0.35">
      <c r="A81" s="70"/>
      <c r="B81" s="7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</row>
    <row r="82" spans="1:26" ht="15.75" customHeight="1" x14ac:dyDescent="0.35">
      <c r="A82" s="70"/>
      <c r="B82" s="7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</row>
    <row r="83" spans="1:26" ht="15.75" customHeight="1" x14ac:dyDescent="0.35">
      <c r="A83" s="70"/>
      <c r="B83" s="7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</row>
    <row r="84" spans="1:26" ht="15.75" customHeight="1" x14ac:dyDescent="0.35">
      <c r="A84" s="70"/>
      <c r="B84" s="7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</row>
    <row r="85" spans="1:26" ht="15.75" customHeight="1" x14ac:dyDescent="0.35">
      <c r="A85" s="70"/>
      <c r="B85" s="7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</row>
    <row r="86" spans="1:26" ht="15.75" customHeight="1" x14ac:dyDescent="0.35">
      <c r="A86" s="70"/>
      <c r="B86" s="7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</row>
    <row r="87" spans="1:26" ht="15.75" customHeight="1" x14ac:dyDescent="0.35">
      <c r="A87" s="70"/>
      <c r="B87" s="7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</row>
    <row r="88" spans="1:26" ht="15.75" customHeight="1" x14ac:dyDescent="0.35">
      <c r="A88" s="70"/>
      <c r="B88" s="7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</row>
    <row r="89" spans="1:26" ht="15.75" customHeight="1" x14ac:dyDescent="0.35">
      <c r="A89" s="70"/>
      <c r="B89" s="7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</row>
    <row r="90" spans="1:26" ht="15.75" customHeight="1" x14ac:dyDescent="0.35">
      <c r="A90" s="70"/>
      <c r="B90" s="7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</row>
    <row r="91" spans="1:26" ht="15.75" customHeight="1" x14ac:dyDescent="0.35">
      <c r="A91" s="70"/>
      <c r="B91" s="7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</row>
    <row r="92" spans="1:26" ht="15.75" customHeight="1" x14ac:dyDescent="0.35">
      <c r="A92" s="70"/>
      <c r="B92" s="7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</row>
    <row r="93" spans="1:26" ht="15.75" customHeight="1" x14ac:dyDescent="0.35">
      <c r="A93" s="70"/>
      <c r="B93" s="7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</row>
    <row r="94" spans="1:26" ht="15.75" customHeight="1" x14ac:dyDescent="0.35">
      <c r="A94" s="70"/>
      <c r="B94" s="7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</row>
    <row r="95" spans="1:26" ht="15.75" customHeight="1" x14ac:dyDescent="0.35">
      <c r="A95" s="70"/>
      <c r="B95" s="7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</row>
    <row r="96" spans="1:26" ht="15.75" customHeight="1" x14ac:dyDescent="0.35">
      <c r="A96" s="70"/>
      <c r="B96" s="7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</row>
    <row r="97" spans="1:26" ht="15.75" customHeight="1" x14ac:dyDescent="0.35">
      <c r="A97" s="70"/>
      <c r="B97" s="7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</row>
    <row r="98" spans="1:26" ht="15.75" customHeight="1" x14ac:dyDescent="0.35">
      <c r="A98" s="70"/>
      <c r="B98" s="70"/>
      <c r="C98" s="70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</row>
    <row r="99" spans="1:26" ht="15.75" customHeight="1" x14ac:dyDescent="0.35">
      <c r="A99" s="70"/>
      <c r="B99" s="70"/>
      <c r="C99" s="70"/>
      <c r="D99" s="70"/>
      <c r="E99" s="70"/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</row>
    <row r="100" spans="1:26" ht="15.75" customHeight="1" x14ac:dyDescent="0.35">
      <c r="A100" s="70"/>
      <c r="B100" s="70"/>
      <c r="C100" s="70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</row>
    <row r="101" spans="1:26" ht="15.75" customHeight="1" x14ac:dyDescent="0.35">
      <c r="A101" s="70"/>
      <c r="B101" s="70"/>
      <c r="C101" s="70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</row>
    <row r="102" spans="1:26" ht="15.75" customHeight="1" x14ac:dyDescent="0.35">
      <c r="A102" s="70"/>
      <c r="B102" s="70"/>
      <c r="C102" s="70"/>
      <c r="D102" s="70"/>
      <c r="E102" s="70"/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</row>
    <row r="103" spans="1:26" ht="15.75" customHeight="1" x14ac:dyDescent="0.35">
      <c r="A103" s="70"/>
      <c r="B103" s="70"/>
      <c r="C103" s="70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</row>
    <row r="104" spans="1:26" ht="15.75" customHeight="1" x14ac:dyDescent="0.35">
      <c r="A104" s="70"/>
      <c r="B104" s="70"/>
      <c r="C104" s="70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</row>
    <row r="105" spans="1:26" ht="15.75" customHeight="1" x14ac:dyDescent="0.35">
      <c r="A105" s="70"/>
      <c r="B105" s="70"/>
      <c r="C105" s="70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</row>
    <row r="106" spans="1:26" ht="15.75" customHeight="1" x14ac:dyDescent="0.35">
      <c r="A106" s="70"/>
      <c r="B106" s="70"/>
      <c r="C106" s="70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</row>
    <row r="107" spans="1:26" ht="15.75" customHeight="1" x14ac:dyDescent="0.35">
      <c r="A107" s="70"/>
      <c r="B107" s="70"/>
      <c r="C107" s="70"/>
      <c r="D107" s="70"/>
      <c r="E107" s="70"/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</row>
    <row r="108" spans="1:26" ht="15.75" customHeight="1" x14ac:dyDescent="0.35">
      <c r="A108" s="70"/>
      <c r="B108" s="70"/>
      <c r="C108" s="70"/>
      <c r="D108" s="70"/>
      <c r="E108" s="70"/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</row>
    <row r="109" spans="1:26" ht="15.75" customHeight="1" x14ac:dyDescent="0.35">
      <c r="A109" s="70"/>
      <c r="B109" s="70"/>
      <c r="C109" s="70"/>
      <c r="D109" s="70"/>
      <c r="E109" s="70"/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</row>
    <row r="110" spans="1:26" ht="15.75" customHeight="1" x14ac:dyDescent="0.35">
      <c r="A110" s="70"/>
      <c r="B110" s="70"/>
      <c r="C110" s="70"/>
      <c r="D110" s="70"/>
      <c r="E110" s="70"/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</row>
    <row r="111" spans="1:26" ht="15.75" customHeight="1" x14ac:dyDescent="0.35">
      <c r="A111" s="70"/>
      <c r="B111" s="70"/>
      <c r="C111" s="70"/>
      <c r="D111" s="70"/>
      <c r="E111" s="70"/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</row>
    <row r="112" spans="1:26" ht="15.75" customHeight="1" x14ac:dyDescent="0.35">
      <c r="A112" s="70"/>
      <c r="B112" s="70"/>
      <c r="C112" s="70"/>
      <c r="D112" s="70"/>
      <c r="E112" s="70"/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</row>
    <row r="113" spans="1:26" ht="15.75" customHeight="1" x14ac:dyDescent="0.35">
      <c r="A113" s="70"/>
      <c r="B113" s="70"/>
      <c r="C113" s="70"/>
      <c r="D113" s="70"/>
      <c r="E113" s="70"/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</row>
    <row r="114" spans="1:26" ht="15.75" customHeight="1" x14ac:dyDescent="0.35">
      <c r="A114" s="70"/>
      <c r="B114" s="70"/>
      <c r="C114" s="70"/>
      <c r="D114" s="70"/>
      <c r="E114" s="70"/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</row>
    <row r="115" spans="1:26" ht="15.75" customHeight="1" x14ac:dyDescent="0.35">
      <c r="A115" s="70"/>
      <c r="B115" s="70"/>
      <c r="C115" s="70"/>
      <c r="D115" s="70"/>
      <c r="E115" s="70"/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</row>
    <row r="116" spans="1:26" ht="15.75" customHeight="1" x14ac:dyDescent="0.35">
      <c r="A116" s="70"/>
      <c r="B116" s="70"/>
      <c r="C116" s="70"/>
      <c r="D116" s="70"/>
      <c r="E116" s="70"/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</row>
    <row r="117" spans="1:26" ht="15.75" customHeight="1" x14ac:dyDescent="0.35">
      <c r="A117" s="70"/>
      <c r="B117" s="70"/>
      <c r="C117" s="70"/>
      <c r="D117" s="70"/>
      <c r="E117" s="70"/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</row>
    <row r="118" spans="1:26" ht="15.75" customHeight="1" x14ac:dyDescent="0.35">
      <c r="A118" s="70"/>
      <c r="B118" s="70"/>
      <c r="C118" s="70"/>
      <c r="D118" s="70"/>
      <c r="E118" s="70"/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</row>
    <row r="119" spans="1:26" ht="15.75" customHeight="1" x14ac:dyDescent="0.35">
      <c r="A119" s="70"/>
      <c r="B119" s="70"/>
      <c r="C119" s="70"/>
      <c r="D119" s="70"/>
      <c r="E119" s="70"/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</row>
    <row r="120" spans="1:26" ht="15.75" customHeight="1" x14ac:dyDescent="0.35">
      <c r="A120" s="70"/>
      <c r="B120" s="70"/>
      <c r="C120" s="70"/>
      <c r="D120" s="70"/>
      <c r="E120" s="70"/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</row>
    <row r="121" spans="1:26" ht="15.75" customHeight="1" x14ac:dyDescent="0.35">
      <c r="A121" s="70"/>
      <c r="B121" s="70"/>
      <c r="C121" s="70"/>
      <c r="D121" s="70"/>
      <c r="E121" s="70"/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</row>
    <row r="122" spans="1:26" ht="15.75" customHeight="1" x14ac:dyDescent="0.35">
      <c r="A122" s="70"/>
      <c r="B122" s="70"/>
      <c r="C122" s="70"/>
      <c r="D122" s="70"/>
      <c r="E122" s="70"/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</row>
    <row r="123" spans="1:26" ht="15.75" customHeight="1" x14ac:dyDescent="0.35">
      <c r="A123" s="70"/>
      <c r="B123" s="70"/>
      <c r="C123" s="70"/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</row>
    <row r="124" spans="1:26" ht="15.75" customHeight="1" x14ac:dyDescent="0.35">
      <c r="A124" s="70"/>
      <c r="B124" s="70"/>
      <c r="C124" s="70"/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</row>
    <row r="125" spans="1:26" ht="15.75" customHeight="1" x14ac:dyDescent="0.35">
      <c r="A125" s="70"/>
      <c r="B125" s="70"/>
      <c r="C125" s="70"/>
      <c r="D125" s="70"/>
      <c r="E125" s="70"/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</row>
    <row r="126" spans="1:26" ht="15.75" customHeight="1" x14ac:dyDescent="0.35">
      <c r="A126" s="70"/>
      <c r="B126" s="70"/>
      <c r="C126" s="70"/>
      <c r="D126" s="70"/>
      <c r="E126" s="70"/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</row>
    <row r="127" spans="1:26" ht="15.75" customHeight="1" x14ac:dyDescent="0.35">
      <c r="A127" s="70"/>
      <c r="B127" s="70"/>
      <c r="C127" s="70"/>
      <c r="D127" s="70"/>
      <c r="E127" s="70"/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</row>
    <row r="128" spans="1:26" ht="15.75" customHeight="1" x14ac:dyDescent="0.35">
      <c r="A128" s="70"/>
      <c r="B128" s="70"/>
      <c r="C128" s="70"/>
      <c r="D128" s="70"/>
      <c r="E128" s="70"/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</row>
    <row r="129" spans="1:26" ht="15.75" customHeight="1" x14ac:dyDescent="0.35">
      <c r="A129" s="70"/>
      <c r="B129" s="70"/>
      <c r="C129" s="70"/>
      <c r="D129" s="70"/>
      <c r="E129" s="70"/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70"/>
      <c r="Z129" s="70"/>
    </row>
    <row r="130" spans="1:26" ht="15.75" customHeight="1" x14ac:dyDescent="0.35">
      <c r="A130" s="70"/>
      <c r="B130" s="70"/>
      <c r="C130" s="70"/>
      <c r="D130" s="70"/>
      <c r="E130" s="70"/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</row>
    <row r="131" spans="1:26" ht="15.75" customHeight="1" x14ac:dyDescent="0.35">
      <c r="A131" s="70"/>
      <c r="B131" s="70"/>
      <c r="C131" s="70"/>
      <c r="D131" s="70"/>
      <c r="E131" s="70"/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</row>
    <row r="132" spans="1:26" ht="15.75" customHeight="1" x14ac:dyDescent="0.35">
      <c r="A132" s="70"/>
      <c r="B132" s="70"/>
      <c r="C132" s="70"/>
      <c r="D132" s="70"/>
      <c r="E132" s="70"/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</row>
    <row r="133" spans="1:26" ht="15.75" customHeight="1" x14ac:dyDescent="0.35">
      <c r="A133" s="70"/>
      <c r="B133" s="70"/>
      <c r="C133" s="70"/>
      <c r="D133" s="70"/>
      <c r="E133" s="70"/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</row>
    <row r="134" spans="1:26" ht="15.75" customHeight="1" x14ac:dyDescent="0.35">
      <c r="A134" s="70"/>
      <c r="B134" s="70"/>
      <c r="C134" s="70"/>
      <c r="D134" s="70"/>
      <c r="E134" s="70"/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</row>
    <row r="135" spans="1:26" ht="15.75" customHeight="1" x14ac:dyDescent="0.35">
      <c r="A135" s="70"/>
      <c r="B135" s="70"/>
      <c r="C135" s="70"/>
      <c r="D135" s="70"/>
      <c r="E135" s="70"/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</row>
    <row r="136" spans="1:26" ht="15.75" customHeight="1" x14ac:dyDescent="0.35">
      <c r="A136" s="70"/>
      <c r="B136" s="70"/>
      <c r="C136" s="70"/>
      <c r="D136" s="70"/>
      <c r="E136" s="70"/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</row>
    <row r="137" spans="1:26" ht="15.75" customHeight="1" x14ac:dyDescent="0.35">
      <c r="A137" s="70"/>
      <c r="B137" s="70"/>
      <c r="C137" s="70"/>
      <c r="D137" s="70"/>
      <c r="E137" s="70"/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</row>
    <row r="138" spans="1:26" ht="15.75" customHeight="1" x14ac:dyDescent="0.35">
      <c r="A138" s="70"/>
      <c r="B138" s="70"/>
      <c r="C138" s="70"/>
      <c r="D138" s="70"/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</row>
    <row r="139" spans="1:26" ht="15.75" customHeight="1" x14ac:dyDescent="0.35">
      <c r="A139" s="70"/>
      <c r="B139" s="70"/>
      <c r="C139" s="70"/>
      <c r="D139" s="70"/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</row>
    <row r="140" spans="1:26" ht="15.75" customHeight="1" x14ac:dyDescent="0.35">
      <c r="A140" s="70"/>
      <c r="B140" s="70"/>
      <c r="C140" s="70"/>
      <c r="D140" s="70"/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</row>
    <row r="141" spans="1:26" ht="15.75" customHeight="1" x14ac:dyDescent="0.35">
      <c r="A141" s="70"/>
      <c r="B141" s="70"/>
      <c r="C141" s="70"/>
      <c r="D141" s="70"/>
      <c r="E141" s="70"/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</row>
    <row r="142" spans="1:26" ht="15.75" customHeight="1" x14ac:dyDescent="0.35">
      <c r="A142" s="70"/>
      <c r="B142" s="70"/>
      <c r="C142" s="70"/>
      <c r="D142" s="70"/>
      <c r="E142" s="70"/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</row>
    <row r="143" spans="1:26" ht="15.75" customHeight="1" x14ac:dyDescent="0.35">
      <c r="A143" s="70"/>
      <c r="B143" s="70"/>
      <c r="C143" s="70"/>
      <c r="D143" s="70"/>
      <c r="E143" s="70"/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</row>
    <row r="144" spans="1:26" ht="15.75" customHeight="1" x14ac:dyDescent="0.35">
      <c r="A144" s="70"/>
      <c r="B144" s="70"/>
      <c r="C144" s="70"/>
      <c r="D144" s="70"/>
      <c r="E144" s="70"/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</row>
    <row r="145" spans="1:26" ht="15.75" customHeight="1" x14ac:dyDescent="0.35">
      <c r="A145" s="70"/>
      <c r="B145" s="70"/>
      <c r="C145" s="70"/>
      <c r="D145" s="70"/>
      <c r="E145" s="70"/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</row>
    <row r="146" spans="1:26" ht="15.75" customHeight="1" x14ac:dyDescent="0.35">
      <c r="A146" s="70"/>
      <c r="B146" s="70"/>
      <c r="C146" s="70"/>
      <c r="D146" s="70"/>
      <c r="E146" s="70"/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</row>
    <row r="147" spans="1:26" ht="15.75" customHeight="1" x14ac:dyDescent="0.35">
      <c r="A147" s="70"/>
      <c r="B147" s="70"/>
      <c r="C147" s="70"/>
      <c r="D147" s="70"/>
      <c r="E147" s="70"/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  <c r="S147" s="70"/>
      <c r="T147" s="70"/>
      <c r="U147" s="70"/>
      <c r="V147" s="70"/>
      <c r="W147" s="70"/>
      <c r="X147" s="70"/>
      <c r="Y147" s="70"/>
      <c r="Z147" s="70"/>
    </row>
    <row r="148" spans="1:26" ht="15.75" customHeight="1" x14ac:dyDescent="0.35">
      <c r="A148" s="70"/>
      <c r="B148" s="70"/>
      <c r="C148" s="70"/>
      <c r="D148" s="70"/>
      <c r="E148" s="70"/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  <c r="S148" s="70"/>
      <c r="T148" s="70"/>
      <c r="U148" s="70"/>
      <c r="V148" s="70"/>
      <c r="W148" s="70"/>
      <c r="X148" s="70"/>
      <c r="Y148" s="70"/>
      <c r="Z148" s="70"/>
    </row>
    <row r="149" spans="1:26" ht="15.75" customHeight="1" x14ac:dyDescent="0.35">
      <c r="A149" s="70"/>
      <c r="B149" s="70"/>
      <c r="C149" s="70"/>
      <c r="D149" s="70"/>
      <c r="E149" s="70"/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70"/>
      <c r="X149" s="70"/>
      <c r="Y149" s="70"/>
      <c r="Z149" s="70"/>
    </row>
    <row r="150" spans="1:26" ht="15.75" customHeight="1" x14ac:dyDescent="0.35">
      <c r="A150" s="70"/>
      <c r="B150" s="70"/>
      <c r="C150" s="70"/>
      <c r="D150" s="70"/>
      <c r="E150" s="70"/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</row>
    <row r="151" spans="1:26" ht="15.75" customHeight="1" x14ac:dyDescent="0.35">
      <c r="A151" s="70"/>
      <c r="B151" s="70"/>
      <c r="C151" s="70"/>
      <c r="D151" s="70"/>
      <c r="E151" s="70"/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</row>
    <row r="152" spans="1:26" ht="15.75" customHeight="1" x14ac:dyDescent="0.35">
      <c r="A152" s="70"/>
      <c r="B152" s="70"/>
      <c r="C152" s="70"/>
      <c r="D152" s="70"/>
      <c r="E152" s="70"/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</row>
    <row r="153" spans="1:26" ht="15.75" customHeight="1" x14ac:dyDescent="0.35">
      <c r="A153" s="70"/>
      <c r="B153" s="70"/>
      <c r="C153" s="70"/>
      <c r="D153" s="70"/>
      <c r="E153" s="70"/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</row>
    <row r="154" spans="1:26" ht="15.75" customHeight="1" x14ac:dyDescent="0.35">
      <c r="A154" s="70"/>
      <c r="B154" s="70"/>
      <c r="C154" s="70"/>
      <c r="D154" s="70"/>
      <c r="E154" s="70"/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</row>
    <row r="155" spans="1:26" ht="15.75" customHeight="1" x14ac:dyDescent="0.35">
      <c r="A155" s="70"/>
      <c r="B155" s="70"/>
      <c r="C155" s="70"/>
      <c r="D155" s="70"/>
      <c r="E155" s="70"/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</row>
    <row r="156" spans="1:26" ht="15.75" customHeight="1" x14ac:dyDescent="0.35">
      <c r="A156" s="70"/>
      <c r="B156" s="70"/>
      <c r="C156" s="70"/>
      <c r="D156" s="70"/>
      <c r="E156" s="70"/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</row>
    <row r="157" spans="1:26" ht="15.75" customHeight="1" x14ac:dyDescent="0.35">
      <c r="A157" s="70"/>
      <c r="B157" s="70"/>
      <c r="C157" s="70"/>
      <c r="D157" s="70"/>
      <c r="E157" s="70"/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</row>
    <row r="158" spans="1:26" ht="15.75" customHeight="1" x14ac:dyDescent="0.35">
      <c r="A158" s="70"/>
      <c r="B158" s="70"/>
      <c r="C158" s="70"/>
      <c r="D158" s="70"/>
      <c r="E158" s="70"/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</row>
    <row r="159" spans="1:26" ht="15.75" customHeight="1" x14ac:dyDescent="0.35">
      <c r="A159" s="70"/>
      <c r="B159" s="70"/>
      <c r="C159" s="70"/>
      <c r="D159" s="70"/>
      <c r="E159" s="70"/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</row>
    <row r="160" spans="1:26" ht="15.75" customHeight="1" x14ac:dyDescent="0.35">
      <c r="A160" s="70"/>
      <c r="B160" s="70"/>
      <c r="C160" s="70"/>
      <c r="D160" s="70"/>
      <c r="E160" s="70"/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</row>
    <row r="161" spans="1:26" ht="15.75" customHeight="1" x14ac:dyDescent="0.35">
      <c r="A161" s="70"/>
      <c r="B161" s="70"/>
      <c r="C161" s="70"/>
      <c r="D161" s="70"/>
      <c r="E161" s="70"/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  <c r="S161" s="70"/>
      <c r="T161" s="70"/>
      <c r="U161" s="70"/>
      <c r="V161" s="70"/>
      <c r="W161" s="70"/>
      <c r="X161" s="70"/>
      <c r="Y161" s="70"/>
      <c r="Z161" s="70"/>
    </row>
    <row r="162" spans="1:26" ht="15.75" customHeight="1" x14ac:dyDescent="0.35">
      <c r="A162" s="70"/>
      <c r="B162" s="70"/>
      <c r="C162" s="70"/>
      <c r="D162" s="70"/>
      <c r="E162" s="70"/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  <c r="S162" s="70"/>
      <c r="T162" s="70"/>
      <c r="U162" s="70"/>
      <c r="V162" s="70"/>
      <c r="W162" s="70"/>
      <c r="X162" s="70"/>
      <c r="Y162" s="70"/>
      <c r="Z162" s="70"/>
    </row>
    <row r="163" spans="1:26" ht="15.75" customHeight="1" x14ac:dyDescent="0.35">
      <c r="A163" s="70"/>
      <c r="B163" s="70"/>
      <c r="C163" s="70"/>
      <c r="D163" s="70"/>
      <c r="E163" s="70"/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  <c r="S163" s="70"/>
      <c r="T163" s="70"/>
      <c r="U163" s="70"/>
      <c r="V163" s="70"/>
      <c r="W163" s="70"/>
      <c r="X163" s="70"/>
      <c r="Y163" s="70"/>
      <c r="Z163" s="70"/>
    </row>
    <row r="164" spans="1:26" ht="15.75" customHeight="1" x14ac:dyDescent="0.35">
      <c r="A164" s="70"/>
      <c r="B164" s="70"/>
      <c r="C164" s="70"/>
      <c r="D164" s="70"/>
      <c r="E164" s="70"/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  <c r="S164" s="70"/>
      <c r="T164" s="70"/>
      <c r="U164" s="70"/>
      <c r="V164" s="70"/>
      <c r="W164" s="70"/>
      <c r="X164" s="70"/>
      <c r="Y164" s="70"/>
      <c r="Z164" s="70"/>
    </row>
    <row r="165" spans="1:26" ht="15.75" customHeight="1" x14ac:dyDescent="0.35">
      <c r="A165" s="70"/>
      <c r="B165" s="70"/>
      <c r="C165" s="70"/>
      <c r="D165" s="70"/>
      <c r="E165" s="70"/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  <c r="S165" s="70"/>
      <c r="T165" s="70"/>
      <c r="U165" s="70"/>
      <c r="V165" s="70"/>
      <c r="W165" s="70"/>
      <c r="X165" s="70"/>
      <c r="Y165" s="70"/>
      <c r="Z165" s="70"/>
    </row>
    <row r="166" spans="1:26" ht="15.75" customHeight="1" x14ac:dyDescent="0.35">
      <c r="A166" s="70"/>
      <c r="B166" s="70"/>
      <c r="C166" s="70"/>
      <c r="D166" s="70"/>
      <c r="E166" s="70"/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</row>
    <row r="167" spans="1:26" ht="15.75" customHeight="1" x14ac:dyDescent="0.35">
      <c r="A167" s="70"/>
      <c r="B167" s="70"/>
      <c r="C167" s="70"/>
      <c r="D167" s="70"/>
      <c r="E167" s="70"/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</row>
    <row r="168" spans="1:26" ht="15.75" customHeight="1" x14ac:dyDescent="0.35">
      <c r="A168" s="70"/>
      <c r="B168" s="70"/>
      <c r="C168" s="70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</row>
    <row r="169" spans="1:26" ht="15.75" customHeight="1" x14ac:dyDescent="0.35">
      <c r="A169" s="70"/>
      <c r="B169" s="70"/>
      <c r="C169" s="70"/>
      <c r="D169" s="70"/>
      <c r="E169" s="70"/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</row>
    <row r="170" spans="1:26" ht="15.75" customHeight="1" x14ac:dyDescent="0.35">
      <c r="A170" s="70"/>
      <c r="B170" s="70"/>
      <c r="C170" s="70"/>
      <c r="D170" s="70"/>
      <c r="E170" s="70"/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</row>
    <row r="171" spans="1:26" ht="15.75" customHeight="1" x14ac:dyDescent="0.35">
      <c r="A171" s="70"/>
      <c r="B171" s="70"/>
      <c r="C171" s="70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</row>
    <row r="172" spans="1:26" ht="15.75" customHeight="1" x14ac:dyDescent="0.35">
      <c r="A172" s="70"/>
      <c r="B172" s="70"/>
      <c r="C172" s="70"/>
      <c r="D172" s="70"/>
      <c r="E172" s="70"/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  <c r="S172" s="70"/>
      <c r="T172" s="70"/>
      <c r="U172" s="70"/>
      <c r="V172" s="70"/>
      <c r="W172" s="70"/>
      <c r="X172" s="70"/>
      <c r="Y172" s="70"/>
      <c r="Z172" s="70"/>
    </row>
    <row r="173" spans="1:26" ht="15.75" customHeight="1" x14ac:dyDescent="0.35">
      <c r="A173" s="70"/>
      <c r="B173" s="70"/>
      <c r="C173" s="70"/>
      <c r="D173" s="70"/>
      <c r="E173" s="70"/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  <c r="S173" s="70"/>
      <c r="T173" s="70"/>
      <c r="U173" s="70"/>
      <c r="V173" s="70"/>
      <c r="W173" s="70"/>
      <c r="X173" s="70"/>
      <c r="Y173" s="70"/>
      <c r="Z173" s="70"/>
    </row>
    <row r="174" spans="1:26" ht="15.75" customHeight="1" x14ac:dyDescent="0.35">
      <c r="A174" s="70"/>
      <c r="B174" s="70"/>
      <c r="C174" s="70"/>
      <c r="D174" s="70"/>
      <c r="E174" s="70"/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</row>
    <row r="175" spans="1:26" ht="15.75" customHeight="1" x14ac:dyDescent="0.35">
      <c r="A175" s="70"/>
      <c r="B175" s="70"/>
      <c r="C175" s="70"/>
      <c r="D175" s="70"/>
      <c r="E175" s="70"/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</row>
    <row r="176" spans="1:26" ht="15.75" customHeight="1" x14ac:dyDescent="0.35">
      <c r="A176" s="70"/>
      <c r="B176" s="70"/>
      <c r="C176" s="70"/>
      <c r="D176" s="70"/>
      <c r="E176" s="70"/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</row>
    <row r="177" spans="1:26" ht="15.75" customHeight="1" x14ac:dyDescent="0.35">
      <c r="A177" s="70"/>
      <c r="B177" s="70"/>
      <c r="C177" s="70"/>
      <c r="D177" s="70"/>
      <c r="E177" s="70"/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</row>
    <row r="178" spans="1:26" ht="15.75" customHeight="1" x14ac:dyDescent="0.35">
      <c r="A178" s="70"/>
      <c r="B178" s="70"/>
      <c r="C178" s="70"/>
      <c r="D178" s="70"/>
      <c r="E178" s="70"/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</row>
    <row r="179" spans="1:26" ht="15.75" customHeight="1" x14ac:dyDescent="0.35">
      <c r="A179" s="70"/>
      <c r="B179" s="70"/>
      <c r="C179" s="70"/>
      <c r="D179" s="70"/>
      <c r="E179" s="70"/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</row>
    <row r="180" spans="1:26" ht="15.75" customHeight="1" x14ac:dyDescent="0.35">
      <c r="A180" s="70"/>
      <c r="B180" s="70"/>
      <c r="C180" s="70"/>
      <c r="D180" s="70"/>
      <c r="E180" s="70"/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</row>
    <row r="181" spans="1:26" ht="15.75" customHeight="1" x14ac:dyDescent="0.35">
      <c r="A181" s="70"/>
      <c r="B181" s="70"/>
      <c r="C181" s="70"/>
      <c r="D181" s="70"/>
      <c r="E181" s="70"/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</row>
    <row r="182" spans="1:26" ht="15.75" customHeight="1" x14ac:dyDescent="0.35">
      <c r="A182" s="70"/>
      <c r="B182" s="70"/>
      <c r="C182" s="70"/>
      <c r="D182" s="70"/>
      <c r="E182" s="70"/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</row>
    <row r="183" spans="1:26" ht="15.75" customHeight="1" x14ac:dyDescent="0.35">
      <c r="A183" s="70"/>
      <c r="B183" s="70"/>
      <c r="C183" s="70"/>
      <c r="D183" s="70"/>
      <c r="E183" s="70"/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</row>
    <row r="184" spans="1:26" ht="15.75" customHeight="1" x14ac:dyDescent="0.35">
      <c r="A184" s="70"/>
      <c r="B184" s="70"/>
      <c r="C184" s="70"/>
      <c r="D184" s="70"/>
      <c r="E184" s="70"/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</row>
    <row r="185" spans="1:26" ht="15.75" customHeight="1" x14ac:dyDescent="0.35">
      <c r="A185" s="70"/>
      <c r="B185" s="70"/>
      <c r="C185" s="70"/>
      <c r="D185" s="70"/>
      <c r="E185" s="70"/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</row>
    <row r="186" spans="1:26" ht="15.75" customHeight="1" x14ac:dyDescent="0.35">
      <c r="A186" s="70"/>
      <c r="B186" s="70"/>
      <c r="C186" s="70"/>
      <c r="D186" s="70"/>
      <c r="E186" s="70"/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</row>
    <row r="187" spans="1:26" ht="15.75" customHeight="1" x14ac:dyDescent="0.35">
      <c r="A187" s="70"/>
      <c r="B187" s="70"/>
      <c r="C187" s="70"/>
      <c r="D187" s="70"/>
      <c r="E187" s="70"/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</row>
    <row r="188" spans="1:26" ht="15.75" customHeight="1" x14ac:dyDescent="0.35">
      <c r="A188" s="70"/>
      <c r="B188" s="70"/>
      <c r="C188" s="70"/>
      <c r="D188" s="70"/>
      <c r="E188" s="70"/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</row>
    <row r="189" spans="1:26" ht="15.75" customHeight="1" x14ac:dyDescent="0.35">
      <c r="A189" s="70"/>
      <c r="B189" s="70"/>
      <c r="C189" s="70"/>
      <c r="D189" s="70"/>
      <c r="E189" s="70"/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</row>
    <row r="190" spans="1:26" ht="15.75" customHeight="1" x14ac:dyDescent="0.35">
      <c r="A190" s="70"/>
      <c r="B190" s="70"/>
      <c r="C190" s="70"/>
      <c r="D190" s="70"/>
      <c r="E190" s="70"/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</row>
    <row r="191" spans="1:26" ht="15.75" customHeight="1" x14ac:dyDescent="0.35">
      <c r="A191" s="70"/>
      <c r="B191" s="70"/>
      <c r="C191" s="70"/>
      <c r="D191" s="70"/>
      <c r="E191" s="70"/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</row>
    <row r="192" spans="1:26" ht="15.75" customHeight="1" x14ac:dyDescent="0.35">
      <c r="A192" s="70"/>
      <c r="B192" s="70"/>
      <c r="C192" s="70"/>
      <c r="D192" s="70"/>
      <c r="E192" s="70"/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</row>
    <row r="193" spans="1:26" ht="15.75" customHeight="1" x14ac:dyDescent="0.35">
      <c r="A193" s="70"/>
      <c r="B193" s="70"/>
      <c r="C193" s="70"/>
      <c r="D193" s="70"/>
      <c r="E193" s="70"/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</row>
    <row r="194" spans="1:26" ht="15.75" customHeight="1" x14ac:dyDescent="0.35">
      <c r="A194" s="70"/>
      <c r="B194" s="70"/>
      <c r="C194" s="70"/>
      <c r="D194" s="70"/>
      <c r="E194" s="70"/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</row>
    <row r="195" spans="1:26" ht="15.75" customHeight="1" x14ac:dyDescent="0.35">
      <c r="A195" s="70"/>
      <c r="B195" s="70"/>
      <c r="C195" s="70"/>
      <c r="D195" s="70"/>
      <c r="E195" s="70"/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</row>
    <row r="196" spans="1:26" ht="15.75" customHeight="1" x14ac:dyDescent="0.35">
      <c r="A196" s="70"/>
      <c r="B196" s="70"/>
      <c r="C196" s="70"/>
      <c r="D196" s="70"/>
      <c r="E196" s="70"/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</row>
    <row r="197" spans="1:26" ht="15.75" customHeight="1" x14ac:dyDescent="0.35">
      <c r="A197" s="70"/>
      <c r="B197" s="70"/>
      <c r="C197" s="70"/>
      <c r="D197" s="70"/>
      <c r="E197" s="70"/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</row>
    <row r="198" spans="1:26" ht="15.75" customHeight="1" x14ac:dyDescent="0.35">
      <c r="A198" s="70"/>
      <c r="B198" s="70"/>
      <c r="C198" s="70"/>
      <c r="D198" s="70"/>
      <c r="E198" s="70"/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</row>
    <row r="199" spans="1:26" ht="15.75" customHeight="1" x14ac:dyDescent="0.35">
      <c r="A199" s="70"/>
      <c r="B199" s="70"/>
      <c r="C199" s="70"/>
      <c r="D199" s="70"/>
      <c r="E199" s="70"/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</row>
    <row r="200" spans="1:26" ht="15.75" customHeight="1" x14ac:dyDescent="0.35">
      <c r="A200" s="70"/>
      <c r="B200" s="70"/>
      <c r="C200" s="70"/>
      <c r="D200" s="70"/>
      <c r="E200" s="70"/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</row>
    <row r="201" spans="1:26" ht="15.75" customHeight="1" x14ac:dyDescent="0.35">
      <c r="A201" s="70"/>
      <c r="B201" s="70"/>
      <c r="C201" s="70"/>
      <c r="D201" s="70"/>
      <c r="E201" s="70"/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</row>
    <row r="202" spans="1:26" ht="15.75" customHeight="1" x14ac:dyDescent="0.35">
      <c r="A202" s="70"/>
      <c r="B202" s="70"/>
      <c r="C202" s="70"/>
      <c r="D202" s="70"/>
      <c r="E202" s="70"/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</row>
    <row r="203" spans="1:26" ht="15.75" customHeight="1" x14ac:dyDescent="0.35">
      <c r="A203" s="70"/>
      <c r="B203" s="70"/>
      <c r="C203" s="70"/>
      <c r="D203" s="70"/>
      <c r="E203" s="70"/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</row>
    <row r="204" spans="1:26" ht="15.75" customHeight="1" x14ac:dyDescent="0.35">
      <c r="A204" s="70"/>
      <c r="B204" s="70"/>
      <c r="C204" s="70"/>
      <c r="D204" s="70"/>
      <c r="E204" s="70"/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</row>
    <row r="205" spans="1:26" ht="15.75" customHeight="1" x14ac:dyDescent="0.35">
      <c r="A205" s="70"/>
      <c r="B205" s="70"/>
      <c r="C205" s="70"/>
      <c r="D205" s="70"/>
      <c r="E205" s="70"/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</row>
    <row r="206" spans="1:26" ht="15.75" customHeight="1" x14ac:dyDescent="0.35">
      <c r="A206" s="70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</row>
    <row r="207" spans="1:26" ht="15.75" customHeight="1" x14ac:dyDescent="0.35">
      <c r="A207" s="70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</row>
    <row r="208" spans="1:26" ht="15.75" customHeight="1" x14ac:dyDescent="0.35">
      <c r="A208" s="70"/>
      <c r="B208" s="70"/>
      <c r="C208" s="70"/>
      <c r="D208" s="70"/>
      <c r="E208" s="70"/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</row>
    <row r="209" spans="1:26" ht="15.75" customHeight="1" x14ac:dyDescent="0.35">
      <c r="A209" s="70"/>
      <c r="B209" s="70"/>
      <c r="C209" s="70"/>
      <c r="D209" s="70"/>
      <c r="E209" s="70"/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</row>
    <row r="210" spans="1:26" ht="15.75" customHeight="1" x14ac:dyDescent="0.35">
      <c r="A210" s="70"/>
      <c r="B210" s="70"/>
      <c r="C210" s="70"/>
      <c r="D210" s="70"/>
      <c r="E210" s="70"/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</row>
    <row r="211" spans="1:26" ht="15.75" customHeight="1" x14ac:dyDescent="0.35">
      <c r="A211" s="70"/>
      <c r="B211" s="70"/>
      <c r="C211" s="70"/>
      <c r="D211" s="70"/>
      <c r="E211" s="70"/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</row>
    <row r="212" spans="1:26" ht="15.75" customHeight="1" x14ac:dyDescent="0.35">
      <c r="A212" s="70"/>
      <c r="B212" s="70"/>
      <c r="C212" s="70"/>
      <c r="D212" s="70"/>
      <c r="E212" s="70"/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</row>
    <row r="213" spans="1:26" ht="15.75" customHeight="1" x14ac:dyDescent="0.35">
      <c r="A213" s="70"/>
      <c r="B213" s="70"/>
      <c r="C213" s="70"/>
      <c r="D213" s="70"/>
      <c r="E213" s="70"/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</row>
    <row r="214" spans="1:26" ht="15.75" customHeight="1" x14ac:dyDescent="0.35">
      <c r="A214" s="70"/>
      <c r="B214" s="70"/>
      <c r="C214" s="70"/>
      <c r="D214" s="70"/>
      <c r="E214" s="70"/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</row>
    <row r="215" spans="1:26" ht="15.75" customHeight="1" x14ac:dyDescent="0.35">
      <c r="A215" s="70"/>
      <c r="B215" s="70"/>
      <c r="C215" s="70"/>
      <c r="D215" s="70"/>
      <c r="E215" s="70"/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</row>
    <row r="216" spans="1:26" ht="15.75" customHeight="1" x14ac:dyDescent="0.35">
      <c r="A216" s="70"/>
      <c r="B216" s="70"/>
      <c r="C216" s="70"/>
      <c r="D216" s="70"/>
      <c r="E216" s="70"/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</row>
    <row r="217" spans="1:26" ht="15.75" customHeight="1" x14ac:dyDescent="0.35">
      <c r="A217" s="70"/>
      <c r="B217" s="70"/>
      <c r="C217" s="70"/>
      <c r="D217" s="70"/>
      <c r="E217" s="70"/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</row>
    <row r="218" spans="1:26" ht="15.75" customHeight="1" x14ac:dyDescent="0.35">
      <c r="A218" s="70"/>
      <c r="B218" s="70"/>
      <c r="C218" s="70"/>
      <c r="D218" s="70"/>
      <c r="E218" s="70"/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</row>
    <row r="219" spans="1:26" ht="15.75" customHeight="1" x14ac:dyDescent="0.35">
      <c r="A219" s="70"/>
      <c r="B219" s="70"/>
      <c r="C219" s="70"/>
      <c r="D219" s="70"/>
      <c r="E219" s="70"/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</row>
    <row r="220" spans="1:26" ht="15.75" customHeight="1" x14ac:dyDescent="0.35">
      <c r="A220" s="70"/>
      <c r="B220" s="70"/>
      <c r="C220" s="70"/>
      <c r="D220" s="70"/>
      <c r="E220" s="70"/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</row>
    <row r="221" spans="1:26" ht="15.75" customHeight="1" x14ac:dyDescent="0.35">
      <c r="A221" s="70"/>
      <c r="B221" s="70"/>
      <c r="C221" s="70"/>
      <c r="D221" s="70"/>
      <c r="E221" s="70"/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</row>
    <row r="222" spans="1:26" ht="15.75" customHeight="1" x14ac:dyDescent="0.35">
      <c r="A222" s="70"/>
      <c r="B222" s="70"/>
      <c r="C222" s="70"/>
      <c r="D222" s="70"/>
      <c r="E222" s="70"/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</row>
    <row r="223" spans="1:26" ht="15.75" customHeight="1" x14ac:dyDescent="0.35">
      <c r="A223" s="70"/>
      <c r="B223" s="70"/>
      <c r="C223" s="70"/>
      <c r="D223" s="70"/>
      <c r="E223" s="70"/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</row>
    <row r="224" spans="1:26" ht="15.75" customHeight="1" x14ac:dyDescent="0.35">
      <c r="A224" s="70"/>
      <c r="B224" s="70"/>
      <c r="C224" s="70"/>
      <c r="D224" s="70"/>
      <c r="E224" s="70"/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</row>
    <row r="225" spans="1:26" ht="15.75" customHeight="1" x14ac:dyDescent="0.35">
      <c r="A225" s="70"/>
      <c r="B225" s="70"/>
      <c r="C225" s="70"/>
      <c r="D225" s="70"/>
      <c r="E225" s="70"/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</row>
    <row r="226" spans="1:26" ht="15.75" customHeight="1" x14ac:dyDescent="0.35">
      <c r="A226" s="70"/>
      <c r="B226" s="70"/>
      <c r="C226" s="70"/>
      <c r="D226" s="70"/>
      <c r="E226" s="70"/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</row>
    <row r="227" spans="1:26" ht="15.75" customHeight="1" x14ac:dyDescent="0.35">
      <c r="A227" s="70"/>
      <c r="B227" s="70"/>
      <c r="C227" s="70"/>
      <c r="D227" s="70"/>
      <c r="E227" s="70"/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</row>
    <row r="228" spans="1:26" ht="15.75" customHeight="1" x14ac:dyDescent="0.35">
      <c r="A228" s="70"/>
      <c r="B228" s="70"/>
      <c r="C228" s="70"/>
      <c r="D228" s="70"/>
      <c r="E228" s="70"/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</row>
    <row r="229" spans="1:26" ht="15.75" customHeight="1" x14ac:dyDescent="0.35">
      <c r="A229" s="70"/>
      <c r="B229" s="70"/>
      <c r="C229" s="70"/>
      <c r="D229" s="70"/>
      <c r="E229" s="70"/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</row>
    <row r="230" spans="1:26" ht="15.75" customHeight="1" x14ac:dyDescent="0.35">
      <c r="A230" s="70"/>
      <c r="B230" s="70"/>
      <c r="C230" s="70"/>
      <c r="D230" s="70"/>
      <c r="E230" s="70"/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</row>
    <row r="231" spans="1:26" ht="15.75" customHeight="1" x14ac:dyDescent="0.35">
      <c r="A231" s="70"/>
      <c r="B231" s="70"/>
      <c r="C231" s="70"/>
      <c r="D231" s="70"/>
      <c r="E231" s="70"/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</row>
    <row r="232" spans="1:26" ht="15.75" customHeight="1" x14ac:dyDescent="0.35">
      <c r="A232" s="70"/>
      <c r="B232" s="70"/>
      <c r="C232" s="70"/>
      <c r="D232" s="70"/>
      <c r="E232" s="70"/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</row>
    <row r="233" spans="1:26" ht="15.75" customHeight="1" x14ac:dyDescent="0.35">
      <c r="A233" s="70"/>
      <c r="B233" s="70"/>
      <c r="C233" s="70"/>
      <c r="D233" s="70"/>
      <c r="E233" s="70"/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</row>
    <row r="234" spans="1:26" ht="15.75" customHeight="1" x14ac:dyDescent="0.35">
      <c r="A234" s="70"/>
      <c r="B234" s="70"/>
      <c r="C234" s="70"/>
      <c r="D234" s="70"/>
      <c r="E234" s="70"/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</row>
    <row r="235" spans="1:26" ht="15.75" customHeight="1" x14ac:dyDescent="0.35">
      <c r="A235" s="70"/>
      <c r="B235" s="70"/>
      <c r="C235" s="70"/>
      <c r="D235" s="70"/>
      <c r="E235" s="70"/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</row>
    <row r="236" spans="1:26" ht="15.75" customHeight="1" x14ac:dyDescent="0.35">
      <c r="A236" s="70"/>
      <c r="B236" s="70"/>
      <c r="C236" s="70"/>
      <c r="D236" s="70"/>
      <c r="E236" s="70"/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</row>
    <row r="237" spans="1:26" ht="15.75" customHeight="1" x14ac:dyDescent="0.35">
      <c r="A237" s="70"/>
      <c r="B237" s="70"/>
      <c r="C237" s="70"/>
      <c r="D237" s="70"/>
      <c r="E237" s="70"/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</row>
    <row r="238" spans="1:26" ht="15.75" customHeight="1" x14ac:dyDescent="0.35">
      <c r="A238" s="70"/>
      <c r="B238" s="70"/>
      <c r="C238" s="70"/>
      <c r="D238" s="70"/>
      <c r="E238" s="70"/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</row>
    <row r="239" spans="1:26" ht="15.75" customHeight="1" x14ac:dyDescent="0.35">
      <c r="A239" s="70"/>
      <c r="B239" s="70"/>
      <c r="C239" s="70"/>
      <c r="D239" s="70"/>
      <c r="E239" s="70"/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</row>
    <row r="240" spans="1:26" ht="15.75" customHeight="1" x14ac:dyDescent="0.35">
      <c r="A240" s="70"/>
      <c r="B240" s="70"/>
      <c r="C240" s="70"/>
      <c r="D240" s="70"/>
      <c r="E240" s="70"/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</row>
    <row r="241" spans="1:26" ht="15.75" customHeight="1" x14ac:dyDescent="0.35">
      <c r="A241" s="70"/>
      <c r="B241" s="70"/>
      <c r="C241" s="70"/>
      <c r="D241" s="70"/>
      <c r="E241" s="70"/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</row>
    <row r="242" spans="1:26" ht="15.75" customHeight="1" x14ac:dyDescent="0.35">
      <c r="A242" s="70"/>
      <c r="B242" s="70"/>
      <c r="C242" s="70"/>
      <c r="D242" s="70"/>
      <c r="E242" s="70"/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</row>
    <row r="243" spans="1:26" ht="15.75" customHeight="1" x14ac:dyDescent="0.35">
      <c r="A243" s="70"/>
      <c r="B243" s="70"/>
      <c r="C243" s="70"/>
      <c r="D243" s="70"/>
      <c r="E243" s="70"/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</row>
    <row r="244" spans="1:26" ht="15.75" customHeight="1" x14ac:dyDescent="0.35">
      <c r="A244" s="70"/>
      <c r="B244" s="70"/>
      <c r="C244" s="70"/>
      <c r="D244" s="70"/>
      <c r="E244" s="70"/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</row>
    <row r="245" spans="1:26" ht="15.75" customHeight="1" x14ac:dyDescent="0.35">
      <c r="A245" s="70"/>
      <c r="B245" s="70"/>
      <c r="C245" s="70"/>
      <c r="D245" s="70"/>
      <c r="E245" s="70"/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</row>
    <row r="246" spans="1:26" ht="15.75" customHeight="1" x14ac:dyDescent="0.35">
      <c r="A246" s="70"/>
      <c r="B246" s="70"/>
      <c r="C246" s="70"/>
      <c r="D246" s="70"/>
      <c r="E246" s="70"/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</row>
    <row r="247" spans="1:26" ht="15.75" customHeight="1" x14ac:dyDescent="0.35">
      <c r="A247" s="70"/>
      <c r="B247" s="70"/>
      <c r="C247" s="70"/>
      <c r="D247" s="70"/>
      <c r="E247" s="70"/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</row>
    <row r="248" spans="1:26" ht="15.75" customHeight="1" x14ac:dyDescent="0.35">
      <c r="A248" s="70"/>
      <c r="B248" s="70"/>
      <c r="C248" s="70"/>
      <c r="D248" s="70"/>
      <c r="E248" s="70"/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</row>
    <row r="249" spans="1:26" ht="15.75" customHeight="1" x14ac:dyDescent="0.35">
      <c r="A249" s="70"/>
      <c r="B249" s="70"/>
      <c r="C249" s="70"/>
      <c r="D249" s="70"/>
      <c r="E249" s="70"/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</row>
    <row r="250" spans="1:26" ht="15.75" customHeight="1" x14ac:dyDescent="0.35">
      <c r="A250" s="70"/>
      <c r="B250" s="70"/>
      <c r="C250" s="70"/>
      <c r="D250" s="70"/>
      <c r="E250" s="70"/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</row>
    <row r="251" spans="1:26" ht="15.75" customHeight="1" x14ac:dyDescent="0.35">
      <c r="A251" s="70"/>
      <c r="B251" s="70"/>
      <c r="C251" s="70"/>
      <c r="D251" s="70"/>
      <c r="E251" s="70"/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</row>
    <row r="252" spans="1:26" ht="15.75" customHeight="1" x14ac:dyDescent="0.35">
      <c r="A252" s="70"/>
      <c r="B252" s="70"/>
      <c r="C252" s="70"/>
      <c r="D252" s="70"/>
      <c r="E252" s="70"/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</row>
    <row r="253" spans="1:26" ht="15.75" customHeight="1" x14ac:dyDescent="0.35">
      <c r="A253" s="70"/>
      <c r="B253" s="70"/>
      <c r="C253" s="70"/>
      <c r="D253" s="70"/>
      <c r="E253" s="70"/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</row>
    <row r="254" spans="1:26" ht="15.75" customHeight="1" x14ac:dyDescent="0.35">
      <c r="A254" s="70"/>
      <c r="B254" s="70"/>
      <c r="C254" s="70"/>
      <c r="D254" s="70"/>
      <c r="E254" s="70"/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</row>
    <row r="255" spans="1:26" ht="15.75" customHeight="1" x14ac:dyDescent="0.35">
      <c r="A255" s="70"/>
      <c r="B255" s="70"/>
      <c r="C255" s="70"/>
      <c r="D255" s="70"/>
      <c r="E255" s="70"/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</row>
    <row r="256" spans="1:26" ht="15.75" customHeight="1" x14ac:dyDescent="0.35">
      <c r="A256" s="70"/>
      <c r="B256" s="70"/>
      <c r="C256" s="70"/>
      <c r="D256" s="70"/>
      <c r="E256" s="70"/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</row>
    <row r="257" spans="1:26" ht="15.75" customHeight="1" x14ac:dyDescent="0.35">
      <c r="A257" s="70"/>
      <c r="B257" s="70"/>
      <c r="C257" s="70"/>
      <c r="D257" s="70"/>
      <c r="E257" s="70"/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</row>
    <row r="258" spans="1:26" ht="15.75" customHeight="1" x14ac:dyDescent="0.35">
      <c r="A258" s="70"/>
      <c r="B258" s="70"/>
      <c r="C258" s="70"/>
      <c r="D258" s="70"/>
      <c r="E258" s="70"/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</row>
    <row r="259" spans="1:26" ht="15.75" customHeight="1" x14ac:dyDescent="0.35">
      <c r="A259" s="70"/>
      <c r="B259" s="70"/>
      <c r="C259" s="70"/>
      <c r="D259" s="70"/>
      <c r="E259" s="70"/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</row>
    <row r="260" spans="1:26" ht="15.75" customHeight="1" x14ac:dyDescent="0.35">
      <c r="A260" s="70"/>
      <c r="B260" s="70"/>
      <c r="C260" s="70"/>
      <c r="D260" s="70"/>
      <c r="E260" s="70"/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</row>
    <row r="261" spans="1:26" ht="15.75" customHeight="1" x14ac:dyDescent="0.35">
      <c r="A261" s="70"/>
      <c r="B261" s="70"/>
      <c r="C261" s="70"/>
      <c r="D261" s="70"/>
      <c r="E261" s="70"/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</row>
    <row r="262" spans="1:26" ht="15.75" customHeight="1" x14ac:dyDescent="0.35">
      <c r="A262" s="70"/>
      <c r="B262" s="70"/>
      <c r="C262" s="70"/>
      <c r="D262" s="70"/>
      <c r="E262" s="70"/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</row>
    <row r="263" spans="1:26" ht="15.75" customHeight="1" x14ac:dyDescent="0.35">
      <c r="A263" s="70"/>
      <c r="B263" s="70"/>
      <c r="C263" s="70"/>
      <c r="D263" s="70"/>
      <c r="E263" s="70"/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</row>
    <row r="264" spans="1:26" ht="15.75" customHeight="1" x14ac:dyDescent="0.35">
      <c r="A264" s="70"/>
      <c r="B264" s="70"/>
      <c r="C264" s="70"/>
      <c r="D264" s="70"/>
      <c r="E264" s="70"/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</row>
    <row r="265" spans="1:26" ht="15.75" customHeight="1" x14ac:dyDescent="0.35">
      <c r="A265" s="70"/>
      <c r="B265" s="70"/>
      <c r="C265" s="70"/>
      <c r="D265" s="70"/>
      <c r="E265" s="70"/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</row>
    <row r="266" spans="1:26" ht="15.75" customHeight="1" x14ac:dyDescent="0.35">
      <c r="A266" s="70"/>
      <c r="B266" s="70"/>
      <c r="C266" s="70"/>
      <c r="D266" s="70"/>
      <c r="E266" s="70"/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</row>
    <row r="267" spans="1:26" ht="15.75" customHeight="1" x14ac:dyDescent="0.35">
      <c r="A267" s="70"/>
      <c r="B267" s="70"/>
      <c r="C267" s="70"/>
      <c r="D267" s="70"/>
      <c r="E267" s="70"/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</row>
    <row r="268" spans="1:26" ht="15.75" customHeight="1" x14ac:dyDescent="0.35">
      <c r="A268" s="70"/>
      <c r="B268" s="70"/>
      <c r="C268" s="70"/>
      <c r="D268" s="70"/>
      <c r="E268" s="70"/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</row>
    <row r="269" spans="1:26" ht="15.75" customHeight="1" x14ac:dyDescent="0.35">
      <c r="A269" s="70"/>
      <c r="B269" s="70"/>
      <c r="C269" s="70"/>
      <c r="D269" s="70"/>
      <c r="E269" s="70"/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</row>
    <row r="270" spans="1:26" ht="15.75" customHeight="1" x14ac:dyDescent="0.35">
      <c r="A270" s="70"/>
      <c r="B270" s="70"/>
      <c r="C270" s="70"/>
      <c r="D270" s="70"/>
      <c r="E270" s="70"/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</row>
    <row r="271" spans="1:26" ht="15.75" customHeight="1" x14ac:dyDescent="0.35">
      <c r="A271" s="70"/>
      <c r="B271" s="70"/>
      <c r="C271" s="70"/>
      <c r="D271" s="70"/>
      <c r="E271" s="70"/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</row>
    <row r="272" spans="1:26" ht="15.75" customHeight="1" x14ac:dyDescent="0.35">
      <c r="A272" s="70"/>
      <c r="B272" s="70"/>
      <c r="C272" s="70"/>
      <c r="D272" s="70"/>
      <c r="E272" s="70"/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</row>
    <row r="273" spans="1:26" ht="15.75" customHeight="1" x14ac:dyDescent="0.35">
      <c r="A273" s="70"/>
      <c r="B273" s="70"/>
      <c r="C273" s="70"/>
      <c r="D273" s="70"/>
      <c r="E273" s="70"/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</row>
    <row r="274" spans="1:26" ht="15.75" customHeight="1" x14ac:dyDescent="0.35">
      <c r="A274" s="70"/>
      <c r="B274" s="70"/>
      <c r="C274" s="70"/>
      <c r="D274" s="70"/>
      <c r="E274" s="70"/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</row>
    <row r="275" spans="1:26" ht="15.75" customHeight="1" x14ac:dyDescent="0.35">
      <c r="A275" s="70"/>
      <c r="B275" s="70"/>
      <c r="C275" s="70"/>
      <c r="D275" s="70"/>
      <c r="E275" s="70"/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</row>
    <row r="276" spans="1:26" ht="15.75" customHeight="1" x14ac:dyDescent="0.35">
      <c r="A276" s="70"/>
      <c r="B276" s="70"/>
      <c r="C276" s="70"/>
      <c r="D276" s="70"/>
      <c r="E276" s="70"/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</row>
    <row r="277" spans="1:26" ht="15.75" customHeight="1" x14ac:dyDescent="0.35">
      <c r="A277" s="70"/>
      <c r="B277" s="70"/>
      <c r="C277" s="70"/>
      <c r="D277" s="70"/>
      <c r="E277" s="70"/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</row>
    <row r="278" spans="1:26" ht="15.75" customHeight="1" x14ac:dyDescent="0.35">
      <c r="A278" s="70"/>
      <c r="B278" s="70"/>
      <c r="C278" s="70"/>
      <c r="D278" s="70"/>
      <c r="E278" s="70"/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</row>
    <row r="279" spans="1:26" ht="15.75" customHeight="1" x14ac:dyDescent="0.35">
      <c r="A279" s="70"/>
      <c r="B279" s="70"/>
      <c r="C279" s="70"/>
      <c r="D279" s="70"/>
      <c r="E279" s="70"/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</row>
    <row r="280" spans="1:26" ht="15.75" customHeight="1" x14ac:dyDescent="0.35">
      <c r="A280" s="70"/>
      <c r="B280" s="70"/>
      <c r="C280" s="70"/>
      <c r="D280" s="70"/>
      <c r="E280" s="70"/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</row>
    <row r="281" spans="1:26" ht="15.75" customHeight="1" x14ac:dyDescent="0.35">
      <c r="A281" s="70"/>
      <c r="B281" s="70"/>
      <c r="C281" s="70"/>
      <c r="D281" s="70"/>
      <c r="E281" s="70"/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</row>
    <row r="282" spans="1:26" ht="15.75" customHeight="1" x14ac:dyDescent="0.35">
      <c r="A282" s="70"/>
      <c r="B282" s="70"/>
      <c r="C282" s="70"/>
      <c r="D282" s="70"/>
      <c r="E282" s="70"/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</row>
    <row r="283" spans="1:26" ht="15.75" customHeight="1" x14ac:dyDescent="0.35">
      <c r="A283" s="70"/>
      <c r="B283" s="70"/>
      <c r="C283" s="70"/>
      <c r="D283" s="70"/>
      <c r="E283" s="70"/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</row>
    <row r="284" spans="1:26" ht="15.75" customHeight="1" x14ac:dyDescent="0.35">
      <c r="A284" s="70"/>
      <c r="B284" s="70"/>
      <c r="C284" s="70"/>
      <c r="D284" s="70"/>
      <c r="E284" s="70"/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</row>
    <row r="285" spans="1:26" ht="15.75" customHeight="1" x14ac:dyDescent="0.35">
      <c r="A285" s="70"/>
      <c r="B285" s="70"/>
      <c r="C285" s="70"/>
      <c r="D285" s="70"/>
      <c r="E285" s="70"/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</row>
    <row r="286" spans="1:26" ht="15.75" customHeight="1" x14ac:dyDescent="0.35">
      <c r="A286" s="70"/>
      <c r="B286" s="70"/>
      <c r="C286" s="70"/>
      <c r="D286" s="70"/>
      <c r="E286" s="70"/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</row>
    <row r="287" spans="1:26" ht="15.75" customHeight="1" x14ac:dyDescent="0.35">
      <c r="A287" s="70"/>
      <c r="B287" s="70"/>
      <c r="C287" s="70"/>
      <c r="D287" s="70"/>
      <c r="E287" s="70"/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</row>
    <row r="288" spans="1:26" ht="15.75" customHeight="1" x14ac:dyDescent="0.35">
      <c r="A288" s="70"/>
      <c r="B288" s="70"/>
      <c r="C288" s="70"/>
      <c r="D288" s="70"/>
      <c r="E288" s="70"/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</row>
    <row r="289" spans="1:26" ht="15.75" customHeight="1" x14ac:dyDescent="0.35">
      <c r="A289" s="70"/>
      <c r="B289" s="70"/>
      <c r="C289" s="70"/>
      <c r="D289" s="70"/>
      <c r="E289" s="70"/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</row>
    <row r="290" spans="1:26" ht="15.75" customHeight="1" x14ac:dyDescent="0.35">
      <c r="A290" s="70"/>
      <c r="B290" s="70"/>
      <c r="C290" s="70"/>
      <c r="D290" s="70"/>
      <c r="E290" s="70"/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</row>
    <row r="291" spans="1:26" ht="15.75" customHeight="1" x14ac:dyDescent="0.35">
      <c r="A291" s="70"/>
      <c r="B291" s="70"/>
      <c r="C291" s="70"/>
      <c r="D291" s="70"/>
      <c r="E291" s="70"/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</row>
    <row r="292" spans="1:26" ht="15.75" customHeight="1" x14ac:dyDescent="0.35">
      <c r="A292" s="70"/>
      <c r="B292" s="70"/>
      <c r="C292" s="70"/>
      <c r="D292" s="70"/>
      <c r="E292" s="70"/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</row>
    <row r="293" spans="1:26" ht="15.75" customHeight="1" x14ac:dyDescent="0.35">
      <c r="A293" s="70"/>
      <c r="B293" s="70"/>
      <c r="C293" s="70"/>
      <c r="D293" s="70"/>
      <c r="E293" s="70"/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</row>
    <row r="294" spans="1:26" ht="15.75" customHeight="1" x14ac:dyDescent="0.35">
      <c r="A294" s="70"/>
      <c r="B294" s="70"/>
      <c r="C294" s="70"/>
      <c r="D294" s="70"/>
      <c r="E294" s="70"/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</row>
    <row r="295" spans="1:26" ht="15.75" customHeight="1" x14ac:dyDescent="0.35">
      <c r="A295" s="70"/>
      <c r="B295" s="70"/>
      <c r="C295" s="70"/>
      <c r="D295" s="70"/>
      <c r="E295" s="70"/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</row>
    <row r="296" spans="1:26" ht="15.75" customHeight="1" x14ac:dyDescent="0.35">
      <c r="A296" s="70"/>
      <c r="B296" s="70"/>
      <c r="C296" s="70"/>
      <c r="D296" s="70"/>
      <c r="E296" s="70"/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</row>
    <row r="297" spans="1:26" ht="15.75" customHeight="1" x14ac:dyDescent="0.35">
      <c r="A297" s="70"/>
      <c r="B297" s="70"/>
      <c r="C297" s="70"/>
      <c r="D297" s="70"/>
      <c r="E297" s="70"/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</row>
    <row r="298" spans="1:26" ht="15.75" customHeight="1" x14ac:dyDescent="0.35">
      <c r="A298" s="70"/>
      <c r="B298" s="70"/>
      <c r="C298" s="70"/>
      <c r="D298" s="70"/>
      <c r="E298" s="70"/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</row>
    <row r="299" spans="1:26" ht="15.75" customHeight="1" x14ac:dyDescent="0.35">
      <c r="A299" s="70"/>
      <c r="B299" s="70"/>
      <c r="C299" s="70"/>
      <c r="D299" s="70"/>
      <c r="E299" s="70"/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</row>
    <row r="300" spans="1:26" ht="15.75" customHeight="1" x14ac:dyDescent="0.35">
      <c r="A300" s="70"/>
      <c r="B300" s="70"/>
      <c r="C300" s="70"/>
      <c r="D300" s="70"/>
      <c r="E300" s="70"/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</row>
    <row r="301" spans="1:26" ht="15.75" customHeight="1" x14ac:dyDescent="0.35">
      <c r="A301" s="70"/>
      <c r="B301" s="70"/>
      <c r="C301" s="70"/>
      <c r="D301" s="70"/>
      <c r="E301" s="70"/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</row>
    <row r="302" spans="1:26" ht="15.75" customHeight="1" x14ac:dyDescent="0.35">
      <c r="A302" s="70"/>
      <c r="B302" s="70"/>
      <c r="C302" s="70"/>
      <c r="D302" s="70"/>
      <c r="E302" s="70"/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</row>
    <row r="303" spans="1:26" ht="15.75" customHeight="1" x14ac:dyDescent="0.35">
      <c r="A303" s="70"/>
      <c r="B303" s="70"/>
      <c r="C303" s="70"/>
      <c r="D303" s="70"/>
      <c r="E303" s="70"/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</row>
    <row r="304" spans="1:26" ht="15.75" customHeight="1" x14ac:dyDescent="0.35">
      <c r="A304" s="70"/>
      <c r="B304" s="70"/>
      <c r="C304" s="70"/>
      <c r="D304" s="70"/>
      <c r="E304" s="70"/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</row>
    <row r="305" spans="1:26" ht="15.75" customHeight="1" x14ac:dyDescent="0.35">
      <c r="A305" s="70"/>
      <c r="B305" s="70"/>
      <c r="C305" s="70"/>
      <c r="D305" s="70"/>
      <c r="E305" s="70"/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</row>
    <row r="306" spans="1:26" ht="15.75" customHeight="1" x14ac:dyDescent="0.35">
      <c r="A306" s="70"/>
      <c r="B306" s="70"/>
      <c r="C306" s="70"/>
      <c r="D306" s="70"/>
      <c r="E306" s="70"/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</row>
    <row r="307" spans="1:26" ht="15.75" customHeight="1" x14ac:dyDescent="0.35">
      <c r="A307" s="70"/>
      <c r="B307" s="70"/>
      <c r="C307" s="70"/>
      <c r="D307" s="70"/>
      <c r="E307" s="70"/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</row>
    <row r="308" spans="1:26" ht="15.75" customHeight="1" x14ac:dyDescent="0.35">
      <c r="A308" s="70"/>
      <c r="B308" s="70"/>
      <c r="C308" s="70"/>
      <c r="D308" s="70"/>
      <c r="E308" s="70"/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</row>
    <row r="309" spans="1:26" ht="15.75" customHeight="1" x14ac:dyDescent="0.35">
      <c r="A309" s="70"/>
      <c r="B309" s="70"/>
      <c r="C309" s="70"/>
      <c r="D309" s="70"/>
      <c r="E309" s="70"/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</row>
    <row r="310" spans="1:26" ht="15.75" customHeight="1" x14ac:dyDescent="0.35">
      <c r="A310" s="70"/>
      <c r="B310" s="70"/>
      <c r="C310" s="70"/>
      <c r="D310" s="70"/>
      <c r="E310" s="70"/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</row>
    <row r="311" spans="1:26" ht="15.75" customHeight="1" x14ac:dyDescent="0.35">
      <c r="A311" s="70"/>
      <c r="B311" s="70"/>
      <c r="C311" s="70"/>
      <c r="D311" s="70"/>
      <c r="E311" s="70"/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</row>
    <row r="312" spans="1:26" ht="15.75" customHeight="1" x14ac:dyDescent="0.35">
      <c r="A312" s="70"/>
      <c r="B312" s="70"/>
      <c r="C312" s="70"/>
      <c r="D312" s="70"/>
      <c r="E312" s="70"/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</row>
    <row r="313" spans="1:26" ht="15.75" customHeight="1" x14ac:dyDescent="0.35">
      <c r="A313" s="70"/>
      <c r="B313" s="70"/>
      <c r="C313" s="70"/>
      <c r="D313" s="70"/>
      <c r="E313" s="70"/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</row>
    <row r="314" spans="1:26" ht="15.75" customHeight="1" x14ac:dyDescent="0.35">
      <c r="A314" s="70"/>
      <c r="B314" s="70"/>
      <c r="C314" s="70"/>
      <c r="D314" s="70"/>
      <c r="E314" s="70"/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</row>
    <row r="315" spans="1:26" ht="15.75" customHeight="1" x14ac:dyDescent="0.35">
      <c r="A315" s="70"/>
      <c r="B315" s="70"/>
      <c r="C315" s="70"/>
      <c r="D315" s="70"/>
      <c r="E315" s="70"/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</row>
    <row r="316" spans="1:26" ht="15.75" customHeight="1" x14ac:dyDescent="0.35">
      <c r="A316" s="70"/>
      <c r="B316" s="70"/>
      <c r="C316" s="70"/>
      <c r="D316" s="70"/>
      <c r="E316" s="70"/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</row>
    <row r="317" spans="1:26" ht="15.75" customHeight="1" x14ac:dyDescent="0.35">
      <c r="A317" s="70"/>
      <c r="B317" s="70"/>
      <c r="C317" s="70"/>
      <c r="D317" s="70"/>
      <c r="E317" s="70"/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</row>
    <row r="318" spans="1:26" ht="15.75" customHeight="1" x14ac:dyDescent="0.35">
      <c r="A318" s="70"/>
      <c r="B318" s="70"/>
      <c r="C318" s="70"/>
      <c r="D318" s="70"/>
      <c r="E318" s="70"/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</row>
    <row r="319" spans="1:26" ht="15.75" customHeight="1" x14ac:dyDescent="0.35">
      <c r="A319" s="70"/>
      <c r="B319" s="70"/>
      <c r="C319" s="70"/>
      <c r="D319" s="70"/>
      <c r="E319" s="70"/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</row>
    <row r="320" spans="1:26" ht="15.75" customHeight="1" x14ac:dyDescent="0.35">
      <c r="A320" s="70"/>
      <c r="B320" s="70"/>
      <c r="C320" s="70"/>
      <c r="D320" s="70"/>
      <c r="E320" s="70"/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</row>
    <row r="321" spans="1:26" ht="15.75" customHeight="1" x14ac:dyDescent="0.35">
      <c r="A321" s="70"/>
      <c r="B321" s="70"/>
      <c r="C321" s="70"/>
      <c r="D321" s="70"/>
      <c r="E321" s="70"/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</row>
    <row r="322" spans="1:26" ht="15.75" customHeight="1" x14ac:dyDescent="0.35">
      <c r="A322" s="70"/>
      <c r="B322" s="70"/>
      <c r="C322" s="70"/>
      <c r="D322" s="70"/>
      <c r="E322" s="70"/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</row>
    <row r="323" spans="1:26" ht="15.75" customHeight="1" x14ac:dyDescent="0.35">
      <c r="A323" s="70"/>
      <c r="B323" s="70"/>
      <c r="C323" s="70"/>
      <c r="D323" s="70"/>
      <c r="E323" s="70"/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</row>
    <row r="324" spans="1:26" ht="15.75" customHeight="1" x14ac:dyDescent="0.35">
      <c r="A324" s="70"/>
      <c r="B324" s="70"/>
      <c r="C324" s="70"/>
      <c r="D324" s="70"/>
      <c r="E324" s="70"/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</row>
    <row r="325" spans="1:26" ht="15.75" customHeight="1" x14ac:dyDescent="0.35">
      <c r="A325" s="70"/>
      <c r="B325" s="70"/>
      <c r="C325" s="70"/>
      <c r="D325" s="70"/>
      <c r="E325" s="70"/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</row>
    <row r="326" spans="1:26" ht="15.75" customHeight="1" x14ac:dyDescent="0.35">
      <c r="A326" s="70"/>
      <c r="B326" s="70"/>
      <c r="C326" s="70"/>
      <c r="D326" s="70"/>
      <c r="E326" s="70"/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</row>
    <row r="327" spans="1:26" ht="15.75" customHeight="1" x14ac:dyDescent="0.35">
      <c r="A327" s="70"/>
      <c r="B327" s="70"/>
      <c r="C327" s="70"/>
      <c r="D327" s="70"/>
      <c r="E327" s="70"/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</row>
    <row r="328" spans="1:26" ht="15.75" customHeight="1" x14ac:dyDescent="0.35">
      <c r="A328" s="70"/>
      <c r="B328" s="70"/>
      <c r="C328" s="70"/>
      <c r="D328" s="70"/>
      <c r="E328" s="70"/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</row>
    <row r="329" spans="1:26" ht="15.75" customHeight="1" x14ac:dyDescent="0.35">
      <c r="A329" s="70"/>
      <c r="B329" s="70"/>
      <c r="C329" s="70"/>
      <c r="D329" s="70"/>
      <c r="E329" s="70"/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</row>
    <row r="330" spans="1:26" ht="15.75" customHeight="1" x14ac:dyDescent="0.35">
      <c r="A330" s="70"/>
      <c r="B330" s="70"/>
      <c r="C330" s="70"/>
      <c r="D330" s="70"/>
      <c r="E330" s="70"/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</row>
    <row r="331" spans="1:26" ht="15.75" customHeight="1" x14ac:dyDescent="0.35">
      <c r="A331" s="70"/>
      <c r="B331" s="70"/>
      <c r="C331" s="70"/>
      <c r="D331" s="70"/>
      <c r="E331" s="70"/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</row>
    <row r="332" spans="1:26" ht="15.75" customHeight="1" x14ac:dyDescent="0.35">
      <c r="A332" s="70"/>
      <c r="B332" s="70"/>
      <c r="C332" s="70"/>
      <c r="D332" s="70"/>
      <c r="E332" s="70"/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</row>
    <row r="333" spans="1:26" ht="15.75" customHeight="1" x14ac:dyDescent="0.35">
      <c r="A333" s="70"/>
      <c r="B333" s="70"/>
      <c r="C333" s="70"/>
      <c r="D333" s="70"/>
      <c r="E333" s="70"/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</row>
    <row r="334" spans="1:26" ht="15.75" customHeight="1" x14ac:dyDescent="0.35">
      <c r="A334" s="70"/>
      <c r="B334" s="70"/>
      <c r="C334" s="70"/>
      <c r="D334" s="70"/>
      <c r="E334" s="70"/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</row>
    <row r="335" spans="1:26" ht="15.75" customHeight="1" x14ac:dyDescent="0.35">
      <c r="A335" s="70"/>
      <c r="B335" s="70"/>
      <c r="C335" s="70"/>
      <c r="D335" s="70"/>
      <c r="E335" s="70"/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</row>
    <row r="336" spans="1:26" ht="15.75" customHeight="1" x14ac:dyDescent="0.35">
      <c r="A336" s="70"/>
      <c r="B336" s="70"/>
      <c r="C336" s="70"/>
      <c r="D336" s="70"/>
      <c r="E336" s="70"/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</row>
    <row r="337" spans="1:26" ht="15.75" customHeight="1" x14ac:dyDescent="0.35">
      <c r="A337" s="70"/>
      <c r="B337" s="70"/>
      <c r="C337" s="70"/>
      <c r="D337" s="70"/>
      <c r="E337" s="70"/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</row>
    <row r="338" spans="1:26" ht="15.75" customHeight="1" x14ac:dyDescent="0.35">
      <c r="A338" s="70"/>
      <c r="B338" s="70"/>
      <c r="C338" s="70"/>
      <c r="D338" s="70"/>
      <c r="E338" s="70"/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</row>
    <row r="339" spans="1:26" ht="15.75" customHeight="1" x14ac:dyDescent="0.35">
      <c r="A339" s="70"/>
      <c r="B339" s="70"/>
      <c r="C339" s="70"/>
      <c r="D339" s="70"/>
      <c r="E339" s="70"/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</row>
    <row r="340" spans="1:26" ht="15.75" customHeight="1" x14ac:dyDescent="0.35">
      <c r="A340" s="70"/>
      <c r="B340" s="70"/>
      <c r="C340" s="70"/>
      <c r="D340" s="70"/>
      <c r="E340" s="70"/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</row>
    <row r="341" spans="1:26" ht="15.75" customHeight="1" x14ac:dyDescent="0.35">
      <c r="A341" s="70"/>
      <c r="B341" s="70"/>
      <c r="C341" s="70"/>
      <c r="D341" s="70"/>
      <c r="E341" s="70"/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</row>
    <row r="342" spans="1:26" ht="15.75" customHeight="1" x14ac:dyDescent="0.35">
      <c r="A342" s="70"/>
      <c r="B342" s="70"/>
      <c r="C342" s="70"/>
      <c r="D342" s="70"/>
      <c r="E342" s="70"/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</row>
    <row r="343" spans="1:26" ht="15.75" customHeight="1" x14ac:dyDescent="0.35">
      <c r="A343" s="70"/>
      <c r="B343" s="70"/>
      <c r="C343" s="70"/>
      <c r="D343" s="70"/>
      <c r="E343" s="70"/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</row>
    <row r="344" spans="1:26" ht="15.75" customHeight="1" x14ac:dyDescent="0.35">
      <c r="A344" s="70"/>
      <c r="B344" s="70"/>
      <c r="C344" s="70"/>
      <c r="D344" s="70"/>
      <c r="E344" s="70"/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</row>
    <row r="345" spans="1:26" ht="15.75" customHeight="1" x14ac:dyDescent="0.35">
      <c r="A345" s="70"/>
      <c r="B345" s="70"/>
      <c r="C345" s="70"/>
      <c r="D345" s="70"/>
      <c r="E345" s="70"/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</row>
    <row r="346" spans="1:26" ht="15.75" customHeight="1" x14ac:dyDescent="0.35">
      <c r="A346" s="70"/>
      <c r="B346" s="70"/>
      <c r="C346" s="70"/>
      <c r="D346" s="70"/>
      <c r="E346" s="70"/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</row>
    <row r="347" spans="1:26" ht="15.75" customHeight="1" x14ac:dyDescent="0.35">
      <c r="A347" s="70"/>
      <c r="B347" s="70"/>
      <c r="C347" s="70"/>
      <c r="D347" s="70"/>
      <c r="E347" s="70"/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</row>
    <row r="348" spans="1:26" ht="15.75" customHeight="1" x14ac:dyDescent="0.35">
      <c r="A348" s="70"/>
      <c r="B348" s="70"/>
      <c r="C348" s="70"/>
      <c r="D348" s="70"/>
      <c r="E348" s="70"/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</row>
    <row r="349" spans="1:26" ht="15.75" customHeight="1" x14ac:dyDescent="0.35">
      <c r="A349" s="70"/>
      <c r="B349" s="70"/>
      <c r="C349" s="70"/>
      <c r="D349" s="70"/>
      <c r="E349" s="70"/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</row>
    <row r="350" spans="1:26" ht="15.75" customHeight="1" x14ac:dyDescent="0.35">
      <c r="A350" s="70"/>
      <c r="B350" s="70"/>
      <c r="C350" s="70"/>
      <c r="D350" s="70"/>
      <c r="E350" s="70"/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</row>
    <row r="351" spans="1:26" ht="15.75" customHeight="1" x14ac:dyDescent="0.35">
      <c r="A351" s="70"/>
      <c r="B351" s="70"/>
      <c r="C351" s="70"/>
      <c r="D351" s="70"/>
      <c r="E351" s="70"/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</row>
    <row r="352" spans="1:26" ht="15.75" customHeight="1" x14ac:dyDescent="0.35">
      <c r="A352" s="70"/>
      <c r="B352" s="70"/>
      <c r="C352" s="70"/>
      <c r="D352" s="70"/>
      <c r="E352" s="70"/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</row>
    <row r="353" spans="1:26" ht="15.75" customHeight="1" x14ac:dyDescent="0.35">
      <c r="A353" s="70"/>
      <c r="B353" s="70"/>
      <c r="C353" s="70"/>
      <c r="D353" s="70"/>
      <c r="E353" s="70"/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</row>
    <row r="354" spans="1:26" ht="15.75" customHeight="1" x14ac:dyDescent="0.35">
      <c r="A354" s="70"/>
      <c r="B354" s="70"/>
      <c r="C354" s="70"/>
      <c r="D354" s="70"/>
      <c r="E354" s="70"/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</row>
    <row r="355" spans="1:26" ht="15.75" customHeight="1" x14ac:dyDescent="0.35">
      <c r="A355" s="70"/>
      <c r="B355" s="70"/>
      <c r="C355" s="70"/>
      <c r="D355" s="70"/>
      <c r="E355" s="70"/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</row>
    <row r="356" spans="1:26" ht="15.75" customHeight="1" x14ac:dyDescent="0.35">
      <c r="A356" s="70"/>
      <c r="B356" s="70"/>
      <c r="C356" s="70"/>
      <c r="D356" s="70"/>
      <c r="E356" s="70"/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</row>
    <row r="357" spans="1:26" ht="15.75" customHeight="1" x14ac:dyDescent="0.35">
      <c r="A357" s="70"/>
      <c r="B357" s="70"/>
      <c r="C357" s="70"/>
      <c r="D357" s="70"/>
      <c r="E357" s="70"/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</row>
    <row r="358" spans="1:26" ht="15.75" customHeight="1" x14ac:dyDescent="0.35">
      <c r="A358" s="70"/>
      <c r="B358" s="70"/>
      <c r="C358" s="70"/>
      <c r="D358" s="70"/>
      <c r="E358" s="70"/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</row>
    <row r="359" spans="1:26" ht="15.75" customHeight="1" x14ac:dyDescent="0.35">
      <c r="A359" s="70"/>
      <c r="B359" s="70"/>
      <c r="C359" s="70"/>
      <c r="D359" s="70"/>
      <c r="E359" s="70"/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</row>
    <row r="360" spans="1:26" ht="15.75" customHeight="1" x14ac:dyDescent="0.35">
      <c r="A360" s="70"/>
      <c r="B360" s="70"/>
      <c r="C360" s="70"/>
      <c r="D360" s="70"/>
      <c r="E360" s="70"/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</row>
    <row r="361" spans="1:26" ht="15.75" customHeight="1" x14ac:dyDescent="0.35">
      <c r="A361" s="70"/>
      <c r="B361" s="70"/>
      <c r="C361" s="70"/>
      <c r="D361" s="70"/>
      <c r="E361" s="70"/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</row>
    <row r="362" spans="1:26" ht="15.75" customHeight="1" x14ac:dyDescent="0.35">
      <c r="A362" s="70"/>
      <c r="B362" s="70"/>
      <c r="C362" s="70"/>
      <c r="D362" s="70"/>
      <c r="E362" s="70"/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</row>
    <row r="363" spans="1:26" ht="15.75" customHeight="1" x14ac:dyDescent="0.35">
      <c r="A363" s="70"/>
      <c r="B363" s="70"/>
      <c r="C363" s="70"/>
      <c r="D363" s="70"/>
      <c r="E363" s="70"/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</row>
    <row r="364" spans="1:26" ht="15.75" customHeight="1" x14ac:dyDescent="0.35">
      <c r="A364" s="70"/>
      <c r="B364" s="70"/>
      <c r="C364" s="70"/>
      <c r="D364" s="70"/>
      <c r="E364" s="70"/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</row>
    <row r="365" spans="1:26" ht="15.75" customHeight="1" x14ac:dyDescent="0.35">
      <c r="A365" s="70"/>
      <c r="B365" s="70"/>
      <c r="C365" s="70"/>
      <c r="D365" s="70"/>
      <c r="E365" s="70"/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</row>
    <row r="366" spans="1:26" ht="15.75" customHeight="1" x14ac:dyDescent="0.35">
      <c r="A366" s="70"/>
      <c r="B366" s="70"/>
      <c r="C366" s="70"/>
      <c r="D366" s="70"/>
      <c r="E366" s="70"/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</row>
    <row r="367" spans="1:26" ht="15.75" customHeight="1" x14ac:dyDescent="0.35">
      <c r="A367" s="70"/>
      <c r="B367" s="70"/>
      <c r="C367" s="70"/>
      <c r="D367" s="70"/>
      <c r="E367" s="70"/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</row>
    <row r="368" spans="1:26" ht="15.75" customHeight="1" x14ac:dyDescent="0.35">
      <c r="A368" s="70"/>
      <c r="B368" s="70"/>
      <c r="C368" s="70"/>
      <c r="D368" s="70"/>
      <c r="E368" s="70"/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</row>
    <row r="369" spans="1:26" ht="15.75" customHeight="1" x14ac:dyDescent="0.35">
      <c r="A369" s="70"/>
      <c r="B369" s="70"/>
      <c r="C369" s="70"/>
      <c r="D369" s="70"/>
      <c r="E369" s="70"/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</row>
    <row r="370" spans="1:26" ht="15.75" customHeight="1" x14ac:dyDescent="0.35">
      <c r="A370" s="70"/>
      <c r="B370" s="70"/>
      <c r="C370" s="70"/>
      <c r="D370" s="70"/>
      <c r="E370" s="70"/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</row>
    <row r="371" spans="1:26" ht="15.75" customHeight="1" x14ac:dyDescent="0.35">
      <c r="A371" s="70"/>
      <c r="B371" s="70"/>
      <c r="C371" s="70"/>
      <c r="D371" s="70"/>
      <c r="E371" s="70"/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</row>
    <row r="372" spans="1:26" ht="15.75" customHeight="1" x14ac:dyDescent="0.35">
      <c r="A372" s="70"/>
      <c r="B372" s="70"/>
      <c r="C372" s="70"/>
      <c r="D372" s="70"/>
      <c r="E372" s="70"/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</row>
    <row r="373" spans="1:26" ht="15.75" customHeight="1" x14ac:dyDescent="0.35">
      <c r="A373" s="70"/>
      <c r="B373" s="70"/>
      <c r="C373" s="70"/>
      <c r="D373" s="70"/>
      <c r="E373" s="70"/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</row>
    <row r="374" spans="1:26" ht="15.75" customHeight="1" x14ac:dyDescent="0.35">
      <c r="A374" s="70"/>
      <c r="B374" s="70"/>
      <c r="C374" s="70"/>
      <c r="D374" s="70"/>
      <c r="E374" s="70"/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</row>
    <row r="375" spans="1:26" ht="15.75" customHeight="1" x14ac:dyDescent="0.35">
      <c r="A375" s="70"/>
      <c r="B375" s="70"/>
      <c r="C375" s="70"/>
      <c r="D375" s="70"/>
      <c r="E375" s="70"/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</row>
    <row r="376" spans="1:26" ht="15.75" customHeight="1" x14ac:dyDescent="0.35">
      <c r="A376" s="70"/>
      <c r="B376" s="70"/>
      <c r="C376" s="70"/>
      <c r="D376" s="70"/>
      <c r="E376" s="70"/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</row>
    <row r="377" spans="1:26" ht="15.75" customHeight="1" x14ac:dyDescent="0.35">
      <c r="A377" s="70"/>
      <c r="B377" s="70"/>
      <c r="C377" s="70"/>
      <c r="D377" s="70"/>
      <c r="E377" s="70"/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</row>
    <row r="378" spans="1:26" ht="15.75" customHeight="1" x14ac:dyDescent="0.35">
      <c r="A378" s="70"/>
      <c r="B378" s="70"/>
      <c r="C378" s="70"/>
      <c r="D378" s="70"/>
      <c r="E378" s="70"/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</row>
    <row r="379" spans="1:26" ht="15.75" customHeight="1" x14ac:dyDescent="0.35">
      <c r="A379" s="70"/>
      <c r="B379" s="70"/>
      <c r="C379" s="70"/>
      <c r="D379" s="70"/>
      <c r="E379" s="70"/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</row>
    <row r="380" spans="1:26" ht="15.75" customHeight="1" x14ac:dyDescent="0.35">
      <c r="A380" s="70"/>
      <c r="B380" s="70"/>
      <c r="C380" s="70"/>
      <c r="D380" s="70"/>
      <c r="E380" s="70"/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</row>
    <row r="381" spans="1:26" ht="15.75" customHeight="1" x14ac:dyDescent="0.35">
      <c r="A381" s="70"/>
      <c r="B381" s="70"/>
      <c r="C381" s="70"/>
      <c r="D381" s="70"/>
      <c r="E381" s="70"/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</row>
    <row r="382" spans="1:26" ht="15.75" customHeight="1" x14ac:dyDescent="0.35">
      <c r="A382" s="70"/>
      <c r="B382" s="70"/>
      <c r="C382" s="70"/>
      <c r="D382" s="70"/>
      <c r="E382" s="70"/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</row>
    <row r="383" spans="1:26" ht="15.75" customHeight="1" x14ac:dyDescent="0.35">
      <c r="A383" s="70"/>
      <c r="B383" s="70"/>
      <c r="C383" s="70"/>
      <c r="D383" s="70"/>
      <c r="E383" s="70"/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</row>
    <row r="384" spans="1:26" ht="15.75" customHeight="1" x14ac:dyDescent="0.35">
      <c r="A384" s="70"/>
      <c r="B384" s="70"/>
      <c r="C384" s="70"/>
      <c r="D384" s="70"/>
      <c r="E384" s="70"/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</row>
    <row r="385" spans="1:26" ht="15.75" customHeight="1" x14ac:dyDescent="0.35">
      <c r="A385" s="70"/>
      <c r="B385" s="70"/>
      <c r="C385" s="70"/>
      <c r="D385" s="70"/>
      <c r="E385" s="70"/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</row>
    <row r="386" spans="1:26" ht="15.75" customHeight="1" x14ac:dyDescent="0.35">
      <c r="A386" s="70"/>
      <c r="B386" s="70"/>
      <c r="C386" s="70"/>
      <c r="D386" s="70"/>
      <c r="E386" s="70"/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</row>
    <row r="387" spans="1:26" ht="15.75" customHeight="1" x14ac:dyDescent="0.35">
      <c r="A387" s="70"/>
      <c r="B387" s="70"/>
      <c r="C387" s="70"/>
      <c r="D387" s="70"/>
      <c r="E387" s="70"/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</row>
    <row r="388" spans="1:26" ht="15.75" customHeight="1" x14ac:dyDescent="0.35">
      <c r="A388" s="70"/>
      <c r="B388" s="70"/>
      <c r="C388" s="70"/>
      <c r="D388" s="70"/>
      <c r="E388" s="70"/>
      <c r="F388" s="70"/>
      <c r="G388" s="70"/>
      <c r="H388" s="70"/>
      <c r="I388" s="70"/>
      <c r="J388" s="70"/>
      <c r="K388" s="70"/>
      <c r="L388" s="70"/>
      <c r="M388" s="70"/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</row>
    <row r="389" spans="1:26" ht="15.75" customHeight="1" x14ac:dyDescent="0.35">
      <c r="A389" s="70"/>
      <c r="B389" s="70"/>
      <c r="C389" s="70"/>
      <c r="D389" s="70"/>
      <c r="E389" s="70"/>
      <c r="F389" s="70"/>
      <c r="G389" s="70"/>
      <c r="H389" s="70"/>
      <c r="I389" s="70"/>
      <c r="J389" s="70"/>
      <c r="K389" s="70"/>
      <c r="L389" s="70"/>
      <c r="M389" s="70"/>
      <c r="N389" s="70"/>
      <c r="O389" s="70"/>
      <c r="P389" s="70"/>
      <c r="Q389" s="70"/>
      <c r="R389" s="70"/>
      <c r="S389" s="70"/>
      <c r="T389" s="70"/>
      <c r="U389" s="70"/>
      <c r="V389" s="70"/>
      <c r="W389" s="70"/>
      <c r="X389" s="70"/>
      <c r="Y389" s="70"/>
      <c r="Z389" s="70"/>
    </row>
    <row r="390" spans="1:26" ht="15.75" customHeight="1" x14ac:dyDescent="0.35">
      <c r="A390" s="70"/>
      <c r="B390" s="70"/>
      <c r="C390" s="70"/>
      <c r="D390" s="70"/>
      <c r="E390" s="70"/>
      <c r="F390" s="70"/>
      <c r="G390" s="70"/>
      <c r="H390" s="70"/>
      <c r="I390" s="70"/>
      <c r="J390" s="70"/>
      <c r="K390" s="70"/>
      <c r="L390" s="70"/>
      <c r="M390" s="70"/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</row>
    <row r="391" spans="1:26" ht="15.75" customHeight="1" x14ac:dyDescent="0.35">
      <c r="A391" s="70"/>
      <c r="B391" s="70"/>
      <c r="C391" s="70"/>
      <c r="D391" s="70"/>
      <c r="E391" s="70"/>
      <c r="F391" s="70"/>
      <c r="G391" s="70"/>
      <c r="H391" s="70"/>
      <c r="I391" s="70"/>
      <c r="J391" s="70"/>
      <c r="K391" s="70"/>
      <c r="L391" s="70"/>
      <c r="M391" s="70"/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</row>
    <row r="392" spans="1:26" ht="15.75" customHeight="1" x14ac:dyDescent="0.35">
      <c r="A392" s="70"/>
      <c r="B392" s="70"/>
      <c r="C392" s="70"/>
      <c r="D392" s="70"/>
      <c r="E392" s="70"/>
      <c r="F392" s="70"/>
      <c r="G392" s="70"/>
      <c r="H392" s="70"/>
      <c r="I392" s="70"/>
      <c r="J392" s="70"/>
      <c r="K392" s="70"/>
      <c r="L392" s="70"/>
      <c r="M392" s="70"/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</row>
    <row r="393" spans="1:26" ht="15.75" customHeight="1" x14ac:dyDescent="0.35">
      <c r="A393" s="70"/>
      <c r="B393" s="70"/>
      <c r="C393" s="70"/>
      <c r="D393" s="70"/>
      <c r="E393" s="70"/>
      <c r="F393" s="70"/>
      <c r="G393" s="70"/>
      <c r="H393" s="70"/>
      <c r="I393" s="70"/>
      <c r="J393" s="70"/>
      <c r="K393" s="70"/>
      <c r="L393" s="70"/>
      <c r="M393" s="70"/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</row>
    <row r="394" spans="1:26" ht="15.75" customHeight="1" x14ac:dyDescent="0.35">
      <c r="A394" s="70"/>
      <c r="B394" s="70"/>
      <c r="C394" s="70"/>
      <c r="D394" s="70"/>
      <c r="E394" s="70"/>
      <c r="F394" s="70"/>
      <c r="G394" s="70"/>
      <c r="H394" s="70"/>
      <c r="I394" s="70"/>
      <c r="J394" s="70"/>
      <c r="K394" s="70"/>
      <c r="L394" s="70"/>
      <c r="M394" s="70"/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</row>
    <row r="395" spans="1:26" ht="15.75" customHeight="1" x14ac:dyDescent="0.35">
      <c r="A395" s="70"/>
      <c r="B395" s="70"/>
      <c r="C395" s="70"/>
      <c r="D395" s="70"/>
      <c r="E395" s="70"/>
      <c r="F395" s="70"/>
      <c r="G395" s="70"/>
      <c r="H395" s="70"/>
      <c r="I395" s="70"/>
      <c r="J395" s="70"/>
      <c r="K395" s="70"/>
      <c r="L395" s="70"/>
      <c r="M395" s="70"/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</row>
    <row r="396" spans="1:26" ht="15.75" customHeight="1" x14ac:dyDescent="0.35">
      <c r="A396" s="70"/>
      <c r="B396" s="70"/>
      <c r="C396" s="70"/>
      <c r="D396" s="70"/>
      <c r="E396" s="70"/>
      <c r="F396" s="70"/>
      <c r="G396" s="70"/>
      <c r="H396" s="70"/>
      <c r="I396" s="70"/>
      <c r="J396" s="70"/>
      <c r="K396" s="70"/>
      <c r="L396" s="70"/>
      <c r="M396" s="70"/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</row>
    <row r="397" spans="1:26" ht="15.75" customHeight="1" x14ac:dyDescent="0.35">
      <c r="A397" s="70"/>
      <c r="B397" s="70"/>
      <c r="C397" s="70"/>
      <c r="D397" s="70"/>
      <c r="E397" s="70"/>
      <c r="F397" s="70"/>
      <c r="G397" s="70"/>
      <c r="H397" s="70"/>
      <c r="I397" s="70"/>
      <c r="J397" s="70"/>
      <c r="K397" s="70"/>
      <c r="L397" s="70"/>
      <c r="M397" s="70"/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</row>
    <row r="398" spans="1:26" ht="15.75" customHeight="1" x14ac:dyDescent="0.35">
      <c r="A398" s="70"/>
      <c r="B398" s="70"/>
      <c r="C398" s="70"/>
      <c r="D398" s="70"/>
      <c r="E398" s="70"/>
      <c r="F398" s="70"/>
      <c r="G398" s="70"/>
      <c r="H398" s="70"/>
      <c r="I398" s="70"/>
      <c r="J398" s="70"/>
      <c r="K398" s="70"/>
      <c r="L398" s="70"/>
      <c r="M398" s="70"/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</row>
    <row r="399" spans="1:26" ht="15.75" customHeight="1" x14ac:dyDescent="0.35">
      <c r="A399" s="70"/>
      <c r="B399" s="70"/>
      <c r="C399" s="70"/>
      <c r="D399" s="70"/>
      <c r="E399" s="70"/>
      <c r="F399" s="70"/>
      <c r="G399" s="70"/>
      <c r="H399" s="70"/>
      <c r="I399" s="70"/>
      <c r="J399" s="70"/>
      <c r="K399" s="70"/>
      <c r="L399" s="70"/>
      <c r="M399" s="70"/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</row>
    <row r="400" spans="1:26" ht="15.75" customHeight="1" x14ac:dyDescent="0.35">
      <c r="A400" s="70"/>
      <c r="B400" s="70"/>
      <c r="C400" s="70"/>
      <c r="D400" s="70"/>
      <c r="E400" s="70"/>
      <c r="F400" s="70"/>
      <c r="G400" s="70"/>
      <c r="H400" s="70"/>
      <c r="I400" s="70"/>
      <c r="J400" s="70"/>
      <c r="K400" s="70"/>
      <c r="L400" s="70"/>
      <c r="M400" s="70"/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</row>
    <row r="401" spans="1:26" ht="15.75" customHeight="1" x14ac:dyDescent="0.35">
      <c r="A401" s="70"/>
      <c r="B401" s="70"/>
      <c r="C401" s="70"/>
      <c r="D401" s="70"/>
      <c r="E401" s="70"/>
      <c r="F401" s="70"/>
      <c r="G401" s="70"/>
      <c r="H401" s="70"/>
      <c r="I401" s="70"/>
      <c r="J401" s="70"/>
      <c r="K401" s="70"/>
      <c r="L401" s="70"/>
      <c r="M401" s="70"/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</row>
    <row r="402" spans="1:26" ht="15.75" customHeight="1" x14ac:dyDescent="0.35">
      <c r="A402" s="70"/>
      <c r="B402" s="70"/>
      <c r="C402" s="70"/>
      <c r="D402" s="70"/>
      <c r="E402" s="70"/>
      <c r="F402" s="70"/>
      <c r="G402" s="70"/>
      <c r="H402" s="70"/>
      <c r="I402" s="70"/>
      <c r="J402" s="70"/>
      <c r="K402" s="70"/>
      <c r="L402" s="70"/>
      <c r="M402" s="70"/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</row>
    <row r="403" spans="1:26" ht="15.75" customHeight="1" x14ac:dyDescent="0.35">
      <c r="A403" s="70"/>
      <c r="B403" s="70"/>
      <c r="C403" s="70"/>
      <c r="D403" s="70"/>
      <c r="E403" s="70"/>
      <c r="F403" s="70"/>
      <c r="G403" s="70"/>
      <c r="H403" s="70"/>
      <c r="I403" s="70"/>
      <c r="J403" s="70"/>
      <c r="K403" s="70"/>
      <c r="L403" s="70"/>
      <c r="M403" s="70"/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</row>
    <row r="404" spans="1:26" ht="15.75" customHeight="1" x14ac:dyDescent="0.35">
      <c r="A404" s="70"/>
      <c r="B404" s="70"/>
      <c r="C404" s="70"/>
      <c r="D404" s="70"/>
      <c r="E404" s="70"/>
      <c r="F404" s="70"/>
      <c r="G404" s="70"/>
      <c r="H404" s="70"/>
      <c r="I404" s="70"/>
      <c r="J404" s="70"/>
      <c r="K404" s="70"/>
      <c r="L404" s="70"/>
      <c r="M404" s="70"/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</row>
    <row r="405" spans="1:26" ht="15.75" customHeight="1" x14ac:dyDescent="0.35">
      <c r="A405" s="70"/>
      <c r="B405" s="70"/>
      <c r="C405" s="70"/>
      <c r="D405" s="70"/>
      <c r="E405" s="70"/>
      <c r="F405" s="70"/>
      <c r="G405" s="70"/>
      <c r="H405" s="70"/>
      <c r="I405" s="70"/>
      <c r="J405" s="70"/>
      <c r="K405" s="70"/>
      <c r="L405" s="70"/>
      <c r="M405" s="70"/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</row>
    <row r="406" spans="1:26" ht="15.75" customHeight="1" x14ac:dyDescent="0.35">
      <c r="A406" s="70"/>
      <c r="B406" s="70"/>
      <c r="C406" s="70"/>
      <c r="D406" s="70"/>
      <c r="E406" s="70"/>
      <c r="F406" s="70"/>
      <c r="G406" s="70"/>
      <c r="H406" s="70"/>
      <c r="I406" s="70"/>
      <c r="J406" s="70"/>
      <c r="K406" s="70"/>
      <c r="L406" s="70"/>
      <c r="M406" s="70"/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</row>
    <row r="407" spans="1:26" ht="15.75" customHeight="1" x14ac:dyDescent="0.35">
      <c r="A407" s="70"/>
      <c r="B407" s="70"/>
      <c r="C407" s="70"/>
      <c r="D407" s="70"/>
      <c r="E407" s="70"/>
      <c r="F407" s="70"/>
      <c r="G407" s="70"/>
      <c r="H407" s="70"/>
      <c r="I407" s="70"/>
      <c r="J407" s="70"/>
      <c r="K407" s="70"/>
      <c r="L407" s="70"/>
      <c r="M407" s="70"/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</row>
    <row r="408" spans="1:26" ht="15.75" customHeight="1" x14ac:dyDescent="0.35">
      <c r="A408" s="70"/>
      <c r="B408" s="70"/>
      <c r="C408" s="70"/>
      <c r="D408" s="70"/>
      <c r="E408" s="70"/>
      <c r="F408" s="70"/>
      <c r="G408" s="70"/>
      <c r="H408" s="70"/>
      <c r="I408" s="70"/>
      <c r="J408" s="70"/>
      <c r="K408" s="70"/>
      <c r="L408" s="70"/>
      <c r="M408" s="70"/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</row>
    <row r="409" spans="1:26" ht="15.75" customHeight="1" x14ac:dyDescent="0.35">
      <c r="A409" s="70"/>
      <c r="B409" s="70"/>
      <c r="C409" s="70"/>
      <c r="D409" s="70"/>
      <c r="E409" s="70"/>
      <c r="F409" s="70"/>
      <c r="G409" s="70"/>
      <c r="H409" s="70"/>
      <c r="I409" s="70"/>
      <c r="J409" s="70"/>
      <c r="K409" s="70"/>
      <c r="L409" s="70"/>
      <c r="M409" s="70"/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</row>
    <row r="410" spans="1:26" ht="15.75" customHeight="1" x14ac:dyDescent="0.35">
      <c r="A410" s="70"/>
      <c r="B410" s="70"/>
      <c r="C410" s="70"/>
      <c r="D410" s="70"/>
      <c r="E410" s="70"/>
      <c r="F410" s="70"/>
      <c r="G410" s="70"/>
      <c r="H410" s="70"/>
      <c r="I410" s="70"/>
      <c r="J410" s="70"/>
      <c r="K410" s="70"/>
      <c r="L410" s="70"/>
      <c r="M410" s="70"/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</row>
    <row r="411" spans="1:26" ht="15.75" customHeight="1" x14ac:dyDescent="0.35">
      <c r="A411" s="70"/>
      <c r="B411" s="70"/>
      <c r="C411" s="70"/>
      <c r="D411" s="70"/>
      <c r="E411" s="70"/>
      <c r="F411" s="70"/>
      <c r="G411" s="70"/>
      <c r="H411" s="70"/>
      <c r="I411" s="70"/>
      <c r="J411" s="70"/>
      <c r="K411" s="70"/>
      <c r="L411" s="70"/>
      <c r="M411" s="70"/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</row>
    <row r="412" spans="1:26" ht="15.75" customHeight="1" x14ac:dyDescent="0.35">
      <c r="A412" s="70"/>
      <c r="B412" s="70"/>
      <c r="C412" s="70"/>
      <c r="D412" s="70"/>
      <c r="E412" s="70"/>
      <c r="F412" s="70"/>
      <c r="G412" s="70"/>
      <c r="H412" s="70"/>
      <c r="I412" s="70"/>
      <c r="J412" s="70"/>
      <c r="K412" s="70"/>
      <c r="L412" s="70"/>
      <c r="M412" s="70"/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</row>
    <row r="413" spans="1:26" ht="15.75" customHeight="1" x14ac:dyDescent="0.35">
      <c r="A413" s="70"/>
      <c r="B413" s="70"/>
      <c r="C413" s="70"/>
      <c r="D413" s="70"/>
      <c r="E413" s="70"/>
      <c r="F413" s="70"/>
      <c r="G413" s="70"/>
      <c r="H413" s="70"/>
      <c r="I413" s="70"/>
      <c r="J413" s="70"/>
      <c r="K413" s="70"/>
      <c r="L413" s="70"/>
      <c r="M413" s="70"/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</row>
    <row r="414" spans="1:26" ht="15.75" customHeight="1" x14ac:dyDescent="0.35">
      <c r="A414" s="70"/>
      <c r="B414" s="70"/>
      <c r="C414" s="70"/>
      <c r="D414" s="70"/>
      <c r="E414" s="70"/>
      <c r="F414" s="70"/>
      <c r="G414" s="70"/>
      <c r="H414" s="70"/>
      <c r="I414" s="70"/>
      <c r="J414" s="70"/>
      <c r="K414" s="70"/>
      <c r="L414" s="70"/>
      <c r="M414" s="70"/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</row>
    <row r="415" spans="1:26" ht="15.75" customHeight="1" x14ac:dyDescent="0.35">
      <c r="A415" s="70"/>
      <c r="B415" s="70"/>
      <c r="C415" s="70"/>
      <c r="D415" s="70"/>
      <c r="E415" s="70"/>
      <c r="F415" s="70"/>
      <c r="G415" s="70"/>
      <c r="H415" s="70"/>
      <c r="I415" s="70"/>
      <c r="J415" s="70"/>
      <c r="K415" s="70"/>
      <c r="L415" s="70"/>
      <c r="M415" s="70"/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</row>
    <row r="416" spans="1:26" ht="15.75" customHeight="1" x14ac:dyDescent="0.35">
      <c r="A416" s="70"/>
      <c r="B416" s="70"/>
      <c r="C416" s="70"/>
      <c r="D416" s="70"/>
      <c r="E416" s="70"/>
      <c r="F416" s="70"/>
      <c r="G416" s="70"/>
      <c r="H416" s="70"/>
      <c r="I416" s="70"/>
      <c r="J416" s="70"/>
      <c r="K416" s="70"/>
      <c r="L416" s="70"/>
      <c r="M416" s="70"/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</row>
    <row r="417" spans="1:26" ht="15.75" customHeight="1" x14ac:dyDescent="0.35">
      <c r="A417" s="70"/>
      <c r="B417" s="70"/>
      <c r="C417" s="70"/>
      <c r="D417" s="70"/>
      <c r="E417" s="70"/>
      <c r="F417" s="70"/>
      <c r="G417" s="70"/>
      <c r="H417" s="70"/>
      <c r="I417" s="70"/>
      <c r="J417" s="70"/>
      <c r="K417" s="70"/>
      <c r="L417" s="70"/>
      <c r="M417" s="70"/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</row>
    <row r="418" spans="1:26" ht="15.75" customHeight="1" x14ac:dyDescent="0.35">
      <c r="A418" s="70"/>
      <c r="B418" s="70"/>
      <c r="C418" s="70"/>
      <c r="D418" s="70"/>
      <c r="E418" s="70"/>
      <c r="F418" s="70"/>
      <c r="G418" s="70"/>
      <c r="H418" s="70"/>
      <c r="I418" s="70"/>
      <c r="J418" s="70"/>
      <c r="K418" s="70"/>
      <c r="L418" s="70"/>
      <c r="M418" s="70"/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</row>
    <row r="419" spans="1:26" ht="15.75" customHeight="1" x14ac:dyDescent="0.35">
      <c r="A419" s="70"/>
      <c r="B419" s="70"/>
      <c r="C419" s="70"/>
      <c r="D419" s="70"/>
      <c r="E419" s="70"/>
      <c r="F419" s="70"/>
      <c r="G419" s="70"/>
      <c r="H419" s="70"/>
      <c r="I419" s="70"/>
      <c r="J419" s="70"/>
      <c r="K419" s="70"/>
      <c r="L419" s="70"/>
      <c r="M419" s="70"/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</row>
    <row r="420" spans="1:26" ht="15.75" customHeight="1" x14ac:dyDescent="0.35">
      <c r="A420" s="70"/>
      <c r="B420" s="70"/>
      <c r="C420" s="70"/>
      <c r="D420" s="70"/>
      <c r="E420" s="70"/>
      <c r="F420" s="70"/>
      <c r="G420" s="70"/>
      <c r="H420" s="70"/>
      <c r="I420" s="70"/>
      <c r="J420" s="70"/>
      <c r="K420" s="70"/>
      <c r="L420" s="70"/>
      <c r="M420" s="70"/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</row>
    <row r="421" spans="1:26" ht="15.75" customHeight="1" x14ac:dyDescent="0.35">
      <c r="A421" s="70"/>
      <c r="B421" s="70"/>
      <c r="C421" s="70"/>
      <c r="D421" s="70"/>
      <c r="E421" s="70"/>
      <c r="F421" s="70"/>
      <c r="G421" s="70"/>
      <c r="H421" s="70"/>
      <c r="I421" s="70"/>
      <c r="J421" s="70"/>
      <c r="K421" s="70"/>
      <c r="L421" s="70"/>
      <c r="M421" s="70"/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</row>
    <row r="422" spans="1:26" ht="15.75" customHeight="1" x14ac:dyDescent="0.35">
      <c r="A422" s="70"/>
      <c r="B422" s="70"/>
      <c r="C422" s="70"/>
      <c r="D422" s="70"/>
      <c r="E422" s="70"/>
      <c r="F422" s="70"/>
      <c r="G422" s="70"/>
      <c r="H422" s="70"/>
      <c r="I422" s="70"/>
      <c r="J422" s="70"/>
      <c r="K422" s="70"/>
      <c r="L422" s="70"/>
      <c r="M422" s="70"/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</row>
    <row r="423" spans="1:26" ht="15.75" customHeight="1" x14ac:dyDescent="0.35">
      <c r="A423" s="70"/>
      <c r="B423" s="70"/>
      <c r="C423" s="70"/>
      <c r="D423" s="70"/>
      <c r="E423" s="70"/>
      <c r="F423" s="70"/>
      <c r="G423" s="70"/>
      <c r="H423" s="70"/>
      <c r="I423" s="70"/>
      <c r="J423" s="70"/>
      <c r="K423" s="70"/>
      <c r="L423" s="70"/>
      <c r="M423" s="70"/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</row>
    <row r="424" spans="1:26" ht="15.75" customHeight="1" x14ac:dyDescent="0.35">
      <c r="A424" s="70"/>
      <c r="B424" s="70"/>
      <c r="C424" s="70"/>
      <c r="D424" s="70"/>
      <c r="E424" s="70"/>
      <c r="F424" s="70"/>
      <c r="G424" s="70"/>
      <c r="H424" s="70"/>
      <c r="I424" s="70"/>
      <c r="J424" s="70"/>
      <c r="K424" s="70"/>
      <c r="L424" s="70"/>
      <c r="M424" s="70"/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</row>
    <row r="425" spans="1:26" ht="15.75" customHeight="1" x14ac:dyDescent="0.35">
      <c r="A425" s="70"/>
      <c r="B425" s="70"/>
      <c r="C425" s="70"/>
      <c r="D425" s="70"/>
      <c r="E425" s="70"/>
      <c r="F425" s="70"/>
      <c r="G425" s="70"/>
      <c r="H425" s="70"/>
      <c r="I425" s="70"/>
      <c r="J425" s="70"/>
      <c r="K425" s="70"/>
      <c r="L425" s="70"/>
      <c r="M425" s="70"/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</row>
    <row r="426" spans="1:26" ht="15.75" customHeight="1" x14ac:dyDescent="0.35">
      <c r="A426" s="70"/>
      <c r="B426" s="70"/>
      <c r="C426" s="70"/>
      <c r="D426" s="70"/>
      <c r="E426" s="70"/>
      <c r="F426" s="70"/>
      <c r="G426" s="70"/>
      <c r="H426" s="70"/>
      <c r="I426" s="70"/>
      <c r="J426" s="70"/>
      <c r="K426" s="70"/>
      <c r="L426" s="70"/>
      <c r="M426" s="70"/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</row>
    <row r="427" spans="1:26" ht="15.75" customHeight="1" x14ac:dyDescent="0.35">
      <c r="A427" s="70"/>
      <c r="B427" s="70"/>
      <c r="C427" s="70"/>
      <c r="D427" s="70"/>
      <c r="E427" s="70"/>
      <c r="F427" s="70"/>
      <c r="G427" s="70"/>
      <c r="H427" s="70"/>
      <c r="I427" s="70"/>
      <c r="J427" s="70"/>
      <c r="K427" s="70"/>
      <c r="L427" s="70"/>
      <c r="M427" s="70"/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</row>
    <row r="428" spans="1:26" ht="15.75" customHeight="1" x14ac:dyDescent="0.35">
      <c r="A428" s="70"/>
      <c r="B428" s="70"/>
      <c r="C428" s="70"/>
      <c r="D428" s="70"/>
      <c r="E428" s="70"/>
      <c r="F428" s="70"/>
      <c r="G428" s="70"/>
      <c r="H428" s="70"/>
      <c r="I428" s="70"/>
      <c r="J428" s="70"/>
      <c r="K428" s="70"/>
      <c r="L428" s="70"/>
      <c r="M428" s="70"/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</row>
    <row r="429" spans="1:26" ht="15.75" customHeight="1" x14ac:dyDescent="0.35">
      <c r="A429" s="70"/>
      <c r="B429" s="70"/>
      <c r="C429" s="70"/>
      <c r="D429" s="70"/>
      <c r="E429" s="70"/>
      <c r="F429" s="70"/>
      <c r="G429" s="70"/>
      <c r="H429" s="70"/>
      <c r="I429" s="70"/>
      <c r="J429" s="70"/>
      <c r="K429" s="70"/>
      <c r="L429" s="70"/>
      <c r="M429" s="70"/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</row>
    <row r="430" spans="1:26" ht="15.75" customHeight="1" x14ac:dyDescent="0.35">
      <c r="A430" s="70"/>
      <c r="B430" s="70"/>
      <c r="C430" s="70"/>
      <c r="D430" s="70"/>
      <c r="E430" s="70"/>
      <c r="F430" s="70"/>
      <c r="G430" s="70"/>
      <c r="H430" s="70"/>
      <c r="I430" s="70"/>
      <c r="J430" s="70"/>
      <c r="K430" s="70"/>
      <c r="L430" s="70"/>
      <c r="M430" s="70"/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</row>
    <row r="431" spans="1:26" ht="15.75" customHeight="1" x14ac:dyDescent="0.35">
      <c r="A431" s="70"/>
      <c r="B431" s="70"/>
      <c r="C431" s="70"/>
      <c r="D431" s="70"/>
      <c r="E431" s="70"/>
      <c r="F431" s="70"/>
      <c r="G431" s="70"/>
      <c r="H431" s="70"/>
      <c r="I431" s="70"/>
      <c r="J431" s="70"/>
      <c r="K431" s="70"/>
      <c r="L431" s="70"/>
      <c r="M431" s="70"/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</row>
    <row r="432" spans="1:26" ht="15.75" customHeight="1" x14ac:dyDescent="0.35">
      <c r="A432" s="70"/>
      <c r="B432" s="70"/>
      <c r="C432" s="70"/>
      <c r="D432" s="70"/>
      <c r="E432" s="70"/>
      <c r="F432" s="70"/>
      <c r="G432" s="70"/>
      <c r="H432" s="70"/>
      <c r="I432" s="70"/>
      <c r="J432" s="70"/>
      <c r="K432" s="70"/>
      <c r="L432" s="70"/>
      <c r="M432" s="70"/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</row>
    <row r="433" spans="1:26" ht="15.75" customHeight="1" x14ac:dyDescent="0.35">
      <c r="A433" s="70"/>
      <c r="B433" s="70"/>
      <c r="C433" s="70"/>
      <c r="D433" s="70"/>
      <c r="E433" s="70"/>
      <c r="F433" s="70"/>
      <c r="G433" s="70"/>
      <c r="H433" s="70"/>
      <c r="I433" s="70"/>
      <c r="J433" s="70"/>
      <c r="K433" s="70"/>
      <c r="L433" s="70"/>
      <c r="M433" s="70"/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</row>
    <row r="434" spans="1:26" ht="15.75" customHeight="1" x14ac:dyDescent="0.35">
      <c r="A434" s="70"/>
      <c r="B434" s="70"/>
      <c r="C434" s="70"/>
      <c r="D434" s="70"/>
      <c r="E434" s="70"/>
      <c r="F434" s="70"/>
      <c r="G434" s="70"/>
      <c r="H434" s="70"/>
      <c r="I434" s="70"/>
      <c r="J434" s="70"/>
      <c r="K434" s="70"/>
      <c r="L434" s="70"/>
      <c r="M434" s="70"/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</row>
    <row r="435" spans="1:26" ht="15.75" customHeight="1" x14ac:dyDescent="0.35">
      <c r="A435" s="70"/>
      <c r="B435" s="70"/>
      <c r="C435" s="70"/>
      <c r="D435" s="70"/>
      <c r="E435" s="70"/>
      <c r="F435" s="70"/>
      <c r="G435" s="70"/>
      <c r="H435" s="70"/>
      <c r="I435" s="70"/>
      <c r="J435" s="70"/>
      <c r="K435" s="70"/>
      <c r="L435" s="70"/>
      <c r="M435" s="70"/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</row>
    <row r="436" spans="1:26" ht="15.75" customHeight="1" x14ac:dyDescent="0.35">
      <c r="A436" s="70"/>
      <c r="B436" s="70"/>
      <c r="C436" s="70"/>
      <c r="D436" s="70"/>
      <c r="E436" s="70"/>
      <c r="F436" s="70"/>
      <c r="G436" s="70"/>
      <c r="H436" s="70"/>
      <c r="I436" s="70"/>
      <c r="J436" s="70"/>
      <c r="K436" s="70"/>
      <c r="L436" s="70"/>
      <c r="M436" s="70"/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</row>
    <row r="437" spans="1:26" ht="15.75" customHeight="1" x14ac:dyDescent="0.35">
      <c r="A437" s="70"/>
      <c r="B437" s="70"/>
      <c r="C437" s="70"/>
      <c r="D437" s="70"/>
      <c r="E437" s="70"/>
      <c r="F437" s="70"/>
      <c r="G437" s="70"/>
      <c r="H437" s="70"/>
      <c r="I437" s="70"/>
      <c r="J437" s="70"/>
      <c r="K437" s="70"/>
      <c r="L437" s="70"/>
      <c r="M437" s="70"/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</row>
    <row r="438" spans="1:26" ht="15.75" customHeight="1" x14ac:dyDescent="0.35">
      <c r="A438" s="70"/>
      <c r="B438" s="70"/>
      <c r="C438" s="70"/>
      <c r="D438" s="70"/>
      <c r="E438" s="70"/>
      <c r="F438" s="70"/>
      <c r="G438" s="70"/>
      <c r="H438" s="70"/>
      <c r="I438" s="70"/>
      <c r="J438" s="70"/>
      <c r="K438" s="70"/>
      <c r="L438" s="70"/>
      <c r="M438" s="70"/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</row>
    <row r="439" spans="1:26" ht="15.75" customHeight="1" x14ac:dyDescent="0.35">
      <c r="A439" s="70"/>
      <c r="B439" s="70"/>
      <c r="C439" s="70"/>
      <c r="D439" s="70"/>
      <c r="E439" s="70"/>
      <c r="F439" s="70"/>
      <c r="G439" s="70"/>
      <c r="H439" s="70"/>
      <c r="I439" s="70"/>
      <c r="J439" s="70"/>
      <c r="K439" s="70"/>
      <c r="L439" s="70"/>
      <c r="M439" s="70"/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</row>
    <row r="440" spans="1:26" ht="15.75" customHeight="1" x14ac:dyDescent="0.35">
      <c r="A440" s="70"/>
      <c r="B440" s="70"/>
      <c r="C440" s="70"/>
      <c r="D440" s="70"/>
      <c r="E440" s="70"/>
      <c r="F440" s="70"/>
      <c r="G440" s="70"/>
      <c r="H440" s="70"/>
      <c r="I440" s="70"/>
      <c r="J440" s="70"/>
      <c r="K440" s="70"/>
      <c r="L440" s="70"/>
      <c r="M440" s="70"/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</row>
    <row r="441" spans="1:26" ht="15.75" customHeight="1" x14ac:dyDescent="0.35">
      <c r="A441" s="70"/>
      <c r="B441" s="70"/>
      <c r="C441" s="70"/>
      <c r="D441" s="70"/>
      <c r="E441" s="70"/>
      <c r="F441" s="70"/>
      <c r="G441" s="70"/>
      <c r="H441" s="70"/>
      <c r="I441" s="70"/>
      <c r="J441" s="70"/>
      <c r="K441" s="70"/>
      <c r="L441" s="70"/>
      <c r="M441" s="70"/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</row>
    <row r="442" spans="1:26" ht="15.75" customHeight="1" x14ac:dyDescent="0.35">
      <c r="A442" s="70"/>
      <c r="B442" s="70"/>
      <c r="C442" s="70"/>
      <c r="D442" s="70"/>
      <c r="E442" s="70"/>
      <c r="F442" s="70"/>
      <c r="G442" s="70"/>
      <c r="H442" s="70"/>
      <c r="I442" s="70"/>
      <c r="J442" s="70"/>
      <c r="K442" s="70"/>
      <c r="L442" s="70"/>
      <c r="M442" s="70"/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</row>
    <row r="443" spans="1:26" ht="15.75" customHeight="1" x14ac:dyDescent="0.35">
      <c r="A443" s="70"/>
      <c r="B443" s="70"/>
      <c r="C443" s="70"/>
      <c r="D443" s="70"/>
      <c r="E443" s="70"/>
      <c r="F443" s="70"/>
      <c r="G443" s="70"/>
      <c r="H443" s="70"/>
      <c r="I443" s="70"/>
      <c r="J443" s="70"/>
      <c r="K443" s="70"/>
      <c r="L443" s="70"/>
      <c r="M443" s="70"/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</row>
    <row r="444" spans="1:26" ht="15.75" customHeight="1" x14ac:dyDescent="0.35">
      <c r="A444" s="70"/>
      <c r="B444" s="70"/>
      <c r="C444" s="70"/>
      <c r="D444" s="70"/>
      <c r="E444" s="70"/>
      <c r="F444" s="70"/>
      <c r="G444" s="70"/>
      <c r="H444" s="70"/>
      <c r="I444" s="70"/>
      <c r="J444" s="70"/>
      <c r="K444" s="70"/>
      <c r="L444" s="70"/>
      <c r="M444" s="70"/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</row>
    <row r="445" spans="1:26" ht="15.75" customHeight="1" x14ac:dyDescent="0.35">
      <c r="A445" s="70"/>
      <c r="B445" s="70"/>
      <c r="C445" s="70"/>
      <c r="D445" s="70"/>
      <c r="E445" s="70"/>
      <c r="F445" s="70"/>
      <c r="G445" s="70"/>
      <c r="H445" s="70"/>
      <c r="I445" s="70"/>
      <c r="J445" s="70"/>
      <c r="K445" s="70"/>
      <c r="L445" s="70"/>
      <c r="M445" s="70"/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</row>
    <row r="446" spans="1:26" ht="15.75" customHeight="1" x14ac:dyDescent="0.35">
      <c r="A446" s="70"/>
      <c r="B446" s="70"/>
      <c r="C446" s="70"/>
      <c r="D446" s="70"/>
      <c r="E446" s="70"/>
      <c r="F446" s="70"/>
      <c r="G446" s="70"/>
      <c r="H446" s="70"/>
      <c r="I446" s="70"/>
      <c r="J446" s="70"/>
      <c r="K446" s="70"/>
      <c r="L446" s="70"/>
      <c r="M446" s="70"/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</row>
    <row r="447" spans="1:26" ht="15.75" customHeight="1" x14ac:dyDescent="0.35">
      <c r="A447" s="70"/>
      <c r="B447" s="70"/>
      <c r="C447" s="70"/>
      <c r="D447" s="70"/>
      <c r="E447" s="70"/>
      <c r="F447" s="70"/>
      <c r="G447" s="70"/>
      <c r="H447" s="70"/>
      <c r="I447" s="70"/>
      <c r="J447" s="70"/>
      <c r="K447" s="70"/>
      <c r="L447" s="70"/>
      <c r="M447" s="70"/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</row>
    <row r="448" spans="1:26" ht="15.75" customHeight="1" x14ac:dyDescent="0.35">
      <c r="A448" s="70"/>
      <c r="B448" s="70"/>
      <c r="C448" s="70"/>
      <c r="D448" s="70"/>
      <c r="E448" s="70"/>
      <c r="F448" s="70"/>
      <c r="G448" s="70"/>
      <c r="H448" s="70"/>
      <c r="I448" s="70"/>
      <c r="J448" s="70"/>
      <c r="K448" s="70"/>
      <c r="L448" s="70"/>
      <c r="M448" s="70"/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</row>
    <row r="449" spans="1:26" ht="15.75" customHeight="1" x14ac:dyDescent="0.35">
      <c r="A449" s="70"/>
      <c r="B449" s="70"/>
      <c r="C449" s="70"/>
      <c r="D449" s="70"/>
      <c r="E449" s="70"/>
      <c r="F449" s="70"/>
      <c r="G449" s="70"/>
      <c r="H449" s="70"/>
      <c r="I449" s="70"/>
      <c r="J449" s="70"/>
      <c r="K449" s="70"/>
      <c r="L449" s="70"/>
      <c r="M449" s="70"/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</row>
    <row r="450" spans="1:26" ht="15.75" customHeight="1" x14ac:dyDescent="0.35">
      <c r="A450" s="70"/>
      <c r="B450" s="70"/>
      <c r="C450" s="70"/>
      <c r="D450" s="70"/>
      <c r="E450" s="70"/>
      <c r="F450" s="70"/>
      <c r="G450" s="70"/>
      <c r="H450" s="70"/>
      <c r="I450" s="70"/>
      <c r="J450" s="70"/>
      <c r="K450" s="70"/>
      <c r="L450" s="70"/>
      <c r="M450" s="70"/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</row>
    <row r="451" spans="1:26" ht="15.75" customHeight="1" x14ac:dyDescent="0.35">
      <c r="A451" s="70"/>
      <c r="B451" s="70"/>
      <c r="C451" s="70"/>
      <c r="D451" s="70"/>
      <c r="E451" s="70"/>
      <c r="F451" s="70"/>
      <c r="G451" s="70"/>
      <c r="H451" s="70"/>
      <c r="I451" s="70"/>
      <c r="J451" s="70"/>
      <c r="K451" s="70"/>
      <c r="L451" s="70"/>
      <c r="M451" s="70"/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</row>
    <row r="452" spans="1:26" ht="15.75" customHeight="1" x14ac:dyDescent="0.35">
      <c r="A452" s="70"/>
      <c r="B452" s="70"/>
      <c r="C452" s="70"/>
      <c r="D452" s="70"/>
      <c r="E452" s="70"/>
      <c r="F452" s="70"/>
      <c r="G452" s="70"/>
      <c r="H452" s="70"/>
      <c r="I452" s="70"/>
      <c r="J452" s="70"/>
      <c r="K452" s="70"/>
      <c r="L452" s="70"/>
      <c r="M452" s="70"/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</row>
    <row r="453" spans="1:26" ht="15.75" customHeight="1" x14ac:dyDescent="0.35">
      <c r="A453" s="70"/>
      <c r="B453" s="70"/>
      <c r="C453" s="70"/>
      <c r="D453" s="70"/>
      <c r="E453" s="70"/>
      <c r="F453" s="70"/>
      <c r="G453" s="70"/>
      <c r="H453" s="70"/>
      <c r="I453" s="70"/>
      <c r="J453" s="70"/>
      <c r="K453" s="70"/>
      <c r="L453" s="70"/>
      <c r="M453" s="70"/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</row>
    <row r="454" spans="1:26" ht="15.75" customHeight="1" x14ac:dyDescent="0.35">
      <c r="A454" s="70"/>
      <c r="B454" s="70"/>
      <c r="C454" s="70"/>
      <c r="D454" s="70"/>
      <c r="E454" s="70"/>
      <c r="F454" s="70"/>
      <c r="G454" s="70"/>
      <c r="H454" s="70"/>
      <c r="I454" s="70"/>
      <c r="J454" s="70"/>
      <c r="K454" s="70"/>
      <c r="L454" s="70"/>
      <c r="M454" s="70"/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</row>
    <row r="455" spans="1:26" ht="15.75" customHeight="1" x14ac:dyDescent="0.35">
      <c r="A455" s="70"/>
      <c r="B455" s="70"/>
      <c r="C455" s="70"/>
      <c r="D455" s="70"/>
      <c r="E455" s="70"/>
      <c r="F455" s="70"/>
      <c r="G455" s="70"/>
      <c r="H455" s="70"/>
      <c r="I455" s="70"/>
      <c r="J455" s="70"/>
      <c r="K455" s="70"/>
      <c r="L455" s="70"/>
      <c r="M455" s="70"/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</row>
    <row r="456" spans="1:26" ht="15.75" customHeight="1" x14ac:dyDescent="0.35">
      <c r="A456" s="70"/>
      <c r="B456" s="70"/>
      <c r="C456" s="70"/>
      <c r="D456" s="70"/>
      <c r="E456" s="70"/>
      <c r="F456" s="70"/>
      <c r="G456" s="70"/>
      <c r="H456" s="70"/>
      <c r="I456" s="70"/>
      <c r="J456" s="70"/>
      <c r="K456" s="70"/>
      <c r="L456" s="70"/>
      <c r="M456" s="70"/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</row>
    <row r="457" spans="1:26" ht="15.75" customHeight="1" x14ac:dyDescent="0.35">
      <c r="A457" s="70"/>
      <c r="B457" s="70"/>
      <c r="C457" s="70"/>
      <c r="D457" s="70"/>
      <c r="E457" s="70"/>
      <c r="F457" s="70"/>
      <c r="G457" s="70"/>
      <c r="H457" s="70"/>
      <c r="I457" s="70"/>
      <c r="J457" s="70"/>
      <c r="K457" s="70"/>
      <c r="L457" s="70"/>
      <c r="M457" s="70"/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</row>
    <row r="458" spans="1:26" ht="15.75" customHeight="1" x14ac:dyDescent="0.35">
      <c r="A458" s="70"/>
      <c r="B458" s="70"/>
      <c r="C458" s="70"/>
      <c r="D458" s="70"/>
      <c r="E458" s="70"/>
      <c r="F458" s="70"/>
      <c r="G458" s="70"/>
      <c r="H458" s="70"/>
      <c r="I458" s="70"/>
      <c r="J458" s="70"/>
      <c r="K458" s="70"/>
      <c r="L458" s="70"/>
      <c r="M458" s="70"/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</row>
    <row r="459" spans="1:26" ht="15.75" customHeight="1" x14ac:dyDescent="0.35">
      <c r="A459" s="70"/>
      <c r="B459" s="70"/>
      <c r="C459" s="70"/>
      <c r="D459" s="70"/>
      <c r="E459" s="70"/>
      <c r="F459" s="70"/>
      <c r="G459" s="70"/>
      <c r="H459" s="70"/>
      <c r="I459" s="70"/>
      <c r="J459" s="70"/>
      <c r="K459" s="70"/>
      <c r="L459" s="70"/>
      <c r="M459" s="70"/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</row>
    <row r="460" spans="1:26" ht="15.75" customHeight="1" x14ac:dyDescent="0.35">
      <c r="A460" s="70"/>
      <c r="B460" s="70"/>
      <c r="C460" s="70"/>
      <c r="D460" s="70"/>
      <c r="E460" s="70"/>
      <c r="F460" s="70"/>
      <c r="G460" s="70"/>
      <c r="H460" s="70"/>
      <c r="I460" s="70"/>
      <c r="J460" s="70"/>
      <c r="K460" s="70"/>
      <c r="L460" s="70"/>
      <c r="M460" s="70"/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</row>
    <row r="461" spans="1:26" ht="15.75" customHeight="1" x14ac:dyDescent="0.35">
      <c r="A461" s="70"/>
      <c r="B461" s="70"/>
      <c r="C461" s="70"/>
      <c r="D461" s="70"/>
      <c r="E461" s="70"/>
      <c r="F461" s="70"/>
      <c r="G461" s="70"/>
      <c r="H461" s="70"/>
      <c r="I461" s="70"/>
      <c r="J461" s="70"/>
      <c r="K461" s="70"/>
      <c r="L461" s="70"/>
      <c r="M461" s="70"/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</row>
    <row r="462" spans="1:26" ht="15.75" customHeight="1" x14ac:dyDescent="0.35">
      <c r="A462" s="70"/>
      <c r="B462" s="70"/>
      <c r="C462" s="70"/>
      <c r="D462" s="70"/>
      <c r="E462" s="70"/>
      <c r="F462" s="70"/>
      <c r="G462" s="70"/>
      <c r="H462" s="70"/>
      <c r="I462" s="70"/>
      <c r="J462" s="70"/>
      <c r="K462" s="70"/>
      <c r="L462" s="70"/>
      <c r="M462" s="70"/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</row>
    <row r="463" spans="1:26" ht="15.75" customHeight="1" x14ac:dyDescent="0.35">
      <c r="A463" s="70"/>
      <c r="B463" s="70"/>
      <c r="C463" s="70"/>
      <c r="D463" s="70"/>
      <c r="E463" s="70"/>
      <c r="F463" s="70"/>
      <c r="G463" s="70"/>
      <c r="H463" s="70"/>
      <c r="I463" s="70"/>
      <c r="J463" s="70"/>
      <c r="K463" s="70"/>
      <c r="L463" s="70"/>
      <c r="M463" s="70"/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</row>
    <row r="464" spans="1:26" ht="15.75" customHeight="1" x14ac:dyDescent="0.35">
      <c r="A464" s="70"/>
      <c r="B464" s="70"/>
      <c r="C464" s="70"/>
      <c r="D464" s="70"/>
      <c r="E464" s="70"/>
      <c r="F464" s="70"/>
      <c r="G464" s="70"/>
      <c r="H464" s="70"/>
      <c r="I464" s="70"/>
      <c r="J464" s="70"/>
      <c r="K464" s="70"/>
      <c r="L464" s="70"/>
      <c r="M464" s="70"/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</row>
    <row r="465" spans="1:26" ht="15.75" customHeight="1" x14ac:dyDescent="0.35">
      <c r="A465" s="70"/>
      <c r="B465" s="70"/>
      <c r="C465" s="70"/>
      <c r="D465" s="70"/>
      <c r="E465" s="70"/>
      <c r="F465" s="70"/>
      <c r="G465" s="70"/>
      <c r="H465" s="70"/>
      <c r="I465" s="70"/>
      <c r="J465" s="70"/>
      <c r="K465" s="70"/>
      <c r="L465" s="70"/>
      <c r="M465" s="70"/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</row>
    <row r="466" spans="1:26" ht="15.75" customHeight="1" x14ac:dyDescent="0.35">
      <c r="A466" s="70"/>
      <c r="B466" s="70"/>
      <c r="C466" s="70"/>
      <c r="D466" s="70"/>
      <c r="E466" s="70"/>
      <c r="F466" s="70"/>
      <c r="G466" s="70"/>
      <c r="H466" s="70"/>
      <c r="I466" s="70"/>
      <c r="J466" s="70"/>
      <c r="K466" s="70"/>
      <c r="L466" s="70"/>
      <c r="M466" s="70"/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</row>
    <row r="467" spans="1:26" ht="15.75" customHeight="1" x14ac:dyDescent="0.35">
      <c r="A467" s="70"/>
      <c r="B467" s="70"/>
      <c r="C467" s="70"/>
      <c r="D467" s="70"/>
      <c r="E467" s="70"/>
      <c r="F467" s="70"/>
      <c r="G467" s="70"/>
      <c r="H467" s="70"/>
      <c r="I467" s="70"/>
      <c r="J467" s="70"/>
      <c r="K467" s="70"/>
      <c r="L467" s="70"/>
      <c r="M467" s="70"/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</row>
    <row r="468" spans="1:26" ht="15.75" customHeight="1" x14ac:dyDescent="0.35">
      <c r="A468" s="70"/>
      <c r="B468" s="70"/>
      <c r="C468" s="70"/>
      <c r="D468" s="70"/>
      <c r="E468" s="70"/>
      <c r="F468" s="70"/>
      <c r="G468" s="70"/>
      <c r="H468" s="70"/>
      <c r="I468" s="70"/>
      <c r="J468" s="70"/>
      <c r="K468" s="70"/>
      <c r="L468" s="70"/>
      <c r="M468" s="70"/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</row>
    <row r="469" spans="1:26" ht="15.75" customHeight="1" x14ac:dyDescent="0.35">
      <c r="A469" s="70"/>
      <c r="B469" s="70"/>
      <c r="C469" s="70"/>
      <c r="D469" s="70"/>
      <c r="E469" s="70"/>
      <c r="F469" s="70"/>
      <c r="G469" s="70"/>
      <c r="H469" s="70"/>
      <c r="I469" s="70"/>
      <c r="J469" s="70"/>
      <c r="K469" s="70"/>
      <c r="L469" s="70"/>
      <c r="M469" s="70"/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</row>
    <row r="470" spans="1:26" ht="15.75" customHeight="1" x14ac:dyDescent="0.35">
      <c r="A470" s="70"/>
      <c r="B470" s="70"/>
      <c r="C470" s="70"/>
      <c r="D470" s="70"/>
      <c r="E470" s="70"/>
      <c r="F470" s="70"/>
      <c r="G470" s="70"/>
      <c r="H470" s="70"/>
      <c r="I470" s="70"/>
      <c r="J470" s="70"/>
      <c r="K470" s="70"/>
      <c r="L470" s="70"/>
      <c r="M470" s="70"/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</row>
    <row r="471" spans="1:26" ht="15.75" customHeight="1" x14ac:dyDescent="0.35">
      <c r="A471" s="70"/>
      <c r="B471" s="70"/>
      <c r="C471" s="70"/>
      <c r="D471" s="70"/>
      <c r="E471" s="70"/>
      <c r="F471" s="70"/>
      <c r="G471" s="70"/>
      <c r="H471" s="70"/>
      <c r="I471" s="70"/>
      <c r="J471" s="70"/>
      <c r="K471" s="70"/>
      <c r="L471" s="70"/>
      <c r="M471" s="70"/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</row>
    <row r="472" spans="1:26" ht="15.75" customHeight="1" x14ac:dyDescent="0.35">
      <c r="A472" s="70"/>
      <c r="B472" s="70"/>
      <c r="C472" s="70"/>
      <c r="D472" s="70"/>
      <c r="E472" s="70"/>
      <c r="F472" s="70"/>
      <c r="G472" s="70"/>
      <c r="H472" s="70"/>
      <c r="I472" s="70"/>
      <c r="J472" s="70"/>
      <c r="K472" s="70"/>
      <c r="L472" s="70"/>
      <c r="M472" s="70"/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</row>
    <row r="473" spans="1:26" ht="15.75" customHeight="1" x14ac:dyDescent="0.35">
      <c r="A473" s="70"/>
      <c r="B473" s="70"/>
      <c r="C473" s="70"/>
      <c r="D473" s="70"/>
      <c r="E473" s="70"/>
      <c r="F473" s="70"/>
      <c r="G473" s="70"/>
      <c r="H473" s="70"/>
      <c r="I473" s="70"/>
      <c r="J473" s="70"/>
      <c r="K473" s="70"/>
      <c r="L473" s="70"/>
      <c r="M473" s="70"/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</row>
    <row r="474" spans="1:26" ht="15.75" customHeight="1" x14ac:dyDescent="0.35">
      <c r="A474" s="70"/>
      <c r="B474" s="70"/>
      <c r="C474" s="70"/>
      <c r="D474" s="70"/>
      <c r="E474" s="70"/>
      <c r="F474" s="70"/>
      <c r="G474" s="70"/>
      <c r="H474" s="70"/>
      <c r="I474" s="70"/>
      <c r="J474" s="70"/>
      <c r="K474" s="70"/>
      <c r="L474" s="70"/>
      <c r="M474" s="70"/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</row>
    <row r="475" spans="1:26" ht="15.75" customHeight="1" x14ac:dyDescent="0.35">
      <c r="A475" s="70"/>
      <c r="B475" s="70"/>
      <c r="C475" s="70"/>
      <c r="D475" s="70"/>
      <c r="E475" s="70"/>
      <c r="F475" s="70"/>
      <c r="G475" s="70"/>
      <c r="H475" s="70"/>
      <c r="I475" s="70"/>
      <c r="J475" s="70"/>
      <c r="K475" s="70"/>
      <c r="L475" s="70"/>
      <c r="M475" s="70"/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</row>
    <row r="476" spans="1:26" ht="15.75" customHeight="1" x14ac:dyDescent="0.35">
      <c r="A476" s="70"/>
      <c r="B476" s="70"/>
      <c r="C476" s="70"/>
      <c r="D476" s="70"/>
      <c r="E476" s="70"/>
      <c r="F476" s="70"/>
      <c r="G476" s="70"/>
      <c r="H476" s="70"/>
      <c r="I476" s="70"/>
      <c r="J476" s="70"/>
      <c r="K476" s="70"/>
      <c r="L476" s="70"/>
      <c r="M476" s="70"/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</row>
    <row r="477" spans="1:26" ht="15.75" customHeight="1" x14ac:dyDescent="0.35">
      <c r="A477" s="70"/>
      <c r="B477" s="70"/>
      <c r="C477" s="70"/>
      <c r="D477" s="70"/>
      <c r="E477" s="70"/>
      <c r="F477" s="70"/>
      <c r="G477" s="70"/>
      <c r="H477" s="70"/>
      <c r="I477" s="70"/>
      <c r="J477" s="70"/>
      <c r="K477" s="70"/>
      <c r="L477" s="70"/>
      <c r="M477" s="70"/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</row>
    <row r="478" spans="1:26" ht="15.75" customHeight="1" x14ac:dyDescent="0.35">
      <c r="A478" s="70"/>
      <c r="B478" s="70"/>
      <c r="C478" s="70"/>
      <c r="D478" s="70"/>
      <c r="E478" s="70"/>
      <c r="F478" s="70"/>
      <c r="G478" s="70"/>
      <c r="H478" s="70"/>
      <c r="I478" s="70"/>
      <c r="J478" s="70"/>
      <c r="K478" s="70"/>
      <c r="L478" s="70"/>
      <c r="M478" s="70"/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</row>
    <row r="479" spans="1:26" ht="15.75" customHeight="1" x14ac:dyDescent="0.35">
      <c r="A479" s="70"/>
      <c r="B479" s="70"/>
      <c r="C479" s="70"/>
      <c r="D479" s="70"/>
      <c r="E479" s="70"/>
      <c r="F479" s="70"/>
      <c r="G479" s="70"/>
      <c r="H479" s="70"/>
      <c r="I479" s="70"/>
      <c r="J479" s="70"/>
      <c r="K479" s="70"/>
      <c r="L479" s="70"/>
      <c r="M479" s="70"/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</row>
    <row r="480" spans="1:26" ht="15.75" customHeight="1" x14ac:dyDescent="0.35">
      <c r="A480" s="70"/>
      <c r="B480" s="70"/>
      <c r="C480" s="70"/>
      <c r="D480" s="70"/>
      <c r="E480" s="70"/>
      <c r="F480" s="70"/>
      <c r="G480" s="70"/>
      <c r="H480" s="70"/>
      <c r="I480" s="70"/>
      <c r="J480" s="70"/>
      <c r="K480" s="70"/>
      <c r="L480" s="70"/>
      <c r="M480" s="70"/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</row>
    <row r="481" spans="1:26" ht="15.75" customHeight="1" x14ac:dyDescent="0.35">
      <c r="A481" s="70"/>
      <c r="B481" s="70"/>
      <c r="C481" s="70"/>
      <c r="D481" s="70"/>
      <c r="E481" s="70"/>
      <c r="F481" s="70"/>
      <c r="G481" s="70"/>
      <c r="H481" s="70"/>
      <c r="I481" s="70"/>
      <c r="J481" s="70"/>
      <c r="K481" s="70"/>
      <c r="L481" s="70"/>
      <c r="M481" s="70"/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</row>
    <row r="482" spans="1:26" ht="15.75" customHeight="1" x14ac:dyDescent="0.35">
      <c r="A482" s="70"/>
      <c r="B482" s="70"/>
      <c r="C482" s="70"/>
      <c r="D482" s="70"/>
      <c r="E482" s="70"/>
      <c r="F482" s="70"/>
      <c r="G482" s="70"/>
      <c r="H482" s="70"/>
      <c r="I482" s="70"/>
      <c r="J482" s="70"/>
      <c r="K482" s="70"/>
      <c r="L482" s="70"/>
      <c r="M482" s="70"/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</row>
    <row r="483" spans="1:26" ht="15.75" customHeight="1" x14ac:dyDescent="0.35">
      <c r="A483" s="70"/>
      <c r="B483" s="70"/>
      <c r="C483" s="70"/>
      <c r="D483" s="70"/>
      <c r="E483" s="70"/>
      <c r="F483" s="70"/>
      <c r="G483" s="70"/>
      <c r="H483" s="70"/>
      <c r="I483" s="70"/>
      <c r="J483" s="70"/>
      <c r="K483" s="70"/>
      <c r="L483" s="70"/>
      <c r="M483" s="70"/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</row>
    <row r="484" spans="1:26" ht="15.75" customHeight="1" x14ac:dyDescent="0.35">
      <c r="A484" s="70"/>
      <c r="B484" s="70"/>
      <c r="C484" s="70"/>
      <c r="D484" s="70"/>
      <c r="E484" s="70"/>
      <c r="F484" s="70"/>
      <c r="G484" s="70"/>
      <c r="H484" s="70"/>
      <c r="I484" s="70"/>
      <c r="J484" s="70"/>
      <c r="K484" s="70"/>
      <c r="L484" s="70"/>
      <c r="M484" s="70"/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</row>
    <row r="485" spans="1:26" ht="15.75" customHeight="1" x14ac:dyDescent="0.35">
      <c r="A485" s="70"/>
      <c r="B485" s="70"/>
      <c r="C485" s="70"/>
      <c r="D485" s="70"/>
      <c r="E485" s="70"/>
      <c r="F485" s="70"/>
      <c r="G485" s="70"/>
      <c r="H485" s="70"/>
      <c r="I485" s="70"/>
      <c r="J485" s="70"/>
      <c r="K485" s="70"/>
      <c r="L485" s="70"/>
      <c r="M485" s="70"/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</row>
    <row r="486" spans="1:26" ht="15.75" customHeight="1" x14ac:dyDescent="0.35">
      <c r="A486" s="70"/>
      <c r="B486" s="70"/>
      <c r="C486" s="70"/>
      <c r="D486" s="70"/>
      <c r="E486" s="70"/>
      <c r="F486" s="70"/>
      <c r="G486" s="70"/>
      <c r="H486" s="70"/>
      <c r="I486" s="70"/>
      <c r="J486" s="70"/>
      <c r="K486" s="70"/>
      <c r="L486" s="70"/>
      <c r="M486" s="70"/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</row>
    <row r="487" spans="1:26" ht="15.75" customHeight="1" x14ac:dyDescent="0.35">
      <c r="A487" s="70"/>
      <c r="B487" s="70"/>
      <c r="C487" s="70"/>
      <c r="D487" s="70"/>
      <c r="E487" s="70"/>
      <c r="F487" s="70"/>
      <c r="G487" s="70"/>
      <c r="H487" s="70"/>
      <c r="I487" s="70"/>
      <c r="J487" s="70"/>
      <c r="K487" s="70"/>
      <c r="L487" s="70"/>
      <c r="M487" s="70"/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</row>
    <row r="488" spans="1:26" ht="15.75" customHeight="1" x14ac:dyDescent="0.35">
      <c r="A488" s="70"/>
      <c r="B488" s="70"/>
      <c r="C488" s="70"/>
      <c r="D488" s="70"/>
      <c r="E488" s="70"/>
      <c r="F488" s="70"/>
      <c r="G488" s="70"/>
      <c r="H488" s="70"/>
      <c r="I488" s="70"/>
      <c r="J488" s="70"/>
      <c r="K488" s="70"/>
      <c r="L488" s="70"/>
      <c r="M488" s="70"/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</row>
    <row r="489" spans="1:26" ht="15.75" customHeight="1" x14ac:dyDescent="0.35">
      <c r="A489" s="70"/>
      <c r="B489" s="70"/>
      <c r="C489" s="70"/>
      <c r="D489" s="70"/>
      <c r="E489" s="70"/>
      <c r="F489" s="70"/>
      <c r="G489" s="70"/>
      <c r="H489" s="70"/>
      <c r="I489" s="70"/>
      <c r="J489" s="70"/>
      <c r="K489" s="70"/>
      <c r="L489" s="70"/>
      <c r="M489" s="70"/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</row>
    <row r="490" spans="1:26" ht="15.75" customHeight="1" x14ac:dyDescent="0.35">
      <c r="A490" s="70"/>
      <c r="B490" s="70"/>
      <c r="C490" s="70"/>
      <c r="D490" s="70"/>
      <c r="E490" s="70"/>
      <c r="F490" s="70"/>
      <c r="G490" s="70"/>
      <c r="H490" s="70"/>
      <c r="I490" s="70"/>
      <c r="J490" s="70"/>
      <c r="K490" s="70"/>
      <c r="L490" s="70"/>
      <c r="M490" s="70"/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</row>
    <row r="491" spans="1:26" ht="15.75" customHeight="1" x14ac:dyDescent="0.35">
      <c r="A491" s="70"/>
      <c r="B491" s="70"/>
      <c r="C491" s="70"/>
      <c r="D491" s="70"/>
      <c r="E491" s="70"/>
      <c r="F491" s="70"/>
      <c r="G491" s="70"/>
      <c r="H491" s="70"/>
      <c r="I491" s="70"/>
      <c r="J491" s="70"/>
      <c r="K491" s="70"/>
      <c r="L491" s="70"/>
      <c r="M491" s="70"/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</row>
    <row r="492" spans="1:26" ht="15.75" customHeight="1" x14ac:dyDescent="0.35">
      <c r="A492" s="70"/>
      <c r="B492" s="70"/>
      <c r="C492" s="70"/>
      <c r="D492" s="70"/>
      <c r="E492" s="70"/>
      <c r="F492" s="70"/>
      <c r="G492" s="70"/>
      <c r="H492" s="70"/>
      <c r="I492" s="70"/>
      <c r="J492" s="70"/>
      <c r="K492" s="70"/>
      <c r="L492" s="70"/>
      <c r="M492" s="70"/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</row>
    <row r="493" spans="1:26" ht="15.75" customHeight="1" x14ac:dyDescent="0.35">
      <c r="A493" s="70"/>
      <c r="B493" s="70"/>
      <c r="C493" s="70"/>
      <c r="D493" s="70"/>
      <c r="E493" s="70"/>
      <c r="F493" s="70"/>
      <c r="G493" s="70"/>
      <c r="H493" s="70"/>
      <c r="I493" s="70"/>
      <c r="J493" s="70"/>
      <c r="K493" s="70"/>
      <c r="L493" s="70"/>
      <c r="M493" s="70"/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</row>
    <row r="494" spans="1:26" ht="15.75" customHeight="1" x14ac:dyDescent="0.35">
      <c r="A494" s="70"/>
      <c r="B494" s="70"/>
      <c r="C494" s="70"/>
      <c r="D494" s="70"/>
      <c r="E494" s="70"/>
      <c r="F494" s="70"/>
      <c r="G494" s="70"/>
      <c r="H494" s="70"/>
      <c r="I494" s="70"/>
      <c r="J494" s="70"/>
      <c r="K494" s="70"/>
      <c r="L494" s="70"/>
      <c r="M494" s="70"/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</row>
    <row r="495" spans="1:26" ht="15.75" customHeight="1" x14ac:dyDescent="0.35">
      <c r="A495" s="70"/>
      <c r="B495" s="70"/>
      <c r="C495" s="70"/>
      <c r="D495" s="70"/>
      <c r="E495" s="70"/>
      <c r="F495" s="70"/>
      <c r="G495" s="70"/>
      <c r="H495" s="70"/>
      <c r="I495" s="70"/>
      <c r="J495" s="70"/>
      <c r="K495" s="70"/>
      <c r="L495" s="70"/>
      <c r="M495" s="70"/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</row>
    <row r="496" spans="1:26" ht="15.75" customHeight="1" x14ac:dyDescent="0.35">
      <c r="A496" s="70"/>
      <c r="B496" s="70"/>
      <c r="C496" s="70"/>
      <c r="D496" s="70"/>
      <c r="E496" s="70"/>
      <c r="F496" s="70"/>
      <c r="G496" s="70"/>
      <c r="H496" s="70"/>
      <c r="I496" s="70"/>
      <c r="J496" s="70"/>
      <c r="K496" s="70"/>
      <c r="L496" s="70"/>
      <c r="M496" s="70"/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</row>
    <row r="497" spans="1:26" ht="15.75" customHeight="1" x14ac:dyDescent="0.35">
      <c r="A497" s="70"/>
      <c r="B497" s="70"/>
      <c r="C497" s="70"/>
      <c r="D497" s="70"/>
      <c r="E497" s="70"/>
      <c r="F497" s="70"/>
      <c r="G497" s="70"/>
      <c r="H497" s="70"/>
      <c r="I497" s="70"/>
      <c r="J497" s="70"/>
      <c r="K497" s="70"/>
      <c r="L497" s="70"/>
      <c r="M497" s="70"/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</row>
    <row r="498" spans="1:26" ht="15.75" customHeight="1" x14ac:dyDescent="0.35">
      <c r="A498" s="70"/>
      <c r="B498" s="70"/>
      <c r="C498" s="70"/>
      <c r="D498" s="70"/>
      <c r="E498" s="70"/>
      <c r="F498" s="70"/>
      <c r="G498" s="70"/>
      <c r="H498" s="70"/>
      <c r="I498" s="70"/>
      <c r="J498" s="70"/>
      <c r="K498" s="70"/>
      <c r="L498" s="70"/>
      <c r="M498" s="70"/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</row>
    <row r="499" spans="1:26" ht="15.75" customHeight="1" x14ac:dyDescent="0.35">
      <c r="A499" s="70"/>
      <c r="B499" s="70"/>
      <c r="C499" s="70"/>
      <c r="D499" s="70"/>
      <c r="E499" s="70"/>
      <c r="F499" s="70"/>
      <c r="G499" s="70"/>
      <c r="H499" s="70"/>
      <c r="I499" s="70"/>
      <c r="J499" s="70"/>
      <c r="K499" s="70"/>
      <c r="L499" s="70"/>
      <c r="M499" s="70"/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</row>
    <row r="500" spans="1:26" ht="15.75" customHeight="1" x14ac:dyDescent="0.35">
      <c r="A500" s="70"/>
      <c r="B500" s="70"/>
      <c r="C500" s="70"/>
      <c r="D500" s="70"/>
      <c r="E500" s="70"/>
      <c r="F500" s="70"/>
      <c r="G500" s="70"/>
      <c r="H500" s="70"/>
      <c r="I500" s="70"/>
      <c r="J500" s="70"/>
      <c r="K500" s="70"/>
      <c r="L500" s="70"/>
      <c r="M500" s="70"/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</row>
    <row r="501" spans="1:26" ht="15.75" customHeight="1" x14ac:dyDescent="0.35">
      <c r="A501" s="70"/>
      <c r="B501" s="70"/>
      <c r="C501" s="70"/>
      <c r="D501" s="70"/>
      <c r="E501" s="70"/>
      <c r="F501" s="70"/>
      <c r="G501" s="70"/>
      <c r="H501" s="70"/>
      <c r="I501" s="70"/>
      <c r="J501" s="70"/>
      <c r="K501" s="70"/>
      <c r="L501" s="70"/>
      <c r="M501" s="70"/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</row>
    <row r="502" spans="1:26" ht="15.75" customHeight="1" x14ac:dyDescent="0.35">
      <c r="A502" s="70"/>
      <c r="B502" s="70"/>
      <c r="C502" s="70"/>
      <c r="D502" s="70"/>
      <c r="E502" s="70"/>
      <c r="F502" s="70"/>
      <c r="G502" s="70"/>
      <c r="H502" s="70"/>
      <c r="I502" s="70"/>
      <c r="J502" s="70"/>
      <c r="K502" s="70"/>
      <c r="L502" s="70"/>
      <c r="M502" s="70"/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</row>
    <row r="503" spans="1:26" ht="15.75" customHeight="1" x14ac:dyDescent="0.35">
      <c r="A503" s="70"/>
      <c r="B503" s="70"/>
      <c r="C503" s="70"/>
      <c r="D503" s="70"/>
      <c r="E503" s="70"/>
      <c r="F503" s="70"/>
      <c r="G503" s="70"/>
      <c r="H503" s="70"/>
      <c r="I503" s="70"/>
      <c r="J503" s="70"/>
      <c r="K503" s="70"/>
      <c r="L503" s="70"/>
      <c r="M503" s="70"/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</row>
    <row r="504" spans="1:26" ht="15.75" customHeight="1" x14ac:dyDescent="0.35">
      <c r="A504" s="70"/>
      <c r="B504" s="70"/>
      <c r="C504" s="70"/>
      <c r="D504" s="70"/>
      <c r="E504" s="70"/>
      <c r="F504" s="70"/>
      <c r="G504" s="70"/>
      <c r="H504" s="70"/>
      <c r="I504" s="70"/>
      <c r="J504" s="70"/>
      <c r="K504" s="70"/>
      <c r="L504" s="70"/>
      <c r="M504" s="70"/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</row>
    <row r="505" spans="1:26" ht="15.75" customHeight="1" x14ac:dyDescent="0.35">
      <c r="A505" s="70"/>
      <c r="B505" s="70"/>
      <c r="C505" s="70"/>
      <c r="D505" s="70"/>
      <c r="E505" s="70"/>
      <c r="F505" s="70"/>
      <c r="G505" s="70"/>
      <c r="H505" s="70"/>
      <c r="I505" s="70"/>
      <c r="J505" s="70"/>
      <c r="K505" s="70"/>
      <c r="L505" s="70"/>
      <c r="M505" s="70"/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</row>
    <row r="506" spans="1:26" ht="15.75" customHeight="1" x14ac:dyDescent="0.35">
      <c r="A506" s="70"/>
      <c r="B506" s="70"/>
      <c r="C506" s="70"/>
      <c r="D506" s="70"/>
      <c r="E506" s="70"/>
      <c r="F506" s="70"/>
      <c r="G506" s="70"/>
      <c r="H506" s="70"/>
      <c r="I506" s="70"/>
      <c r="J506" s="70"/>
      <c r="K506" s="70"/>
      <c r="L506" s="70"/>
      <c r="M506" s="70"/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</row>
    <row r="507" spans="1:26" ht="15.75" customHeight="1" x14ac:dyDescent="0.35">
      <c r="A507" s="70"/>
      <c r="B507" s="70"/>
      <c r="C507" s="70"/>
      <c r="D507" s="70"/>
      <c r="E507" s="70"/>
      <c r="F507" s="70"/>
      <c r="G507" s="70"/>
      <c r="H507" s="70"/>
      <c r="I507" s="70"/>
      <c r="J507" s="70"/>
      <c r="K507" s="70"/>
      <c r="L507" s="70"/>
      <c r="M507" s="70"/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</row>
    <row r="508" spans="1:26" ht="15.75" customHeight="1" x14ac:dyDescent="0.35">
      <c r="A508" s="70"/>
      <c r="B508" s="70"/>
      <c r="C508" s="70"/>
      <c r="D508" s="70"/>
      <c r="E508" s="70"/>
      <c r="F508" s="70"/>
      <c r="G508" s="70"/>
      <c r="H508" s="70"/>
      <c r="I508" s="70"/>
      <c r="J508" s="70"/>
      <c r="K508" s="70"/>
      <c r="L508" s="70"/>
      <c r="M508" s="70"/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</row>
    <row r="509" spans="1:26" ht="15.75" customHeight="1" x14ac:dyDescent="0.35">
      <c r="A509" s="70"/>
      <c r="B509" s="70"/>
      <c r="C509" s="70"/>
      <c r="D509" s="70"/>
      <c r="E509" s="70"/>
      <c r="F509" s="70"/>
      <c r="G509" s="70"/>
      <c r="H509" s="70"/>
      <c r="I509" s="70"/>
      <c r="J509" s="70"/>
      <c r="K509" s="70"/>
      <c r="L509" s="70"/>
      <c r="M509" s="70"/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</row>
    <row r="510" spans="1:26" ht="15.75" customHeight="1" x14ac:dyDescent="0.35">
      <c r="A510" s="70"/>
      <c r="B510" s="70"/>
      <c r="C510" s="70"/>
      <c r="D510" s="70"/>
      <c r="E510" s="70"/>
      <c r="F510" s="70"/>
      <c r="G510" s="70"/>
      <c r="H510" s="70"/>
      <c r="I510" s="70"/>
      <c r="J510" s="70"/>
      <c r="K510" s="70"/>
      <c r="L510" s="70"/>
      <c r="M510" s="70"/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</row>
    <row r="511" spans="1:26" ht="15.75" customHeight="1" x14ac:dyDescent="0.35">
      <c r="A511" s="70"/>
      <c r="B511" s="70"/>
      <c r="C511" s="70"/>
      <c r="D511" s="70"/>
      <c r="E511" s="70"/>
      <c r="F511" s="70"/>
      <c r="G511" s="70"/>
      <c r="H511" s="70"/>
      <c r="I511" s="70"/>
      <c r="J511" s="70"/>
      <c r="K511" s="70"/>
      <c r="L511" s="70"/>
      <c r="M511" s="70"/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</row>
    <row r="512" spans="1:26" ht="15.75" customHeight="1" x14ac:dyDescent="0.35">
      <c r="A512" s="70"/>
      <c r="B512" s="70"/>
      <c r="C512" s="70"/>
      <c r="D512" s="70"/>
      <c r="E512" s="70"/>
      <c r="F512" s="70"/>
      <c r="G512" s="70"/>
      <c r="H512" s="70"/>
      <c r="I512" s="70"/>
      <c r="J512" s="70"/>
      <c r="K512" s="70"/>
      <c r="L512" s="70"/>
      <c r="M512" s="70"/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</row>
    <row r="513" spans="1:26" ht="15.75" customHeight="1" x14ac:dyDescent="0.35">
      <c r="A513" s="70"/>
      <c r="B513" s="70"/>
      <c r="C513" s="70"/>
      <c r="D513" s="70"/>
      <c r="E513" s="70"/>
      <c r="F513" s="70"/>
      <c r="G513" s="70"/>
      <c r="H513" s="70"/>
      <c r="I513" s="70"/>
      <c r="J513" s="70"/>
      <c r="K513" s="70"/>
      <c r="L513" s="70"/>
      <c r="M513" s="70"/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</row>
    <row r="514" spans="1:26" ht="15.75" customHeight="1" x14ac:dyDescent="0.35">
      <c r="A514" s="70"/>
      <c r="B514" s="70"/>
      <c r="C514" s="70"/>
      <c r="D514" s="70"/>
      <c r="E514" s="70"/>
      <c r="F514" s="70"/>
      <c r="G514" s="70"/>
      <c r="H514" s="70"/>
      <c r="I514" s="70"/>
      <c r="J514" s="70"/>
      <c r="K514" s="70"/>
      <c r="L514" s="70"/>
      <c r="M514" s="70"/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</row>
    <row r="515" spans="1:26" ht="15.75" customHeight="1" x14ac:dyDescent="0.35">
      <c r="A515" s="70"/>
      <c r="B515" s="70"/>
      <c r="C515" s="70"/>
      <c r="D515" s="70"/>
      <c r="E515" s="70"/>
      <c r="F515" s="70"/>
      <c r="G515" s="70"/>
      <c r="H515" s="70"/>
      <c r="I515" s="70"/>
      <c r="J515" s="70"/>
      <c r="K515" s="70"/>
      <c r="L515" s="70"/>
      <c r="M515" s="70"/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</row>
    <row r="516" spans="1:26" ht="15.75" customHeight="1" x14ac:dyDescent="0.35">
      <c r="A516" s="70"/>
      <c r="B516" s="70"/>
      <c r="C516" s="70"/>
      <c r="D516" s="70"/>
      <c r="E516" s="70"/>
      <c r="F516" s="70"/>
      <c r="G516" s="70"/>
      <c r="H516" s="70"/>
      <c r="I516" s="70"/>
      <c r="J516" s="70"/>
      <c r="K516" s="70"/>
      <c r="L516" s="70"/>
      <c r="M516" s="70"/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</row>
    <row r="517" spans="1:26" ht="15.75" customHeight="1" x14ac:dyDescent="0.35">
      <c r="A517" s="70"/>
      <c r="B517" s="70"/>
      <c r="C517" s="70"/>
      <c r="D517" s="70"/>
      <c r="E517" s="70"/>
      <c r="F517" s="70"/>
      <c r="G517" s="70"/>
      <c r="H517" s="70"/>
      <c r="I517" s="70"/>
      <c r="J517" s="70"/>
      <c r="K517" s="70"/>
      <c r="L517" s="70"/>
      <c r="M517" s="70"/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</row>
    <row r="518" spans="1:26" ht="15.75" customHeight="1" x14ac:dyDescent="0.35">
      <c r="A518" s="70"/>
      <c r="B518" s="70"/>
      <c r="C518" s="70"/>
      <c r="D518" s="70"/>
      <c r="E518" s="70"/>
      <c r="F518" s="70"/>
      <c r="G518" s="70"/>
      <c r="H518" s="70"/>
      <c r="I518" s="70"/>
      <c r="J518" s="70"/>
      <c r="K518" s="70"/>
      <c r="L518" s="70"/>
      <c r="M518" s="70"/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</row>
    <row r="519" spans="1:26" ht="15.75" customHeight="1" x14ac:dyDescent="0.35">
      <c r="A519" s="70"/>
      <c r="B519" s="70"/>
      <c r="C519" s="70"/>
      <c r="D519" s="70"/>
      <c r="E519" s="70"/>
      <c r="F519" s="70"/>
      <c r="G519" s="70"/>
      <c r="H519" s="70"/>
      <c r="I519" s="70"/>
      <c r="J519" s="70"/>
      <c r="K519" s="70"/>
      <c r="L519" s="70"/>
      <c r="M519" s="70"/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</row>
    <row r="520" spans="1:26" ht="15.75" customHeight="1" x14ac:dyDescent="0.35">
      <c r="A520" s="70"/>
      <c r="B520" s="70"/>
      <c r="C520" s="70"/>
      <c r="D520" s="70"/>
      <c r="E520" s="70"/>
      <c r="F520" s="70"/>
      <c r="G520" s="70"/>
      <c r="H520" s="70"/>
      <c r="I520" s="70"/>
      <c r="J520" s="70"/>
      <c r="K520" s="70"/>
      <c r="L520" s="70"/>
      <c r="M520" s="70"/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</row>
    <row r="521" spans="1:26" ht="15.75" customHeight="1" x14ac:dyDescent="0.35">
      <c r="A521" s="70"/>
      <c r="B521" s="70"/>
      <c r="C521" s="70"/>
      <c r="D521" s="70"/>
      <c r="E521" s="70"/>
      <c r="F521" s="70"/>
      <c r="G521" s="70"/>
      <c r="H521" s="70"/>
      <c r="I521" s="70"/>
      <c r="J521" s="70"/>
      <c r="K521" s="70"/>
      <c r="L521" s="70"/>
      <c r="M521" s="70"/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</row>
    <row r="522" spans="1:26" ht="15.75" customHeight="1" x14ac:dyDescent="0.35">
      <c r="A522" s="70"/>
      <c r="B522" s="70"/>
      <c r="C522" s="70"/>
      <c r="D522" s="70"/>
      <c r="E522" s="70"/>
      <c r="F522" s="70"/>
      <c r="G522" s="70"/>
      <c r="H522" s="70"/>
      <c r="I522" s="70"/>
      <c r="J522" s="70"/>
      <c r="K522" s="70"/>
      <c r="L522" s="70"/>
      <c r="M522" s="70"/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</row>
    <row r="523" spans="1:26" ht="15.75" customHeight="1" x14ac:dyDescent="0.35">
      <c r="A523" s="70"/>
      <c r="B523" s="70"/>
      <c r="C523" s="70"/>
      <c r="D523" s="70"/>
      <c r="E523" s="70"/>
      <c r="F523" s="70"/>
      <c r="G523" s="70"/>
      <c r="H523" s="70"/>
      <c r="I523" s="70"/>
      <c r="J523" s="70"/>
      <c r="K523" s="70"/>
      <c r="L523" s="70"/>
      <c r="M523" s="70"/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</row>
    <row r="524" spans="1:26" ht="15.75" customHeight="1" x14ac:dyDescent="0.35">
      <c r="A524" s="70"/>
      <c r="B524" s="70"/>
      <c r="C524" s="70"/>
      <c r="D524" s="70"/>
      <c r="E524" s="70"/>
      <c r="F524" s="70"/>
      <c r="G524" s="70"/>
      <c r="H524" s="70"/>
      <c r="I524" s="70"/>
      <c r="J524" s="70"/>
      <c r="K524" s="70"/>
      <c r="L524" s="70"/>
      <c r="M524" s="70"/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</row>
    <row r="525" spans="1:26" ht="15.75" customHeight="1" x14ac:dyDescent="0.35">
      <c r="A525" s="70"/>
      <c r="B525" s="70"/>
      <c r="C525" s="70"/>
      <c r="D525" s="70"/>
      <c r="E525" s="70"/>
      <c r="F525" s="70"/>
      <c r="G525" s="70"/>
      <c r="H525" s="70"/>
      <c r="I525" s="70"/>
      <c r="J525" s="70"/>
      <c r="K525" s="70"/>
      <c r="L525" s="70"/>
      <c r="M525" s="70"/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</row>
    <row r="526" spans="1:26" ht="15.75" customHeight="1" x14ac:dyDescent="0.35">
      <c r="A526" s="70"/>
      <c r="B526" s="70"/>
      <c r="C526" s="70"/>
      <c r="D526" s="70"/>
      <c r="E526" s="70"/>
      <c r="F526" s="70"/>
      <c r="G526" s="70"/>
      <c r="H526" s="70"/>
      <c r="I526" s="70"/>
      <c r="J526" s="70"/>
      <c r="K526" s="70"/>
      <c r="L526" s="70"/>
      <c r="M526" s="70"/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</row>
    <row r="527" spans="1:26" ht="15.75" customHeight="1" x14ac:dyDescent="0.35">
      <c r="A527" s="70"/>
      <c r="B527" s="70"/>
      <c r="C527" s="70"/>
      <c r="D527" s="70"/>
      <c r="E527" s="70"/>
      <c r="F527" s="70"/>
      <c r="G527" s="70"/>
      <c r="H527" s="70"/>
      <c r="I527" s="70"/>
      <c r="J527" s="70"/>
      <c r="K527" s="70"/>
      <c r="L527" s="70"/>
      <c r="M527" s="70"/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</row>
    <row r="528" spans="1:26" ht="15.75" customHeight="1" x14ac:dyDescent="0.35">
      <c r="A528" s="70"/>
      <c r="B528" s="70"/>
      <c r="C528" s="70"/>
      <c r="D528" s="70"/>
      <c r="E528" s="70"/>
      <c r="F528" s="70"/>
      <c r="G528" s="70"/>
      <c r="H528" s="70"/>
      <c r="I528" s="70"/>
      <c r="J528" s="70"/>
      <c r="K528" s="70"/>
      <c r="L528" s="70"/>
      <c r="M528" s="70"/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</row>
    <row r="529" spans="1:26" ht="15.75" customHeight="1" x14ac:dyDescent="0.35">
      <c r="A529" s="70"/>
      <c r="B529" s="70"/>
      <c r="C529" s="70"/>
      <c r="D529" s="70"/>
      <c r="E529" s="70"/>
      <c r="F529" s="70"/>
      <c r="G529" s="70"/>
      <c r="H529" s="70"/>
      <c r="I529" s="70"/>
      <c r="J529" s="70"/>
      <c r="K529" s="70"/>
      <c r="L529" s="70"/>
      <c r="M529" s="70"/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</row>
    <row r="530" spans="1:26" ht="15.75" customHeight="1" x14ac:dyDescent="0.35">
      <c r="A530" s="70"/>
      <c r="B530" s="70"/>
      <c r="C530" s="70"/>
      <c r="D530" s="70"/>
      <c r="E530" s="70"/>
      <c r="F530" s="70"/>
      <c r="G530" s="70"/>
      <c r="H530" s="70"/>
      <c r="I530" s="70"/>
      <c r="J530" s="70"/>
      <c r="K530" s="70"/>
      <c r="L530" s="70"/>
      <c r="M530" s="70"/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</row>
    <row r="531" spans="1:26" ht="15.75" customHeight="1" x14ac:dyDescent="0.35">
      <c r="A531" s="70"/>
      <c r="B531" s="70"/>
      <c r="C531" s="70"/>
      <c r="D531" s="70"/>
      <c r="E531" s="70"/>
      <c r="F531" s="70"/>
      <c r="G531" s="70"/>
      <c r="H531" s="70"/>
      <c r="I531" s="70"/>
      <c r="J531" s="70"/>
      <c r="K531" s="70"/>
      <c r="L531" s="70"/>
      <c r="M531" s="70"/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</row>
    <row r="532" spans="1:26" ht="15.75" customHeight="1" x14ac:dyDescent="0.35">
      <c r="A532" s="70"/>
      <c r="B532" s="70"/>
      <c r="C532" s="70"/>
      <c r="D532" s="70"/>
      <c r="E532" s="70"/>
      <c r="F532" s="70"/>
      <c r="G532" s="70"/>
      <c r="H532" s="70"/>
      <c r="I532" s="70"/>
      <c r="J532" s="70"/>
      <c r="K532" s="70"/>
      <c r="L532" s="70"/>
      <c r="M532" s="70"/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</row>
    <row r="533" spans="1:26" ht="15.75" customHeight="1" x14ac:dyDescent="0.35">
      <c r="A533" s="70"/>
      <c r="B533" s="70"/>
      <c r="C533" s="70"/>
      <c r="D533" s="70"/>
      <c r="E533" s="70"/>
      <c r="F533" s="70"/>
      <c r="G533" s="70"/>
      <c r="H533" s="70"/>
      <c r="I533" s="70"/>
      <c r="J533" s="70"/>
      <c r="K533" s="70"/>
      <c r="L533" s="70"/>
      <c r="M533" s="70"/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</row>
    <row r="534" spans="1:26" ht="15.75" customHeight="1" x14ac:dyDescent="0.35">
      <c r="A534" s="70"/>
      <c r="B534" s="70"/>
      <c r="C534" s="70"/>
      <c r="D534" s="70"/>
      <c r="E534" s="70"/>
      <c r="F534" s="70"/>
      <c r="G534" s="70"/>
      <c r="H534" s="70"/>
      <c r="I534" s="70"/>
      <c r="J534" s="70"/>
      <c r="K534" s="70"/>
      <c r="L534" s="70"/>
      <c r="M534" s="70"/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</row>
    <row r="535" spans="1:26" ht="15.75" customHeight="1" x14ac:dyDescent="0.35">
      <c r="A535" s="70"/>
      <c r="B535" s="70"/>
      <c r="C535" s="70"/>
      <c r="D535" s="70"/>
      <c r="E535" s="70"/>
      <c r="F535" s="70"/>
      <c r="G535" s="70"/>
      <c r="H535" s="70"/>
      <c r="I535" s="70"/>
      <c r="J535" s="70"/>
      <c r="K535" s="70"/>
      <c r="L535" s="70"/>
      <c r="M535" s="70"/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</row>
    <row r="536" spans="1:26" ht="15.75" customHeight="1" x14ac:dyDescent="0.35">
      <c r="A536" s="70"/>
      <c r="B536" s="70"/>
      <c r="C536" s="70"/>
      <c r="D536" s="70"/>
      <c r="E536" s="70"/>
      <c r="F536" s="70"/>
      <c r="G536" s="70"/>
      <c r="H536" s="70"/>
      <c r="I536" s="70"/>
      <c r="J536" s="70"/>
      <c r="K536" s="70"/>
      <c r="L536" s="70"/>
      <c r="M536" s="70"/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</row>
    <row r="537" spans="1:26" ht="15.75" customHeight="1" x14ac:dyDescent="0.35">
      <c r="A537" s="70"/>
      <c r="B537" s="70"/>
      <c r="C537" s="70"/>
      <c r="D537" s="70"/>
      <c r="E537" s="70"/>
      <c r="F537" s="70"/>
      <c r="G537" s="70"/>
      <c r="H537" s="70"/>
      <c r="I537" s="70"/>
      <c r="J537" s="70"/>
      <c r="K537" s="70"/>
      <c r="L537" s="70"/>
      <c r="M537" s="70"/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</row>
    <row r="538" spans="1:26" ht="15.75" customHeight="1" x14ac:dyDescent="0.35">
      <c r="A538" s="70"/>
      <c r="B538" s="70"/>
      <c r="C538" s="70"/>
      <c r="D538" s="70"/>
      <c r="E538" s="70"/>
      <c r="F538" s="70"/>
      <c r="G538" s="70"/>
      <c r="H538" s="70"/>
      <c r="I538" s="70"/>
      <c r="J538" s="70"/>
      <c r="K538" s="70"/>
      <c r="L538" s="70"/>
      <c r="M538" s="70"/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</row>
    <row r="539" spans="1:26" ht="15.75" customHeight="1" x14ac:dyDescent="0.35">
      <c r="A539" s="70"/>
      <c r="B539" s="70"/>
      <c r="C539" s="70"/>
      <c r="D539" s="70"/>
      <c r="E539" s="70"/>
      <c r="F539" s="70"/>
      <c r="G539" s="70"/>
      <c r="H539" s="70"/>
      <c r="I539" s="70"/>
      <c r="J539" s="70"/>
      <c r="K539" s="70"/>
      <c r="L539" s="70"/>
      <c r="M539" s="70"/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</row>
    <row r="540" spans="1:26" ht="15.75" customHeight="1" x14ac:dyDescent="0.35">
      <c r="A540" s="70"/>
      <c r="B540" s="70"/>
      <c r="C540" s="70"/>
      <c r="D540" s="70"/>
      <c r="E540" s="70"/>
      <c r="F540" s="70"/>
      <c r="G540" s="70"/>
      <c r="H540" s="70"/>
      <c r="I540" s="70"/>
      <c r="J540" s="70"/>
      <c r="K540" s="70"/>
      <c r="L540" s="70"/>
      <c r="M540" s="70"/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</row>
    <row r="541" spans="1:26" ht="15.75" customHeight="1" x14ac:dyDescent="0.35">
      <c r="A541" s="70"/>
      <c r="B541" s="70"/>
      <c r="C541" s="70"/>
      <c r="D541" s="70"/>
      <c r="E541" s="70"/>
      <c r="F541" s="70"/>
      <c r="G541" s="70"/>
      <c r="H541" s="70"/>
      <c r="I541" s="70"/>
      <c r="J541" s="70"/>
      <c r="K541" s="70"/>
      <c r="L541" s="70"/>
      <c r="M541" s="70"/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</row>
    <row r="542" spans="1:26" ht="15.75" customHeight="1" x14ac:dyDescent="0.35">
      <c r="A542" s="70"/>
      <c r="B542" s="70"/>
      <c r="C542" s="70"/>
      <c r="D542" s="70"/>
      <c r="E542" s="70"/>
      <c r="F542" s="70"/>
      <c r="G542" s="70"/>
      <c r="H542" s="70"/>
      <c r="I542" s="70"/>
      <c r="J542" s="70"/>
      <c r="K542" s="70"/>
      <c r="L542" s="70"/>
      <c r="M542" s="70"/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</row>
    <row r="543" spans="1:26" ht="15.75" customHeight="1" x14ac:dyDescent="0.35">
      <c r="A543" s="70"/>
      <c r="B543" s="70"/>
      <c r="C543" s="70"/>
      <c r="D543" s="70"/>
      <c r="E543" s="70"/>
      <c r="F543" s="70"/>
      <c r="G543" s="70"/>
      <c r="H543" s="70"/>
      <c r="I543" s="70"/>
      <c r="J543" s="70"/>
      <c r="K543" s="70"/>
      <c r="L543" s="70"/>
      <c r="M543" s="70"/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</row>
    <row r="544" spans="1:26" ht="15.75" customHeight="1" x14ac:dyDescent="0.35">
      <c r="A544" s="70"/>
      <c r="B544" s="70"/>
      <c r="C544" s="70"/>
      <c r="D544" s="70"/>
      <c r="E544" s="70"/>
      <c r="F544" s="70"/>
      <c r="G544" s="70"/>
      <c r="H544" s="70"/>
      <c r="I544" s="70"/>
      <c r="J544" s="70"/>
      <c r="K544" s="70"/>
      <c r="L544" s="70"/>
      <c r="M544" s="70"/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</row>
    <row r="545" spans="1:26" ht="15.75" customHeight="1" x14ac:dyDescent="0.35">
      <c r="A545" s="70"/>
      <c r="B545" s="70"/>
      <c r="C545" s="70"/>
      <c r="D545" s="70"/>
      <c r="E545" s="70"/>
      <c r="F545" s="70"/>
      <c r="G545" s="70"/>
      <c r="H545" s="70"/>
      <c r="I545" s="70"/>
      <c r="J545" s="70"/>
      <c r="K545" s="70"/>
      <c r="L545" s="70"/>
      <c r="M545" s="70"/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</row>
    <row r="546" spans="1:26" ht="15.75" customHeight="1" x14ac:dyDescent="0.35">
      <c r="A546" s="70"/>
      <c r="B546" s="70"/>
      <c r="C546" s="70"/>
      <c r="D546" s="70"/>
      <c r="E546" s="70"/>
      <c r="F546" s="70"/>
      <c r="G546" s="70"/>
      <c r="H546" s="70"/>
      <c r="I546" s="70"/>
      <c r="J546" s="70"/>
      <c r="K546" s="70"/>
      <c r="L546" s="70"/>
      <c r="M546" s="70"/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</row>
    <row r="547" spans="1:26" ht="15.75" customHeight="1" x14ac:dyDescent="0.35">
      <c r="A547" s="70"/>
      <c r="B547" s="70"/>
      <c r="C547" s="70"/>
      <c r="D547" s="70"/>
      <c r="E547" s="70"/>
      <c r="F547" s="70"/>
      <c r="G547" s="70"/>
      <c r="H547" s="70"/>
      <c r="I547" s="70"/>
      <c r="J547" s="70"/>
      <c r="K547" s="70"/>
      <c r="L547" s="70"/>
      <c r="M547" s="70"/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</row>
    <row r="548" spans="1:26" ht="15.75" customHeight="1" x14ac:dyDescent="0.35">
      <c r="A548" s="70"/>
      <c r="B548" s="70"/>
      <c r="C548" s="70"/>
      <c r="D548" s="70"/>
      <c r="E548" s="70"/>
      <c r="F548" s="70"/>
      <c r="G548" s="70"/>
      <c r="H548" s="70"/>
      <c r="I548" s="70"/>
      <c r="J548" s="70"/>
      <c r="K548" s="70"/>
      <c r="L548" s="70"/>
      <c r="M548" s="70"/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</row>
    <row r="549" spans="1:26" ht="15.75" customHeight="1" x14ac:dyDescent="0.35">
      <c r="A549" s="70"/>
      <c r="B549" s="70"/>
      <c r="C549" s="70"/>
      <c r="D549" s="70"/>
      <c r="E549" s="70"/>
      <c r="F549" s="70"/>
      <c r="G549" s="70"/>
      <c r="H549" s="70"/>
      <c r="I549" s="70"/>
      <c r="J549" s="70"/>
      <c r="K549" s="70"/>
      <c r="L549" s="70"/>
      <c r="M549" s="70"/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</row>
    <row r="550" spans="1:26" ht="15.75" customHeight="1" x14ac:dyDescent="0.35">
      <c r="A550" s="70"/>
      <c r="B550" s="70"/>
      <c r="C550" s="70"/>
      <c r="D550" s="70"/>
      <c r="E550" s="70"/>
      <c r="F550" s="70"/>
      <c r="G550" s="70"/>
      <c r="H550" s="70"/>
      <c r="I550" s="70"/>
      <c r="J550" s="70"/>
      <c r="K550" s="70"/>
      <c r="L550" s="70"/>
      <c r="M550" s="70"/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</row>
    <row r="551" spans="1:26" ht="15.75" customHeight="1" x14ac:dyDescent="0.35">
      <c r="A551" s="70"/>
      <c r="B551" s="70"/>
      <c r="C551" s="70"/>
      <c r="D551" s="70"/>
      <c r="E551" s="70"/>
      <c r="F551" s="70"/>
      <c r="G551" s="70"/>
      <c r="H551" s="70"/>
      <c r="I551" s="70"/>
      <c r="J551" s="70"/>
      <c r="K551" s="70"/>
      <c r="L551" s="70"/>
      <c r="M551" s="70"/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</row>
    <row r="552" spans="1:26" ht="15.75" customHeight="1" x14ac:dyDescent="0.35">
      <c r="A552" s="70"/>
      <c r="B552" s="70"/>
      <c r="C552" s="70"/>
      <c r="D552" s="70"/>
      <c r="E552" s="70"/>
      <c r="F552" s="70"/>
      <c r="G552" s="70"/>
      <c r="H552" s="70"/>
      <c r="I552" s="70"/>
      <c r="J552" s="70"/>
      <c r="K552" s="70"/>
      <c r="L552" s="70"/>
      <c r="M552" s="70"/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</row>
    <row r="553" spans="1:26" ht="15.75" customHeight="1" x14ac:dyDescent="0.35">
      <c r="A553" s="70"/>
      <c r="B553" s="70"/>
      <c r="C553" s="70"/>
      <c r="D553" s="70"/>
      <c r="E553" s="70"/>
      <c r="F553" s="70"/>
      <c r="G553" s="70"/>
      <c r="H553" s="70"/>
      <c r="I553" s="70"/>
      <c r="J553" s="70"/>
      <c r="K553" s="70"/>
      <c r="L553" s="70"/>
      <c r="M553" s="70"/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</row>
    <row r="554" spans="1:26" ht="15.75" customHeight="1" x14ac:dyDescent="0.35">
      <c r="A554" s="70"/>
      <c r="B554" s="70"/>
      <c r="C554" s="70"/>
      <c r="D554" s="70"/>
      <c r="E554" s="70"/>
      <c r="F554" s="70"/>
      <c r="G554" s="70"/>
      <c r="H554" s="70"/>
      <c r="I554" s="70"/>
      <c r="J554" s="70"/>
      <c r="K554" s="70"/>
      <c r="L554" s="70"/>
      <c r="M554" s="70"/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</row>
    <row r="555" spans="1:26" ht="15.75" customHeight="1" x14ac:dyDescent="0.35">
      <c r="A555" s="70"/>
      <c r="B555" s="70"/>
      <c r="C555" s="70"/>
      <c r="D555" s="70"/>
      <c r="E555" s="70"/>
      <c r="F555" s="70"/>
      <c r="G555" s="70"/>
      <c r="H555" s="70"/>
      <c r="I555" s="70"/>
      <c r="J555" s="70"/>
      <c r="K555" s="70"/>
      <c r="L555" s="70"/>
      <c r="M555" s="70"/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</row>
    <row r="556" spans="1:26" ht="15.75" customHeight="1" x14ac:dyDescent="0.35">
      <c r="A556" s="70"/>
      <c r="B556" s="70"/>
      <c r="C556" s="70"/>
      <c r="D556" s="70"/>
      <c r="E556" s="70"/>
      <c r="F556" s="70"/>
      <c r="G556" s="70"/>
      <c r="H556" s="70"/>
      <c r="I556" s="70"/>
      <c r="J556" s="70"/>
      <c r="K556" s="70"/>
      <c r="L556" s="70"/>
      <c r="M556" s="70"/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</row>
    <row r="557" spans="1:26" ht="15.75" customHeight="1" x14ac:dyDescent="0.35">
      <c r="A557" s="70"/>
      <c r="B557" s="70"/>
      <c r="C557" s="70"/>
      <c r="D557" s="70"/>
      <c r="E557" s="70"/>
      <c r="F557" s="70"/>
      <c r="G557" s="70"/>
      <c r="H557" s="70"/>
      <c r="I557" s="70"/>
      <c r="J557" s="70"/>
      <c r="K557" s="70"/>
      <c r="L557" s="70"/>
      <c r="M557" s="70"/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</row>
    <row r="558" spans="1:26" ht="15.75" customHeight="1" x14ac:dyDescent="0.35">
      <c r="A558" s="70"/>
      <c r="B558" s="70"/>
      <c r="C558" s="70"/>
      <c r="D558" s="70"/>
      <c r="E558" s="70"/>
      <c r="F558" s="70"/>
      <c r="G558" s="70"/>
      <c r="H558" s="70"/>
      <c r="I558" s="70"/>
      <c r="J558" s="70"/>
      <c r="K558" s="70"/>
      <c r="L558" s="70"/>
      <c r="M558" s="70"/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</row>
    <row r="559" spans="1:26" ht="15.75" customHeight="1" x14ac:dyDescent="0.35">
      <c r="A559" s="70"/>
      <c r="B559" s="70"/>
      <c r="C559" s="70"/>
      <c r="D559" s="70"/>
      <c r="E559" s="70"/>
      <c r="F559" s="70"/>
      <c r="G559" s="70"/>
      <c r="H559" s="70"/>
      <c r="I559" s="70"/>
      <c r="J559" s="70"/>
      <c r="K559" s="70"/>
      <c r="L559" s="70"/>
      <c r="M559" s="70"/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</row>
    <row r="560" spans="1:26" ht="15.75" customHeight="1" x14ac:dyDescent="0.35">
      <c r="A560" s="70"/>
      <c r="B560" s="70"/>
      <c r="C560" s="70"/>
      <c r="D560" s="70"/>
      <c r="E560" s="70"/>
      <c r="F560" s="70"/>
      <c r="G560" s="70"/>
      <c r="H560" s="70"/>
      <c r="I560" s="70"/>
      <c r="J560" s="70"/>
      <c r="K560" s="70"/>
      <c r="L560" s="70"/>
      <c r="M560" s="70"/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</row>
    <row r="561" spans="1:26" ht="15.75" customHeight="1" x14ac:dyDescent="0.35">
      <c r="A561" s="70"/>
      <c r="B561" s="70"/>
      <c r="C561" s="70"/>
      <c r="D561" s="70"/>
      <c r="E561" s="70"/>
      <c r="F561" s="70"/>
      <c r="G561" s="70"/>
      <c r="H561" s="70"/>
      <c r="I561" s="70"/>
      <c r="J561" s="70"/>
      <c r="K561" s="70"/>
      <c r="L561" s="70"/>
      <c r="M561" s="70"/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</row>
    <row r="562" spans="1:26" ht="15.75" customHeight="1" x14ac:dyDescent="0.35">
      <c r="A562" s="70"/>
      <c r="B562" s="70"/>
      <c r="C562" s="70"/>
      <c r="D562" s="70"/>
      <c r="E562" s="70"/>
      <c r="F562" s="70"/>
      <c r="G562" s="70"/>
      <c r="H562" s="70"/>
      <c r="I562" s="70"/>
      <c r="J562" s="70"/>
      <c r="K562" s="70"/>
      <c r="L562" s="70"/>
      <c r="M562" s="70"/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</row>
    <row r="563" spans="1:26" ht="15.75" customHeight="1" x14ac:dyDescent="0.35">
      <c r="A563" s="70"/>
      <c r="B563" s="70"/>
      <c r="C563" s="70"/>
      <c r="D563" s="70"/>
      <c r="E563" s="70"/>
      <c r="F563" s="70"/>
      <c r="G563" s="70"/>
      <c r="H563" s="70"/>
      <c r="I563" s="70"/>
      <c r="J563" s="70"/>
      <c r="K563" s="70"/>
      <c r="L563" s="70"/>
      <c r="M563" s="70"/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</row>
    <row r="564" spans="1:26" ht="15.75" customHeight="1" x14ac:dyDescent="0.35">
      <c r="A564" s="70"/>
      <c r="B564" s="70"/>
      <c r="C564" s="70"/>
      <c r="D564" s="70"/>
      <c r="E564" s="70"/>
      <c r="F564" s="70"/>
      <c r="G564" s="70"/>
      <c r="H564" s="70"/>
      <c r="I564" s="70"/>
      <c r="J564" s="70"/>
      <c r="K564" s="70"/>
      <c r="L564" s="70"/>
      <c r="M564" s="70"/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</row>
    <row r="565" spans="1:26" ht="15.75" customHeight="1" x14ac:dyDescent="0.35">
      <c r="A565" s="70"/>
      <c r="B565" s="70"/>
      <c r="C565" s="70"/>
      <c r="D565" s="70"/>
      <c r="E565" s="70"/>
      <c r="F565" s="70"/>
      <c r="G565" s="70"/>
      <c r="H565" s="70"/>
      <c r="I565" s="70"/>
      <c r="J565" s="70"/>
      <c r="K565" s="70"/>
      <c r="L565" s="70"/>
      <c r="M565" s="70"/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</row>
    <row r="566" spans="1:26" ht="15.75" customHeight="1" x14ac:dyDescent="0.35">
      <c r="A566" s="70"/>
      <c r="B566" s="70"/>
      <c r="C566" s="70"/>
      <c r="D566" s="70"/>
      <c r="E566" s="70"/>
      <c r="F566" s="70"/>
      <c r="G566" s="70"/>
      <c r="H566" s="70"/>
      <c r="I566" s="70"/>
      <c r="J566" s="70"/>
      <c r="K566" s="70"/>
      <c r="L566" s="70"/>
      <c r="M566" s="70"/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</row>
    <row r="567" spans="1:26" ht="15.75" customHeight="1" x14ac:dyDescent="0.35">
      <c r="A567" s="70"/>
      <c r="B567" s="70"/>
      <c r="C567" s="70"/>
      <c r="D567" s="70"/>
      <c r="E567" s="70"/>
      <c r="F567" s="70"/>
      <c r="G567" s="70"/>
      <c r="H567" s="70"/>
      <c r="I567" s="70"/>
      <c r="J567" s="70"/>
      <c r="K567" s="70"/>
      <c r="L567" s="70"/>
      <c r="M567" s="70"/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</row>
    <row r="568" spans="1:26" ht="15.75" customHeight="1" x14ac:dyDescent="0.35">
      <c r="A568" s="70"/>
      <c r="B568" s="70"/>
      <c r="C568" s="70"/>
      <c r="D568" s="70"/>
      <c r="E568" s="70"/>
      <c r="F568" s="70"/>
      <c r="G568" s="70"/>
      <c r="H568" s="70"/>
      <c r="I568" s="70"/>
      <c r="J568" s="70"/>
      <c r="K568" s="70"/>
      <c r="L568" s="70"/>
      <c r="M568" s="70"/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</row>
    <row r="569" spans="1:26" ht="15.75" customHeight="1" x14ac:dyDescent="0.35">
      <c r="A569" s="70"/>
      <c r="B569" s="70"/>
      <c r="C569" s="70"/>
      <c r="D569" s="70"/>
      <c r="E569" s="70"/>
      <c r="F569" s="70"/>
      <c r="G569" s="70"/>
      <c r="H569" s="70"/>
      <c r="I569" s="70"/>
      <c r="J569" s="70"/>
      <c r="K569" s="70"/>
      <c r="L569" s="70"/>
      <c r="M569" s="70"/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</row>
    <row r="570" spans="1:26" ht="15.75" customHeight="1" x14ac:dyDescent="0.35">
      <c r="A570" s="70"/>
      <c r="B570" s="70"/>
      <c r="C570" s="70"/>
      <c r="D570" s="70"/>
      <c r="E570" s="70"/>
      <c r="F570" s="70"/>
      <c r="G570" s="70"/>
      <c r="H570" s="70"/>
      <c r="I570" s="70"/>
      <c r="J570" s="70"/>
      <c r="K570" s="70"/>
      <c r="L570" s="70"/>
      <c r="M570" s="70"/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</row>
    <row r="571" spans="1:26" ht="15.75" customHeight="1" x14ac:dyDescent="0.35">
      <c r="A571" s="70"/>
      <c r="B571" s="70"/>
      <c r="C571" s="70"/>
      <c r="D571" s="70"/>
      <c r="E571" s="70"/>
      <c r="F571" s="70"/>
      <c r="G571" s="70"/>
      <c r="H571" s="70"/>
      <c r="I571" s="70"/>
      <c r="J571" s="70"/>
      <c r="K571" s="70"/>
      <c r="L571" s="70"/>
      <c r="M571" s="70"/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</row>
    <row r="572" spans="1:26" ht="15.75" customHeight="1" x14ac:dyDescent="0.35">
      <c r="A572" s="70"/>
      <c r="B572" s="70"/>
      <c r="C572" s="70"/>
      <c r="D572" s="70"/>
      <c r="E572" s="70"/>
      <c r="F572" s="70"/>
      <c r="G572" s="70"/>
      <c r="H572" s="70"/>
      <c r="I572" s="70"/>
      <c r="J572" s="70"/>
      <c r="K572" s="70"/>
      <c r="L572" s="70"/>
      <c r="M572" s="70"/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</row>
    <row r="573" spans="1:26" ht="15.75" customHeight="1" x14ac:dyDescent="0.35">
      <c r="A573" s="70"/>
      <c r="B573" s="70"/>
      <c r="C573" s="70"/>
      <c r="D573" s="70"/>
      <c r="E573" s="70"/>
      <c r="F573" s="70"/>
      <c r="G573" s="70"/>
      <c r="H573" s="70"/>
      <c r="I573" s="70"/>
      <c r="J573" s="70"/>
      <c r="K573" s="70"/>
      <c r="L573" s="70"/>
      <c r="M573" s="70"/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</row>
    <row r="574" spans="1:26" ht="15.75" customHeight="1" x14ac:dyDescent="0.35">
      <c r="A574" s="70"/>
      <c r="B574" s="70"/>
      <c r="C574" s="70"/>
      <c r="D574" s="70"/>
      <c r="E574" s="70"/>
      <c r="F574" s="70"/>
      <c r="G574" s="70"/>
      <c r="H574" s="70"/>
      <c r="I574" s="70"/>
      <c r="J574" s="70"/>
      <c r="K574" s="70"/>
      <c r="L574" s="70"/>
      <c r="M574" s="70"/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</row>
    <row r="575" spans="1:26" ht="15.75" customHeight="1" x14ac:dyDescent="0.35">
      <c r="A575" s="70"/>
      <c r="B575" s="70"/>
      <c r="C575" s="70"/>
      <c r="D575" s="70"/>
      <c r="E575" s="70"/>
      <c r="F575" s="70"/>
      <c r="G575" s="70"/>
      <c r="H575" s="70"/>
      <c r="I575" s="70"/>
      <c r="J575" s="70"/>
      <c r="K575" s="70"/>
      <c r="L575" s="70"/>
      <c r="M575" s="70"/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</row>
    <row r="576" spans="1:26" ht="15.75" customHeight="1" x14ac:dyDescent="0.35">
      <c r="A576" s="70"/>
      <c r="B576" s="70"/>
      <c r="C576" s="70"/>
      <c r="D576" s="70"/>
      <c r="E576" s="70"/>
      <c r="F576" s="70"/>
      <c r="G576" s="70"/>
      <c r="H576" s="70"/>
      <c r="I576" s="70"/>
      <c r="J576" s="70"/>
      <c r="K576" s="70"/>
      <c r="L576" s="70"/>
      <c r="M576" s="70"/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</row>
    <row r="577" spans="1:26" ht="15.75" customHeight="1" x14ac:dyDescent="0.35">
      <c r="A577" s="70"/>
      <c r="B577" s="70"/>
      <c r="C577" s="70"/>
      <c r="D577" s="70"/>
      <c r="E577" s="70"/>
      <c r="F577" s="70"/>
      <c r="G577" s="70"/>
      <c r="H577" s="70"/>
      <c r="I577" s="70"/>
      <c r="J577" s="70"/>
      <c r="K577" s="70"/>
      <c r="L577" s="70"/>
      <c r="M577" s="70"/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</row>
    <row r="578" spans="1:26" ht="15.75" customHeight="1" x14ac:dyDescent="0.35">
      <c r="A578" s="70"/>
      <c r="B578" s="70"/>
      <c r="C578" s="70"/>
      <c r="D578" s="70"/>
      <c r="E578" s="70"/>
      <c r="F578" s="70"/>
      <c r="G578" s="70"/>
      <c r="H578" s="70"/>
      <c r="I578" s="70"/>
      <c r="J578" s="70"/>
      <c r="K578" s="70"/>
      <c r="L578" s="70"/>
      <c r="M578" s="70"/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</row>
    <row r="579" spans="1:26" ht="15.75" customHeight="1" x14ac:dyDescent="0.35">
      <c r="A579" s="70"/>
      <c r="B579" s="70"/>
      <c r="C579" s="70"/>
      <c r="D579" s="70"/>
      <c r="E579" s="70"/>
      <c r="F579" s="70"/>
      <c r="G579" s="70"/>
      <c r="H579" s="70"/>
      <c r="I579" s="70"/>
      <c r="J579" s="70"/>
      <c r="K579" s="70"/>
      <c r="L579" s="70"/>
      <c r="M579" s="70"/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</row>
    <row r="580" spans="1:26" ht="15.75" customHeight="1" x14ac:dyDescent="0.35">
      <c r="A580" s="70"/>
      <c r="B580" s="70"/>
      <c r="C580" s="70"/>
      <c r="D580" s="70"/>
      <c r="E580" s="70"/>
      <c r="F580" s="70"/>
      <c r="G580" s="70"/>
      <c r="H580" s="70"/>
      <c r="I580" s="70"/>
      <c r="J580" s="70"/>
      <c r="K580" s="70"/>
      <c r="L580" s="70"/>
      <c r="M580" s="70"/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</row>
    <row r="581" spans="1:26" ht="15.75" customHeight="1" x14ac:dyDescent="0.35">
      <c r="A581" s="70"/>
      <c r="B581" s="70"/>
      <c r="C581" s="70"/>
      <c r="D581" s="70"/>
      <c r="E581" s="70"/>
      <c r="F581" s="70"/>
      <c r="G581" s="70"/>
      <c r="H581" s="70"/>
      <c r="I581" s="70"/>
      <c r="J581" s="70"/>
      <c r="K581" s="70"/>
      <c r="L581" s="70"/>
      <c r="M581" s="70"/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</row>
    <row r="582" spans="1:26" ht="15.75" customHeight="1" x14ac:dyDescent="0.35">
      <c r="A582" s="70"/>
      <c r="B582" s="70"/>
      <c r="C582" s="70"/>
      <c r="D582" s="70"/>
      <c r="E582" s="70"/>
      <c r="F582" s="70"/>
      <c r="G582" s="70"/>
      <c r="H582" s="70"/>
      <c r="I582" s="70"/>
      <c r="J582" s="70"/>
      <c r="K582" s="70"/>
      <c r="L582" s="70"/>
      <c r="M582" s="70"/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</row>
    <row r="583" spans="1:26" ht="15.75" customHeight="1" x14ac:dyDescent="0.35">
      <c r="A583" s="70"/>
      <c r="B583" s="70"/>
      <c r="C583" s="70"/>
      <c r="D583" s="70"/>
      <c r="E583" s="70"/>
      <c r="F583" s="70"/>
      <c r="G583" s="70"/>
      <c r="H583" s="70"/>
      <c r="I583" s="70"/>
      <c r="J583" s="70"/>
      <c r="K583" s="70"/>
      <c r="L583" s="70"/>
      <c r="M583" s="70"/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</row>
    <row r="584" spans="1:26" ht="15.75" customHeight="1" x14ac:dyDescent="0.35">
      <c r="A584" s="70"/>
      <c r="B584" s="70"/>
      <c r="C584" s="70"/>
      <c r="D584" s="70"/>
      <c r="E584" s="70"/>
      <c r="F584" s="70"/>
      <c r="G584" s="70"/>
      <c r="H584" s="70"/>
      <c r="I584" s="70"/>
      <c r="J584" s="70"/>
      <c r="K584" s="70"/>
      <c r="L584" s="70"/>
      <c r="M584" s="70"/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</row>
    <row r="585" spans="1:26" ht="15.75" customHeight="1" x14ac:dyDescent="0.35">
      <c r="A585" s="70"/>
      <c r="B585" s="70"/>
      <c r="C585" s="70"/>
      <c r="D585" s="70"/>
      <c r="E585" s="70"/>
      <c r="F585" s="70"/>
      <c r="G585" s="70"/>
      <c r="H585" s="70"/>
      <c r="I585" s="70"/>
      <c r="J585" s="70"/>
      <c r="K585" s="70"/>
      <c r="L585" s="70"/>
      <c r="M585" s="70"/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</row>
    <row r="586" spans="1:26" ht="15.75" customHeight="1" x14ac:dyDescent="0.35">
      <c r="A586" s="70"/>
      <c r="B586" s="70"/>
      <c r="C586" s="70"/>
      <c r="D586" s="70"/>
      <c r="E586" s="70"/>
      <c r="F586" s="70"/>
      <c r="G586" s="70"/>
      <c r="H586" s="70"/>
      <c r="I586" s="70"/>
      <c r="J586" s="70"/>
      <c r="K586" s="70"/>
      <c r="L586" s="70"/>
      <c r="M586" s="70"/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</row>
    <row r="587" spans="1:26" ht="15.75" customHeight="1" x14ac:dyDescent="0.35">
      <c r="A587" s="70"/>
      <c r="B587" s="70"/>
      <c r="C587" s="70"/>
      <c r="D587" s="70"/>
      <c r="E587" s="70"/>
      <c r="F587" s="70"/>
      <c r="G587" s="70"/>
      <c r="H587" s="70"/>
      <c r="I587" s="70"/>
      <c r="J587" s="70"/>
      <c r="K587" s="70"/>
      <c r="L587" s="70"/>
      <c r="M587" s="70"/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</row>
    <row r="588" spans="1:26" ht="15.75" customHeight="1" x14ac:dyDescent="0.35">
      <c r="A588" s="70"/>
      <c r="B588" s="70"/>
      <c r="C588" s="70"/>
      <c r="D588" s="70"/>
      <c r="E588" s="70"/>
      <c r="F588" s="70"/>
      <c r="G588" s="70"/>
      <c r="H588" s="70"/>
      <c r="I588" s="70"/>
      <c r="J588" s="70"/>
      <c r="K588" s="70"/>
      <c r="L588" s="70"/>
      <c r="M588" s="70"/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</row>
    <row r="589" spans="1:26" ht="15.75" customHeight="1" x14ac:dyDescent="0.35">
      <c r="A589" s="70"/>
      <c r="B589" s="70"/>
      <c r="C589" s="70"/>
      <c r="D589" s="70"/>
      <c r="E589" s="70"/>
      <c r="F589" s="70"/>
      <c r="G589" s="70"/>
      <c r="H589" s="70"/>
      <c r="I589" s="70"/>
      <c r="J589" s="70"/>
      <c r="K589" s="70"/>
      <c r="L589" s="70"/>
      <c r="M589" s="70"/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</row>
    <row r="590" spans="1:26" ht="15.75" customHeight="1" x14ac:dyDescent="0.35">
      <c r="A590" s="70"/>
      <c r="B590" s="70"/>
      <c r="C590" s="70"/>
      <c r="D590" s="70"/>
      <c r="E590" s="70"/>
      <c r="F590" s="70"/>
      <c r="G590" s="70"/>
      <c r="H590" s="70"/>
      <c r="I590" s="70"/>
      <c r="J590" s="70"/>
      <c r="K590" s="70"/>
      <c r="L590" s="70"/>
      <c r="M590" s="70"/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</row>
    <row r="591" spans="1:26" ht="15.75" customHeight="1" x14ac:dyDescent="0.35">
      <c r="A591" s="70"/>
      <c r="B591" s="70"/>
      <c r="C591" s="70"/>
      <c r="D591" s="70"/>
      <c r="E591" s="70"/>
      <c r="F591" s="70"/>
      <c r="G591" s="70"/>
      <c r="H591" s="70"/>
      <c r="I591" s="70"/>
      <c r="J591" s="70"/>
      <c r="K591" s="70"/>
      <c r="L591" s="70"/>
      <c r="M591" s="70"/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</row>
    <row r="592" spans="1:26" ht="15.75" customHeight="1" x14ac:dyDescent="0.35">
      <c r="A592" s="70"/>
      <c r="B592" s="70"/>
      <c r="C592" s="70"/>
      <c r="D592" s="70"/>
      <c r="E592" s="70"/>
      <c r="F592" s="70"/>
      <c r="G592" s="70"/>
      <c r="H592" s="70"/>
      <c r="I592" s="70"/>
      <c r="J592" s="70"/>
      <c r="K592" s="70"/>
      <c r="L592" s="70"/>
      <c r="M592" s="70"/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</row>
    <row r="593" spans="1:26" ht="15.75" customHeight="1" x14ac:dyDescent="0.35">
      <c r="A593" s="70"/>
      <c r="B593" s="70"/>
      <c r="C593" s="70"/>
      <c r="D593" s="70"/>
      <c r="E593" s="70"/>
      <c r="F593" s="70"/>
      <c r="G593" s="70"/>
      <c r="H593" s="70"/>
      <c r="I593" s="70"/>
      <c r="J593" s="70"/>
      <c r="K593" s="70"/>
      <c r="L593" s="70"/>
      <c r="M593" s="70"/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</row>
    <row r="594" spans="1:26" ht="15.75" customHeight="1" x14ac:dyDescent="0.35">
      <c r="A594" s="70"/>
      <c r="B594" s="70"/>
      <c r="C594" s="70"/>
      <c r="D594" s="70"/>
      <c r="E594" s="70"/>
      <c r="F594" s="70"/>
      <c r="G594" s="70"/>
      <c r="H594" s="70"/>
      <c r="I594" s="70"/>
      <c r="J594" s="70"/>
      <c r="K594" s="70"/>
      <c r="L594" s="70"/>
      <c r="M594" s="70"/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</row>
    <row r="595" spans="1:26" ht="15.75" customHeight="1" x14ac:dyDescent="0.35">
      <c r="A595" s="70"/>
      <c r="B595" s="70"/>
      <c r="C595" s="70"/>
      <c r="D595" s="70"/>
      <c r="E595" s="70"/>
      <c r="F595" s="70"/>
      <c r="G595" s="70"/>
      <c r="H595" s="70"/>
      <c r="I595" s="70"/>
      <c r="J595" s="70"/>
      <c r="K595" s="70"/>
      <c r="L595" s="70"/>
      <c r="M595" s="70"/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</row>
    <row r="596" spans="1:26" ht="15.75" customHeight="1" x14ac:dyDescent="0.35">
      <c r="A596" s="70"/>
      <c r="B596" s="70"/>
      <c r="C596" s="70"/>
      <c r="D596" s="70"/>
      <c r="E596" s="70"/>
      <c r="F596" s="70"/>
      <c r="G596" s="70"/>
      <c r="H596" s="70"/>
      <c r="I596" s="70"/>
      <c r="J596" s="70"/>
      <c r="K596" s="70"/>
      <c r="L596" s="70"/>
      <c r="M596" s="70"/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</row>
    <row r="597" spans="1:26" ht="15.75" customHeight="1" x14ac:dyDescent="0.35">
      <c r="A597" s="70"/>
      <c r="B597" s="70"/>
      <c r="C597" s="70"/>
      <c r="D597" s="70"/>
      <c r="E597" s="70"/>
      <c r="F597" s="70"/>
      <c r="G597" s="70"/>
      <c r="H597" s="70"/>
      <c r="I597" s="70"/>
      <c r="J597" s="70"/>
      <c r="K597" s="70"/>
      <c r="L597" s="70"/>
      <c r="M597" s="70"/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</row>
    <row r="598" spans="1:26" ht="15.75" customHeight="1" x14ac:dyDescent="0.35">
      <c r="A598" s="70"/>
      <c r="B598" s="70"/>
      <c r="C598" s="70"/>
      <c r="D598" s="70"/>
      <c r="E598" s="70"/>
      <c r="F598" s="70"/>
      <c r="G598" s="70"/>
      <c r="H598" s="70"/>
      <c r="I598" s="70"/>
      <c r="J598" s="70"/>
      <c r="K598" s="70"/>
      <c r="L598" s="70"/>
      <c r="M598" s="70"/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</row>
    <row r="599" spans="1:26" ht="15.75" customHeight="1" x14ac:dyDescent="0.35">
      <c r="A599" s="70"/>
      <c r="B599" s="70"/>
      <c r="C599" s="70"/>
      <c r="D599" s="70"/>
      <c r="E599" s="70"/>
      <c r="F599" s="70"/>
      <c r="G599" s="70"/>
      <c r="H599" s="70"/>
      <c r="I599" s="70"/>
      <c r="J599" s="70"/>
      <c r="K599" s="70"/>
      <c r="L599" s="70"/>
      <c r="M599" s="70"/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</row>
    <row r="600" spans="1:26" ht="15.75" customHeight="1" x14ac:dyDescent="0.35">
      <c r="A600" s="70"/>
      <c r="B600" s="70"/>
      <c r="C600" s="70"/>
      <c r="D600" s="70"/>
      <c r="E600" s="70"/>
      <c r="F600" s="70"/>
      <c r="G600" s="70"/>
      <c r="H600" s="70"/>
      <c r="I600" s="70"/>
      <c r="J600" s="70"/>
      <c r="K600" s="70"/>
      <c r="L600" s="70"/>
      <c r="M600" s="70"/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</row>
    <row r="601" spans="1:26" ht="15.75" customHeight="1" x14ac:dyDescent="0.35">
      <c r="A601" s="70"/>
      <c r="B601" s="70"/>
      <c r="C601" s="70"/>
      <c r="D601" s="70"/>
      <c r="E601" s="70"/>
      <c r="F601" s="70"/>
      <c r="G601" s="70"/>
      <c r="H601" s="70"/>
      <c r="I601" s="70"/>
      <c r="J601" s="70"/>
      <c r="K601" s="70"/>
      <c r="L601" s="70"/>
      <c r="M601" s="70"/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</row>
    <row r="602" spans="1:26" ht="15.75" customHeight="1" x14ac:dyDescent="0.35">
      <c r="A602" s="70"/>
      <c r="B602" s="70"/>
      <c r="C602" s="70"/>
      <c r="D602" s="70"/>
      <c r="E602" s="70"/>
      <c r="F602" s="70"/>
      <c r="G602" s="70"/>
      <c r="H602" s="70"/>
      <c r="I602" s="70"/>
      <c r="J602" s="70"/>
      <c r="K602" s="70"/>
      <c r="L602" s="70"/>
      <c r="M602" s="70"/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</row>
    <row r="603" spans="1:26" ht="15.75" customHeight="1" x14ac:dyDescent="0.35">
      <c r="A603" s="70"/>
      <c r="B603" s="70"/>
      <c r="C603" s="70"/>
      <c r="D603" s="70"/>
      <c r="E603" s="70"/>
      <c r="F603" s="70"/>
      <c r="G603" s="70"/>
      <c r="H603" s="70"/>
      <c r="I603" s="70"/>
      <c r="J603" s="70"/>
      <c r="K603" s="70"/>
      <c r="L603" s="70"/>
      <c r="M603" s="70"/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</row>
    <row r="604" spans="1:26" ht="15.75" customHeight="1" x14ac:dyDescent="0.35">
      <c r="A604" s="70"/>
      <c r="B604" s="70"/>
      <c r="C604" s="70"/>
      <c r="D604" s="70"/>
      <c r="E604" s="70"/>
      <c r="F604" s="70"/>
      <c r="G604" s="70"/>
      <c r="H604" s="70"/>
      <c r="I604" s="70"/>
      <c r="J604" s="70"/>
      <c r="K604" s="70"/>
      <c r="L604" s="70"/>
      <c r="M604" s="70"/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</row>
    <row r="605" spans="1:26" ht="15.75" customHeight="1" x14ac:dyDescent="0.35">
      <c r="A605" s="70"/>
      <c r="B605" s="70"/>
      <c r="C605" s="70"/>
      <c r="D605" s="70"/>
      <c r="E605" s="70"/>
      <c r="F605" s="70"/>
      <c r="G605" s="70"/>
      <c r="H605" s="70"/>
      <c r="I605" s="70"/>
      <c r="J605" s="70"/>
      <c r="K605" s="70"/>
      <c r="L605" s="70"/>
      <c r="M605" s="70"/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</row>
    <row r="606" spans="1:26" ht="15.75" customHeight="1" x14ac:dyDescent="0.35">
      <c r="A606" s="70"/>
      <c r="B606" s="70"/>
      <c r="C606" s="70"/>
      <c r="D606" s="70"/>
      <c r="E606" s="70"/>
      <c r="F606" s="70"/>
      <c r="G606" s="70"/>
      <c r="H606" s="70"/>
      <c r="I606" s="70"/>
      <c r="J606" s="70"/>
      <c r="K606" s="70"/>
      <c r="L606" s="70"/>
      <c r="M606" s="70"/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</row>
    <row r="607" spans="1:26" ht="15.75" customHeight="1" x14ac:dyDescent="0.35">
      <c r="A607" s="70"/>
      <c r="B607" s="70"/>
      <c r="C607" s="70"/>
      <c r="D607" s="70"/>
      <c r="E607" s="70"/>
      <c r="F607" s="70"/>
      <c r="G607" s="70"/>
      <c r="H607" s="70"/>
      <c r="I607" s="70"/>
      <c r="J607" s="70"/>
      <c r="K607" s="70"/>
      <c r="L607" s="70"/>
      <c r="M607" s="70"/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</row>
    <row r="608" spans="1:26" ht="15.75" customHeight="1" x14ac:dyDescent="0.35">
      <c r="A608" s="70"/>
      <c r="B608" s="70"/>
      <c r="C608" s="70"/>
      <c r="D608" s="70"/>
      <c r="E608" s="70"/>
      <c r="F608" s="70"/>
      <c r="G608" s="70"/>
      <c r="H608" s="70"/>
      <c r="I608" s="70"/>
      <c r="J608" s="70"/>
      <c r="K608" s="70"/>
      <c r="L608" s="70"/>
      <c r="M608" s="70"/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</row>
    <row r="609" spans="1:26" ht="15.75" customHeight="1" x14ac:dyDescent="0.35">
      <c r="A609" s="70"/>
      <c r="B609" s="70"/>
      <c r="C609" s="70"/>
      <c r="D609" s="70"/>
      <c r="E609" s="70"/>
      <c r="F609" s="70"/>
      <c r="G609" s="70"/>
      <c r="H609" s="70"/>
      <c r="I609" s="70"/>
      <c r="J609" s="70"/>
      <c r="K609" s="70"/>
      <c r="L609" s="70"/>
      <c r="M609" s="70"/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</row>
    <row r="610" spans="1:26" ht="15.75" customHeight="1" x14ac:dyDescent="0.35">
      <c r="A610" s="70"/>
      <c r="B610" s="70"/>
      <c r="C610" s="70"/>
      <c r="D610" s="70"/>
      <c r="E610" s="70"/>
      <c r="F610" s="70"/>
      <c r="G610" s="70"/>
      <c r="H610" s="70"/>
      <c r="I610" s="70"/>
      <c r="J610" s="70"/>
      <c r="K610" s="70"/>
      <c r="L610" s="70"/>
      <c r="M610" s="70"/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</row>
    <row r="611" spans="1:26" ht="15.75" customHeight="1" x14ac:dyDescent="0.35">
      <c r="A611" s="70"/>
      <c r="B611" s="70"/>
      <c r="C611" s="70"/>
      <c r="D611" s="70"/>
      <c r="E611" s="70"/>
      <c r="F611" s="70"/>
      <c r="G611" s="70"/>
      <c r="H611" s="70"/>
      <c r="I611" s="70"/>
      <c r="J611" s="70"/>
      <c r="K611" s="70"/>
      <c r="L611" s="70"/>
      <c r="M611" s="70"/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</row>
    <row r="612" spans="1:26" ht="15.75" customHeight="1" x14ac:dyDescent="0.35">
      <c r="A612" s="70"/>
      <c r="B612" s="70"/>
      <c r="C612" s="70"/>
      <c r="D612" s="70"/>
      <c r="E612" s="70"/>
      <c r="F612" s="70"/>
      <c r="G612" s="70"/>
      <c r="H612" s="70"/>
      <c r="I612" s="70"/>
      <c r="J612" s="70"/>
      <c r="K612" s="70"/>
      <c r="L612" s="70"/>
      <c r="M612" s="70"/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</row>
    <row r="613" spans="1:26" ht="15.75" customHeight="1" x14ac:dyDescent="0.35">
      <c r="A613" s="70"/>
      <c r="B613" s="70"/>
      <c r="C613" s="70"/>
      <c r="D613" s="70"/>
      <c r="E613" s="70"/>
      <c r="F613" s="70"/>
      <c r="G613" s="70"/>
      <c r="H613" s="70"/>
      <c r="I613" s="70"/>
      <c r="J613" s="70"/>
      <c r="K613" s="70"/>
      <c r="L613" s="70"/>
      <c r="M613" s="70"/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</row>
    <row r="614" spans="1:26" ht="15.75" customHeight="1" x14ac:dyDescent="0.35">
      <c r="A614" s="70"/>
      <c r="B614" s="70"/>
      <c r="C614" s="70"/>
      <c r="D614" s="70"/>
      <c r="E614" s="70"/>
      <c r="F614" s="70"/>
      <c r="G614" s="70"/>
      <c r="H614" s="70"/>
      <c r="I614" s="70"/>
      <c r="J614" s="70"/>
      <c r="K614" s="70"/>
      <c r="L614" s="70"/>
      <c r="M614" s="70"/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</row>
    <row r="615" spans="1:26" ht="15.75" customHeight="1" x14ac:dyDescent="0.35">
      <c r="A615" s="70"/>
      <c r="B615" s="70"/>
      <c r="C615" s="70"/>
      <c r="D615" s="70"/>
      <c r="E615" s="70"/>
      <c r="F615" s="70"/>
      <c r="G615" s="70"/>
      <c r="H615" s="70"/>
      <c r="I615" s="70"/>
      <c r="J615" s="70"/>
      <c r="K615" s="70"/>
      <c r="L615" s="70"/>
      <c r="M615" s="70"/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</row>
    <row r="616" spans="1:26" ht="15.75" customHeight="1" x14ac:dyDescent="0.35">
      <c r="A616" s="70"/>
      <c r="B616" s="70"/>
      <c r="C616" s="70"/>
      <c r="D616" s="70"/>
      <c r="E616" s="70"/>
      <c r="F616" s="70"/>
      <c r="G616" s="70"/>
      <c r="H616" s="70"/>
      <c r="I616" s="70"/>
      <c r="J616" s="70"/>
      <c r="K616" s="70"/>
      <c r="L616" s="70"/>
      <c r="M616" s="70"/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</row>
    <row r="617" spans="1:26" ht="15.75" customHeight="1" x14ac:dyDescent="0.35">
      <c r="A617" s="70"/>
      <c r="B617" s="70"/>
      <c r="C617" s="70"/>
      <c r="D617" s="70"/>
      <c r="E617" s="70"/>
      <c r="F617" s="70"/>
      <c r="G617" s="70"/>
      <c r="H617" s="70"/>
      <c r="I617" s="70"/>
      <c r="J617" s="70"/>
      <c r="K617" s="70"/>
      <c r="L617" s="70"/>
      <c r="M617" s="70"/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</row>
    <row r="618" spans="1:26" ht="15.75" customHeight="1" x14ac:dyDescent="0.35">
      <c r="A618" s="70"/>
      <c r="B618" s="70"/>
      <c r="C618" s="70"/>
      <c r="D618" s="70"/>
      <c r="E618" s="70"/>
      <c r="F618" s="70"/>
      <c r="G618" s="70"/>
      <c r="H618" s="70"/>
      <c r="I618" s="70"/>
      <c r="J618" s="70"/>
      <c r="K618" s="70"/>
      <c r="L618" s="70"/>
      <c r="M618" s="70"/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</row>
    <row r="619" spans="1:26" ht="15.75" customHeight="1" x14ac:dyDescent="0.35">
      <c r="A619" s="70"/>
      <c r="B619" s="70"/>
      <c r="C619" s="70"/>
      <c r="D619" s="70"/>
      <c r="E619" s="70"/>
      <c r="F619" s="70"/>
      <c r="G619" s="70"/>
      <c r="H619" s="70"/>
      <c r="I619" s="70"/>
      <c r="J619" s="70"/>
      <c r="K619" s="70"/>
      <c r="L619" s="70"/>
      <c r="M619" s="70"/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</row>
    <row r="620" spans="1:26" ht="15.75" customHeight="1" x14ac:dyDescent="0.35">
      <c r="A620" s="70"/>
      <c r="B620" s="70"/>
      <c r="C620" s="70"/>
      <c r="D620" s="70"/>
      <c r="E620" s="70"/>
      <c r="F620" s="70"/>
      <c r="G620" s="70"/>
      <c r="H620" s="70"/>
      <c r="I620" s="70"/>
      <c r="J620" s="70"/>
      <c r="K620" s="70"/>
      <c r="L620" s="70"/>
      <c r="M620" s="70"/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</row>
    <row r="621" spans="1:26" ht="15.75" customHeight="1" x14ac:dyDescent="0.35">
      <c r="A621" s="70"/>
      <c r="B621" s="70"/>
      <c r="C621" s="70"/>
      <c r="D621" s="70"/>
      <c r="E621" s="70"/>
      <c r="F621" s="70"/>
      <c r="G621" s="70"/>
      <c r="H621" s="70"/>
      <c r="I621" s="70"/>
      <c r="J621" s="70"/>
      <c r="K621" s="70"/>
      <c r="L621" s="70"/>
      <c r="M621" s="70"/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</row>
    <row r="622" spans="1:26" ht="15.75" customHeight="1" x14ac:dyDescent="0.35">
      <c r="A622" s="70"/>
      <c r="B622" s="70"/>
      <c r="C622" s="70"/>
      <c r="D622" s="70"/>
      <c r="E622" s="70"/>
      <c r="F622" s="70"/>
      <c r="G622" s="70"/>
      <c r="H622" s="70"/>
      <c r="I622" s="70"/>
      <c r="J622" s="70"/>
      <c r="K622" s="70"/>
      <c r="L622" s="70"/>
      <c r="M622" s="70"/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</row>
    <row r="623" spans="1:26" ht="15.75" customHeight="1" x14ac:dyDescent="0.35">
      <c r="A623" s="70"/>
      <c r="B623" s="70"/>
      <c r="C623" s="70"/>
      <c r="D623" s="70"/>
      <c r="E623" s="70"/>
      <c r="F623" s="70"/>
      <c r="G623" s="70"/>
      <c r="H623" s="70"/>
      <c r="I623" s="70"/>
      <c r="J623" s="70"/>
      <c r="K623" s="70"/>
      <c r="L623" s="70"/>
      <c r="M623" s="70"/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</row>
    <row r="624" spans="1:26" ht="15.75" customHeight="1" x14ac:dyDescent="0.35">
      <c r="A624" s="70"/>
      <c r="B624" s="70"/>
      <c r="C624" s="70"/>
      <c r="D624" s="70"/>
      <c r="E624" s="70"/>
      <c r="F624" s="70"/>
      <c r="G624" s="70"/>
      <c r="H624" s="70"/>
      <c r="I624" s="70"/>
      <c r="J624" s="70"/>
      <c r="K624" s="70"/>
      <c r="L624" s="70"/>
      <c r="M624" s="70"/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</row>
    <row r="625" spans="1:26" ht="15.75" customHeight="1" x14ac:dyDescent="0.35">
      <c r="A625" s="70"/>
      <c r="B625" s="70"/>
      <c r="C625" s="70"/>
      <c r="D625" s="70"/>
      <c r="E625" s="70"/>
      <c r="F625" s="70"/>
      <c r="G625" s="70"/>
      <c r="H625" s="70"/>
      <c r="I625" s="70"/>
      <c r="J625" s="70"/>
      <c r="K625" s="70"/>
      <c r="L625" s="70"/>
      <c r="M625" s="70"/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</row>
    <row r="626" spans="1:26" ht="15.75" customHeight="1" x14ac:dyDescent="0.35">
      <c r="A626" s="70"/>
      <c r="B626" s="70"/>
      <c r="C626" s="70"/>
      <c r="D626" s="70"/>
      <c r="E626" s="70"/>
      <c r="F626" s="70"/>
      <c r="G626" s="70"/>
      <c r="H626" s="70"/>
      <c r="I626" s="70"/>
      <c r="J626" s="70"/>
      <c r="K626" s="70"/>
      <c r="L626" s="70"/>
      <c r="M626" s="70"/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</row>
    <row r="627" spans="1:26" ht="15.75" customHeight="1" x14ac:dyDescent="0.35">
      <c r="A627" s="70"/>
      <c r="B627" s="70"/>
      <c r="C627" s="70"/>
      <c r="D627" s="70"/>
      <c r="E627" s="70"/>
      <c r="F627" s="70"/>
      <c r="G627" s="70"/>
      <c r="H627" s="70"/>
      <c r="I627" s="70"/>
      <c r="J627" s="70"/>
      <c r="K627" s="70"/>
      <c r="L627" s="70"/>
      <c r="M627" s="70"/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</row>
    <row r="628" spans="1:26" ht="15.75" customHeight="1" x14ac:dyDescent="0.35">
      <c r="A628" s="70"/>
      <c r="B628" s="70"/>
      <c r="C628" s="70"/>
      <c r="D628" s="70"/>
      <c r="E628" s="70"/>
      <c r="F628" s="70"/>
      <c r="G628" s="70"/>
      <c r="H628" s="70"/>
      <c r="I628" s="70"/>
      <c r="J628" s="70"/>
      <c r="K628" s="70"/>
      <c r="L628" s="70"/>
      <c r="M628" s="70"/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</row>
    <row r="629" spans="1:26" ht="15.75" customHeight="1" x14ac:dyDescent="0.35">
      <c r="A629" s="70"/>
      <c r="B629" s="70"/>
      <c r="C629" s="70"/>
      <c r="D629" s="70"/>
      <c r="E629" s="70"/>
      <c r="F629" s="70"/>
      <c r="G629" s="70"/>
      <c r="H629" s="70"/>
      <c r="I629" s="70"/>
      <c r="J629" s="70"/>
      <c r="K629" s="70"/>
      <c r="L629" s="70"/>
      <c r="M629" s="70"/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</row>
    <row r="630" spans="1:26" ht="15.75" customHeight="1" x14ac:dyDescent="0.35">
      <c r="A630" s="70"/>
      <c r="B630" s="70"/>
      <c r="C630" s="70"/>
      <c r="D630" s="70"/>
      <c r="E630" s="70"/>
      <c r="F630" s="70"/>
      <c r="G630" s="70"/>
      <c r="H630" s="70"/>
      <c r="I630" s="70"/>
      <c r="J630" s="70"/>
      <c r="K630" s="70"/>
      <c r="L630" s="70"/>
      <c r="M630" s="70"/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</row>
    <row r="631" spans="1:26" ht="15.75" customHeight="1" x14ac:dyDescent="0.35">
      <c r="A631" s="70"/>
      <c r="B631" s="70"/>
      <c r="C631" s="70"/>
      <c r="D631" s="70"/>
      <c r="E631" s="70"/>
      <c r="F631" s="70"/>
      <c r="G631" s="70"/>
      <c r="H631" s="70"/>
      <c r="I631" s="70"/>
      <c r="J631" s="70"/>
      <c r="K631" s="70"/>
      <c r="L631" s="70"/>
      <c r="M631" s="70"/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</row>
    <row r="632" spans="1:26" ht="15.75" customHeight="1" x14ac:dyDescent="0.35">
      <c r="A632" s="70"/>
      <c r="B632" s="70"/>
      <c r="C632" s="70"/>
      <c r="D632" s="70"/>
      <c r="E632" s="70"/>
      <c r="F632" s="70"/>
      <c r="G632" s="70"/>
      <c r="H632" s="70"/>
      <c r="I632" s="70"/>
      <c r="J632" s="70"/>
      <c r="K632" s="70"/>
      <c r="L632" s="70"/>
      <c r="M632" s="70"/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</row>
    <row r="633" spans="1:26" ht="15.75" customHeight="1" x14ac:dyDescent="0.35">
      <c r="A633" s="70"/>
      <c r="B633" s="70"/>
      <c r="C633" s="70"/>
      <c r="D633" s="70"/>
      <c r="E633" s="70"/>
      <c r="F633" s="70"/>
      <c r="G633" s="70"/>
      <c r="H633" s="70"/>
      <c r="I633" s="70"/>
      <c r="J633" s="70"/>
      <c r="K633" s="70"/>
      <c r="L633" s="70"/>
      <c r="M633" s="70"/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</row>
    <row r="634" spans="1:26" ht="15.75" customHeight="1" x14ac:dyDescent="0.35">
      <c r="A634" s="70"/>
      <c r="B634" s="70"/>
      <c r="C634" s="70"/>
      <c r="D634" s="70"/>
      <c r="E634" s="70"/>
      <c r="F634" s="70"/>
      <c r="G634" s="70"/>
      <c r="H634" s="70"/>
      <c r="I634" s="70"/>
      <c r="J634" s="70"/>
      <c r="K634" s="70"/>
      <c r="L634" s="70"/>
      <c r="M634" s="70"/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</row>
    <row r="635" spans="1:26" ht="15.75" customHeight="1" x14ac:dyDescent="0.35">
      <c r="A635" s="70"/>
      <c r="B635" s="70"/>
      <c r="C635" s="70"/>
      <c r="D635" s="70"/>
      <c r="E635" s="70"/>
      <c r="F635" s="70"/>
      <c r="G635" s="70"/>
      <c r="H635" s="70"/>
      <c r="I635" s="70"/>
      <c r="J635" s="70"/>
      <c r="K635" s="70"/>
      <c r="L635" s="70"/>
      <c r="M635" s="70"/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</row>
    <row r="636" spans="1:26" ht="15.75" customHeight="1" x14ac:dyDescent="0.35">
      <c r="A636" s="70"/>
      <c r="B636" s="70"/>
      <c r="C636" s="70"/>
      <c r="D636" s="70"/>
      <c r="E636" s="70"/>
      <c r="F636" s="70"/>
      <c r="G636" s="70"/>
      <c r="H636" s="70"/>
      <c r="I636" s="70"/>
      <c r="J636" s="70"/>
      <c r="K636" s="70"/>
      <c r="L636" s="70"/>
      <c r="M636" s="70"/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</row>
    <row r="637" spans="1:26" ht="15.75" customHeight="1" x14ac:dyDescent="0.35">
      <c r="A637" s="70"/>
      <c r="B637" s="70"/>
      <c r="C637" s="70"/>
      <c r="D637" s="70"/>
      <c r="E637" s="70"/>
      <c r="F637" s="70"/>
      <c r="G637" s="70"/>
      <c r="H637" s="70"/>
      <c r="I637" s="70"/>
      <c r="J637" s="70"/>
      <c r="K637" s="70"/>
      <c r="L637" s="70"/>
      <c r="M637" s="70"/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</row>
    <row r="638" spans="1:26" ht="15.75" customHeight="1" x14ac:dyDescent="0.35">
      <c r="A638" s="70"/>
      <c r="B638" s="70"/>
      <c r="C638" s="70"/>
      <c r="D638" s="70"/>
      <c r="E638" s="70"/>
      <c r="F638" s="70"/>
      <c r="G638" s="70"/>
      <c r="H638" s="70"/>
      <c r="I638" s="70"/>
      <c r="J638" s="70"/>
      <c r="K638" s="70"/>
      <c r="L638" s="70"/>
      <c r="M638" s="70"/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</row>
    <row r="639" spans="1:26" ht="15.75" customHeight="1" x14ac:dyDescent="0.35">
      <c r="A639" s="70"/>
      <c r="B639" s="70"/>
      <c r="C639" s="70"/>
      <c r="D639" s="70"/>
      <c r="E639" s="70"/>
      <c r="F639" s="70"/>
      <c r="G639" s="70"/>
      <c r="H639" s="70"/>
      <c r="I639" s="70"/>
      <c r="J639" s="70"/>
      <c r="K639" s="70"/>
      <c r="L639" s="70"/>
      <c r="M639" s="70"/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</row>
    <row r="640" spans="1:26" ht="15.75" customHeight="1" x14ac:dyDescent="0.35">
      <c r="A640" s="70"/>
      <c r="B640" s="70"/>
      <c r="C640" s="70"/>
      <c r="D640" s="70"/>
      <c r="E640" s="70"/>
      <c r="F640" s="70"/>
      <c r="G640" s="70"/>
      <c r="H640" s="70"/>
      <c r="I640" s="70"/>
      <c r="J640" s="70"/>
      <c r="K640" s="70"/>
      <c r="L640" s="70"/>
      <c r="M640" s="70"/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</row>
    <row r="641" spans="1:26" ht="15.75" customHeight="1" x14ac:dyDescent="0.35">
      <c r="A641" s="70"/>
      <c r="B641" s="70"/>
      <c r="C641" s="70"/>
      <c r="D641" s="70"/>
      <c r="E641" s="70"/>
      <c r="F641" s="70"/>
      <c r="G641" s="70"/>
      <c r="H641" s="70"/>
      <c r="I641" s="70"/>
      <c r="J641" s="70"/>
      <c r="K641" s="70"/>
      <c r="L641" s="70"/>
      <c r="M641" s="70"/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</row>
    <row r="642" spans="1:26" ht="15.75" customHeight="1" x14ac:dyDescent="0.35">
      <c r="A642" s="70"/>
      <c r="B642" s="70"/>
      <c r="C642" s="70"/>
      <c r="D642" s="70"/>
      <c r="E642" s="70"/>
      <c r="F642" s="70"/>
      <c r="G642" s="70"/>
      <c r="H642" s="70"/>
      <c r="I642" s="70"/>
      <c r="J642" s="70"/>
      <c r="K642" s="70"/>
      <c r="L642" s="70"/>
      <c r="M642" s="70"/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</row>
    <row r="643" spans="1:26" ht="15.75" customHeight="1" x14ac:dyDescent="0.35">
      <c r="A643" s="70"/>
      <c r="B643" s="70"/>
      <c r="C643" s="70"/>
      <c r="D643" s="70"/>
      <c r="E643" s="70"/>
      <c r="F643" s="70"/>
      <c r="G643" s="70"/>
      <c r="H643" s="70"/>
      <c r="I643" s="70"/>
      <c r="J643" s="70"/>
      <c r="K643" s="70"/>
      <c r="L643" s="70"/>
      <c r="M643" s="70"/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</row>
    <row r="644" spans="1:26" ht="15.75" customHeight="1" x14ac:dyDescent="0.35">
      <c r="A644" s="70"/>
      <c r="B644" s="70"/>
      <c r="C644" s="70"/>
      <c r="D644" s="70"/>
      <c r="E644" s="70"/>
      <c r="F644" s="70"/>
      <c r="G644" s="70"/>
      <c r="H644" s="70"/>
      <c r="I644" s="70"/>
      <c r="J644" s="70"/>
      <c r="K644" s="70"/>
      <c r="L644" s="70"/>
      <c r="M644" s="70"/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</row>
    <row r="645" spans="1:26" ht="15.75" customHeight="1" x14ac:dyDescent="0.35">
      <c r="A645" s="70"/>
      <c r="B645" s="70"/>
      <c r="C645" s="70"/>
      <c r="D645" s="70"/>
      <c r="E645" s="70"/>
      <c r="F645" s="70"/>
      <c r="G645" s="70"/>
      <c r="H645" s="70"/>
      <c r="I645" s="70"/>
      <c r="J645" s="70"/>
      <c r="K645" s="70"/>
      <c r="L645" s="70"/>
      <c r="M645" s="70"/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</row>
    <row r="646" spans="1:26" ht="15.75" customHeight="1" x14ac:dyDescent="0.35">
      <c r="A646" s="70"/>
      <c r="B646" s="70"/>
      <c r="C646" s="70"/>
      <c r="D646" s="70"/>
      <c r="E646" s="70"/>
      <c r="F646" s="70"/>
      <c r="G646" s="70"/>
      <c r="H646" s="70"/>
      <c r="I646" s="70"/>
      <c r="J646" s="70"/>
      <c r="K646" s="70"/>
      <c r="L646" s="70"/>
      <c r="M646" s="70"/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</row>
    <row r="647" spans="1:26" ht="15.75" customHeight="1" x14ac:dyDescent="0.35">
      <c r="A647" s="70"/>
      <c r="B647" s="70"/>
      <c r="C647" s="70"/>
      <c r="D647" s="70"/>
      <c r="E647" s="70"/>
      <c r="F647" s="70"/>
      <c r="G647" s="70"/>
      <c r="H647" s="70"/>
      <c r="I647" s="70"/>
      <c r="J647" s="70"/>
      <c r="K647" s="70"/>
      <c r="L647" s="70"/>
      <c r="M647" s="70"/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</row>
    <row r="648" spans="1:26" ht="15.75" customHeight="1" x14ac:dyDescent="0.35">
      <c r="A648" s="70"/>
      <c r="B648" s="70"/>
      <c r="C648" s="70"/>
      <c r="D648" s="70"/>
      <c r="E648" s="70"/>
      <c r="F648" s="70"/>
      <c r="G648" s="70"/>
      <c r="H648" s="70"/>
      <c r="I648" s="70"/>
      <c r="J648" s="70"/>
      <c r="K648" s="70"/>
      <c r="L648" s="70"/>
      <c r="M648" s="70"/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</row>
    <row r="649" spans="1:26" ht="15.75" customHeight="1" x14ac:dyDescent="0.35">
      <c r="A649" s="70"/>
      <c r="B649" s="70"/>
      <c r="C649" s="70"/>
      <c r="D649" s="70"/>
      <c r="E649" s="70"/>
      <c r="F649" s="70"/>
      <c r="G649" s="70"/>
      <c r="H649" s="70"/>
      <c r="I649" s="70"/>
      <c r="J649" s="70"/>
      <c r="K649" s="70"/>
      <c r="L649" s="70"/>
      <c r="M649" s="70"/>
      <c r="N649" s="70"/>
      <c r="O649" s="70"/>
      <c r="P649" s="70"/>
      <c r="Q649" s="70"/>
      <c r="R649" s="70"/>
      <c r="S649" s="70"/>
      <c r="T649" s="70"/>
      <c r="U649" s="70"/>
      <c r="V649" s="70"/>
      <c r="W649" s="70"/>
      <c r="X649" s="70"/>
      <c r="Y649" s="70"/>
      <c r="Z649" s="70"/>
    </row>
    <row r="650" spans="1:26" ht="15.75" customHeight="1" x14ac:dyDescent="0.35">
      <c r="A650" s="70"/>
      <c r="B650" s="70"/>
      <c r="C650" s="70"/>
      <c r="D650" s="70"/>
      <c r="E650" s="70"/>
      <c r="F650" s="70"/>
      <c r="G650" s="70"/>
      <c r="H650" s="70"/>
      <c r="I650" s="70"/>
      <c r="J650" s="70"/>
      <c r="K650" s="70"/>
      <c r="L650" s="70"/>
      <c r="M650" s="70"/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/>
      <c r="Y650" s="70"/>
      <c r="Z650" s="70"/>
    </row>
    <row r="651" spans="1:26" ht="15.75" customHeight="1" x14ac:dyDescent="0.35">
      <c r="A651" s="70"/>
      <c r="B651" s="70"/>
      <c r="C651" s="70"/>
      <c r="D651" s="70"/>
      <c r="E651" s="70"/>
      <c r="F651" s="70"/>
      <c r="G651" s="70"/>
      <c r="H651" s="70"/>
      <c r="I651" s="70"/>
      <c r="J651" s="70"/>
      <c r="K651" s="70"/>
      <c r="L651" s="70"/>
      <c r="M651" s="70"/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/>
      <c r="Y651" s="70"/>
      <c r="Z651" s="70"/>
    </row>
    <row r="652" spans="1:26" ht="15.75" customHeight="1" x14ac:dyDescent="0.35">
      <c r="A652" s="70"/>
      <c r="B652" s="70"/>
      <c r="C652" s="70"/>
      <c r="D652" s="70"/>
      <c r="E652" s="70"/>
      <c r="F652" s="70"/>
      <c r="G652" s="70"/>
      <c r="H652" s="70"/>
      <c r="I652" s="70"/>
      <c r="J652" s="70"/>
      <c r="K652" s="70"/>
      <c r="L652" s="70"/>
      <c r="M652" s="70"/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/>
      <c r="Y652" s="70"/>
      <c r="Z652" s="70"/>
    </row>
    <row r="653" spans="1:26" ht="15.75" customHeight="1" x14ac:dyDescent="0.35">
      <c r="A653" s="70"/>
      <c r="B653" s="70"/>
      <c r="C653" s="70"/>
      <c r="D653" s="70"/>
      <c r="E653" s="70"/>
      <c r="F653" s="70"/>
      <c r="G653" s="70"/>
      <c r="H653" s="70"/>
      <c r="I653" s="70"/>
      <c r="J653" s="70"/>
      <c r="K653" s="70"/>
      <c r="L653" s="70"/>
      <c r="M653" s="70"/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/>
      <c r="Y653" s="70"/>
      <c r="Z653" s="70"/>
    </row>
    <row r="654" spans="1:26" ht="15.75" customHeight="1" x14ac:dyDescent="0.35">
      <c r="A654" s="70"/>
      <c r="B654" s="70"/>
      <c r="C654" s="70"/>
      <c r="D654" s="70"/>
      <c r="E654" s="70"/>
      <c r="F654" s="70"/>
      <c r="G654" s="70"/>
      <c r="H654" s="70"/>
      <c r="I654" s="70"/>
      <c r="J654" s="70"/>
      <c r="K654" s="70"/>
      <c r="L654" s="70"/>
      <c r="M654" s="70"/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/>
      <c r="Y654" s="70"/>
      <c r="Z654" s="70"/>
    </row>
    <row r="655" spans="1:26" ht="15.75" customHeight="1" x14ac:dyDescent="0.35">
      <c r="A655" s="70"/>
      <c r="B655" s="70"/>
      <c r="C655" s="70"/>
      <c r="D655" s="70"/>
      <c r="E655" s="70"/>
      <c r="F655" s="70"/>
      <c r="G655" s="70"/>
      <c r="H655" s="70"/>
      <c r="I655" s="70"/>
      <c r="J655" s="70"/>
      <c r="K655" s="70"/>
      <c r="L655" s="70"/>
      <c r="M655" s="70"/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/>
      <c r="Y655" s="70"/>
      <c r="Z655" s="70"/>
    </row>
    <row r="656" spans="1:26" ht="15.75" customHeight="1" x14ac:dyDescent="0.35">
      <c r="A656" s="70"/>
      <c r="B656" s="70"/>
      <c r="C656" s="70"/>
      <c r="D656" s="70"/>
      <c r="E656" s="70"/>
      <c r="F656" s="70"/>
      <c r="G656" s="70"/>
      <c r="H656" s="70"/>
      <c r="I656" s="70"/>
      <c r="J656" s="70"/>
      <c r="K656" s="70"/>
      <c r="L656" s="70"/>
      <c r="M656" s="70"/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/>
      <c r="Y656" s="70"/>
      <c r="Z656" s="70"/>
    </row>
    <row r="657" spans="1:26" ht="15.75" customHeight="1" x14ac:dyDescent="0.35">
      <c r="A657" s="70"/>
      <c r="B657" s="70"/>
      <c r="C657" s="70"/>
      <c r="D657" s="70"/>
      <c r="E657" s="70"/>
      <c r="F657" s="70"/>
      <c r="G657" s="70"/>
      <c r="H657" s="70"/>
      <c r="I657" s="70"/>
      <c r="J657" s="70"/>
      <c r="K657" s="70"/>
      <c r="L657" s="70"/>
      <c r="M657" s="70"/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/>
      <c r="Y657" s="70"/>
      <c r="Z657" s="70"/>
    </row>
    <row r="658" spans="1:26" ht="15.75" customHeight="1" x14ac:dyDescent="0.35">
      <c r="A658" s="70"/>
      <c r="B658" s="70"/>
      <c r="C658" s="70"/>
      <c r="D658" s="70"/>
      <c r="E658" s="70"/>
      <c r="F658" s="70"/>
      <c r="G658" s="70"/>
      <c r="H658" s="70"/>
      <c r="I658" s="70"/>
      <c r="J658" s="70"/>
      <c r="K658" s="70"/>
      <c r="L658" s="70"/>
      <c r="M658" s="70"/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/>
      <c r="Y658" s="70"/>
      <c r="Z658" s="70"/>
    </row>
    <row r="659" spans="1:26" ht="15.75" customHeight="1" x14ac:dyDescent="0.35">
      <c r="A659" s="70"/>
      <c r="B659" s="70"/>
      <c r="C659" s="70"/>
      <c r="D659" s="70"/>
      <c r="E659" s="70"/>
      <c r="F659" s="70"/>
      <c r="G659" s="70"/>
      <c r="H659" s="70"/>
      <c r="I659" s="70"/>
      <c r="J659" s="70"/>
      <c r="K659" s="70"/>
      <c r="L659" s="70"/>
      <c r="M659" s="70"/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/>
      <c r="Y659" s="70"/>
      <c r="Z659" s="70"/>
    </row>
    <row r="660" spans="1:26" ht="15.75" customHeight="1" x14ac:dyDescent="0.35">
      <c r="A660" s="70"/>
      <c r="B660" s="70"/>
      <c r="C660" s="70"/>
      <c r="D660" s="70"/>
      <c r="E660" s="70"/>
      <c r="F660" s="70"/>
      <c r="G660" s="70"/>
      <c r="H660" s="70"/>
      <c r="I660" s="70"/>
      <c r="J660" s="70"/>
      <c r="K660" s="70"/>
      <c r="L660" s="70"/>
      <c r="M660" s="70"/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/>
      <c r="Y660" s="70"/>
      <c r="Z660" s="70"/>
    </row>
    <row r="661" spans="1:26" ht="15.75" customHeight="1" x14ac:dyDescent="0.35">
      <c r="A661" s="70"/>
      <c r="B661" s="70"/>
      <c r="C661" s="70"/>
      <c r="D661" s="70"/>
      <c r="E661" s="70"/>
      <c r="F661" s="70"/>
      <c r="G661" s="70"/>
      <c r="H661" s="70"/>
      <c r="I661" s="70"/>
      <c r="J661" s="70"/>
      <c r="K661" s="70"/>
      <c r="L661" s="70"/>
      <c r="M661" s="70"/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/>
      <c r="Y661" s="70"/>
      <c r="Z661" s="70"/>
    </row>
    <row r="662" spans="1:26" ht="15.75" customHeight="1" x14ac:dyDescent="0.35">
      <c r="A662" s="70"/>
      <c r="B662" s="70"/>
      <c r="C662" s="70"/>
      <c r="D662" s="70"/>
      <c r="E662" s="70"/>
      <c r="F662" s="70"/>
      <c r="G662" s="70"/>
      <c r="H662" s="70"/>
      <c r="I662" s="70"/>
      <c r="J662" s="70"/>
      <c r="K662" s="70"/>
      <c r="L662" s="70"/>
      <c r="M662" s="70"/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/>
      <c r="Y662" s="70"/>
      <c r="Z662" s="70"/>
    </row>
    <row r="663" spans="1:26" ht="15.75" customHeight="1" x14ac:dyDescent="0.35">
      <c r="A663" s="70"/>
      <c r="B663" s="70"/>
      <c r="C663" s="70"/>
      <c r="D663" s="70"/>
      <c r="E663" s="70"/>
      <c r="F663" s="70"/>
      <c r="G663" s="70"/>
      <c r="H663" s="70"/>
      <c r="I663" s="70"/>
      <c r="J663" s="70"/>
      <c r="K663" s="70"/>
      <c r="L663" s="70"/>
      <c r="M663" s="70"/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/>
      <c r="Y663" s="70"/>
      <c r="Z663" s="70"/>
    </row>
    <row r="664" spans="1:26" ht="15.75" customHeight="1" x14ac:dyDescent="0.35">
      <c r="A664" s="70"/>
      <c r="B664" s="70"/>
      <c r="C664" s="70"/>
      <c r="D664" s="70"/>
      <c r="E664" s="70"/>
      <c r="F664" s="70"/>
      <c r="G664" s="70"/>
      <c r="H664" s="70"/>
      <c r="I664" s="70"/>
      <c r="J664" s="70"/>
      <c r="K664" s="70"/>
      <c r="L664" s="70"/>
      <c r="M664" s="70"/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/>
      <c r="Y664" s="70"/>
      <c r="Z664" s="70"/>
    </row>
    <row r="665" spans="1:26" ht="15.75" customHeight="1" x14ac:dyDescent="0.35">
      <c r="A665" s="70"/>
      <c r="B665" s="70"/>
      <c r="C665" s="70"/>
      <c r="D665" s="70"/>
      <c r="E665" s="70"/>
      <c r="F665" s="70"/>
      <c r="G665" s="70"/>
      <c r="H665" s="70"/>
      <c r="I665" s="70"/>
      <c r="J665" s="70"/>
      <c r="K665" s="70"/>
      <c r="L665" s="70"/>
      <c r="M665" s="70"/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/>
      <c r="Y665" s="70"/>
      <c r="Z665" s="70"/>
    </row>
    <row r="666" spans="1:26" ht="15.75" customHeight="1" x14ac:dyDescent="0.35">
      <c r="A666" s="70"/>
      <c r="B666" s="70"/>
      <c r="C666" s="70"/>
      <c r="D666" s="70"/>
      <c r="E666" s="70"/>
      <c r="F666" s="70"/>
      <c r="G666" s="70"/>
      <c r="H666" s="70"/>
      <c r="I666" s="70"/>
      <c r="J666" s="70"/>
      <c r="K666" s="70"/>
      <c r="L666" s="70"/>
      <c r="M666" s="70"/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/>
      <c r="Y666" s="70"/>
      <c r="Z666" s="70"/>
    </row>
    <row r="667" spans="1:26" ht="15.75" customHeight="1" x14ac:dyDescent="0.35">
      <c r="A667" s="70"/>
      <c r="B667" s="70"/>
      <c r="C667" s="70"/>
      <c r="D667" s="70"/>
      <c r="E667" s="70"/>
      <c r="F667" s="70"/>
      <c r="G667" s="70"/>
      <c r="H667" s="70"/>
      <c r="I667" s="70"/>
      <c r="J667" s="70"/>
      <c r="K667" s="70"/>
      <c r="L667" s="70"/>
      <c r="M667" s="70"/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/>
      <c r="Y667" s="70"/>
      <c r="Z667" s="70"/>
    </row>
    <row r="668" spans="1:26" ht="15.75" customHeight="1" x14ac:dyDescent="0.35">
      <c r="A668" s="70"/>
      <c r="B668" s="70"/>
      <c r="C668" s="70"/>
      <c r="D668" s="70"/>
      <c r="E668" s="70"/>
      <c r="F668" s="70"/>
      <c r="G668" s="70"/>
      <c r="H668" s="70"/>
      <c r="I668" s="70"/>
      <c r="J668" s="70"/>
      <c r="K668" s="70"/>
      <c r="L668" s="70"/>
      <c r="M668" s="70"/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/>
      <c r="Y668" s="70"/>
      <c r="Z668" s="70"/>
    </row>
    <row r="669" spans="1:26" ht="15.75" customHeight="1" x14ac:dyDescent="0.35">
      <c r="A669" s="70"/>
      <c r="B669" s="70"/>
      <c r="C669" s="70"/>
      <c r="D669" s="70"/>
      <c r="E669" s="70"/>
      <c r="F669" s="70"/>
      <c r="G669" s="70"/>
      <c r="H669" s="70"/>
      <c r="I669" s="70"/>
      <c r="J669" s="70"/>
      <c r="K669" s="70"/>
      <c r="L669" s="70"/>
      <c r="M669" s="70"/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/>
      <c r="Y669" s="70"/>
      <c r="Z669" s="70"/>
    </row>
    <row r="670" spans="1:26" ht="15.75" customHeight="1" x14ac:dyDescent="0.35">
      <c r="A670" s="70"/>
      <c r="B670" s="70"/>
      <c r="C670" s="70"/>
      <c r="D670" s="70"/>
      <c r="E670" s="70"/>
      <c r="F670" s="70"/>
      <c r="G670" s="70"/>
      <c r="H670" s="70"/>
      <c r="I670" s="70"/>
      <c r="J670" s="70"/>
      <c r="K670" s="70"/>
      <c r="L670" s="70"/>
      <c r="M670" s="70"/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/>
      <c r="Y670" s="70"/>
      <c r="Z670" s="70"/>
    </row>
    <row r="671" spans="1:26" ht="15.75" customHeight="1" x14ac:dyDescent="0.35">
      <c r="A671" s="70"/>
      <c r="B671" s="70"/>
      <c r="C671" s="70"/>
      <c r="D671" s="70"/>
      <c r="E671" s="70"/>
      <c r="F671" s="70"/>
      <c r="G671" s="70"/>
      <c r="H671" s="70"/>
      <c r="I671" s="70"/>
      <c r="J671" s="70"/>
      <c r="K671" s="70"/>
      <c r="L671" s="70"/>
      <c r="M671" s="70"/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/>
      <c r="Y671" s="70"/>
      <c r="Z671" s="70"/>
    </row>
    <row r="672" spans="1:26" ht="15.75" customHeight="1" x14ac:dyDescent="0.35">
      <c r="A672" s="70"/>
      <c r="B672" s="70"/>
      <c r="C672" s="70"/>
      <c r="D672" s="70"/>
      <c r="E672" s="70"/>
      <c r="F672" s="70"/>
      <c r="G672" s="70"/>
      <c r="H672" s="70"/>
      <c r="I672" s="70"/>
      <c r="J672" s="70"/>
      <c r="K672" s="70"/>
      <c r="L672" s="70"/>
      <c r="M672" s="70"/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/>
      <c r="Y672" s="70"/>
      <c r="Z672" s="70"/>
    </row>
    <row r="673" spans="1:26" ht="15.75" customHeight="1" x14ac:dyDescent="0.35">
      <c r="A673" s="70"/>
      <c r="B673" s="70"/>
      <c r="C673" s="70"/>
      <c r="D673" s="70"/>
      <c r="E673" s="70"/>
      <c r="F673" s="70"/>
      <c r="G673" s="70"/>
      <c r="H673" s="70"/>
      <c r="I673" s="70"/>
      <c r="J673" s="70"/>
      <c r="K673" s="70"/>
      <c r="L673" s="70"/>
      <c r="M673" s="70"/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/>
      <c r="Y673" s="70"/>
      <c r="Z673" s="70"/>
    </row>
    <row r="674" spans="1:26" ht="15.75" customHeight="1" x14ac:dyDescent="0.35">
      <c r="A674" s="70"/>
      <c r="B674" s="70"/>
      <c r="C674" s="70"/>
      <c r="D674" s="70"/>
      <c r="E674" s="70"/>
      <c r="F674" s="70"/>
      <c r="G674" s="70"/>
      <c r="H674" s="70"/>
      <c r="I674" s="70"/>
      <c r="J674" s="70"/>
      <c r="K674" s="70"/>
      <c r="L674" s="70"/>
      <c r="M674" s="70"/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/>
      <c r="Y674" s="70"/>
      <c r="Z674" s="70"/>
    </row>
    <row r="675" spans="1:26" ht="15.75" customHeight="1" x14ac:dyDescent="0.35">
      <c r="A675" s="70"/>
      <c r="B675" s="70"/>
      <c r="C675" s="70"/>
      <c r="D675" s="70"/>
      <c r="E675" s="70"/>
      <c r="F675" s="70"/>
      <c r="G675" s="70"/>
      <c r="H675" s="70"/>
      <c r="I675" s="70"/>
      <c r="J675" s="70"/>
      <c r="K675" s="70"/>
      <c r="L675" s="70"/>
      <c r="M675" s="70"/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/>
      <c r="Y675" s="70"/>
      <c r="Z675" s="70"/>
    </row>
    <row r="676" spans="1:26" ht="15.75" customHeight="1" x14ac:dyDescent="0.35">
      <c r="A676" s="70"/>
      <c r="B676" s="70"/>
      <c r="C676" s="70"/>
      <c r="D676" s="70"/>
      <c r="E676" s="70"/>
      <c r="F676" s="70"/>
      <c r="G676" s="70"/>
      <c r="H676" s="70"/>
      <c r="I676" s="70"/>
      <c r="J676" s="70"/>
      <c r="K676" s="70"/>
      <c r="L676" s="70"/>
      <c r="M676" s="70"/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/>
      <c r="Y676" s="70"/>
      <c r="Z676" s="70"/>
    </row>
    <row r="677" spans="1:26" ht="15.75" customHeight="1" x14ac:dyDescent="0.35">
      <c r="A677" s="70"/>
      <c r="B677" s="70"/>
      <c r="C677" s="70"/>
      <c r="D677" s="70"/>
      <c r="E677" s="70"/>
      <c r="F677" s="70"/>
      <c r="G677" s="70"/>
      <c r="H677" s="70"/>
      <c r="I677" s="70"/>
      <c r="J677" s="70"/>
      <c r="K677" s="70"/>
      <c r="L677" s="70"/>
      <c r="M677" s="70"/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/>
      <c r="Y677" s="70"/>
      <c r="Z677" s="70"/>
    </row>
    <row r="678" spans="1:26" ht="15.75" customHeight="1" x14ac:dyDescent="0.35">
      <c r="A678" s="70"/>
      <c r="B678" s="70"/>
      <c r="C678" s="70"/>
      <c r="D678" s="70"/>
      <c r="E678" s="70"/>
      <c r="F678" s="70"/>
      <c r="G678" s="70"/>
      <c r="H678" s="70"/>
      <c r="I678" s="70"/>
      <c r="J678" s="70"/>
      <c r="K678" s="70"/>
      <c r="L678" s="70"/>
      <c r="M678" s="70"/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/>
      <c r="Y678" s="70"/>
      <c r="Z678" s="70"/>
    </row>
    <row r="679" spans="1:26" ht="15.75" customHeight="1" x14ac:dyDescent="0.35">
      <c r="A679" s="70"/>
      <c r="B679" s="70"/>
      <c r="C679" s="70"/>
      <c r="D679" s="70"/>
      <c r="E679" s="70"/>
      <c r="F679" s="70"/>
      <c r="G679" s="70"/>
      <c r="H679" s="70"/>
      <c r="I679" s="70"/>
      <c r="J679" s="70"/>
      <c r="K679" s="70"/>
      <c r="L679" s="70"/>
      <c r="M679" s="70"/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/>
      <c r="Y679" s="70"/>
      <c r="Z679" s="70"/>
    </row>
    <row r="680" spans="1:26" ht="15.75" customHeight="1" x14ac:dyDescent="0.35">
      <c r="A680" s="70"/>
      <c r="B680" s="70"/>
      <c r="C680" s="70"/>
      <c r="D680" s="70"/>
      <c r="E680" s="70"/>
      <c r="F680" s="70"/>
      <c r="G680" s="70"/>
      <c r="H680" s="70"/>
      <c r="I680" s="70"/>
      <c r="J680" s="70"/>
      <c r="K680" s="70"/>
      <c r="L680" s="70"/>
      <c r="M680" s="70"/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/>
      <c r="Y680" s="70"/>
      <c r="Z680" s="70"/>
    </row>
    <row r="681" spans="1:26" ht="15.75" customHeight="1" x14ac:dyDescent="0.35">
      <c r="A681" s="70"/>
      <c r="B681" s="70"/>
      <c r="C681" s="70"/>
      <c r="D681" s="70"/>
      <c r="E681" s="70"/>
      <c r="F681" s="70"/>
      <c r="G681" s="70"/>
      <c r="H681" s="70"/>
      <c r="I681" s="70"/>
      <c r="J681" s="70"/>
      <c r="K681" s="70"/>
      <c r="L681" s="70"/>
      <c r="M681" s="70"/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/>
      <c r="Y681" s="70"/>
      <c r="Z681" s="70"/>
    </row>
    <row r="682" spans="1:26" ht="15.75" customHeight="1" x14ac:dyDescent="0.35">
      <c r="A682" s="70"/>
      <c r="B682" s="70"/>
      <c r="C682" s="70"/>
      <c r="D682" s="70"/>
      <c r="E682" s="70"/>
      <c r="F682" s="70"/>
      <c r="G682" s="70"/>
      <c r="H682" s="70"/>
      <c r="I682" s="70"/>
      <c r="J682" s="70"/>
      <c r="K682" s="70"/>
      <c r="L682" s="70"/>
      <c r="M682" s="70"/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/>
      <c r="Y682" s="70"/>
      <c r="Z682" s="70"/>
    </row>
    <row r="683" spans="1:26" ht="15.75" customHeight="1" x14ac:dyDescent="0.35">
      <c r="A683" s="70"/>
      <c r="B683" s="70"/>
      <c r="C683" s="70"/>
      <c r="D683" s="70"/>
      <c r="E683" s="70"/>
      <c r="F683" s="70"/>
      <c r="G683" s="70"/>
      <c r="H683" s="70"/>
      <c r="I683" s="70"/>
      <c r="J683" s="70"/>
      <c r="K683" s="70"/>
      <c r="L683" s="70"/>
      <c r="M683" s="70"/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/>
      <c r="Y683" s="70"/>
      <c r="Z683" s="70"/>
    </row>
    <row r="684" spans="1:26" ht="15.75" customHeight="1" x14ac:dyDescent="0.35">
      <c r="A684" s="70"/>
      <c r="B684" s="70"/>
      <c r="C684" s="70"/>
      <c r="D684" s="70"/>
      <c r="E684" s="70"/>
      <c r="F684" s="70"/>
      <c r="G684" s="70"/>
      <c r="H684" s="70"/>
      <c r="I684" s="70"/>
      <c r="J684" s="70"/>
      <c r="K684" s="70"/>
      <c r="L684" s="70"/>
      <c r="M684" s="70"/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/>
      <c r="Y684" s="70"/>
      <c r="Z684" s="70"/>
    </row>
    <row r="685" spans="1:26" ht="15.75" customHeight="1" x14ac:dyDescent="0.35">
      <c r="A685" s="70"/>
      <c r="B685" s="70"/>
      <c r="C685" s="70"/>
      <c r="D685" s="70"/>
      <c r="E685" s="70"/>
      <c r="F685" s="70"/>
      <c r="G685" s="70"/>
      <c r="H685" s="70"/>
      <c r="I685" s="70"/>
      <c r="J685" s="70"/>
      <c r="K685" s="70"/>
      <c r="L685" s="70"/>
      <c r="M685" s="70"/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/>
      <c r="Y685" s="70"/>
      <c r="Z685" s="70"/>
    </row>
    <row r="686" spans="1:26" ht="15.75" customHeight="1" x14ac:dyDescent="0.35">
      <c r="A686" s="70"/>
      <c r="B686" s="70"/>
      <c r="C686" s="70"/>
      <c r="D686" s="70"/>
      <c r="E686" s="70"/>
      <c r="F686" s="70"/>
      <c r="G686" s="70"/>
      <c r="H686" s="70"/>
      <c r="I686" s="70"/>
      <c r="J686" s="70"/>
      <c r="K686" s="70"/>
      <c r="L686" s="70"/>
      <c r="M686" s="70"/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/>
      <c r="Y686" s="70"/>
      <c r="Z686" s="70"/>
    </row>
    <row r="687" spans="1:26" ht="15.75" customHeight="1" x14ac:dyDescent="0.35">
      <c r="A687" s="70"/>
      <c r="B687" s="70"/>
      <c r="C687" s="70"/>
      <c r="D687" s="70"/>
      <c r="E687" s="70"/>
      <c r="F687" s="70"/>
      <c r="G687" s="70"/>
      <c r="H687" s="70"/>
      <c r="I687" s="70"/>
      <c r="J687" s="70"/>
      <c r="K687" s="70"/>
      <c r="L687" s="70"/>
      <c r="M687" s="70"/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/>
      <c r="Y687" s="70"/>
      <c r="Z687" s="70"/>
    </row>
    <row r="688" spans="1:26" ht="15.75" customHeight="1" x14ac:dyDescent="0.35">
      <c r="A688" s="70"/>
      <c r="B688" s="70"/>
      <c r="C688" s="70"/>
      <c r="D688" s="70"/>
      <c r="E688" s="70"/>
      <c r="F688" s="70"/>
      <c r="G688" s="70"/>
      <c r="H688" s="70"/>
      <c r="I688" s="70"/>
      <c r="J688" s="70"/>
      <c r="K688" s="70"/>
      <c r="L688" s="70"/>
      <c r="M688" s="70"/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/>
      <c r="Y688" s="70"/>
      <c r="Z688" s="70"/>
    </row>
    <row r="689" spans="1:26" ht="15.75" customHeight="1" x14ac:dyDescent="0.35">
      <c r="A689" s="70"/>
      <c r="B689" s="70"/>
      <c r="C689" s="70"/>
      <c r="D689" s="70"/>
      <c r="E689" s="70"/>
      <c r="F689" s="70"/>
      <c r="G689" s="70"/>
      <c r="H689" s="70"/>
      <c r="I689" s="70"/>
      <c r="J689" s="70"/>
      <c r="K689" s="70"/>
      <c r="L689" s="70"/>
      <c r="M689" s="70"/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/>
      <c r="Y689" s="70"/>
      <c r="Z689" s="70"/>
    </row>
    <row r="690" spans="1:26" ht="15.75" customHeight="1" x14ac:dyDescent="0.35">
      <c r="A690" s="70"/>
      <c r="B690" s="70"/>
      <c r="C690" s="70"/>
      <c r="D690" s="70"/>
      <c r="E690" s="70"/>
      <c r="F690" s="70"/>
      <c r="G690" s="70"/>
      <c r="H690" s="70"/>
      <c r="I690" s="70"/>
      <c r="J690" s="70"/>
      <c r="K690" s="70"/>
      <c r="L690" s="70"/>
      <c r="M690" s="70"/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/>
      <c r="Y690" s="70"/>
      <c r="Z690" s="70"/>
    </row>
    <row r="691" spans="1:26" ht="15.75" customHeight="1" x14ac:dyDescent="0.35">
      <c r="A691" s="70"/>
      <c r="B691" s="70"/>
      <c r="C691" s="70"/>
      <c r="D691" s="70"/>
      <c r="E691" s="70"/>
      <c r="F691" s="70"/>
      <c r="G691" s="70"/>
      <c r="H691" s="70"/>
      <c r="I691" s="70"/>
      <c r="J691" s="70"/>
      <c r="K691" s="70"/>
      <c r="L691" s="70"/>
      <c r="M691" s="70"/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/>
      <c r="Y691" s="70"/>
      <c r="Z691" s="70"/>
    </row>
    <row r="692" spans="1:26" ht="15.75" customHeight="1" x14ac:dyDescent="0.35">
      <c r="A692" s="70"/>
      <c r="B692" s="70"/>
      <c r="C692" s="70"/>
      <c r="D692" s="70"/>
      <c r="E692" s="70"/>
      <c r="F692" s="70"/>
      <c r="G692" s="70"/>
      <c r="H692" s="70"/>
      <c r="I692" s="70"/>
      <c r="J692" s="70"/>
      <c r="K692" s="70"/>
      <c r="L692" s="70"/>
      <c r="M692" s="70"/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/>
      <c r="Y692" s="70"/>
      <c r="Z692" s="70"/>
    </row>
    <row r="693" spans="1:26" ht="15.75" customHeight="1" x14ac:dyDescent="0.35">
      <c r="A693" s="70"/>
      <c r="B693" s="70"/>
      <c r="C693" s="70"/>
      <c r="D693" s="70"/>
      <c r="E693" s="70"/>
      <c r="F693" s="70"/>
      <c r="G693" s="70"/>
      <c r="H693" s="70"/>
      <c r="I693" s="70"/>
      <c r="J693" s="70"/>
      <c r="K693" s="70"/>
      <c r="L693" s="70"/>
      <c r="M693" s="70"/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/>
      <c r="Y693" s="70"/>
      <c r="Z693" s="70"/>
    </row>
    <row r="694" spans="1:26" ht="15.75" customHeight="1" x14ac:dyDescent="0.35">
      <c r="A694" s="70"/>
      <c r="B694" s="70"/>
      <c r="C694" s="70"/>
      <c r="D694" s="70"/>
      <c r="E694" s="70"/>
      <c r="F694" s="70"/>
      <c r="G694" s="70"/>
      <c r="H694" s="70"/>
      <c r="I694" s="70"/>
      <c r="J694" s="70"/>
      <c r="K694" s="70"/>
      <c r="L694" s="70"/>
      <c r="M694" s="70"/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/>
      <c r="Y694" s="70"/>
      <c r="Z694" s="70"/>
    </row>
    <row r="695" spans="1:26" ht="15.75" customHeight="1" x14ac:dyDescent="0.35">
      <c r="A695" s="70"/>
      <c r="B695" s="70"/>
      <c r="C695" s="70"/>
      <c r="D695" s="70"/>
      <c r="E695" s="70"/>
      <c r="F695" s="70"/>
      <c r="G695" s="70"/>
      <c r="H695" s="70"/>
      <c r="I695" s="70"/>
      <c r="J695" s="70"/>
      <c r="K695" s="70"/>
      <c r="L695" s="70"/>
      <c r="M695" s="70"/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/>
      <c r="Y695" s="70"/>
      <c r="Z695" s="70"/>
    </row>
    <row r="696" spans="1:26" ht="15.75" customHeight="1" x14ac:dyDescent="0.35">
      <c r="A696" s="70"/>
      <c r="B696" s="70"/>
      <c r="C696" s="70"/>
      <c r="D696" s="70"/>
      <c r="E696" s="70"/>
      <c r="F696" s="70"/>
      <c r="G696" s="70"/>
      <c r="H696" s="70"/>
      <c r="I696" s="70"/>
      <c r="J696" s="70"/>
      <c r="K696" s="70"/>
      <c r="L696" s="70"/>
      <c r="M696" s="70"/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/>
      <c r="Y696" s="70"/>
      <c r="Z696" s="70"/>
    </row>
    <row r="697" spans="1:26" ht="15.75" customHeight="1" x14ac:dyDescent="0.35">
      <c r="A697" s="70"/>
      <c r="B697" s="70"/>
      <c r="C697" s="70"/>
      <c r="D697" s="70"/>
      <c r="E697" s="70"/>
      <c r="F697" s="70"/>
      <c r="G697" s="70"/>
      <c r="H697" s="70"/>
      <c r="I697" s="70"/>
      <c r="J697" s="70"/>
      <c r="K697" s="70"/>
      <c r="L697" s="70"/>
      <c r="M697" s="70"/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/>
      <c r="Y697" s="70"/>
      <c r="Z697" s="70"/>
    </row>
    <row r="698" spans="1:26" ht="15.75" customHeight="1" x14ac:dyDescent="0.35">
      <c r="A698" s="70"/>
      <c r="B698" s="70"/>
      <c r="C698" s="70"/>
      <c r="D698" s="70"/>
      <c r="E698" s="70"/>
      <c r="F698" s="70"/>
      <c r="G698" s="70"/>
      <c r="H698" s="70"/>
      <c r="I698" s="70"/>
      <c r="J698" s="70"/>
      <c r="K698" s="70"/>
      <c r="L698" s="70"/>
      <c r="M698" s="70"/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/>
      <c r="Y698" s="70"/>
      <c r="Z698" s="70"/>
    </row>
    <row r="699" spans="1:26" ht="15.75" customHeight="1" x14ac:dyDescent="0.35">
      <c r="A699" s="70"/>
      <c r="B699" s="70"/>
      <c r="C699" s="70"/>
      <c r="D699" s="70"/>
      <c r="E699" s="70"/>
      <c r="F699" s="70"/>
      <c r="G699" s="70"/>
      <c r="H699" s="70"/>
      <c r="I699" s="70"/>
      <c r="J699" s="70"/>
      <c r="K699" s="70"/>
      <c r="L699" s="70"/>
      <c r="M699" s="70"/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/>
      <c r="Y699" s="70"/>
      <c r="Z699" s="70"/>
    </row>
    <row r="700" spans="1:26" ht="15.75" customHeight="1" x14ac:dyDescent="0.35">
      <c r="A700" s="70"/>
      <c r="B700" s="70"/>
      <c r="C700" s="70"/>
      <c r="D700" s="70"/>
      <c r="E700" s="70"/>
      <c r="F700" s="70"/>
      <c r="G700" s="70"/>
      <c r="H700" s="70"/>
      <c r="I700" s="70"/>
      <c r="J700" s="70"/>
      <c r="K700" s="70"/>
      <c r="L700" s="70"/>
      <c r="M700" s="70"/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/>
      <c r="Y700" s="70"/>
      <c r="Z700" s="70"/>
    </row>
    <row r="701" spans="1:26" ht="15.75" customHeight="1" x14ac:dyDescent="0.35">
      <c r="A701" s="70"/>
      <c r="B701" s="70"/>
      <c r="C701" s="70"/>
      <c r="D701" s="70"/>
      <c r="E701" s="70"/>
      <c r="F701" s="70"/>
      <c r="G701" s="70"/>
      <c r="H701" s="70"/>
      <c r="I701" s="70"/>
      <c r="J701" s="70"/>
      <c r="K701" s="70"/>
      <c r="L701" s="70"/>
      <c r="M701" s="70"/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/>
      <c r="Y701" s="70"/>
      <c r="Z701" s="70"/>
    </row>
    <row r="702" spans="1:26" ht="15.75" customHeight="1" x14ac:dyDescent="0.35">
      <c r="A702" s="70"/>
      <c r="B702" s="70"/>
      <c r="C702" s="70"/>
      <c r="D702" s="70"/>
      <c r="E702" s="70"/>
      <c r="F702" s="70"/>
      <c r="G702" s="70"/>
      <c r="H702" s="70"/>
      <c r="I702" s="70"/>
      <c r="J702" s="70"/>
      <c r="K702" s="70"/>
      <c r="L702" s="70"/>
      <c r="M702" s="70"/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/>
      <c r="Y702" s="70"/>
      <c r="Z702" s="70"/>
    </row>
    <row r="703" spans="1:26" ht="15.75" customHeight="1" x14ac:dyDescent="0.35">
      <c r="A703" s="70"/>
      <c r="B703" s="70"/>
      <c r="C703" s="70"/>
      <c r="D703" s="70"/>
      <c r="E703" s="70"/>
      <c r="F703" s="70"/>
      <c r="G703" s="70"/>
      <c r="H703" s="70"/>
      <c r="I703" s="70"/>
      <c r="J703" s="70"/>
      <c r="K703" s="70"/>
      <c r="L703" s="70"/>
      <c r="M703" s="70"/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/>
      <c r="Y703" s="70"/>
      <c r="Z703" s="70"/>
    </row>
    <row r="704" spans="1:26" ht="15.75" customHeight="1" x14ac:dyDescent="0.35">
      <c r="A704" s="70"/>
      <c r="B704" s="70"/>
      <c r="C704" s="70"/>
      <c r="D704" s="70"/>
      <c r="E704" s="70"/>
      <c r="F704" s="70"/>
      <c r="G704" s="70"/>
      <c r="H704" s="70"/>
      <c r="I704" s="70"/>
      <c r="J704" s="70"/>
      <c r="K704" s="70"/>
      <c r="L704" s="70"/>
      <c r="M704" s="70"/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/>
      <c r="Y704" s="70"/>
      <c r="Z704" s="70"/>
    </row>
    <row r="705" spans="1:26" ht="15.75" customHeight="1" x14ac:dyDescent="0.35">
      <c r="A705" s="70"/>
      <c r="B705" s="70"/>
      <c r="C705" s="70"/>
      <c r="D705" s="70"/>
      <c r="E705" s="70"/>
      <c r="F705" s="70"/>
      <c r="G705" s="70"/>
      <c r="H705" s="70"/>
      <c r="I705" s="70"/>
      <c r="J705" s="70"/>
      <c r="K705" s="70"/>
      <c r="L705" s="70"/>
      <c r="M705" s="70"/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/>
      <c r="Y705" s="70"/>
      <c r="Z705" s="70"/>
    </row>
    <row r="706" spans="1:26" ht="15.75" customHeight="1" x14ac:dyDescent="0.35">
      <c r="A706" s="70"/>
      <c r="B706" s="70"/>
      <c r="C706" s="70"/>
      <c r="D706" s="70"/>
      <c r="E706" s="70"/>
      <c r="F706" s="70"/>
      <c r="G706" s="70"/>
      <c r="H706" s="70"/>
      <c r="I706" s="70"/>
      <c r="J706" s="70"/>
      <c r="K706" s="70"/>
      <c r="L706" s="70"/>
      <c r="M706" s="70"/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/>
      <c r="Y706" s="70"/>
      <c r="Z706" s="70"/>
    </row>
    <row r="707" spans="1:26" ht="15.75" customHeight="1" x14ac:dyDescent="0.35">
      <c r="A707" s="70"/>
      <c r="B707" s="70"/>
      <c r="C707" s="70"/>
      <c r="D707" s="70"/>
      <c r="E707" s="70"/>
      <c r="F707" s="70"/>
      <c r="G707" s="70"/>
      <c r="H707" s="70"/>
      <c r="I707" s="70"/>
      <c r="J707" s="70"/>
      <c r="K707" s="70"/>
      <c r="L707" s="70"/>
      <c r="M707" s="70"/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/>
      <c r="Y707" s="70"/>
      <c r="Z707" s="70"/>
    </row>
    <row r="708" spans="1:26" ht="15.75" customHeight="1" x14ac:dyDescent="0.35">
      <c r="A708" s="70"/>
      <c r="B708" s="70"/>
      <c r="C708" s="70"/>
      <c r="D708" s="70"/>
      <c r="E708" s="70"/>
      <c r="F708" s="70"/>
      <c r="G708" s="70"/>
      <c r="H708" s="70"/>
      <c r="I708" s="70"/>
      <c r="J708" s="70"/>
      <c r="K708" s="70"/>
      <c r="L708" s="70"/>
      <c r="M708" s="70"/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/>
      <c r="Y708" s="70"/>
      <c r="Z708" s="70"/>
    </row>
    <row r="709" spans="1:26" ht="15.75" customHeight="1" x14ac:dyDescent="0.35">
      <c r="A709" s="70"/>
      <c r="B709" s="70"/>
      <c r="C709" s="70"/>
      <c r="D709" s="70"/>
      <c r="E709" s="70"/>
      <c r="F709" s="70"/>
      <c r="G709" s="70"/>
      <c r="H709" s="70"/>
      <c r="I709" s="70"/>
      <c r="J709" s="70"/>
      <c r="K709" s="70"/>
      <c r="L709" s="70"/>
      <c r="M709" s="70"/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/>
      <c r="Y709" s="70"/>
      <c r="Z709" s="70"/>
    </row>
    <row r="710" spans="1:26" ht="15.75" customHeight="1" x14ac:dyDescent="0.35">
      <c r="A710" s="70"/>
      <c r="B710" s="70"/>
      <c r="C710" s="70"/>
      <c r="D710" s="70"/>
      <c r="E710" s="70"/>
      <c r="F710" s="70"/>
      <c r="G710" s="70"/>
      <c r="H710" s="70"/>
      <c r="I710" s="70"/>
      <c r="J710" s="70"/>
      <c r="K710" s="70"/>
      <c r="L710" s="70"/>
      <c r="M710" s="70"/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/>
      <c r="Y710" s="70"/>
      <c r="Z710" s="70"/>
    </row>
    <row r="711" spans="1:26" ht="15.75" customHeight="1" x14ac:dyDescent="0.35">
      <c r="A711" s="70"/>
      <c r="B711" s="70"/>
      <c r="C711" s="70"/>
      <c r="D711" s="70"/>
      <c r="E711" s="70"/>
      <c r="F711" s="70"/>
      <c r="G711" s="70"/>
      <c r="H711" s="70"/>
      <c r="I711" s="70"/>
      <c r="J711" s="70"/>
      <c r="K711" s="70"/>
      <c r="L711" s="70"/>
      <c r="M711" s="70"/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/>
      <c r="Y711" s="70"/>
      <c r="Z711" s="70"/>
    </row>
    <row r="712" spans="1:26" ht="15.75" customHeight="1" x14ac:dyDescent="0.35">
      <c r="A712" s="70"/>
      <c r="B712" s="70"/>
      <c r="C712" s="70"/>
      <c r="D712" s="70"/>
      <c r="E712" s="70"/>
      <c r="F712" s="70"/>
      <c r="G712" s="70"/>
      <c r="H712" s="70"/>
      <c r="I712" s="70"/>
      <c r="J712" s="70"/>
      <c r="K712" s="70"/>
      <c r="L712" s="70"/>
      <c r="M712" s="70"/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/>
      <c r="Y712" s="70"/>
      <c r="Z712" s="70"/>
    </row>
    <row r="713" spans="1:26" ht="15.75" customHeight="1" x14ac:dyDescent="0.35">
      <c r="A713" s="70"/>
      <c r="B713" s="70"/>
      <c r="C713" s="70"/>
      <c r="D713" s="70"/>
      <c r="E713" s="70"/>
      <c r="F713" s="70"/>
      <c r="G713" s="70"/>
      <c r="H713" s="70"/>
      <c r="I713" s="70"/>
      <c r="J713" s="70"/>
      <c r="K713" s="70"/>
      <c r="L713" s="70"/>
      <c r="M713" s="70"/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/>
      <c r="Y713" s="70"/>
      <c r="Z713" s="70"/>
    </row>
    <row r="714" spans="1:26" ht="15.75" customHeight="1" x14ac:dyDescent="0.35">
      <c r="A714" s="70"/>
      <c r="B714" s="70"/>
      <c r="C714" s="70"/>
      <c r="D714" s="70"/>
      <c r="E714" s="70"/>
      <c r="F714" s="70"/>
      <c r="G714" s="70"/>
      <c r="H714" s="70"/>
      <c r="I714" s="70"/>
      <c r="J714" s="70"/>
      <c r="K714" s="70"/>
      <c r="L714" s="70"/>
      <c r="M714" s="70"/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/>
      <c r="Y714" s="70"/>
      <c r="Z714" s="70"/>
    </row>
    <row r="715" spans="1:26" ht="15.75" customHeight="1" x14ac:dyDescent="0.35">
      <c r="A715" s="70"/>
      <c r="B715" s="70"/>
      <c r="C715" s="70"/>
      <c r="D715" s="70"/>
      <c r="E715" s="70"/>
      <c r="F715" s="70"/>
      <c r="G715" s="70"/>
      <c r="H715" s="70"/>
      <c r="I715" s="70"/>
      <c r="J715" s="70"/>
      <c r="K715" s="70"/>
      <c r="L715" s="70"/>
      <c r="M715" s="70"/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/>
      <c r="Y715" s="70"/>
      <c r="Z715" s="70"/>
    </row>
    <row r="716" spans="1:26" ht="15.75" customHeight="1" x14ac:dyDescent="0.35">
      <c r="A716" s="70"/>
      <c r="B716" s="70"/>
      <c r="C716" s="70"/>
      <c r="D716" s="70"/>
      <c r="E716" s="70"/>
      <c r="F716" s="70"/>
      <c r="G716" s="70"/>
      <c r="H716" s="70"/>
      <c r="I716" s="70"/>
      <c r="J716" s="70"/>
      <c r="K716" s="70"/>
      <c r="L716" s="70"/>
      <c r="M716" s="70"/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/>
      <c r="Y716" s="70"/>
      <c r="Z716" s="70"/>
    </row>
    <row r="717" spans="1:26" ht="15.75" customHeight="1" x14ac:dyDescent="0.35">
      <c r="A717" s="70"/>
      <c r="B717" s="70"/>
      <c r="C717" s="70"/>
      <c r="D717" s="70"/>
      <c r="E717" s="70"/>
      <c r="F717" s="70"/>
      <c r="G717" s="70"/>
      <c r="H717" s="70"/>
      <c r="I717" s="70"/>
      <c r="J717" s="70"/>
      <c r="K717" s="70"/>
      <c r="L717" s="70"/>
      <c r="M717" s="70"/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/>
      <c r="Y717" s="70"/>
      <c r="Z717" s="70"/>
    </row>
    <row r="718" spans="1:26" ht="15.75" customHeight="1" x14ac:dyDescent="0.35">
      <c r="A718" s="70"/>
      <c r="B718" s="70"/>
      <c r="C718" s="70"/>
      <c r="D718" s="70"/>
      <c r="E718" s="70"/>
      <c r="F718" s="70"/>
      <c r="G718" s="70"/>
      <c r="H718" s="70"/>
      <c r="I718" s="70"/>
      <c r="J718" s="70"/>
      <c r="K718" s="70"/>
      <c r="L718" s="70"/>
      <c r="M718" s="70"/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/>
      <c r="Y718" s="70"/>
      <c r="Z718" s="70"/>
    </row>
    <row r="719" spans="1:26" ht="15.75" customHeight="1" x14ac:dyDescent="0.35">
      <c r="A719" s="70"/>
      <c r="B719" s="70"/>
      <c r="C719" s="70"/>
      <c r="D719" s="70"/>
      <c r="E719" s="70"/>
      <c r="F719" s="70"/>
      <c r="G719" s="70"/>
      <c r="H719" s="70"/>
      <c r="I719" s="70"/>
      <c r="J719" s="70"/>
      <c r="K719" s="70"/>
      <c r="L719" s="70"/>
      <c r="M719" s="70"/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/>
      <c r="Y719" s="70"/>
      <c r="Z719" s="70"/>
    </row>
    <row r="720" spans="1:26" ht="15.75" customHeight="1" x14ac:dyDescent="0.35">
      <c r="A720" s="70"/>
      <c r="B720" s="70"/>
      <c r="C720" s="70"/>
      <c r="D720" s="70"/>
      <c r="E720" s="70"/>
      <c r="F720" s="70"/>
      <c r="G720" s="70"/>
      <c r="H720" s="70"/>
      <c r="I720" s="70"/>
      <c r="J720" s="70"/>
      <c r="K720" s="70"/>
      <c r="L720" s="70"/>
      <c r="M720" s="70"/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/>
      <c r="Y720" s="70"/>
      <c r="Z720" s="70"/>
    </row>
    <row r="721" spans="1:26" ht="15.75" customHeight="1" x14ac:dyDescent="0.35">
      <c r="A721" s="70"/>
      <c r="B721" s="70"/>
      <c r="C721" s="70"/>
      <c r="D721" s="70"/>
      <c r="E721" s="70"/>
      <c r="F721" s="70"/>
      <c r="G721" s="70"/>
      <c r="H721" s="70"/>
      <c r="I721" s="70"/>
      <c r="J721" s="70"/>
      <c r="K721" s="70"/>
      <c r="L721" s="70"/>
      <c r="M721" s="70"/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/>
      <c r="Y721" s="70"/>
      <c r="Z721" s="70"/>
    </row>
    <row r="722" spans="1:26" ht="15.75" customHeight="1" x14ac:dyDescent="0.35">
      <c r="A722" s="70"/>
      <c r="B722" s="70"/>
      <c r="C722" s="70"/>
      <c r="D722" s="70"/>
      <c r="E722" s="70"/>
      <c r="F722" s="70"/>
      <c r="G722" s="70"/>
      <c r="H722" s="70"/>
      <c r="I722" s="70"/>
      <c r="J722" s="70"/>
      <c r="K722" s="70"/>
      <c r="L722" s="70"/>
      <c r="M722" s="70"/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/>
      <c r="Y722" s="70"/>
      <c r="Z722" s="70"/>
    </row>
    <row r="723" spans="1:26" ht="15.75" customHeight="1" x14ac:dyDescent="0.35">
      <c r="A723" s="70"/>
      <c r="B723" s="70"/>
      <c r="C723" s="70"/>
      <c r="D723" s="70"/>
      <c r="E723" s="70"/>
      <c r="F723" s="70"/>
      <c r="G723" s="70"/>
      <c r="H723" s="70"/>
      <c r="I723" s="70"/>
      <c r="J723" s="70"/>
      <c r="K723" s="70"/>
      <c r="L723" s="70"/>
      <c r="M723" s="70"/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/>
      <c r="Y723" s="70"/>
      <c r="Z723" s="70"/>
    </row>
    <row r="724" spans="1:26" ht="15.75" customHeight="1" x14ac:dyDescent="0.35">
      <c r="A724" s="70"/>
      <c r="B724" s="70"/>
      <c r="C724" s="70"/>
      <c r="D724" s="70"/>
      <c r="E724" s="70"/>
      <c r="F724" s="70"/>
      <c r="G724" s="70"/>
      <c r="H724" s="70"/>
      <c r="I724" s="70"/>
      <c r="J724" s="70"/>
      <c r="K724" s="70"/>
      <c r="L724" s="70"/>
      <c r="M724" s="70"/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/>
      <c r="Y724" s="70"/>
      <c r="Z724" s="70"/>
    </row>
    <row r="725" spans="1:26" ht="15.75" customHeight="1" x14ac:dyDescent="0.35">
      <c r="A725" s="70"/>
      <c r="B725" s="70"/>
      <c r="C725" s="70"/>
      <c r="D725" s="70"/>
      <c r="E725" s="70"/>
      <c r="F725" s="70"/>
      <c r="G725" s="70"/>
      <c r="H725" s="70"/>
      <c r="I725" s="70"/>
      <c r="J725" s="70"/>
      <c r="K725" s="70"/>
      <c r="L725" s="70"/>
      <c r="M725" s="70"/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/>
      <c r="Y725" s="70"/>
      <c r="Z725" s="70"/>
    </row>
    <row r="726" spans="1:26" ht="15.75" customHeight="1" x14ac:dyDescent="0.35">
      <c r="A726" s="70"/>
      <c r="B726" s="70"/>
      <c r="C726" s="70"/>
      <c r="D726" s="70"/>
      <c r="E726" s="70"/>
      <c r="F726" s="70"/>
      <c r="G726" s="70"/>
      <c r="H726" s="70"/>
      <c r="I726" s="70"/>
      <c r="J726" s="70"/>
      <c r="K726" s="70"/>
      <c r="L726" s="70"/>
      <c r="M726" s="70"/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/>
      <c r="Y726" s="70"/>
      <c r="Z726" s="70"/>
    </row>
    <row r="727" spans="1:26" ht="15.75" customHeight="1" x14ac:dyDescent="0.35">
      <c r="A727" s="70"/>
      <c r="B727" s="70"/>
      <c r="C727" s="70"/>
      <c r="D727" s="70"/>
      <c r="E727" s="70"/>
      <c r="F727" s="70"/>
      <c r="G727" s="70"/>
      <c r="H727" s="70"/>
      <c r="I727" s="70"/>
      <c r="J727" s="70"/>
      <c r="K727" s="70"/>
      <c r="L727" s="70"/>
      <c r="M727" s="70"/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/>
      <c r="Y727" s="70"/>
      <c r="Z727" s="70"/>
    </row>
    <row r="728" spans="1:26" ht="15.75" customHeight="1" x14ac:dyDescent="0.35">
      <c r="A728" s="70"/>
      <c r="B728" s="70"/>
      <c r="C728" s="70"/>
      <c r="D728" s="70"/>
      <c r="E728" s="70"/>
      <c r="F728" s="70"/>
      <c r="G728" s="70"/>
      <c r="H728" s="70"/>
      <c r="I728" s="70"/>
      <c r="J728" s="70"/>
      <c r="K728" s="70"/>
      <c r="L728" s="70"/>
      <c r="M728" s="70"/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/>
      <c r="Y728" s="70"/>
      <c r="Z728" s="70"/>
    </row>
    <row r="729" spans="1:26" ht="15.75" customHeight="1" x14ac:dyDescent="0.35">
      <c r="A729" s="70"/>
      <c r="B729" s="70"/>
      <c r="C729" s="70"/>
      <c r="D729" s="70"/>
      <c r="E729" s="70"/>
      <c r="F729" s="70"/>
      <c r="G729" s="70"/>
      <c r="H729" s="70"/>
      <c r="I729" s="70"/>
      <c r="J729" s="70"/>
      <c r="K729" s="70"/>
      <c r="L729" s="70"/>
      <c r="M729" s="70"/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/>
      <c r="Y729" s="70"/>
      <c r="Z729" s="70"/>
    </row>
    <row r="730" spans="1:26" ht="15.75" customHeight="1" x14ac:dyDescent="0.35">
      <c r="A730" s="70"/>
      <c r="B730" s="70"/>
      <c r="C730" s="70"/>
      <c r="D730" s="70"/>
      <c r="E730" s="70"/>
      <c r="F730" s="70"/>
      <c r="G730" s="70"/>
      <c r="H730" s="70"/>
      <c r="I730" s="70"/>
      <c r="J730" s="70"/>
      <c r="K730" s="70"/>
      <c r="L730" s="70"/>
      <c r="M730" s="70"/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/>
      <c r="Y730" s="70"/>
      <c r="Z730" s="70"/>
    </row>
    <row r="731" spans="1:26" ht="15.75" customHeight="1" x14ac:dyDescent="0.35">
      <c r="A731" s="70"/>
      <c r="B731" s="70"/>
      <c r="C731" s="70"/>
      <c r="D731" s="70"/>
      <c r="E731" s="70"/>
      <c r="F731" s="70"/>
      <c r="G731" s="70"/>
      <c r="H731" s="70"/>
      <c r="I731" s="70"/>
      <c r="J731" s="70"/>
      <c r="K731" s="70"/>
      <c r="L731" s="70"/>
      <c r="M731" s="70"/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/>
      <c r="Y731" s="70"/>
      <c r="Z731" s="70"/>
    </row>
    <row r="732" spans="1:26" ht="15.75" customHeight="1" x14ac:dyDescent="0.35">
      <c r="A732" s="70"/>
      <c r="B732" s="70"/>
      <c r="C732" s="70"/>
      <c r="D732" s="70"/>
      <c r="E732" s="70"/>
      <c r="F732" s="70"/>
      <c r="G732" s="70"/>
      <c r="H732" s="70"/>
      <c r="I732" s="70"/>
      <c r="J732" s="70"/>
      <c r="K732" s="70"/>
      <c r="L732" s="70"/>
      <c r="M732" s="70"/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/>
      <c r="Y732" s="70"/>
      <c r="Z732" s="70"/>
    </row>
    <row r="733" spans="1:26" ht="15.75" customHeight="1" x14ac:dyDescent="0.35">
      <c r="A733" s="70"/>
      <c r="B733" s="70"/>
      <c r="C733" s="70"/>
      <c r="D733" s="70"/>
      <c r="E733" s="70"/>
      <c r="F733" s="70"/>
      <c r="G733" s="70"/>
      <c r="H733" s="70"/>
      <c r="I733" s="70"/>
      <c r="J733" s="70"/>
      <c r="K733" s="70"/>
      <c r="L733" s="70"/>
      <c r="M733" s="70"/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/>
      <c r="Y733" s="70"/>
      <c r="Z733" s="70"/>
    </row>
    <row r="734" spans="1:26" ht="15.75" customHeight="1" x14ac:dyDescent="0.35">
      <c r="A734" s="70"/>
      <c r="B734" s="70"/>
      <c r="C734" s="70"/>
      <c r="D734" s="70"/>
      <c r="E734" s="70"/>
      <c r="F734" s="70"/>
      <c r="G734" s="70"/>
      <c r="H734" s="70"/>
      <c r="I734" s="70"/>
      <c r="J734" s="70"/>
      <c r="K734" s="70"/>
      <c r="L734" s="70"/>
      <c r="M734" s="70"/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/>
      <c r="Y734" s="70"/>
      <c r="Z734" s="70"/>
    </row>
    <row r="735" spans="1:26" ht="15.75" customHeight="1" x14ac:dyDescent="0.35">
      <c r="A735" s="70"/>
      <c r="B735" s="70"/>
      <c r="C735" s="70"/>
      <c r="D735" s="70"/>
      <c r="E735" s="70"/>
      <c r="F735" s="70"/>
      <c r="G735" s="70"/>
      <c r="H735" s="70"/>
      <c r="I735" s="70"/>
      <c r="J735" s="70"/>
      <c r="K735" s="70"/>
      <c r="L735" s="70"/>
      <c r="M735" s="70"/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/>
      <c r="Y735" s="70"/>
      <c r="Z735" s="70"/>
    </row>
    <row r="736" spans="1:26" ht="15.75" customHeight="1" x14ac:dyDescent="0.35">
      <c r="A736" s="70"/>
      <c r="B736" s="70"/>
      <c r="C736" s="70"/>
      <c r="D736" s="70"/>
      <c r="E736" s="70"/>
      <c r="F736" s="70"/>
      <c r="G736" s="70"/>
      <c r="H736" s="70"/>
      <c r="I736" s="70"/>
      <c r="J736" s="70"/>
      <c r="K736" s="70"/>
      <c r="L736" s="70"/>
      <c r="M736" s="70"/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/>
      <c r="Y736" s="70"/>
      <c r="Z736" s="70"/>
    </row>
    <row r="737" spans="1:26" ht="15.75" customHeight="1" x14ac:dyDescent="0.35">
      <c r="A737" s="70"/>
      <c r="B737" s="70"/>
      <c r="C737" s="70"/>
      <c r="D737" s="70"/>
      <c r="E737" s="70"/>
      <c r="F737" s="70"/>
      <c r="G737" s="70"/>
      <c r="H737" s="70"/>
      <c r="I737" s="70"/>
      <c r="J737" s="70"/>
      <c r="K737" s="70"/>
      <c r="L737" s="70"/>
      <c r="M737" s="70"/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/>
      <c r="Y737" s="70"/>
      <c r="Z737" s="70"/>
    </row>
    <row r="738" spans="1:26" ht="15.75" customHeight="1" x14ac:dyDescent="0.35">
      <c r="A738" s="70"/>
      <c r="B738" s="70"/>
      <c r="C738" s="70"/>
      <c r="D738" s="70"/>
      <c r="E738" s="70"/>
      <c r="F738" s="70"/>
      <c r="G738" s="70"/>
      <c r="H738" s="70"/>
      <c r="I738" s="70"/>
      <c r="J738" s="70"/>
      <c r="K738" s="70"/>
      <c r="L738" s="70"/>
      <c r="M738" s="70"/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/>
      <c r="Y738" s="70"/>
      <c r="Z738" s="70"/>
    </row>
    <row r="739" spans="1:26" ht="15.75" customHeight="1" x14ac:dyDescent="0.35">
      <c r="A739" s="70"/>
      <c r="B739" s="70"/>
      <c r="C739" s="70"/>
      <c r="D739" s="70"/>
      <c r="E739" s="70"/>
      <c r="F739" s="70"/>
      <c r="G739" s="70"/>
      <c r="H739" s="70"/>
      <c r="I739" s="70"/>
      <c r="J739" s="70"/>
      <c r="K739" s="70"/>
      <c r="L739" s="70"/>
      <c r="M739" s="70"/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/>
      <c r="Y739" s="70"/>
      <c r="Z739" s="70"/>
    </row>
    <row r="740" spans="1:26" ht="15.75" customHeight="1" x14ac:dyDescent="0.35">
      <c r="A740" s="70"/>
      <c r="B740" s="70"/>
      <c r="C740" s="70"/>
      <c r="D740" s="70"/>
      <c r="E740" s="70"/>
      <c r="F740" s="70"/>
      <c r="G740" s="70"/>
      <c r="H740" s="70"/>
      <c r="I740" s="70"/>
      <c r="J740" s="70"/>
      <c r="K740" s="70"/>
      <c r="L740" s="70"/>
      <c r="M740" s="70"/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/>
      <c r="Y740" s="70"/>
      <c r="Z740" s="70"/>
    </row>
    <row r="741" spans="1:26" ht="15.75" customHeight="1" x14ac:dyDescent="0.35">
      <c r="A741" s="70"/>
      <c r="B741" s="70"/>
      <c r="C741" s="70"/>
      <c r="D741" s="70"/>
      <c r="E741" s="70"/>
      <c r="F741" s="70"/>
      <c r="G741" s="70"/>
      <c r="H741" s="70"/>
      <c r="I741" s="70"/>
      <c r="J741" s="70"/>
      <c r="K741" s="70"/>
      <c r="L741" s="70"/>
      <c r="M741" s="70"/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/>
      <c r="Y741" s="70"/>
      <c r="Z741" s="70"/>
    </row>
    <row r="742" spans="1:26" ht="15.75" customHeight="1" x14ac:dyDescent="0.35">
      <c r="A742" s="70"/>
      <c r="B742" s="70"/>
      <c r="C742" s="70"/>
      <c r="D742" s="70"/>
      <c r="E742" s="70"/>
      <c r="F742" s="70"/>
      <c r="G742" s="70"/>
      <c r="H742" s="70"/>
      <c r="I742" s="70"/>
      <c r="J742" s="70"/>
      <c r="K742" s="70"/>
      <c r="L742" s="70"/>
      <c r="M742" s="70"/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/>
      <c r="Y742" s="70"/>
      <c r="Z742" s="70"/>
    </row>
    <row r="743" spans="1:26" ht="15.75" customHeight="1" x14ac:dyDescent="0.35">
      <c r="A743" s="70"/>
      <c r="B743" s="70"/>
      <c r="C743" s="70"/>
      <c r="D743" s="70"/>
      <c r="E743" s="70"/>
      <c r="F743" s="70"/>
      <c r="G743" s="70"/>
      <c r="H743" s="70"/>
      <c r="I743" s="70"/>
      <c r="J743" s="70"/>
      <c r="K743" s="70"/>
      <c r="L743" s="70"/>
      <c r="M743" s="70"/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/>
      <c r="Y743" s="70"/>
      <c r="Z743" s="70"/>
    </row>
    <row r="744" spans="1:26" ht="15.75" customHeight="1" x14ac:dyDescent="0.35">
      <c r="A744" s="70"/>
      <c r="B744" s="70"/>
      <c r="C744" s="70"/>
      <c r="D744" s="70"/>
      <c r="E744" s="70"/>
      <c r="F744" s="70"/>
      <c r="G744" s="70"/>
      <c r="H744" s="70"/>
      <c r="I744" s="70"/>
      <c r="J744" s="70"/>
      <c r="K744" s="70"/>
      <c r="L744" s="70"/>
      <c r="M744" s="70"/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/>
      <c r="Y744" s="70"/>
      <c r="Z744" s="70"/>
    </row>
    <row r="745" spans="1:26" ht="15.75" customHeight="1" x14ac:dyDescent="0.35">
      <c r="A745" s="70"/>
      <c r="B745" s="70"/>
      <c r="C745" s="70"/>
      <c r="D745" s="70"/>
      <c r="E745" s="70"/>
      <c r="F745" s="70"/>
      <c r="G745" s="70"/>
      <c r="H745" s="70"/>
      <c r="I745" s="70"/>
      <c r="J745" s="70"/>
      <c r="K745" s="70"/>
      <c r="L745" s="70"/>
      <c r="M745" s="70"/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/>
      <c r="Y745" s="70"/>
      <c r="Z745" s="70"/>
    </row>
    <row r="746" spans="1:26" ht="15.75" customHeight="1" x14ac:dyDescent="0.35">
      <c r="A746" s="70"/>
      <c r="B746" s="70"/>
      <c r="C746" s="70"/>
      <c r="D746" s="70"/>
      <c r="E746" s="70"/>
      <c r="F746" s="70"/>
      <c r="G746" s="70"/>
      <c r="H746" s="70"/>
      <c r="I746" s="70"/>
      <c r="J746" s="70"/>
      <c r="K746" s="70"/>
      <c r="L746" s="70"/>
      <c r="M746" s="70"/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/>
      <c r="Y746" s="70"/>
      <c r="Z746" s="70"/>
    </row>
    <row r="747" spans="1:26" ht="15.75" customHeight="1" x14ac:dyDescent="0.35">
      <c r="A747" s="70"/>
      <c r="B747" s="70"/>
      <c r="C747" s="70"/>
      <c r="D747" s="70"/>
      <c r="E747" s="70"/>
      <c r="F747" s="70"/>
      <c r="G747" s="70"/>
      <c r="H747" s="70"/>
      <c r="I747" s="70"/>
      <c r="J747" s="70"/>
      <c r="K747" s="70"/>
      <c r="L747" s="70"/>
      <c r="M747" s="70"/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/>
      <c r="Y747" s="70"/>
      <c r="Z747" s="70"/>
    </row>
    <row r="748" spans="1:26" ht="15.75" customHeight="1" x14ac:dyDescent="0.35">
      <c r="A748" s="70"/>
      <c r="B748" s="70"/>
      <c r="C748" s="70"/>
      <c r="D748" s="70"/>
      <c r="E748" s="70"/>
      <c r="F748" s="70"/>
      <c r="G748" s="70"/>
      <c r="H748" s="70"/>
      <c r="I748" s="70"/>
      <c r="J748" s="70"/>
      <c r="K748" s="70"/>
      <c r="L748" s="70"/>
      <c r="M748" s="70"/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/>
      <c r="Y748" s="70"/>
      <c r="Z748" s="70"/>
    </row>
    <row r="749" spans="1:26" ht="15.75" customHeight="1" x14ac:dyDescent="0.35">
      <c r="A749" s="70"/>
      <c r="B749" s="70"/>
      <c r="C749" s="70"/>
      <c r="D749" s="70"/>
      <c r="E749" s="70"/>
      <c r="F749" s="70"/>
      <c r="G749" s="70"/>
      <c r="H749" s="70"/>
      <c r="I749" s="70"/>
      <c r="J749" s="70"/>
      <c r="K749" s="70"/>
      <c r="L749" s="70"/>
      <c r="M749" s="70"/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/>
      <c r="Y749" s="70"/>
      <c r="Z749" s="70"/>
    </row>
    <row r="750" spans="1:26" ht="15.75" customHeight="1" x14ac:dyDescent="0.35">
      <c r="A750" s="70"/>
      <c r="B750" s="70"/>
      <c r="C750" s="70"/>
      <c r="D750" s="70"/>
      <c r="E750" s="70"/>
      <c r="F750" s="70"/>
      <c r="G750" s="70"/>
      <c r="H750" s="70"/>
      <c r="I750" s="70"/>
      <c r="J750" s="70"/>
      <c r="K750" s="70"/>
      <c r="L750" s="70"/>
      <c r="M750" s="70"/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/>
      <c r="Y750" s="70"/>
      <c r="Z750" s="70"/>
    </row>
    <row r="751" spans="1:26" ht="15.75" customHeight="1" x14ac:dyDescent="0.35">
      <c r="A751" s="70"/>
      <c r="B751" s="70"/>
      <c r="C751" s="70"/>
      <c r="D751" s="70"/>
      <c r="E751" s="70"/>
      <c r="F751" s="70"/>
      <c r="G751" s="70"/>
      <c r="H751" s="70"/>
      <c r="I751" s="70"/>
      <c r="J751" s="70"/>
      <c r="K751" s="70"/>
      <c r="L751" s="70"/>
      <c r="M751" s="70"/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/>
      <c r="Y751" s="70"/>
      <c r="Z751" s="70"/>
    </row>
    <row r="752" spans="1:26" ht="15.75" customHeight="1" x14ac:dyDescent="0.35">
      <c r="A752" s="70"/>
      <c r="B752" s="70"/>
      <c r="C752" s="70"/>
      <c r="D752" s="70"/>
      <c r="E752" s="70"/>
      <c r="F752" s="70"/>
      <c r="G752" s="70"/>
      <c r="H752" s="70"/>
      <c r="I752" s="70"/>
      <c r="J752" s="70"/>
      <c r="K752" s="70"/>
      <c r="L752" s="70"/>
      <c r="M752" s="70"/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/>
      <c r="Y752" s="70"/>
      <c r="Z752" s="70"/>
    </row>
    <row r="753" spans="1:26" ht="15.75" customHeight="1" x14ac:dyDescent="0.35">
      <c r="A753" s="70"/>
      <c r="B753" s="70"/>
      <c r="C753" s="70"/>
      <c r="D753" s="70"/>
      <c r="E753" s="70"/>
      <c r="F753" s="70"/>
      <c r="G753" s="70"/>
      <c r="H753" s="70"/>
      <c r="I753" s="70"/>
      <c r="J753" s="70"/>
      <c r="K753" s="70"/>
      <c r="L753" s="70"/>
      <c r="M753" s="70"/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/>
      <c r="Y753" s="70"/>
      <c r="Z753" s="70"/>
    </row>
    <row r="754" spans="1:26" ht="15.75" customHeight="1" x14ac:dyDescent="0.35">
      <c r="A754" s="70"/>
      <c r="B754" s="70"/>
      <c r="C754" s="70"/>
      <c r="D754" s="70"/>
      <c r="E754" s="70"/>
      <c r="F754" s="70"/>
      <c r="G754" s="70"/>
      <c r="H754" s="70"/>
      <c r="I754" s="70"/>
      <c r="J754" s="70"/>
      <c r="K754" s="70"/>
      <c r="L754" s="70"/>
      <c r="M754" s="70"/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/>
      <c r="Y754" s="70"/>
      <c r="Z754" s="70"/>
    </row>
    <row r="755" spans="1:26" ht="15.75" customHeight="1" x14ac:dyDescent="0.35">
      <c r="A755" s="70"/>
      <c r="B755" s="70"/>
      <c r="C755" s="70"/>
      <c r="D755" s="70"/>
      <c r="E755" s="70"/>
      <c r="F755" s="70"/>
      <c r="G755" s="70"/>
      <c r="H755" s="70"/>
      <c r="I755" s="70"/>
      <c r="J755" s="70"/>
      <c r="K755" s="70"/>
      <c r="L755" s="70"/>
      <c r="M755" s="70"/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/>
      <c r="Y755" s="70"/>
      <c r="Z755" s="70"/>
    </row>
    <row r="756" spans="1:26" ht="15.75" customHeight="1" x14ac:dyDescent="0.35">
      <c r="A756" s="70"/>
      <c r="B756" s="70"/>
      <c r="C756" s="70"/>
      <c r="D756" s="70"/>
      <c r="E756" s="70"/>
      <c r="F756" s="70"/>
      <c r="G756" s="70"/>
      <c r="H756" s="70"/>
      <c r="I756" s="70"/>
      <c r="J756" s="70"/>
      <c r="K756" s="70"/>
      <c r="L756" s="70"/>
      <c r="M756" s="70"/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/>
      <c r="Y756" s="70"/>
      <c r="Z756" s="70"/>
    </row>
    <row r="757" spans="1:26" ht="15.75" customHeight="1" x14ac:dyDescent="0.35">
      <c r="A757" s="70"/>
      <c r="B757" s="70"/>
      <c r="C757" s="70"/>
      <c r="D757" s="70"/>
      <c r="E757" s="70"/>
      <c r="F757" s="70"/>
      <c r="G757" s="70"/>
      <c r="H757" s="70"/>
      <c r="I757" s="70"/>
      <c r="J757" s="70"/>
      <c r="K757" s="70"/>
      <c r="L757" s="70"/>
      <c r="M757" s="70"/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/>
      <c r="Y757" s="70"/>
      <c r="Z757" s="70"/>
    </row>
    <row r="758" spans="1:26" ht="15.75" customHeight="1" x14ac:dyDescent="0.35">
      <c r="A758" s="70"/>
      <c r="B758" s="70"/>
      <c r="C758" s="70"/>
      <c r="D758" s="70"/>
      <c r="E758" s="70"/>
      <c r="F758" s="70"/>
      <c r="G758" s="70"/>
      <c r="H758" s="70"/>
      <c r="I758" s="70"/>
      <c r="J758" s="70"/>
      <c r="K758" s="70"/>
      <c r="L758" s="70"/>
      <c r="M758" s="70"/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/>
      <c r="Y758" s="70"/>
      <c r="Z758" s="70"/>
    </row>
    <row r="759" spans="1:26" ht="15.75" customHeight="1" x14ac:dyDescent="0.35">
      <c r="A759" s="70"/>
      <c r="B759" s="70"/>
      <c r="C759" s="70"/>
      <c r="D759" s="70"/>
      <c r="E759" s="70"/>
      <c r="F759" s="70"/>
      <c r="G759" s="70"/>
      <c r="H759" s="70"/>
      <c r="I759" s="70"/>
      <c r="J759" s="70"/>
      <c r="K759" s="70"/>
      <c r="L759" s="70"/>
      <c r="M759" s="70"/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/>
      <c r="Y759" s="70"/>
      <c r="Z759" s="70"/>
    </row>
    <row r="760" spans="1:26" ht="15.75" customHeight="1" x14ac:dyDescent="0.35">
      <c r="A760" s="70"/>
      <c r="B760" s="70"/>
      <c r="C760" s="70"/>
      <c r="D760" s="70"/>
      <c r="E760" s="70"/>
      <c r="F760" s="70"/>
      <c r="G760" s="70"/>
      <c r="H760" s="70"/>
      <c r="I760" s="70"/>
      <c r="J760" s="70"/>
      <c r="K760" s="70"/>
      <c r="L760" s="70"/>
      <c r="M760" s="70"/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/>
      <c r="Y760" s="70"/>
      <c r="Z760" s="70"/>
    </row>
    <row r="761" spans="1:26" ht="15.75" customHeight="1" x14ac:dyDescent="0.35">
      <c r="A761" s="70"/>
      <c r="B761" s="70"/>
      <c r="C761" s="70"/>
      <c r="D761" s="70"/>
      <c r="E761" s="70"/>
      <c r="F761" s="70"/>
      <c r="G761" s="70"/>
      <c r="H761" s="70"/>
      <c r="I761" s="70"/>
      <c r="J761" s="70"/>
      <c r="K761" s="70"/>
      <c r="L761" s="70"/>
      <c r="M761" s="70"/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/>
      <c r="Y761" s="70"/>
      <c r="Z761" s="70"/>
    </row>
    <row r="762" spans="1:26" ht="15.75" customHeight="1" x14ac:dyDescent="0.35">
      <c r="A762" s="70"/>
      <c r="B762" s="70"/>
      <c r="C762" s="70"/>
      <c r="D762" s="70"/>
      <c r="E762" s="70"/>
      <c r="F762" s="70"/>
      <c r="G762" s="70"/>
      <c r="H762" s="70"/>
      <c r="I762" s="70"/>
      <c r="J762" s="70"/>
      <c r="K762" s="70"/>
      <c r="L762" s="70"/>
      <c r="M762" s="70"/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/>
      <c r="Y762" s="70"/>
      <c r="Z762" s="70"/>
    </row>
    <row r="763" spans="1:26" ht="15.75" customHeight="1" x14ac:dyDescent="0.35">
      <c r="A763" s="70"/>
      <c r="B763" s="70"/>
      <c r="C763" s="70"/>
      <c r="D763" s="70"/>
      <c r="E763" s="70"/>
      <c r="F763" s="70"/>
      <c r="G763" s="70"/>
      <c r="H763" s="70"/>
      <c r="I763" s="70"/>
      <c r="J763" s="70"/>
      <c r="K763" s="70"/>
      <c r="L763" s="70"/>
      <c r="M763" s="70"/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/>
      <c r="Y763" s="70"/>
      <c r="Z763" s="70"/>
    </row>
    <row r="764" spans="1:26" ht="15.75" customHeight="1" x14ac:dyDescent="0.35">
      <c r="A764" s="70"/>
      <c r="B764" s="70"/>
      <c r="C764" s="70"/>
      <c r="D764" s="70"/>
      <c r="E764" s="70"/>
      <c r="F764" s="70"/>
      <c r="G764" s="70"/>
      <c r="H764" s="70"/>
      <c r="I764" s="70"/>
      <c r="J764" s="70"/>
      <c r="K764" s="70"/>
      <c r="L764" s="70"/>
      <c r="M764" s="70"/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/>
      <c r="Y764" s="70"/>
      <c r="Z764" s="70"/>
    </row>
    <row r="765" spans="1:26" ht="15.75" customHeight="1" x14ac:dyDescent="0.35">
      <c r="A765" s="70"/>
      <c r="B765" s="70"/>
      <c r="C765" s="70"/>
      <c r="D765" s="70"/>
      <c r="E765" s="70"/>
      <c r="F765" s="70"/>
      <c r="G765" s="70"/>
      <c r="H765" s="70"/>
      <c r="I765" s="70"/>
      <c r="J765" s="70"/>
      <c r="K765" s="70"/>
      <c r="L765" s="70"/>
      <c r="M765" s="70"/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/>
      <c r="Y765" s="70"/>
      <c r="Z765" s="70"/>
    </row>
    <row r="766" spans="1:26" ht="15.75" customHeight="1" x14ac:dyDescent="0.35">
      <c r="A766" s="70"/>
      <c r="B766" s="70"/>
      <c r="C766" s="70"/>
      <c r="D766" s="70"/>
      <c r="E766" s="70"/>
      <c r="F766" s="70"/>
      <c r="G766" s="70"/>
      <c r="H766" s="70"/>
      <c r="I766" s="70"/>
      <c r="J766" s="70"/>
      <c r="K766" s="70"/>
      <c r="L766" s="70"/>
      <c r="M766" s="70"/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/>
      <c r="Y766" s="70"/>
      <c r="Z766" s="70"/>
    </row>
    <row r="767" spans="1:26" ht="15.75" customHeight="1" x14ac:dyDescent="0.35">
      <c r="A767" s="70"/>
      <c r="B767" s="70"/>
      <c r="C767" s="70"/>
      <c r="D767" s="70"/>
      <c r="E767" s="70"/>
      <c r="F767" s="70"/>
      <c r="G767" s="70"/>
      <c r="H767" s="70"/>
      <c r="I767" s="70"/>
      <c r="J767" s="70"/>
      <c r="K767" s="70"/>
      <c r="L767" s="70"/>
      <c r="M767" s="70"/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/>
      <c r="Y767" s="70"/>
      <c r="Z767" s="70"/>
    </row>
    <row r="768" spans="1:26" ht="15.75" customHeight="1" x14ac:dyDescent="0.35">
      <c r="A768" s="70"/>
      <c r="B768" s="70"/>
      <c r="C768" s="70"/>
      <c r="D768" s="70"/>
      <c r="E768" s="70"/>
      <c r="F768" s="70"/>
      <c r="G768" s="70"/>
      <c r="H768" s="70"/>
      <c r="I768" s="70"/>
      <c r="J768" s="70"/>
      <c r="K768" s="70"/>
      <c r="L768" s="70"/>
      <c r="M768" s="70"/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/>
      <c r="Y768" s="70"/>
      <c r="Z768" s="70"/>
    </row>
    <row r="769" spans="1:26" ht="15.75" customHeight="1" x14ac:dyDescent="0.35">
      <c r="A769" s="70"/>
      <c r="B769" s="70"/>
      <c r="C769" s="70"/>
      <c r="D769" s="70"/>
      <c r="E769" s="70"/>
      <c r="F769" s="70"/>
      <c r="G769" s="70"/>
      <c r="H769" s="70"/>
      <c r="I769" s="70"/>
      <c r="J769" s="70"/>
      <c r="K769" s="70"/>
      <c r="L769" s="70"/>
      <c r="M769" s="70"/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/>
      <c r="Y769" s="70"/>
      <c r="Z769" s="70"/>
    </row>
    <row r="770" spans="1:26" ht="15.75" customHeight="1" x14ac:dyDescent="0.35">
      <c r="A770" s="70"/>
      <c r="B770" s="70"/>
      <c r="C770" s="70"/>
      <c r="D770" s="70"/>
      <c r="E770" s="70"/>
      <c r="F770" s="70"/>
      <c r="G770" s="70"/>
      <c r="H770" s="70"/>
      <c r="I770" s="70"/>
      <c r="J770" s="70"/>
      <c r="K770" s="70"/>
      <c r="L770" s="70"/>
      <c r="M770" s="70"/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/>
      <c r="Y770" s="70"/>
      <c r="Z770" s="70"/>
    </row>
    <row r="771" spans="1:26" ht="15.75" customHeight="1" x14ac:dyDescent="0.35">
      <c r="A771" s="70"/>
      <c r="B771" s="70"/>
      <c r="C771" s="70"/>
      <c r="D771" s="70"/>
      <c r="E771" s="70"/>
      <c r="F771" s="70"/>
      <c r="G771" s="70"/>
      <c r="H771" s="70"/>
      <c r="I771" s="70"/>
      <c r="J771" s="70"/>
      <c r="K771" s="70"/>
      <c r="L771" s="70"/>
      <c r="M771" s="70"/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/>
      <c r="Y771" s="70"/>
      <c r="Z771" s="70"/>
    </row>
    <row r="772" spans="1:26" ht="15.75" customHeight="1" x14ac:dyDescent="0.35">
      <c r="A772" s="70"/>
      <c r="B772" s="70"/>
      <c r="C772" s="70"/>
      <c r="D772" s="70"/>
      <c r="E772" s="70"/>
      <c r="F772" s="70"/>
      <c r="G772" s="70"/>
      <c r="H772" s="70"/>
      <c r="I772" s="70"/>
      <c r="J772" s="70"/>
      <c r="K772" s="70"/>
      <c r="L772" s="70"/>
      <c r="M772" s="70"/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/>
      <c r="Y772" s="70"/>
      <c r="Z772" s="70"/>
    </row>
    <row r="773" spans="1:26" ht="15.75" customHeight="1" x14ac:dyDescent="0.35">
      <c r="A773" s="70"/>
      <c r="B773" s="70"/>
      <c r="C773" s="70"/>
      <c r="D773" s="70"/>
      <c r="E773" s="70"/>
      <c r="F773" s="70"/>
      <c r="G773" s="70"/>
      <c r="H773" s="70"/>
      <c r="I773" s="70"/>
      <c r="J773" s="70"/>
      <c r="K773" s="70"/>
      <c r="L773" s="70"/>
      <c r="M773" s="70"/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/>
      <c r="Y773" s="70"/>
      <c r="Z773" s="70"/>
    </row>
    <row r="774" spans="1:26" ht="15.75" customHeight="1" x14ac:dyDescent="0.35">
      <c r="A774" s="70"/>
      <c r="B774" s="70"/>
      <c r="C774" s="70"/>
      <c r="D774" s="70"/>
      <c r="E774" s="70"/>
      <c r="F774" s="70"/>
      <c r="G774" s="70"/>
      <c r="H774" s="70"/>
      <c r="I774" s="70"/>
      <c r="J774" s="70"/>
      <c r="K774" s="70"/>
      <c r="L774" s="70"/>
      <c r="M774" s="70"/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/>
      <c r="Y774" s="70"/>
      <c r="Z774" s="70"/>
    </row>
    <row r="775" spans="1:26" ht="15.75" customHeight="1" x14ac:dyDescent="0.35">
      <c r="A775" s="70"/>
      <c r="B775" s="70"/>
      <c r="C775" s="70"/>
      <c r="D775" s="70"/>
      <c r="E775" s="70"/>
      <c r="F775" s="70"/>
      <c r="G775" s="70"/>
      <c r="H775" s="70"/>
      <c r="I775" s="70"/>
      <c r="J775" s="70"/>
      <c r="K775" s="70"/>
      <c r="L775" s="70"/>
      <c r="M775" s="70"/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/>
      <c r="Y775" s="70"/>
      <c r="Z775" s="70"/>
    </row>
    <row r="776" spans="1:26" ht="15.75" customHeight="1" x14ac:dyDescent="0.35">
      <c r="A776" s="70"/>
      <c r="B776" s="70"/>
      <c r="C776" s="70"/>
      <c r="D776" s="70"/>
      <c r="E776" s="70"/>
      <c r="F776" s="70"/>
      <c r="G776" s="70"/>
      <c r="H776" s="70"/>
      <c r="I776" s="70"/>
      <c r="J776" s="70"/>
      <c r="K776" s="70"/>
      <c r="L776" s="70"/>
      <c r="M776" s="70"/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/>
      <c r="Y776" s="70"/>
      <c r="Z776" s="70"/>
    </row>
    <row r="777" spans="1:26" ht="15.75" customHeight="1" x14ac:dyDescent="0.35">
      <c r="A777" s="70"/>
      <c r="B777" s="70"/>
      <c r="C777" s="70"/>
      <c r="D777" s="70"/>
      <c r="E777" s="70"/>
      <c r="F777" s="70"/>
      <c r="G777" s="70"/>
      <c r="H777" s="70"/>
      <c r="I777" s="70"/>
      <c r="J777" s="70"/>
      <c r="K777" s="70"/>
      <c r="L777" s="70"/>
      <c r="M777" s="70"/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/>
      <c r="Y777" s="70"/>
      <c r="Z777" s="70"/>
    </row>
    <row r="778" spans="1:26" ht="15.75" customHeight="1" x14ac:dyDescent="0.35">
      <c r="A778" s="70"/>
      <c r="B778" s="70"/>
      <c r="C778" s="70"/>
      <c r="D778" s="70"/>
      <c r="E778" s="70"/>
      <c r="F778" s="70"/>
      <c r="G778" s="70"/>
      <c r="H778" s="70"/>
      <c r="I778" s="70"/>
      <c r="J778" s="70"/>
      <c r="K778" s="70"/>
      <c r="L778" s="70"/>
      <c r="M778" s="70"/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/>
      <c r="Y778" s="70"/>
      <c r="Z778" s="70"/>
    </row>
    <row r="779" spans="1:26" ht="15.75" customHeight="1" x14ac:dyDescent="0.35">
      <c r="A779" s="70"/>
      <c r="B779" s="70"/>
      <c r="C779" s="70"/>
      <c r="D779" s="70"/>
      <c r="E779" s="70"/>
      <c r="F779" s="70"/>
      <c r="G779" s="70"/>
      <c r="H779" s="70"/>
      <c r="I779" s="70"/>
      <c r="J779" s="70"/>
      <c r="K779" s="70"/>
      <c r="L779" s="70"/>
      <c r="M779" s="70"/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/>
      <c r="Y779" s="70"/>
      <c r="Z779" s="70"/>
    </row>
    <row r="780" spans="1:26" ht="15.75" customHeight="1" x14ac:dyDescent="0.35">
      <c r="A780" s="70"/>
      <c r="B780" s="70"/>
      <c r="C780" s="70"/>
      <c r="D780" s="70"/>
      <c r="E780" s="70"/>
      <c r="F780" s="70"/>
      <c r="G780" s="70"/>
      <c r="H780" s="70"/>
      <c r="I780" s="70"/>
      <c r="J780" s="70"/>
      <c r="K780" s="70"/>
      <c r="L780" s="70"/>
      <c r="M780" s="70"/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/>
      <c r="Y780" s="70"/>
      <c r="Z780" s="70"/>
    </row>
    <row r="781" spans="1:26" ht="15.75" customHeight="1" x14ac:dyDescent="0.35">
      <c r="A781" s="70"/>
      <c r="B781" s="70"/>
      <c r="C781" s="70"/>
      <c r="D781" s="70"/>
      <c r="E781" s="70"/>
      <c r="F781" s="70"/>
      <c r="G781" s="70"/>
      <c r="H781" s="70"/>
      <c r="I781" s="70"/>
      <c r="J781" s="70"/>
      <c r="K781" s="70"/>
      <c r="L781" s="70"/>
      <c r="M781" s="70"/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/>
      <c r="Y781" s="70"/>
      <c r="Z781" s="70"/>
    </row>
    <row r="782" spans="1:26" ht="15.75" customHeight="1" x14ac:dyDescent="0.35">
      <c r="A782" s="70"/>
      <c r="B782" s="70"/>
      <c r="C782" s="70"/>
      <c r="D782" s="70"/>
      <c r="E782" s="70"/>
      <c r="F782" s="70"/>
      <c r="G782" s="70"/>
      <c r="H782" s="70"/>
      <c r="I782" s="70"/>
      <c r="J782" s="70"/>
      <c r="K782" s="70"/>
      <c r="L782" s="70"/>
      <c r="M782" s="70"/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/>
      <c r="Y782" s="70"/>
      <c r="Z782" s="70"/>
    </row>
    <row r="783" spans="1:26" ht="15.75" customHeight="1" x14ac:dyDescent="0.35">
      <c r="A783" s="70"/>
      <c r="B783" s="70"/>
      <c r="C783" s="70"/>
      <c r="D783" s="70"/>
      <c r="E783" s="70"/>
      <c r="F783" s="70"/>
      <c r="G783" s="70"/>
      <c r="H783" s="70"/>
      <c r="I783" s="70"/>
      <c r="J783" s="70"/>
      <c r="K783" s="70"/>
      <c r="L783" s="70"/>
      <c r="M783" s="70"/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/>
      <c r="Y783" s="70"/>
      <c r="Z783" s="70"/>
    </row>
    <row r="784" spans="1:26" ht="15.75" customHeight="1" x14ac:dyDescent="0.35">
      <c r="A784" s="70"/>
      <c r="B784" s="70"/>
      <c r="C784" s="70"/>
      <c r="D784" s="70"/>
      <c r="E784" s="70"/>
      <c r="F784" s="70"/>
      <c r="G784" s="70"/>
      <c r="H784" s="70"/>
      <c r="I784" s="70"/>
      <c r="J784" s="70"/>
      <c r="K784" s="70"/>
      <c r="L784" s="70"/>
      <c r="M784" s="70"/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/>
      <c r="Y784" s="70"/>
      <c r="Z784" s="70"/>
    </row>
    <row r="785" spans="1:26" ht="15.75" customHeight="1" x14ac:dyDescent="0.35">
      <c r="A785" s="70"/>
      <c r="B785" s="70"/>
      <c r="C785" s="70"/>
      <c r="D785" s="70"/>
      <c r="E785" s="70"/>
      <c r="F785" s="70"/>
      <c r="G785" s="70"/>
      <c r="H785" s="70"/>
      <c r="I785" s="70"/>
      <c r="J785" s="70"/>
      <c r="K785" s="70"/>
      <c r="L785" s="70"/>
      <c r="M785" s="70"/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/>
      <c r="Y785" s="70"/>
      <c r="Z785" s="70"/>
    </row>
    <row r="786" spans="1:26" ht="15.75" customHeight="1" x14ac:dyDescent="0.35">
      <c r="A786" s="70"/>
      <c r="B786" s="70"/>
      <c r="C786" s="70"/>
      <c r="D786" s="70"/>
      <c r="E786" s="70"/>
      <c r="F786" s="70"/>
      <c r="G786" s="70"/>
      <c r="H786" s="70"/>
      <c r="I786" s="70"/>
      <c r="J786" s="70"/>
      <c r="K786" s="70"/>
      <c r="L786" s="70"/>
      <c r="M786" s="70"/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/>
      <c r="Y786" s="70"/>
      <c r="Z786" s="70"/>
    </row>
    <row r="787" spans="1:26" ht="15.75" customHeight="1" x14ac:dyDescent="0.35">
      <c r="A787" s="70"/>
      <c r="B787" s="70"/>
      <c r="C787" s="70"/>
      <c r="D787" s="70"/>
      <c r="E787" s="70"/>
      <c r="F787" s="70"/>
      <c r="G787" s="70"/>
      <c r="H787" s="70"/>
      <c r="I787" s="70"/>
      <c r="J787" s="70"/>
      <c r="K787" s="70"/>
      <c r="L787" s="70"/>
      <c r="M787" s="70"/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/>
      <c r="Y787" s="70"/>
      <c r="Z787" s="70"/>
    </row>
    <row r="788" spans="1:26" ht="15.75" customHeight="1" x14ac:dyDescent="0.35">
      <c r="A788" s="70"/>
      <c r="B788" s="70"/>
      <c r="C788" s="70"/>
      <c r="D788" s="70"/>
      <c r="E788" s="70"/>
      <c r="F788" s="70"/>
      <c r="G788" s="70"/>
      <c r="H788" s="70"/>
      <c r="I788" s="70"/>
      <c r="J788" s="70"/>
      <c r="K788" s="70"/>
      <c r="L788" s="70"/>
      <c r="M788" s="70"/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/>
      <c r="Y788" s="70"/>
      <c r="Z788" s="70"/>
    </row>
    <row r="789" spans="1:26" ht="15.75" customHeight="1" x14ac:dyDescent="0.35">
      <c r="A789" s="70"/>
      <c r="B789" s="70"/>
      <c r="C789" s="70"/>
      <c r="D789" s="70"/>
      <c r="E789" s="70"/>
      <c r="F789" s="70"/>
      <c r="G789" s="70"/>
      <c r="H789" s="70"/>
      <c r="I789" s="70"/>
      <c r="J789" s="70"/>
      <c r="K789" s="70"/>
      <c r="L789" s="70"/>
      <c r="M789" s="70"/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/>
      <c r="Y789" s="70"/>
      <c r="Z789" s="70"/>
    </row>
    <row r="790" spans="1:26" ht="15.75" customHeight="1" x14ac:dyDescent="0.35">
      <c r="A790" s="70"/>
      <c r="B790" s="70"/>
      <c r="C790" s="70"/>
      <c r="D790" s="70"/>
      <c r="E790" s="70"/>
      <c r="F790" s="70"/>
      <c r="G790" s="70"/>
      <c r="H790" s="70"/>
      <c r="I790" s="70"/>
      <c r="J790" s="70"/>
      <c r="K790" s="70"/>
      <c r="L790" s="70"/>
      <c r="M790" s="70"/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/>
      <c r="Y790" s="70"/>
      <c r="Z790" s="70"/>
    </row>
    <row r="791" spans="1:26" ht="15.75" customHeight="1" x14ac:dyDescent="0.35">
      <c r="A791" s="70"/>
      <c r="B791" s="70"/>
      <c r="C791" s="70"/>
      <c r="D791" s="70"/>
      <c r="E791" s="70"/>
      <c r="F791" s="70"/>
      <c r="G791" s="70"/>
      <c r="H791" s="70"/>
      <c r="I791" s="70"/>
      <c r="J791" s="70"/>
      <c r="K791" s="70"/>
      <c r="L791" s="70"/>
      <c r="M791" s="70"/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/>
      <c r="Y791" s="70"/>
      <c r="Z791" s="70"/>
    </row>
    <row r="792" spans="1:26" ht="15.75" customHeight="1" x14ac:dyDescent="0.35">
      <c r="A792" s="70"/>
      <c r="B792" s="70"/>
      <c r="C792" s="70"/>
      <c r="D792" s="70"/>
      <c r="E792" s="70"/>
      <c r="F792" s="70"/>
      <c r="G792" s="70"/>
      <c r="H792" s="70"/>
      <c r="I792" s="70"/>
      <c r="J792" s="70"/>
      <c r="K792" s="70"/>
      <c r="L792" s="70"/>
      <c r="M792" s="70"/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/>
      <c r="Y792" s="70"/>
      <c r="Z792" s="70"/>
    </row>
    <row r="793" spans="1:26" ht="15.75" customHeight="1" x14ac:dyDescent="0.35">
      <c r="A793" s="70"/>
      <c r="B793" s="70"/>
      <c r="C793" s="70"/>
      <c r="D793" s="70"/>
      <c r="E793" s="70"/>
      <c r="F793" s="70"/>
      <c r="G793" s="70"/>
      <c r="H793" s="70"/>
      <c r="I793" s="70"/>
      <c r="J793" s="70"/>
      <c r="K793" s="70"/>
      <c r="L793" s="70"/>
      <c r="M793" s="70"/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/>
      <c r="Y793" s="70"/>
      <c r="Z793" s="70"/>
    </row>
    <row r="794" spans="1:26" ht="15.75" customHeight="1" x14ac:dyDescent="0.35">
      <c r="A794" s="70"/>
      <c r="B794" s="70"/>
      <c r="C794" s="70"/>
      <c r="D794" s="70"/>
      <c r="E794" s="70"/>
      <c r="F794" s="70"/>
      <c r="G794" s="70"/>
      <c r="H794" s="70"/>
      <c r="I794" s="70"/>
      <c r="J794" s="70"/>
      <c r="K794" s="70"/>
      <c r="L794" s="70"/>
      <c r="M794" s="70"/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/>
      <c r="Y794" s="70"/>
      <c r="Z794" s="70"/>
    </row>
    <row r="795" spans="1:26" ht="15.75" customHeight="1" x14ac:dyDescent="0.35">
      <c r="A795" s="70"/>
      <c r="B795" s="70"/>
      <c r="C795" s="70"/>
      <c r="D795" s="70"/>
      <c r="E795" s="70"/>
      <c r="F795" s="70"/>
      <c r="G795" s="70"/>
      <c r="H795" s="70"/>
      <c r="I795" s="70"/>
      <c r="J795" s="70"/>
      <c r="K795" s="70"/>
      <c r="L795" s="70"/>
      <c r="M795" s="70"/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/>
      <c r="Y795" s="70"/>
      <c r="Z795" s="70"/>
    </row>
    <row r="796" spans="1:26" ht="15.75" customHeight="1" x14ac:dyDescent="0.35">
      <c r="A796" s="70"/>
      <c r="B796" s="70"/>
      <c r="C796" s="70"/>
      <c r="D796" s="70"/>
      <c r="E796" s="70"/>
      <c r="F796" s="70"/>
      <c r="G796" s="70"/>
      <c r="H796" s="70"/>
      <c r="I796" s="70"/>
      <c r="J796" s="70"/>
      <c r="K796" s="70"/>
      <c r="L796" s="70"/>
      <c r="M796" s="70"/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/>
      <c r="Y796" s="70"/>
      <c r="Z796" s="70"/>
    </row>
    <row r="797" spans="1:26" ht="15.75" customHeight="1" x14ac:dyDescent="0.35">
      <c r="A797" s="70"/>
      <c r="B797" s="70"/>
      <c r="C797" s="70"/>
      <c r="D797" s="70"/>
      <c r="E797" s="70"/>
      <c r="F797" s="70"/>
      <c r="G797" s="70"/>
      <c r="H797" s="70"/>
      <c r="I797" s="70"/>
      <c r="J797" s="70"/>
      <c r="K797" s="70"/>
      <c r="L797" s="70"/>
      <c r="M797" s="70"/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/>
      <c r="Y797" s="70"/>
      <c r="Z797" s="70"/>
    </row>
    <row r="798" spans="1:26" ht="15.75" customHeight="1" x14ac:dyDescent="0.35">
      <c r="A798" s="70"/>
      <c r="B798" s="70"/>
      <c r="C798" s="70"/>
      <c r="D798" s="70"/>
      <c r="E798" s="70"/>
      <c r="F798" s="70"/>
      <c r="G798" s="70"/>
      <c r="H798" s="70"/>
      <c r="I798" s="70"/>
      <c r="J798" s="70"/>
      <c r="K798" s="70"/>
      <c r="L798" s="70"/>
      <c r="M798" s="70"/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/>
      <c r="Y798" s="70"/>
      <c r="Z798" s="70"/>
    </row>
    <row r="799" spans="1:26" ht="15.75" customHeight="1" x14ac:dyDescent="0.35">
      <c r="A799" s="70"/>
      <c r="B799" s="70"/>
      <c r="C799" s="70"/>
      <c r="D799" s="70"/>
      <c r="E799" s="70"/>
      <c r="F799" s="70"/>
      <c r="G799" s="70"/>
      <c r="H799" s="70"/>
      <c r="I799" s="70"/>
      <c r="J799" s="70"/>
      <c r="K799" s="70"/>
      <c r="L799" s="70"/>
      <c r="M799" s="70"/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/>
      <c r="Y799" s="70"/>
      <c r="Z799" s="70"/>
    </row>
    <row r="800" spans="1:26" ht="15.75" customHeight="1" x14ac:dyDescent="0.35">
      <c r="A800" s="70"/>
      <c r="B800" s="70"/>
      <c r="C800" s="70"/>
      <c r="D800" s="70"/>
      <c r="E800" s="70"/>
      <c r="F800" s="70"/>
      <c r="G800" s="70"/>
      <c r="H800" s="70"/>
      <c r="I800" s="70"/>
      <c r="J800" s="70"/>
      <c r="K800" s="70"/>
      <c r="L800" s="70"/>
      <c r="M800" s="70"/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/>
      <c r="Y800" s="70"/>
      <c r="Z800" s="70"/>
    </row>
    <row r="801" spans="1:26" ht="15.75" customHeight="1" x14ac:dyDescent="0.35">
      <c r="A801" s="70"/>
      <c r="B801" s="70"/>
      <c r="C801" s="70"/>
      <c r="D801" s="70"/>
      <c r="E801" s="70"/>
      <c r="F801" s="70"/>
      <c r="G801" s="70"/>
      <c r="H801" s="70"/>
      <c r="I801" s="70"/>
      <c r="J801" s="70"/>
      <c r="K801" s="70"/>
      <c r="L801" s="70"/>
      <c r="M801" s="70"/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/>
      <c r="Y801" s="70"/>
      <c r="Z801" s="70"/>
    </row>
    <row r="802" spans="1:26" ht="15.75" customHeight="1" x14ac:dyDescent="0.35">
      <c r="A802" s="70"/>
      <c r="B802" s="70"/>
      <c r="C802" s="70"/>
      <c r="D802" s="70"/>
      <c r="E802" s="70"/>
      <c r="F802" s="70"/>
      <c r="G802" s="70"/>
      <c r="H802" s="70"/>
      <c r="I802" s="70"/>
      <c r="J802" s="70"/>
      <c r="K802" s="70"/>
      <c r="L802" s="70"/>
      <c r="M802" s="70"/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/>
      <c r="Y802" s="70"/>
      <c r="Z802" s="70"/>
    </row>
    <row r="803" spans="1:26" ht="15.75" customHeight="1" x14ac:dyDescent="0.35">
      <c r="A803" s="70"/>
      <c r="B803" s="70"/>
      <c r="C803" s="70"/>
      <c r="D803" s="70"/>
      <c r="E803" s="70"/>
      <c r="F803" s="70"/>
      <c r="G803" s="70"/>
      <c r="H803" s="70"/>
      <c r="I803" s="70"/>
      <c r="J803" s="70"/>
      <c r="K803" s="70"/>
      <c r="L803" s="70"/>
      <c r="M803" s="70"/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/>
      <c r="Y803" s="70"/>
      <c r="Z803" s="70"/>
    </row>
    <row r="804" spans="1:26" ht="15.75" customHeight="1" x14ac:dyDescent="0.35">
      <c r="A804" s="70"/>
      <c r="B804" s="70"/>
      <c r="C804" s="70"/>
      <c r="D804" s="70"/>
      <c r="E804" s="70"/>
      <c r="F804" s="70"/>
      <c r="G804" s="70"/>
      <c r="H804" s="70"/>
      <c r="I804" s="70"/>
      <c r="J804" s="70"/>
      <c r="K804" s="70"/>
      <c r="L804" s="70"/>
      <c r="M804" s="70"/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/>
      <c r="Y804" s="70"/>
      <c r="Z804" s="70"/>
    </row>
    <row r="805" spans="1:26" ht="15.75" customHeight="1" x14ac:dyDescent="0.35">
      <c r="A805" s="70"/>
      <c r="B805" s="70"/>
      <c r="C805" s="70"/>
      <c r="D805" s="70"/>
      <c r="E805" s="70"/>
      <c r="F805" s="70"/>
      <c r="G805" s="70"/>
      <c r="H805" s="70"/>
      <c r="I805" s="70"/>
      <c r="J805" s="70"/>
      <c r="K805" s="70"/>
      <c r="L805" s="70"/>
      <c r="M805" s="70"/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/>
      <c r="Y805" s="70"/>
      <c r="Z805" s="70"/>
    </row>
    <row r="806" spans="1:26" ht="15.75" customHeight="1" x14ac:dyDescent="0.35">
      <c r="A806" s="70"/>
      <c r="B806" s="70"/>
      <c r="C806" s="70"/>
      <c r="D806" s="70"/>
      <c r="E806" s="70"/>
      <c r="F806" s="70"/>
      <c r="G806" s="70"/>
      <c r="H806" s="70"/>
      <c r="I806" s="70"/>
      <c r="J806" s="70"/>
      <c r="K806" s="70"/>
      <c r="L806" s="70"/>
      <c r="M806" s="70"/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/>
      <c r="Y806" s="70"/>
      <c r="Z806" s="70"/>
    </row>
    <row r="807" spans="1:26" ht="15.75" customHeight="1" x14ac:dyDescent="0.35">
      <c r="A807" s="70"/>
      <c r="B807" s="70"/>
      <c r="C807" s="70"/>
      <c r="D807" s="70"/>
      <c r="E807" s="70"/>
      <c r="F807" s="70"/>
      <c r="G807" s="70"/>
      <c r="H807" s="70"/>
      <c r="I807" s="70"/>
      <c r="J807" s="70"/>
      <c r="K807" s="70"/>
      <c r="L807" s="70"/>
      <c r="M807" s="70"/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/>
      <c r="Y807" s="70"/>
      <c r="Z807" s="70"/>
    </row>
    <row r="808" spans="1:26" ht="15.75" customHeight="1" x14ac:dyDescent="0.35">
      <c r="A808" s="70"/>
      <c r="B808" s="70"/>
      <c r="C808" s="70"/>
      <c r="D808" s="70"/>
      <c r="E808" s="70"/>
      <c r="F808" s="70"/>
      <c r="G808" s="70"/>
      <c r="H808" s="70"/>
      <c r="I808" s="70"/>
      <c r="J808" s="70"/>
      <c r="K808" s="70"/>
      <c r="L808" s="70"/>
      <c r="M808" s="70"/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/>
      <c r="Y808" s="70"/>
      <c r="Z808" s="70"/>
    </row>
    <row r="809" spans="1:26" ht="15.75" customHeight="1" x14ac:dyDescent="0.35">
      <c r="A809" s="70"/>
      <c r="B809" s="70"/>
      <c r="C809" s="70"/>
      <c r="D809" s="70"/>
      <c r="E809" s="70"/>
      <c r="F809" s="70"/>
      <c r="G809" s="70"/>
      <c r="H809" s="70"/>
      <c r="I809" s="70"/>
      <c r="J809" s="70"/>
      <c r="K809" s="70"/>
      <c r="L809" s="70"/>
      <c r="M809" s="70"/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/>
      <c r="Y809" s="70"/>
      <c r="Z809" s="70"/>
    </row>
    <row r="810" spans="1:26" ht="15.75" customHeight="1" x14ac:dyDescent="0.35">
      <c r="A810" s="70"/>
      <c r="B810" s="70"/>
      <c r="C810" s="70"/>
      <c r="D810" s="70"/>
      <c r="E810" s="70"/>
      <c r="F810" s="70"/>
      <c r="G810" s="70"/>
      <c r="H810" s="70"/>
      <c r="I810" s="70"/>
      <c r="J810" s="70"/>
      <c r="K810" s="70"/>
      <c r="L810" s="70"/>
      <c r="M810" s="70"/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/>
      <c r="Y810" s="70"/>
      <c r="Z810" s="70"/>
    </row>
    <row r="811" spans="1:26" ht="15.75" customHeight="1" x14ac:dyDescent="0.35">
      <c r="A811" s="70"/>
      <c r="B811" s="70"/>
      <c r="C811" s="70"/>
      <c r="D811" s="70"/>
      <c r="E811" s="70"/>
      <c r="F811" s="70"/>
      <c r="G811" s="70"/>
      <c r="H811" s="70"/>
      <c r="I811" s="70"/>
      <c r="J811" s="70"/>
      <c r="K811" s="70"/>
      <c r="L811" s="70"/>
      <c r="M811" s="70"/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/>
      <c r="Y811" s="70"/>
      <c r="Z811" s="70"/>
    </row>
    <row r="812" spans="1:26" ht="15.75" customHeight="1" x14ac:dyDescent="0.35">
      <c r="A812" s="70"/>
      <c r="B812" s="70"/>
      <c r="C812" s="70"/>
      <c r="D812" s="70"/>
      <c r="E812" s="70"/>
      <c r="F812" s="70"/>
      <c r="G812" s="70"/>
      <c r="H812" s="70"/>
      <c r="I812" s="70"/>
      <c r="J812" s="70"/>
      <c r="K812" s="70"/>
      <c r="L812" s="70"/>
      <c r="M812" s="70"/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/>
      <c r="Y812" s="70"/>
      <c r="Z812" s="70"/>
    </row>
    <row r="813" spans="1:26" ht="15.75" customHeight="1" x14ac:dyDescent="0.35">
      <c r="A813" s="70"/>
      <c r="B813" s="70"/>
      <c r="C813" s="70"/>
      <c r="D813" s="70"/>
      <c r="E813" s="70"/>
      <c r="F813" s="70"/>
      <c r="G813" s="70"/>
      <c r="H813" s="70"/>
      <c r="I813" s="70"/>
      <c r="J813" s="70"/>
      <c r="K813" s="70"/>
      <c r="L813" s="70"/>
      <c r="M813" s="70"/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/>
      <c r="Y813" s="70"/>
      <c r="Z813" s="70"/>
    </row>
    <row r="814" spans="1:26" ht="15.75" customHeight="1" x14ac:dyDescent="0.35">
      <c r="A814" s="70"/>
      <c r="B814" s="70"/>
      <c r="C814" s="70"/>
      <c r="D814" s="70"/>
      <c r="E814" s="70"/>
      <c r="F814" s="70"/>
      <c r="G814" s="70"/>
      <c r="H814" s="70"/>
      <c r="I814" s="70"/>
      <c r="J814" s="70"/>
      <c r="K814" s="70"/>
      <c r="L814" s="70"/>
      <c r="M814" s="70"/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/>
      <c r="Y814" s="70"/>
      <c r="Z814" s="70"/>
    </row>
    <row r="815" spans="1:26" ht="15.75" customHeight="1" x14ac:dyDescent="0.35">
      <c r="A815" s="70"/>
      <c r="B815" s="70"/>
      <c r="C815" s="70"/>
      <c r="D815" s="70"/>
      <c r="E815" s="70"/>
      <c r="F815" s="70"/>
      <c r="G815" s="70"/>
      <c r="H815" s="70"/>
      <c r="I815" s="70"/>
      <c r="J815" s="70"/>
      <c r="K815" s="70"/>
      <c r="L815" s="70"/>
      <c r="M815" s="70"/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/>
      <c r="Y815" s="70"/>
      <c r="Z815" s="70"/>
    </row>
    <row r="816" spans="1:26" ht="15.75" customHeight="1" x14ac:dyDescent="0.35">
      <c r="A816" s="70"/>
      <c r="B816" s="70"/>
      <c r="C816" s="70"/>
      <c r="D816" s="70"/>
      <c r="E816" s="70"/>
      <c r="F816" s="70"/>
      <c r="G816" s="70"/>
      <c r="H816" s="70"/>
      <c r="I816" s="70"/>
      <c r="J816" s="70"/>
      <c r="K816" s="70"/>
      <c r="L816" s="70"/>
      <c r="M816" s="70"/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/>
      <c r="Y816" s="70"/>
      <c r="Z816" s="70"/>
    </row>
    <row r="817" spans="1:26" ht="15.75" customHeight="1" x14ac:dyDescent="0.35">
      <c r="A817" s="70"/>
      <c r="B817" s="70"/>
      <c r="C817" s="70"/>
      <c r="D817" s="70"/>
      <c r="E817" s="70"/>
      <c r="F817" s="70"/>
      <c r="G817" s="70"/>
      <c r="H817" s="70"/>
      <c r="I817" s="70"/>
      <c r="J817" s="70"/>
      <c r="K817" s="70"/>
      <c r="L817" s="70"/>
      <c r="M817" s="70"/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/>
      <c r="Y817" s="70"/>
      <c r="Z817" s="70"/>
    </row>
    <row r="818" spans="1:26" ht="15.75" customHeight="1" x14ac:dyDescent="0.35">
      <c r="A818" s="70"/>
      <c r="B818" s="70"/>
      <c r="C818" s="70"/>
      <c r="D818" s="70"/>
      <c r="E818" s="70"/>
      <c r="F818" s="70"/>
      <c r="G818" s="70"/>
      <c r="H818" s="70"/>
      <c r="I818" s="70"/>
      <c r="J818" s="70"/>
      <c r="K818" s="70"/>
      <c r="L818" s="70"/>
      <c r="M818" s="70"/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/>
      <c r="Y818" s="70"/>
      <c r="Z818" s="70"/>
    </row>
    <row r="819" spans="1:26" ht="15.75" customHeight="1" x14ac:dyDescent="0.35">
      <c r="A819" s="70"/>
      <c r="B819" s="70"/>
      <c r="C819" s="70"/>
      <c r="D819" s="70"/>
      <c r="E819" s="70"/>
      <c r="F819" s="70"/>
      <c r="G819" s="70"/>
      <c r="H819" s="70"/>
      <c r="I819" s="70"/>
      <c r="J819" s="70"/>
      <c r="K819" s="70"/>
      <c r="L819" s="70"/>
      <c r="M819" s="70"/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/>
      <c r="Y819" s="70"/>
      <c r="Z819" s="70"/>
    </row>
    <row r="820" spans="1:26" ht="15.75" customHeight="1" x14ac:dyDescent="0.35">
      <c r="A820" s="70"/>
      <c r="B820" s="70"/>
      <c r="C820" s="70"/>
      <c r="D820" s="70"/>
      <c r="E820" s="70"/>
      <c r="F820" s="70"/>
      <c r="G820" s="70"/>
      <c r="H820" s="70"/>
      <c r="I820" s="70"/>
      <c r="J820" s="70"/>
      <c r="K820" s="70"/>
      <c r="L820" s="70"/>
      <c r="M820" s="70"/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/>
      <c r="Y820" s="70"/>
      <c r="Z820" s="70"/>
    </row>
    <row r="821" spans="1:26" ht="15.75" customHeight="1" x14ac:dyDescent="0.35">
      <c r="A821" s="70"/>
      <c r="B821" s="70"/>
      <c r="C821" s="70"/>
      <c r="D821" s="70"/>
      <c r="E821" s="70"/>
      <c r="F821" s="70"/>
      <c r="G821" s="70"/>
      <c r="H821" s="70"/>
      <c r="I821" s="70"/>
      <c r="J821" s="70"/>
      <c r="K821" s="70"/>
      <c r="L821" s="70"/>
      <c r="M821" s="70"/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/>
      <c r="Y821" s="70"/>
      <c r="Z821" s="70"/>
    </row>
    <row r="822" spans="1:26" ht="15.75" customHeight="1" x14ac:dyDescent="0.35">
      <c r="A822" s="70"/>
      <c r="B822" s="70"/>
      <c r="C822" s="70"/>
      <c r="D822" s="70"/>
      <c r="E822" s="70"/>
      <c r="F822" s="70"/>
      <c r="G822" s="70"/>
      <c r="H822" s="70"/>
      <c r="I822" s="70"/>
      <c r="J822" s="70"/>
      <c r="K822" s="70"/>
      <c r="L822" s="70"/>
      <c r="M822" s="70"/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/>
      <c r="Y822" s="70"/>
      <c r="Z822" s="70"/>
    </row>
    <row r="823" spans="1:26" ht="15.75" customHeight="1" x14ac:dyDescent="0.35">
      <c r="A823" s="70"/>
      <c r="B823" s="70"/>
      <c r="C823" s="70"/>
      <c r="D823" s="70"/>
      <c r="E823" s="70"/>
      <c r="F823" s="70"/>
      <c r="G823" s="70"/>
      <c r="H823" s="70"/>
      <c r="I823" s="70"/>
      <c r="J823" s="70"/>
      <c r="K823" s="70"/>
      <c r="L823" s="70"/>
      <c r="M823" s="70"/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/>
      <c r="Y823" s="70"/>
      <c r="Z823" s="70"/>
    </row>
    <row r="824" spans="1:26" ht="15.75" customHeight="1" x14ac:dyDescent="0.35">
      <c r="A824" s="70"/>
      <c r="B824" s="70"/>
      <c r="C824" s="70"/>
      <c r="D824" s="70"/>
      <c r="E824" s="70"/>
      <c r="F824" s="70"/>
      <c r="G824" s="70"/>
      <c r="H824" s="70"/>
      <c r="I824" s="70"/>
      <c r="J824" s="70"/>
      <c r="K824" s="70"/>
      <c r="L824" s="70"/>
      <c r="M824" s="70"/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/>
      <c r="Y824" s="70"/>
      <c r="Z824" s="70"/>
    </row>
    <row r="825" spans="1:26" ht="15.75" customHeight="1" x14ac:dyDescent="0.35">
      <c r="A825" s="70"/>
      <c r="B825" s="70"/>
      <c r="C825" s="70"/>
      <c r="D825" s="70"/>
      <c r="E825" s="70"/>
      <c r="F825" s="70"/>
      <c r="G825" s="70"/>
      <c r="H825" s="70"/>
      <c r="I825" s="70"/>
      <c r="J825" s="70"/>
      <c r="K825" s="70"/>
      <c r="L825" s="70"/>
      <c r="M825" s="70"/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/>
      <c r="Y825" s="70"/>
      <c r="Z825" s="70"/>
    </row>
    <row r="826" spans="1:26" ht="15.75" customHeight="1" x14ac:dyDescent="0.35">
      <c r="A826" s="70"/>
      <c r="B826" s="70"/>
      <c r="C826" s="70"/>
      <c r="D826" s="70"/>
      <c r="E826" s="70"/>
      <c r="F826" s="70"/>
      <c r="G826" s="70"/>
      <c r="H826" s="70"/>
      <c r="I826" s="70"/>
      <c r="J826" s="70"/>
      <c r="K826" s="70"/>
      <c r="L826" s="70"/>
      <c r="M826" s="70"/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/>
      <c r="Y826" s="70"/>
      <c r="Z826" s="70"/>
    </row>
    <row r="827" spans="1:26" ht="15.75" customHeight="1" x14ac:dyDescent="0.35">
      <c r="A827" s="70"/>
      <c r="B827" s="70"/>
      <c r="C827" s="70"/>
      <c r="D827" s="70"/>
      <c r="E827" s="70"/>
      <c r="F827" s="70"/>
      <c r="G827" s="70"/>
      <c r="H827" s="70"/>
      <c r="I827" s="70"/>
      <c r="J827" s="70"/>
      <c r="K827" s="70"/>
      <c r="L827" s="70"/>
      <c r="M827" s="70"/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/>
      <c r="Y827" s="70"/>
      <c r="Z827" s="70"/>
    </row>
    <row r="828" spans="1:26" ht="15.75" customHeight="1" x14ac:dyDescent="0.35">
      <c r="A828" s="70"/>
      <c r="B828" s="70"/>
      <c r="C828" s="70"/>
      <c r="D828" s="70"/>
      <c r="E828" s="70"/>
      <c r="F828" s="70"/>
      <c r="G828" s="70"/>
      <c r="H828" s="70"/>
      <c r="I828" s="70"/>
      <c r="J828" s="70"/>
      <c r="K828" s="70"/>
      <c r="L828" s="70"/>
      <c r="M828" s="70"/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/>
      <c r="Y828" s="70"/>
      <c r="Z828" s="70"/>
    </row>
    <row r="829" spans="1:26" ht="15.75" customHeight="1" x14ac:dyDescent="0.35">
      <c r="A829" s="70"/>
      <c r="B829" s="70"/>
      <c r="C829" s="70"/>
      <c r="D829" s="70"/>
      <c r="E829" s="70"/>
      <c r="F829" s="70"/>
      <c r="G829" s="70"/>
      <c r="H829" s="70"/>
      <c r="I829" s="70"/>
      <c r="J829" s="70"/>
      <c r="K829" s="70"/>
      <c r="L829" s="70"/>
      <c r="M829" s="70"/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/>
      <c r="Y829" s="70"/>
      <c r="Z829" s="70"/>
    </row>
    <row r="830" spans="1:26" ht="15.75" customHeight="1" x14ac:dyDescent="0.35">
      <c r="A830" s="70"/>
      <c r="B830" s="70"/>
      <c r="C830" s="70"/>
      <c r="D830" s="70"/>
      <c r="E830" s="70"/>
      <c r="F830" s="70"/>
      <c r="G830" s="70"/>
      <c r="H830" s="70"/>
      <c r="I830" s="70"/>
      <c r="J830" s="70"/>
      <c r="K830" s="70"/>
      <c r="L830" s="70"/>
      <c r="M830" s="70"/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/>
      <c r="Y830" s="70"/>
      <c r="Z830" s="70"/>
    </row>
    <row r="831" spans="1:26" ht="15.75" customHeight="1" x14ac:dyDescent="0.35">
      <c r="A831" s="70"/>
      <c r="B831" s="70"/>
      <c r="C831" s="70"/>
      <c r="D831" s="70"/>
      <c r="E831" s="70"/>
      <c r="F831" s="70"/>
      <c r="G831" s="70"/>
      <c r="H831" s="70"/>
      <c r="I831" s="70"/>
      <c r="J831" s="70"/>
      <c r="K831" s="70"/>
      <c r="L831" s="70"/>
      <c r="M831" s="70"/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/>
      <c r="Y831" s="70"/>
      <c r="Z831" s="70"/>
    </row>
    <row r="832" spans="1:26" ht="15.75" customHeight="1" x14ac:dyDescent="0.35">
      <c r="A832" s="70"/>
      <c r="B832" s="70"/>
      <c r="C832" s="70"/>
      <c r="D832" s="70"/>
      <c r="E832" s="70"/>
      <c r="F832" s="70"/>
      <c r="G832" s="70"/>
      <c r="H832" s="70"/>
      <c r="I832" s="70"/>
      <c r="J832" s="70"/>
      <c r="K832" s="70"/>
      <c r="L832" s="70"/>
      <c r="M832" s="70"/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/>
      <c r="Y832" s="70"/>
      <c r="Z832" s="70"/>
    </row>
    <row r="833" spans="1:26" ht="15.75" customHeight="1" x14ac:dyDescent="0.35">
      <c r="A833" s="70"/>
      <c r="B833" s="70"/>
      <c r="C833" s="70"/>
      <c r="D833" s="70"/>
      <c r="E833" s="70"/>
      <c r="F833" s="70"/>
      <c r="G833" s="70"/>
      <c r="H833" s="70"/>
      <c r="I833" s="70"/>
      <c r="J833" s="70"/>
      <c r="K833" s="70"/>
      <c r="L833" s="70"/>
      <c r="M833" s="70"/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/>
      <c r="Y833" s="70"/>
      <c r="Z833" s="70"/>
    </row>
    <row r="834" spans="1:26" ht="15.75" customHeight="1" x14ac:dyDescent="0.35">
      <c r="A834" s="70"/>
      <c r="B834" s="70"/>
      <c r="C834" s="70"/>
      <c r="D834" s="70"/>
      <c r="E834" s="70"/>
      <c r="F834" s="70"/>
      <c r="G834" s="70"/>
      <c r="H834" s="70"/>
      <c r="I834" s="70"/>
      <c r="J834" s="70"/>
      <c r="K834" s="70"/>
      <c r="L834" s="70"/>
      <c r="M834" s="70"/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/>
      <c r="Y834" s="70"/>
      <c r="Z834" s="70"/>
    </row>
    <row r="835" spans="1:26" ht="15.75" customHeight="1" x14ac:dyDescent="0.35">
      <c r="A835" s="70"/>
      <c r="B835" s="70"/>
      <c r="C835" s="70"/>
      <c r="D835" s="70"/>
      <c r="E835" s="70"/>
      <c r="F835" s="70"/>
      <c r="G835" s="70"/>
      <c r="H835" s="70"/>
      <c r="I835" s="70"/>
      <c r="J835" s="70"/>
      <c r="K835" s="70"/>
      <c r="L835" s="70"/>
      <c r="M835" s="70"/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/>
      <c r="Y835" s="70"/>
      <c r="Z835" s="70"/>
    </row>
    <row r="836" spans="1:26" ht="15.75" customHeight="1" x14ac:dyDescent="0.35">
      <c r="A836" s="70"/>
      <c r="B836" s="70"/>
      <c r="C836" s="70"/>
      <c r="D836" s="70"/>
      <c r="E836" s="70"/>
      <c r="F836" s="70"/>
      <c r="G836" s="70"/>
      <c r="H836" s="70"/>
      <c r="I836" s="70"/>
      <c r="J836" s="70"/>
      <c r="K836" s="70"/>
      <c r="L836" s="70"/>
      <c r="M836" s="70"/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/>
      <c r="Y836" s="70"/>
      <c r="Z836" s="70"/>
    </row>
    <row r="837" spans="1:26" ht="15.75" customHeight="1" x14ac:dyDescent="0.35">
      <c r="A837" s="70"/>
      <c r="B837" s="70"/>
      <c r="C837" s="70"/>
      <c r="D837" s="70"/>
      <c r="E837" s="70"/>
      <c r="F837" s="70"/>
      <c r="G837" s="70"/>
      <c r="H837" s="70"/>
      <c r="I837" s="70"/>
      <c r="J837" s="70"/>
      <c r="K837" s="70"/>
      <c r="L837" s="70"/>
      <c r="M837" s="70"/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/>
      <c r="Y837" s="70"/>
      <c r="Z837" s="70"/>
    </row>
    <row r="838" spans="1:26" ht="15.75" customHeight="1" x14ac:dyDescent="0.35">
      <c r="A838" s="70"/>
      <c r="B838" s="70"/>
      <c r="C838" s="70"/>
      <c r="D838" s="70"/>
      <c r="E838" s="70"/>
      <c r="F838" s="70"/>
      <c r="G838" s="70"/>
      <c r="H838" s="70"/>
      <c r="I838" s="70"/>
      <c r="J838" s="70"/>
      <c r="K838" s="70"/>
      <c r="L838" s="70"/>
      <c r="M838" s="70"/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/>
      <c r="Y838" s="70"/>
      <c r="Z838" s="70"/>
    </row>
    <row r="839" spans="1:26" ht="15.75" customHeight="1" x14ac:dyDescent="0.35">
      <c r="A839" s="70"/>
      <c r="B839" s="70"/>
      <c r="C839" s="70"/>
      <c r="D839" s="70"/>
      <c r="E839" s="70"/>
      <c r="F839" s="70"/>
      <c r="G839" s="70"/>
      <c r="H839" s="70"/>
      <c r="I839" s="70"/>
      <c r="J839" s="70"/>
      <c r="K839" s="70"/>
      <c r="L839" s="70"/>
      <c r="M839" s="70"/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/>
      <c r="Y839" s="70"/>
      <c r="Z839" s="70"/>
    </row>
    <row r="840" spans="1:26" ht="15.75" customHeight="1" x14ac:dyDescent="0.35">
      <c r="A840" s="70"/>
      <c r="B840" s="70"/>
      <c r="C840" s="70"/>
      <c r="D840" s="70"/>
      <c r="E840" s="70"/>
      <c r="F840" s="70"/>
      <c r="G840" s="70"/>
      <c r="H840" s="70"/>
      <c r="I840" s="70"/>
      <c r="J840" s="70"/>
      <c r="K840" s="70"/>
      <c r="L840" s="70"/>
      <c r="M840" s="70"/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/>
      <c r="Y840" s="70"/>
      <c r="Z840" s="70"/>
    </row>
    <row r="841" spans="1:26" ht="15.75" customHeight="1" x14ac:dyDescent="0.35">
      <c r="A841" s="70"/>
      <c r="B841" s="70"/>
      <c r="C841" s="70"/>
      <c r="D841" s="70"/>
      <c r="E841" s="70"/>
      <c r="F841" s="70"/>
      <c r="G841" s="70"/>
      <c r="H841" s="70"/>
      <c r="I841" s="70"/>
      <c r="J841" s="70"/>
      <c r="K841" s="70"/>
      <c r="L841" s="70"/>
      <c r="M841" s="70"/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/>
      <c r="Y841" s="70"/>
      <c r="Z841" s="70"/>
    </row>
    <row r="842" spans="1:26" ht="15.75" customHeight="1" x14ac:dyDescent="0.35">
      <c r="A842" s="70"/>
      <c r="B842" s="70"/>
      <c r="C842" s="70"/>
      <c r="D842" s="70"/>
      <c r="E842" s="70"/>
      <c r="F842" s="70"/>
      <c r="G842" s="70"/>
      <c r="H842" s="70"/>
      <c r="I842" s="70"/>
      <c r="J842" s="70"/>
      <c r="K842" s="70"/>
      <c r="L842" s="70"/>
      <c r="M842" s="70"/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/>
      <c r="Y842" s="70"/>
      <c r="Z842" s="70"/>
    </row>
    <row r="843" spans="1:26" ht="15.75" customHeight="1" x14ac:dyDescent="0.35">
      <c r="A843" s="70"/>
      <c r="B843" s="70"/>
      <c r="C843" s="70"/>
      <c r="D843" s="70"/>
      <c r="E843" s="70"/>
      <c r="F843" s="70"/>
      <c r="G843" s="70"/>
      <c r="H843" s="70"/>
      <c r="I843" s="70"/>
      <c r="J843" s="70"/>
      <c r="K843" s="70"/>
      <c r="L843" s="70"/>
      <c r="M843" s="70"/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/>
      <c r="Y843" s="70"/>
      <c r="Z843" s="70"/>
    </row>
    <row r="844" spans="1:26" ht="15.75" customHeight="1" x14ac:dyDescent="0.35">
      <c r="A844" s="70"/>
      <c r="B844" s="70"/>
      <c r="C844" s="70"/>
      <c r="D844" s="70"/>
      <c r="E844" s="70"/>
      <c r="F844" s="70"/>
      <c r="G844" s="70"/>
      <c r="H844" s="70"/>
      <c r="I844" s="70"/>
      <c r="J844" s="70"/>
      <c r="K844" s="70"/>
      <c r="L844" s="70"/>
      <c r="M844" s="70"/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/>
      <c r="Y844" s="70"/>
      <c r="Z844" s="70"/>
    </row>
    <row r="845" spans="1:26" ht="15.75" customHeight="1" x14ac:dyDescent="0.35">
      <c r="A845" s="70"/>
      <c r="B845" s="70"/>
      <c r="C845" s="70"/>
      <c r="D845" s="70"/>
      <c r="E845" s="70"/>
      <c r="F845" s="70"/>
      <c r="G845" s="70"/>
      <c r="H845" s="70"/>
      <c r="I845" s="70"/>
      <c r="J845" s="70"/>
      <c r="K845" s="70"/>
      <c r="L845" s="70"/>
      <c r="M845" s="70"/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/>
      <c r="Y845" s="70"/>
      <c r="Z845" s="70"/>
    </row>
    <row r="846" spans="1:26" ht="15.75" customHeight="1" x14ac:dyDescent="0.35">
      <c r="A846" s="70"/>
      <c r="B846" s="70"/>
      <c r="C846" s="70"/>
      <c r="D846" s="70"/>
      <c r="E846" s="70"/>
      <c r="F846" s="70"/>
      <c r="G846" s="70"/>
      <c r="H846" s="70"/>
      <c r="I846" s="70"/>
      <c r="J846" s="70"/>
      <c r="K846" s="70"/>
      <c r="L846" s="70"/>
      <c r="M846" s="70"/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/>
      <c r="Y846" s="70"/>
      <c r="Z846" s="70"/>
    </row>
    <row r="847" spans="1:26" ht="15.75" customHeight="1" x14ac:dyDescent="0.35">
      <c r="A847" s="70"/>
      <c r="B847" s="70"/>
      <c r="C847" s="70"/>
      <c r="D847" s="70"/>
      <c r="E847" s="70"/>
      <c r="F847" s="70"/>
      <c r="G847" s="70"/>
      <c r="H847" s="70"/>
      <c r="I847" s="70"/>
      <c r="J847" s="70"/>
      <c r="K847" s="70"/>
      <c r="L847" s="70"/>
      <c r="M847" s="70"/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/>
      <c r="Y847" s="70"/>
      <c r="Z847" s="70"/>
    </row>
    <row r="848" spans="1:26" ht="15.75" customHeight="1" x14ac:dyDescent="0.35">
      <c r="A848" s="70"/>
      <c r="B848" s="70"/>
      <c r="C848" s="70"/>
      <c r="D848" s="70"/>
      <c r="E848" s="70"/>
      <c r="F848" s="70"/>
      <c r="G848" s="70"/>
      <c r="H848" s="70"/>
      <c r="I848" s="70"/>
      <c r="J848" s="70"/>
      <c r="K848" s="70"/>
      <c r="L848" s="70"/>
      <c r="M848" s="70"/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/>
      <c r="Y848" s="70"/>
      <c r="Z848" s="70"/>
    </row>
    <row r="849" spans="1:26" ht="15.75" customHeight="1" x14ac:dyDescent="0.35">
      <c r="A849" s="70"/>
      <c r="B849" s="70"/>
      <c r="C849" s="70"/>
      <c r="D849" s="70"/>
      <c r="E849" s="70"/>
      <c r="F849" s="70"/>
      <c r="G849" s="70"/>
      <c r="H849" s="70"/>
      <c r="I849" s="70"/>
      <c r="J849" s="70"/>
      <c r="K849" s="70"/>
      <c r="L849" s="70"/>
      <c r="M849" s="70"/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/>
      <c r="Y849" s="70"/>
      <c r="Z849" s="70"/>
    </row>
    <row r="850" spans="1:26" ht="15.75" customHeight="1" x14ac:dyDescent="0.35">
      <c r="A850" s="70"/>
      <c r="B850" s="70"/>
      <c r="C850" s="70"/>
      <c r="D850" s="70"/>
      <c r="E850" s="70"/>
      <c r="F850" s="70"/>
      <c r="G850" s="70"/>
      <c r="H850" s="70"/>
      <c r="I850" s="70"/>
      <c r="J850" s="70"/>
      <c r="K850" s="70"/>
      <c r="L850" s="70"/>
      <c r="M850" s="70"/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/>
      <c r="Y850" s="70"/>
      <c r="Z850" s="70"/>
    </row>
    <row r="851" spans="1:26" ht="15.75" customHeight="1" x14ac:dyDescent="0.35">
      <c r="A851" s="70"/>
      <c r="B851" s="70"/>
      <c r="C851" s="70"/>
      <c r="D851" s="70"/>
      <c r="E851" s="70"/>
      <c r="F851" s="70"/>
      <c r="G851" s="70"/>
      <c r="H851" s="70"/>
      <c r="I851" s="70"/>
      <c r="J851" s="70"/>
      <c r="K851" s="70"/>
      <c r="L851" s="70"/>
      <c r="M851" s="70"/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/>
      <c r="Y851" s="70"/>
      <c r="Z851" s="70"/>
    </row>
    <row r="852" spans="1:26" ht="15.75" customHeight="1" x14ac:dyDescent="0.35">
      <c r="A852" s="70"/>
      <c r="B852" s="70"/>
      <c r="C852" s="70"/>
      <c r="D852" s="70"/>
      <c r="E852" s="70"/>
      <c r="F852" s="70"/>
      <c r="G852" s="70"/>
      <c r="H852" s="70"/>
      <c r="I852" s="70"/>
      <c r="J852" s="70"/>
      <c r="K852" s="70"/>
      <c r="L852" s="70"/>
      <c r="M852" s="70"/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/>
      <c r="Y852" s="70"/>
      <c r="Z852" s="70"/>
    </row>
    <row r="853" spans="1:26" ht="15.75" customHeight="1" x14ac:dyDescent="0.35">
      <c r="A853" s="70"/>
      <c r="B853" s="70"/>
      <c r="C853" s="70"/>
      <c r="D853" s="70"/>
      <c r="E853" s="70"/>
      <c r="F853" s="70"/>
      <c r="G853" s="70"/>
      <c r="H853" s="70"/>
      <c r="I853" s="70"/>
      <c r="J853" s="70"/>
      <c r="K853" s="70"/>
      <c r="L853" s="70"/>
      <c r="M853" s="70"/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/>
      <c r="Y853" s="70"/>
      <c r="Z853" s="70"/>
    </row>
    <row r="854" spans="1:26" ht="15.75" customHeight="1" x14ac:dyDescent="0.35">
      <c r="A854" s="70"/>
      <c r="B854" s="70"/>
      <c r="C854" s="70"/>
      <c r="D854" s="70"/>
      <c r="E854" s="70"/>
      <c r="F854" s="70"/>
      <c r="G854" s="70"/>
      <c r="H854" s="70"/>
      <c r="I854" s="70"/>
      <c r="J854" s="70"/>
      <c r="K854" s="70"/>
      <c r="L854" s="70"/>
      <c r="M854" s="70"/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/>
      <c r="Y854" s="70"/>
      <c r="Z854" s="70"/>
    </row>
    <row r="855" spans="1:26" ht="15.75" customHeight="1" x14ac:dyDescent="0.35">
      <c r="A855" s="70"/>
      <c r="B855" s="70"/>
      <c r="C855" s="70"/>
      <c r="D855" s="70"/>
      <c r="E855" s="70"/>
      <c r="F855" s="70"/>
      <c r="G855" s="70"/>
      <c r="H855" s="70"/>
      <c r="I855" s="70"/>
      <c r="J855" s="70"/>
      <c r="K855" s="70"/>
      <c r="L855" s="70"/>
      <c r="M855" s="70"/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/>
      <c r="Y855" s="70"/>
      <c r="Z855" s="70"/>
    </row>
    <row r="856" spans="1:26" ht="15.75" customHeight="1" x14ac:dyDescent="0.35">
      <c r="A856" s="70"/>
      <c r="B856" s="70"/>
      <c r="C856" s="70"/>
      <c r="D856" s="70"/>
      <c r="E856" s="70"/>
      <c r="F856" s="70"/>
      <c r="G856" s="70"/>
      <c r="H856" s="70"/>
      <c r="I856" s="70"/>
      <c r="J856" s="70"/>
      <c r="K856" s="70"/>
      <c r="L856" s="70"/>
      <c r="M856" s="70"/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/>
      <c r="Y856" s="70"/>
      <c r="Z856" s="70"/>
    </row>
    <row r="857" spans="1:26" ht="15.75" customHeight="1" x14ac:dyDescent="0.35">
      <c r="A857" s="70"/>
      <c r="B857" s="70"/>
      <c r="C857" s="70"/>
      <c r="D857" s="70"/>
      <c r="E857" s="70"/>
      <c r="F857" s="70"/>
      <c r="G857" s="70"/>
      <c r="H857" s="70"/>
      <c r="I857" s="70"/>
      <c r="J857" s="70"/>
      <c r="K857" s="70"/>
      <c r="L857" s="70"/>
      <c r="M857" s="70"/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/>
      <c r="Y857" s="70"/>
      <c r="Z857" s="70"/>
    </row>
    <row r="858" spans="1:26" ht="15.75" customHeight="1" x14ac:dyDescent="0.35">
      <c r="A858" s="70"/>
      <c r="B858" s="70"/>
      <c r="C858" s="70"/>
      <c r="D858" s="70"/>
      <c r="E858" s="70"/>
      <c r="F858" s="70"/>
      <c r="G858" s="70"/>
      <c r="H858" s="70"/>
      <c r="I858" s="70"/>
      <c r="J858" s="70"/>
      <c r="K858" s="70"/>
      <c r="L858" s="70"/>
      <c r="M858" s="70"/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/>
      <c r="Y858" s="70"/>
      <c r="Z858" s="70"/>
    </row>
    <row r="859" spans="1:26" ht="15.75" customHeight="1" x14ac:dyDescent="0.35">
      <c r="A859" s="70"/>
      <c r="B859" s="70"/>
      <c r="C859" s="70"/>
      <c r="D859" s="70"/>
      <c r="E859" s="70"/>
      <c r="F859" s="70"/>
      <c r="G859" s="70"/>
      <c r="H859" s="70"/>
      <c r="I859" s="70"/>
      <c r="J859" s="70"/>
      <c r="K859" s="70"/>
      <c r="L859" s="70"/>
      <c r="M859" s="70"/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/>
      <c r="Y859" s="70"/>
      <c r="Z859" s="70"/>
    </row>
    <row r="860" spans="1:26" ht="15.75" customHeight="1" x14ac:dyDescent="0.35">
      <c r="A860" s="70"/>
      <c r="B860" s="70"/>
      <c r="C860" s="70"/>
      <c r="D860" s="70"/>
      <c r="E860" s="70"/>
      <c r="F860" s="70"/>
      <c r="G860" s="70"/>
      <c r="H860" s="70"/>
      <c r="I860" s="70"/>
      <c r="J860" s="70"/>
      <c r="K860" s="70"/>
      <c r="L860" s="70"/>
      <c r="M860" s="70"/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/>
      <c r="Y860" s="70"/>
      <c r="Z860" s="70"/>
    </row>
    <row r="861" spans="1:26" ht="15.75" customHeight="1" x14ac:dyDescent="0.35">
      <c r="A861" s="70"/>
      <c r="B861" s="70"/>
      <c r="C861" s="70"/>
      <c r="D861" s="70"/>
      <c r="E861" s="70"/>
      <c r="F861" s="70"/>
      <c r="G861" s="70"/>
      <c r="H861" s="70"/>
      <c r="I861" s="70"/>
      <c r="J861" s="70"/>
      <c r="K861" s="70"/>
      <c r="L861" s="70"/>
      <c r="M861" s="70"/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/>
      <c r="Y861" s="70"/>
      <c r="Z861" s="70"/>
    </row>
    <row r="862" spans="1:26" ht="15.75" customHeight="1" x14ac:dyDescent="0.35">
      <c r="A862" s="70"/>
      <c r="B862" s="70"/>
      <c r="C862" s="70"/>
      <c r="D862" s="70"/>
      <c r="E862" s="70"/>
      <c r="F862" s="70"/>
      <c r="G862" s="70"/>
      <c r="H862" s="70"/>
      <c r="I862" s="70"/>
      <c r="J862" s="70"/>
      <c r="K862" s="70"/>
      <c r="L862" s="70"/>
      <c r="M862" s="70"/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/>
      <c r="Y862" s="70"/>
      <c r="Z862" s="70"/>
    </row>
    <row r="863" spans="1:26" ht="15.75" customHeight="1" x14ac:dyDescent="0.35">
      <c r="A863" s="70"/>
      <c r="B863" s="70"/>
      <c r="C863" s="70"/>
      <c r="D863" s="70"/>
      <c r="E863" s="70"/>
      <c r="F863" s="70"/>
      <c r="G863" s="70"/>
      <c r="H863" s="70"/>
      <c r="I863" s="70"/>
      <c r="J863" s="70"/>
      <c r="K863" s="70"/>
      <c r="L863" s="70"/>
      <c r="M863" s="70"/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/>
      <c r="Y863" s="70"/>
      <c r="Z863" s="70"/>
    </row>
    <row r="864" spans="1:26" ht="15.75" customHeight="1" x14ac:dyDescent="0.35">
      <c r="A864" s="70"/>
      <c r="B864" s="70"/>
      <c r="C864" s="70"/>
      <c r="D864" s="70"/>
      <c r="E864" s="70"/>
      <c r="F864" s="70"/>
      <c r="G864" s="70"/>
      <c r="H864" s="70"/>
      <c r="I864" s="70"/>
      <c r="J864" s="70"/>
      <c r="K864" s="70"/>
      <c r="L864" s="70"/>
      <c r="M864" s="70"/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/>
      <c r="Y864" s="70"/>
      <c r="Z864" s="70"/>
    </row>
    <row r="865" spans="1:26" ht="15.75" customHeight="1" x14ac:dyDescent="0.35">
      <c r="A865" s="70"/>
      <c r="B865" s="70"/>
      <c r="C865" s="70"/>
      <c r="D865" s="70"/>
      <c r="E865" s="70"/>
      <c r="F865" s="70"/>
      <c r="G865" s="70"/>
      <c r="H865" s="70"/>
      <c r="I865" s="70"/>
      <c r="J865" s="70"/>
      <c r="K865" s="70"/>
      <c r="L865" s="70"/>
      <c r="M865" s="70"/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/>
      <c r="Y865" s="70"/>
      <c r="Z865" s="70"/>
    </row>
    <row r="866" spans="1:26" ht="15.75" customHeight="1" x14ac:dyDescent="0.35">
      <c r="A866" s="70"/>
      <c r="B866" s="70"/>
      <c r="C866" s="70"/>
      <c r="D866" s="70"/>
      <c r="E866" s="70"/>
      <c r="F866" s="70"/>
      <c r="G866" s="70"/>
      <c r="H866" s="70"/>
      <c r="I866" s="70"/>
      <c r="J866" s="70"/>
      <c r="K866" s="70"/>
      <c r="L866" s="70"/>
      <c r="M866" s="70"/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/>
      <c r="Y866" s="70"/>
      <c r="Z866" s="70"/>
    </row>
    <row r="867" spans="1:26" ht="15.75" customHeight="1" x14ac:dyDescent="0.35">
      <c r="A867" s="70"/>
      <c r="B867" s="70"/>
      <c r="C867" s="70"/>
      <c r="D867" s="70"/>
      <c r="E867" s="70"/>
      <c r="F867" s="70"/>
      <c r="G867" s="70"/>
      <c r="H867" s="70"/>
      <c r="I867" s="70"/>
      <c r="J867" s="70"/>
      <c r="K867" s="70"/>
      <c r="L867" s="70"/>
      <c r="M867" s="70"/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/>
      <c r="Y867" s="70"/>
      <c r="Z867" s="70"/>
    </row>
    <row r="868" spans="1:26" ht="15.75" customHeight="1" x14ac:dyDescent="0.35">
      <c r="A868" s="70"/>
      <c r="B868" s="70"/>
      <c r="C868" s="70"/>
      <c r="D868" s="70"/>
      <c r="E868" s="70"/>
      <c r="F868" s="70"/>
      <c r="G868" s="70"/>
      <c r="H868" s="70"/>
      <c r="I868" s="70"/>
      <c r="J868" s="70"/>
      <c r="K868" s="70"/>
      <c r="L868" s="70"/>
      <c r="M868" s="70"/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/>
      <c r="Y868" s="70"/>
      <c r="Z868" s="70"/>
    </row>
    <row r="869" spans="1:26" ht="15.75" customHeight="1" x14ac:dyDescent="0.35">
      <c r="A869" s="70"/>
      <c r="B869" s="70"/>
      <c r="C869" s="70"/>
      <c r="D869" s="70"/>
      <c r="E869" s="70"/>
      <c r="F869" s="70"/>
      <c r="G869" s="70"/>
      <c r="H869" s="70"/>
      <c r="I869" s="70"/>
      <c r="J869" s="70"/>
      <c r="K869" s="70"/>
      <c r="L869" s="70"/>
      <c r="M869" s="70"/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/>
      <c r="Y869" s="70"/>
      <c r="Z869" s="70"/>
    </row>
    <row r="870" spans="1:26" ht="15.75" customHeight="1" x14ac:dyDescent="0.35">
      <c r="A870" s="70"/>
      <c r="B870" s="70"/>
      <c r="C870" s="70"/>
      <c r="D870" s="70"/>
      <c r="E870" s="70"/>
      <c r="F870" s="70"/>
      <c r="G870" s="70"/>
      <c r="H870" s="70"/>
      <c r="I870" s="70"/>
      <c r="J870" s="70"/>
      <c r="K870" s="70"/>
      <c r="L870" s="70"/>
      <c r="M870" s="70"/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/>
      <c r="Y870" s="70"/>
      <c r="Z870" s="70"/>
    </row>
    <row r="871" spans="1:26" ht="15.75" customHeight="1" x14ac:dyDescent="0.35">
      <c r="A871" s="70"/>
      <c r="B871" s="70"/>
      <c r="C871" s="70"/>
      <c r="D871" s="70"/>
      <c r="E871" s="70"/>
      <c r="F871" s="70"/>
      <c r="G871" s="70"/>
      <c r="H871" s="70"/>
      <c r="I871" s="70"/>
      <c r="J871" s="70"/>
      <c r="K871" s="70"/>
      <c r="L871" s="70"/>
      <c r="M871" s="70"/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/>
      <c r="Y871" s="70"/>
      <c r="Z871" s="70"/>
    </row>
    <row r="872" spans="1:26" ht="15.75" customHeight="1" x14ac:dyDescent="0.35">
      <c r="A872" s="70"/>
      <c r="B872" s="70"/>
      <c r="C872" s="70"/>
      <c r="D872" s="70"/>
      <c r="E872" s="70"/>
      <c r="F872" s="70"/>
      <c r="G872" s="70"/>
      <c r="H872" s="70"/>
      <c r="I872" s="70"/>
      <c r="J872" s="70"/>
      <c r="K872" s="70"/>
      <c r="L872" s="70"/>
      <c r="M872" s="70"/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/>
      <c r="Y872" s="70"/>
      <c r="Z872" s="70"/>
    </row>
    <row r="873" spans="1:26" ht="15.75" customHeight="1" x14ac:dyDescent="0.35">
      <c r="A873" s="70"/>
      <c r="B873" s="70"/>
      <c r="C873" s="70"/>
      <c r="D873" s="70"/>
      <c r="E873" s="70"/>
      <c r="F873" s="70"/>
      <c r="G873" s="70"/>
      <c r="H873" s="70"/>
      <c r="I873" s="70"/>
      <c r="J873" s="70"/>
      <c r="K873" s="70"/>
      <c r="L873" s="70"/>
      <c r="M873" s="70"/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/>
      <c r="Y873" s="70"/>
      <c r="Z873" s="70"/>
    </row>
    <row r="874" spans="1:26" ht="15.75" customHeight="1" x14ac:dyDescent="0.35">
      <c r="A874" s="70"/>
      <c r="B874" s="70"/>
      <c r="C874" s="70"/>
      <c r="D874" s="70"/>
      <c r="E874" s="70"/>
      <c r="F874" s="70"/>
      <c r="G874" s="70"/>
      <c r="H874" s="70"/>
      <c r="I874" s="70"/>
      <c r="J874" s="70"/>
      <c r="K874" s="70"/>
      <c r="L874" s="70"/>
      <c r="M874" s="70"/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/>
      <c r="Y874" s="70"/>
      <c r="Z874" s="70"/>
    </row>
    <row r="875" spans="1:26" ht="15.75" customHeight="1" x14ac:dyDescent="0.35">
      <c r="A875" s="70"/>
      <c r="B875" s="70"/>
      <c r="C875" s="70"/>
      <c r="D875" s="70"/>
      <c r="E875" s="70"/>
      <c r="F875" s="70"/>
      <c r="G875" s="70"/>
      <c r="H875" s="70"/>
      <c r="I875" s="70"/>
      <c r="J875" s="70"/>
      <c r="K875" s="70"/>
      <c r="L875" s="70"/>
      <c r="M875" s="70"/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/>
      <c r="Y875" s="70"/>
      <c r="Z875" s="70"/>
    </row>
    <row r="876" spans="1:26" ht="15.75" customHeight="1" x14ac:dyDescent="0.35">
      <c r="A876" s="70"/>
      <c r="B876" s="70"/>
      <c r="C876" s="70"/>
      <c r="D876" s="70"/>
      <c r="E876" s="70"/>
      <c r="F876" s="70"/>
      <c r="G876" s="70"/>
      <c r="H876" s="70"/>
      <c r="I876" s="70"/>
      <c r="J876" s="70"/>
      <c r="K876" s="70"/>
      <c r="L876" s="70"/>
      <c r="M876" s="70"/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/>
      <c r="Y876" s="70"/>
      <c r="Z876" s="70"/>
    </row>
    <row r="877" spans="1:26" ht="15.75" customHeight="1" x14ac:dyDescent="0.35">
      <c r="A877" s="70"/>
      <c r="B877" s="70"/>
      <c r="C877" s="70"/>
      <c r="D877" s="70"/>
      <c r="E877" s="70"/>
      <c r="F877" s="70"/>
      <c r="G877" s="70"/>
      <c r="H877" s="70"/>
      <c r="I877" s="70"/>
      <c r="J877" s="70"/>
      <c r="K877" s="70"/>
      <c r="L877" s="70"/>
      <c r="M877" s="70"/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/>
      <c r="Y877" s="70"/>
      <c r="Z877" s="70"/>
    </row>
    <row r="878" spans="1:26" ht="15.75" customHeight="1" x14ac:dyDescent="0.35">
      <c r="A878" s="70"/>
      <c r="B878" s="70"/>
      <c r="C878" s="70"/>
      <c r="D878" s="70"/>
      <c r="E878" s="70"/>
      <c r="F878" s="70"/>
      <c r="G878" s="70"/>
      <c r="H878" s="70"/>
      <c r="I878" s="70"/>
      <c r="J878" s="70"/>
      <c r="K878" s="70"/>
      <c r="L878" s="70"/>
      <c r="M878" s="70"/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/>
      <c r="Y878" s="70"/>
      <c r="Z878" s="70"/>
    </row>
    <row r="879" spans="1:26" ht="15.75" customHeight="1" x14ac:dyDescent="0.35">
      <c r="A879" s="70"/>
      <c r="B879" s="70"/>
      <c r="C879" s="70"/>
      <c r="D879" s="70"/>
      <c r="E879" s="70"/>
      <c r="F879" s="70"/>
      <c r="G879" s="70"/>
      <c r="H879" s="70"/>
      <c r="I879" s="70"/>
      <c r="J879" s="70"/>
      <c r="K879" s="70"/>
      <c r="L879" s="70"/>
      <c r="M879" s="70"/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/>
      <c r="Y879" s="70"/>
      <c r="Z879" s="70"/>
    </row>
    <row r="880" spans="1:26" ht="15.75" customHeight="1" x14ac:dyDescent="0.35">
      <c r="A880" s="70"/>
      <c r="B880" s="70"/>
      <c r="C880" s="70"/>
      <c r="D880" s="70"/>
      <c r="E880" s="70"/>
      <c r="F880" s="70"/>
      <c r="G880" s="70"/>
      <c r="H880" s="70"/>
      <c r="I880" s="70"/>
      <c r="J880" s="70"/>
      <c r="K880" s="70"/>
      <c r="L880" s="70"/>
      <c r="M880" s="70"/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/>
      <c r="Y880" s="70"/>
      <c r="Z880" s="70"/>
    </row>
    <row r="881" spans="1:26" ht="15.75" customHeight="1" x14ac:dyDescent="0.35">
      <c r="A881" s="70"/>
      <c r="B881" s="70"/>
      <c r="C881" s="70"/>
      <c r="D881" s="70"/>
      <c r="E881" s="70"/>
      <c r="F881" s="70"/>
      <c r="G881" s="70"/>
      <c r="H881" s="70"/>
      <c r="I881" s="70"/>
      <c r="J881" s="70"/>
      <c r="K881" s="70"/>
      <c r="L881" s="70"/>
      <c r="M881" s="70"/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/>
      <c r="Y881" s="70"/>
      <c r="Z881" s="70"/>
    </row>
    <row r="882" spans="1:26" ht="15.75" customHeight="1" x14ac:dyDescent="0.35">
      <c r="A882" s="70"/>
      <c r="B882" s="70"/>
      <c r="C882" s="70"/>
      <c r="D882" s="70"/>
      <c r="E882" s="70"/>
      <c r="F882" s="70"/>
      <c r="G882" s="70"/>
      <c r="H882" s="70"/>
      <c r="I882" s="70"/>
      <c r="J882" s="70"/>
      <c r="K882" s="70"/>
      <c r="L882" s="70"/>
      <c r="M882" s="70"/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/>
      <c r="Y882" s="70"/>
      <c r="Z882" s="70"/>
    </row>
    <row r="883" spans="1:26" ht="15.75" customHeight="1" x14ac:dyDescent="0.35">
      <c r="A883" s="70"/>
      <c r="B883" s="70"/>
      <c r="C883" s="70"/>
      <c r="D883" s="70"/>
      <c r="E883" s="70"/>
      <c r="F883" s="70"/>
      <c r="G883" s="70"/>
      <c r="H883" s="70"/>
      <c r="I883" s="70"/>
      <c r="J883" s="70"/>
      <c r="K883" s="70"/>
      <c r="L883" s="70"/>
      <c r="M883" s="70"/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/>
      <c r="Y883" s="70"/>
      <c r="Z883" s="70"/>
    </row>
    <row r="884" spans="1:26" ht="15.75" customHeight="1" x14ac:dyDescent="0.35">
      <c r="A884" s="70"/>
      <c r="B884" s="70"/>
      <c r="C884" s="70"/>
      <c r="D884" s="70"/>
      <c r="E884" s="70"/>
      <c r="F884" s="70"/>
      <c r="G884" s="70"/>
      <c r="H884" s="70"/>
      <c r="I884" s="70"/>
      <c r="J884" s="70"/>
      <c r="K884" s="70"/>
      <c r="L884" s="70"/>
      <c r="M884" s="70"/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/>
      <c r="Y884" s="70"/>
      <c r="Z884" s="70"/>
    </row>
    <row r="885" spans="1:26" ht="15.75" customHeight="1" x14ac:dyDescent="0.35">
      <c r="A885" s="70"/>
      <c r="B885" s="70"/>
      <c r="C885" s="70"/>
      <c r="D885" s="70"/>
      <c r="E885" s="70"/>
      <c r="F885" s="70"/>
      <c r="G885" s="70"/>
      <c r="H885" s="70"/>
      <c r="I885" s="70"/>
      <c r="J885" s="70"/>
      <c r="K885" s="70"/>
      <c r="L885" s="70"/>
      <c r="M885" s="70"/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/>
      <c r="Y885" s="70"/>
      <c r="Z885" s="70"/>
    </row>
    <row r="886" spans="1:26" ht="15.75" customHeight="1" x14ac:dyDescent="0.35">
      <c r="A886" s="70"/>
      <c r="B886" s="70"/>
      <c r="C886" s="70"/>
      <c r="D886" s="70"/>
      <c r="E886" s="70"/>
      <c r="F886" s="70"/>
      <c r="G886" s="70"/>
      <c r="H886" s="70"/>
      <c r="I886" s="70"/>
      <c r="J886" s="70"/>
      <c r="K886" s="70"/>
      <c r="L886" s="70"/>
      <c r="M886" s="70"/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/>
      <c r="Y886" s="70"/>
      <c r="Z886" s="70"/>
    </row>
    <row r="887" spans="1:26" ht="15.75" customHeight="1" x14ac:dyDescent="0.35">
      <c r="A887" s="70"/>
      <c r="B887" s="70"/>
      <c r="C887" s="70"/>
      <c r="D887" s="70"/>
      <c r="E887" s="70"/>
      <c r="F887" s="70"/>
      <c r="G887" s="70"/>
      <c r="H887" s="70"/>
      <c r="I887" s="70"/>
      <c r="J887" s="70"/>
      <c r="K887" s="70"/>
      <c r="L887" s="70"/>
      <c r="M887" s="70"/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/>
      <c r="Y887" s="70"/>
      <c r="Z887" s="70"/>
    </row>
    <row r="888" spans="1:26" ht="15.75" customHeight="1" x14ac:dyDescent="0.35">
      <c r="A888" s="70"/>
      <c r="B888" s="70"/>
      <c r="C888" s="70"/>
      <c r="D888" s="70"/>
      <c r="E888" s="70"/>
      <c r="F888" s="70"/>
      <c r="G888" s="70"/>
      <c r="H888" s="70"/>
      <c r="I888" s="70"/>
      <c r="J888" s="70"/>
      <c r="K888" s="70"/>
      <c r="L888" s="70"/>
      <c r="M888" s="70"/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/>
      <c r="Y888" s="70"/>
      <c r="Z888" s="70"/>
    </row>
    <row r="889" spans="1:26" ht="15.75" customHeight="1" x14ac:dyDescent="0.35">
      <c r="A889" s="70"/>
      <c r="B889" s="70"/>
      <c r="C889" s="70"/>
      <c r="D889" s="70"/>
      <c r="E889" s="70"/>
      <c r="F889" s="70"/>
      <c r="G889" s="70"/>
      <c r="H889" s="70"/>
      <c r="I889" s="70"/>
      <c r="J889" s="70"/>
      <c r="K889" s="70"/>
      <c r="L889" s="70"/>
      <c r="M889" s="70"/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/>
      <c r="Y889" s="70"/>
      <c r="Z889" s="70"/>
    </row>
    <row r="890" spans="1:26" ht="15.75" customHeight="1" x14ac:dyDescent="0.35">
      <c r="A890" s="70"/>
      <c r="B890" s="70"/>
      <c r="C890" s="70"/>
      <c r="D890" s="70"/>
      <c r="E890" s="70"/>
      <c r="F890" s="70"/>
      <c r="G890" s="70"/>
      <c r="H890" s="70"/>
      <c r="I890" s="70"/>
      <c r="J890" s="70"/>
      <c r="K890" s="70"/>
      <c r="L890" s="70"/>
      <c r="M890" s="70"/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/>
      <c r="Y890" s="70"/>
      <c r="Z890" s="70"/>
    </row>
    <row r="891" spans="1:26" ht="15.75" customHeight="1" x14ac:dyDescent="0.35">
      <c r="A891" s="70"/>
      <c r="B891" s="70"/>
      <c r="C891" s="70"/>
      <c r="D891" s="70"/>
      <c r="E891" s="70"/>
      <c r="F891" s="70"/>
      <c r="G891" s="70"/>
      <c r="H891" s="70"/>
      <c r="I891" s="70"/>
      <c r="J891" s="70"/>
      <c r="K891" s="70"/>
      <c r="L891" s="70"/>
      <c r="M891" s="70"/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/>
      <c r="Y891" s="70"/>
      <c r="Z891" s="70"/>
    </row>
    <row r="892" spans="1:26" ht="15.75" customHeight="1" x14ac:dyDescent="0.35">
      <c r="A892" s="70"/>
      <c r="B892" s="70"/>
      <c r="C892" s="70"/>
      <c r="D892" s="70"/>
      <c r="E892" s="70"/>
      <c r="F892" s="70"/>
      <c r="G892" s="70"/>
      <c r="H892" s="70"/>
      <c r="I892" s="70"/>
      <c r="J892" s="70"/>
      <c r="K892" s="70"/>
      <c r="L892" s="70"/>
      <c r="M892" s="70"/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/>
      <c r="Y892" s="70"/>
      <c r="Z892" s="70"/>
    </row>
    <row r="893" spans="1:26" ht="15.75" customHeight="1" x14ac:dyDescent="0.35">
      <c r="A893" s="70"/>
      <c r="B893" s="70"/>
      <c r="C893" s="70"/>
      <c r="D893" s="70"/>
      <c r="E893" s="70"/>
      <c r="F893" s="70"/>
      <c r="G893" s="70"/>
      <c r="H893" s="70"/>
      <c r="I893" s="70"/>
      <c r="J893" s="70"/>
      <c r="K893" s="70"/>
      <c r="L893" s="70"/>
      <c r="M893" s="70"/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/>
      <c r="Y893" s="70"/>
      <c r="Z893" s="70"/>
    </row>
    <row r="894" spans="1:26" ht="15.75" customHeight="1" x14ac:dyDescent="0.35">
      <c r="A894" s="70"/>
      <c r="B894" s="70"/>
      <c r="C894" s="70"/>
      <c r="D894" s="70"/>
      <c r="E894" s="70"/>
      <c r="F894" s="70"/>
      <c r="G894" s="70"/>
      <c r="H894" s="70"/>
      <c r="I894" s="70"/>
      <c r="J894" s="70"/>
      <c r="K894" s="70"/>
      <c r="L894" s="70"/>
      <c r="M894" s="70"/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/>
      <c r="Y894" s="70"/>
      <c r="Z894" s="70"/>
    </row>
    <row r="895" spans="1:26" ht="15.75" customHeight="1" x14ac:dyDescent="0.35">
      <c r="A895" s="70"/>
      <c r="B895" s="70"/>
      <c r="C895" s="70"/>
      <c r="D895" s="70"/>
      <c r="E895" s="70"/>
      <c r="F895" s="70"/>
      <c r="G895" s="70"/>
      <c r="H895" s="70"/>
      <c r="I895" s="70"/>
      <c r="J895" s="70"/>
      <c r="K895" s="70"/>
      <c r="L895" s="70"/>
      <c r="M895" s="70"/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/>
      <c r="Y895" s="70"/>
      <c r="Z895" s="70"/>
    </row>
    <row r="896" spans="1:26" ht="15.75" customHeight="1" x14ac:dyDescent="0.35">
      <c r="A896" s="70"/>
      <c r="B896" s="70"/>
      <c r="C896" s="70"/>
      <c r="D896" s="70"/>
      <c r="E896" s="70"/>
      <c r="F896" s="70"/>
      <c r="G896" s="70"/>
      <c r="H896" s="70"/>
      <c r="I896" s="70"/>
      <c r="J896" s="70"/>
      <c r="K896" s="70"/>
      <c r="L896" s="70"/>
      <c r="M896" s="70"/>
      <c r="N896" s="70"/>
      <c r="O896" s="70"/>
      <c r="P896" s="70"/>
      <c r="Q896" s="70"/>
      <c r="R896" s="70"/>
      <c r="S896" s="70"/>
      <c r="T896" s="70"/>
      <c r="U896" s="70"/>
      <c r="V896" s="70"/>
      <c r="W896" s="70"/>
      <c r="X896" s="70"/>
      <c r="Y896" s="70"/>
      <c r="Z896" s="70"/>
    </row>
    <row r="897" spans="1:26" ht="15.75" customHeight="1" x14ac:dyDescent="0.35">
      <c r="A897" s="70"/>
      <c r="B897" s="70"/>
      <c r="C897" s="70"/>
      <c r="D897" s="70"/>
      <c r="E897" s="70"/>
      <c r="F897" s="70"/>
      <c r="G897" s="70"/>
      <c r="H897" s="70"/>
      <c r="I897" s="70"/>
      <c r="J897" s="70"/>
      <c r="K897" s="70"/>
      <c r="L897" s="70"/>
      <c r="M897" s="70"/>
      <c r="N897" s="70"/>
      <c r="O897" s="70"/>
      <c r="P897" s="70"/>
      <c r="Q897" s="70"/>
      <c r="R897" s="70"/>
      <c r="S897" s="70"/>
      <c r="T897" s="70"/>
      <c r="U897" s="70"/>
      <c r="V897" s="70"/>
      <c r="W897" s="70"/>
      <c r="X897" s="70"/>
      <c r="Y897" s="70"/>
      <c r="Z897" s="70"/>
    </row>
    <row r="898" spans="1:26" ht="15.75" customHeight="1" x14ac:dyDescent="0.35">
      <c r="A898" s="70"/>
      <c r="B898" s="70"/>
      <c r="C898" s="70"/>
      <c r="D898" s="70"/>
      <c r="E898" s="70"/>
      <c r="F898" s="70"/>
      <c r="G898" s="70"/>
      <c r="H898" s="70"/>
      <c r="I898" s="70"/>
      <c r="J898" s="70"/>
      <c r="K898" s="70"/>
      <c r="L898" s="70"/>
      <c r="M898" s="70"/>
      <c r="N898" s="70"/>
      <c r="O898" s="70"/>
      <c r="P898" s="70"/>
      <c r="Q898" s="70"/>
      <c r="R898" s="70"/>
      <c r="S898" s="70"/>
      <c r="T898" s="70"/>
      <c r="U898" s="70"/>
      <c r="V898" s="70"/>
      <c r="W898" s="70"/>
      <c r="X898" s="70"/>
      <c r="Y898" s="70"/>
      <c r="Z898" s="70"/>
    </row>
    <row r="899" spans="1:26" ht="15.75" customHeight="1" x14ac:dyDescent="0.35">
      <c r="A899" s="70"/>
      <c r="B899" s="70"/>
      <c r="C899" s="70"/>
      <c r="D899" s="70"/>
      <c r="E899" s="70"/>
      <c r="F899" s="70"/>
      <c r="G899" s="70"/>
      <c r="H899" s="70"/>
      <c r="I899" s="70"/>
      <c r="J899" s="70"/>
      <c r="K899" s="70"/>
      <c r="L899" s="70"/>
      <c r="M899" s="70"/>
      <c r="N899" s="70"/>
      <c r="O899" s="70"/>
      <c r="P899" s="70"/>
      <c r="Q899" s="70"/>
      <c r="R899" s="70"/>
      <c r="S899" s="70"/>
      <c r="T899" s="70"/>
      <c r="U899" s="70"/>
      <c r="V899" s="70"/>
      <c r="W899" s="70"/>
      <c r="X899" s="70"/>
      <c r="Y899" s="70"/>
      <c r="Z899" s="70"/>
    </row>
    <row r="900" spans="1:26" ht="15.75" customHeight="1" x14ac:dyDescent="0.35">
      <c r="A900" s="70"/>
      <c r="B900" s="70"/>
      <c r="C900" s="70"/>
      <c r="D900" s="70"/>
      <c r="E900" s="70"/>
      <c r="F900" s="70"/>
      <c r="G900" s="70"/>
      <c r="H900" s="70"/>
      <c r="I900" s="70"/>
      <c r="J900" s="70"/>
      <c r="K900" s="70"/>
      <c r="L900" s="70"/>
      <c r="M900" s="70"/>
      <c r="N900" s="70"/>
      <c r="O900" s="70"/>
      <c r="P900" s="70"/>
      <c r="Q900" s="70"/>
      <c r="R900" s="70"/>
      <c r="S900" s="70"/>
      <c r="T900" s="70"/>
      <c r="U900" s="70"/>
      <c r="V900" s="70"/>
      <c r="W900" s="70"/>
      <c r="X900" s="70"/>
      <c r="Y900" s="70"/>
      <c r="Z900" s="70"/>
    </row>
    <row r="901" spans="1:26" ht="15.75" customHeight="1" x14ac:dyDescent="0.35">
      <c r="A901" s="70"/>
      <c r="B901" s="70"/>
      <c r="C901" s="70"/>
      <c r="D901" s="70"/>
      <c r="E901" s="70"/>
      <c r="F901" s="70"/>
      <c r="G901" s="70"/>
      <c r="H901" s="70"/>
      <c r="I901" s="70"/>
      <c r="J901" s="70"/>
      <c r="K901" s="70"/>
      <c r="L901" s="70"/>
      <c r="M901" s="70"/>
      <c r="N901" s="70"/>
      <c r="O901" s="70"/>
      <c r="P901" s="70"/>
      <c r="Q901" s="70"/>
      <c r="R901" s="70"/>
      <c r="S901" s="70"/>
      <c r="T901" s="70"/>
      <c r="U901" s="70"/>
      <c r="V901" s="70"/>
      <c r="W901" s="70"/>
      <c r="X901" s="70"/>
      <c r="Y901" s="70"/>
      <c r="Z901" s="70"/>
    </row>
    <row r="902" spans="1:26" ht="15.75" customHeight="1" x14ac:dyDescent="0.35">
      <c r="A902" s="70"/>
      <c r="B902" s="70"/>
      <c r="C902" s="70"/>
      <c r="D902" s="70"/>
      <c r="E902" s="70"/>
      <c r="F902" s="70"/>
      <c r="G902" s="70"/>
      <c r="H902" s="70"/>
      <c r="I902" s="70"/>
      <c r="J902" s="70"/>
      <c r="K902" s="70"/>
      <c r="L902" s="70"/>
      <c r="M902" s="70"/>
      <c r="N902" s="70"/>
      <c r="O902" s="70"/>
      <c r="P902" s="70"/>
      <c r="Q902" s="70"/>
      <c r="R902" s="70"/>
      <c r="S902" s="70"/>
      <c r="T902" s="70"/>
      <c r="U902" s="70"/>
      <c r="V902" s="70"/>
      <c r="W902" s="70"/>
      <c r="X902" s="70"/>
      <c r="Y902" s="70"/>
      <c r="Z902" s="70"/>
    </row>
    <row r="903" spans="1:26" ht="15.75" customHeight="1" x14ac:dyDescent="0.35">
      <c r="A903" s="70"/>
      <c r="B903" s="70"/>
      <c r="C903" s="70"/>
      <c r="D903" s="70"/>
      <c r="E903" s="70"/>
      <c r="F903" s="70"/>
      <c r="G903" s="70"/>
      <c r="H903" s="70"/>
      <c r="I903" s="70"/>
      <c r="J903" s="70"/>
      <c r="K903" s="70"/>
      <c r="L903" s="70"/>
      <c r="M903" s="70"/>
      <c r="N903" s="70"/>
      <c r="O903" s="70"/>
      <c r="P903" s="70"/>
      <c r="Q903" s="70"/>
      <c r="R903" s="70"/>
      <c r="S903" s="70"/>
      <c r="T903" s="70"/>
      <c r="U903" s="70"/>
      <c r="V903" s="70"/>
      <c r="W903" s="70"/>
      <c r="X903" s="70"/>
      <c r="Y903" s="70"/>
      <c r="Z903" s="70"/>
    </row>
    <row r="904" spans="1:26" ht="15.75" customHeight="1" x14ac:dyDescent="0.35">
      <c r="A904" s="70"/>
      <c r="B904" s="70"/>
      <c r="C904" s="70"/>
      <c r="D904" s="70"/>
      <c r="E904" s="70"/>
      <c r="F904" s="70"/>
      <c r="G904" s="70"/>
      <c r="H904" s="70"/>
      <c r="I904" s="70"/>
      <c r="J904" s="70"/>
      <c r="K904" s="70"/>
      <c r="L904" s="70"/>
      <c r="M904" s="70"/>
      <c r="N904" s="70"/>
      <c r="O904" s="70"/>
      <c r="P904" s="70"/>
      <c r="Q904" s="70"/>
      <c r="R904" s="70"/>
      <c r="S904" s="70"/>
      <c r="T904" s="70"/>
      <c r="U904" s="70"/>
      <c r="V904" s="70"/>
      <c r="W904" s="70"/>
      <c r="X904" s="70"/>
      <c r="Y904" s="70"/>
      <c r="Z904" s="70"/>
    </row>
    <row r="905" spans="1:26" ht="15.75" customHeight="1" x14ac:dyDescent="0.35">
      <c r="A905" s="70"/>
      <c r="B905" s="70"/>
      <c r="C905" s="70"/>
      <c r="D905" s="70"/>
      <c r="E905" s="70"/>
      <c r="F905" s="70"/>
      <c r="G905" s="70"/>
      <c r="H905" s="70"/>
      <c r="I905" s="70"/>
      <c r="J905" s="70"/>
      <c r="K905" s="70"/>
      <c r="L905" s="70"/>
      <c r="M905" s="70"/>
      <c r="N905" s="70"/>
      <c r="O905" s="70"/>
      <c r="P905" s="70"/>
      <c r="Q905" s="70"/>
      <c r="R905" s="70"/>
      <c r="S905" s="70"/>
      <c r="T905" s="70"/>
      <c r="U905" s="70"/>
      <c r="V905" s="70"/>
      <c r="W905" s="70"/>
      <c r="X905" s="70"/>
      <c r="Y905" s="70"/>
      <c r="Z905" s="70"/>
    </row>
    <row r="906" spans="1:26" ht="15.75" customHeight="1" x14ac:dyDescent="0.35">
      <c r="A906" s="70"/>
      <c r="B906" s="70"/>
      <c r="C906" s="70"/>
      <c r="D906" s="70"/>
      <c r="E906" s="70"/>
      <c r="F906" s="70"/>
      <c r="G906" s="70"/>
      <c r="H906" s="70"/>
      <c r="I906" s="70"/>
      <c r="J906" s="70"/>
      <c r="K906" s="70"/>
      <c r="L906" s="70"/>
      <c r="M906" s="70"/>
      <c r="N906" s="70"/>
      <c r="O906" s="70"/>
      <c r="P906" s="70"/>
      <c r="Q906" s="70"/>
      <c r="R906" s="70"/>
      <c r="S906" s="70"/>
      <c r="T906" s="70"/>
      <c r="U906" s="70"/>
      <c r="V906" s="70"/>
      <c r="W906" s="70"/>
      <c r="X906" s="70"/>
      <c r="Y906" s="70"/>
      <c r="Z906" s="70"/>
    </row>
    <row r="907" spans="1:26" ht="15.75" customHeight="1" x14ac:dyDescent="0.35">
      <c r="A907" s="70"/>
      <c r="B907" s="70"/>
      <c r="C907" s="70"/>
      <c r="D907" s="70"/>
      <c r="E907" s="70"/>
      <c r="F907" s="70"/>
      <c r="G907" s="70"/>
      <c r="H907" s="70"/>
      <c r="I907" s="70"/>
      <c r="J907" s="70"/>
      <c r="K907" s="70"/>
      <c r="L907" s="70"/>
      <c r="M907" s="70"/>
      <c r="N907" s="70"/>
      <c r="O907" s="70"/>
      <c r="P907" s="70"/>
      <c r="Q907" s="70"/>
      <c r="R907" s="70"/>
      <c r="S907" s="70"/>
      <c r="T907" s="70"/>
      <c r="U907" s="70"/>
      <c r="V907" s="70"/>
      <c r="W907" s="70"/>
      <c r="X907" s="70"/>
      <c r="Y907" s="70"/>
      <c r="Z907" s="70"/>
    </row>
    <row r="908" spans="1:26" ht="15.75" customHeight="1" x14ac:dyDescent="0.35">
      <c r="A908" s="70"/>
      <c r="B908" s="70"/>
      <c r="C908" s="70"/>
      <c r="D908" s="70"/>
      <c r="E908" s="70"/>
      <c r="F908" s="70"/>
      <c r="G908" s="70"/>
      <c r="H908" s="70"/>
      <c r="I908" s="70"/>
      <c r="J908" s="70"/>
      <c r="K908" s="70"/>
      <c r="L908" s="70"/>
      <c r="M908" s="70"/>
      <c r="N908" s="70"/>
      <c r="O908" s="70"/>
      <c r="P908" s="70"/>
      <c r="Q908" s="70"/>
      <c r="R908" s="70"/>
      <c r="S908" s="70"/>
      <c r="T908" s="70"/>
      <c r="U908" s="70"/>
      <c r="V908" s="70"/>
      <c r="W908" s="70"/>
      <c r="X908" s="70"/>
      <c r="Y908" s="70"/>
      <c r="Z908" s="70"/>
    </row>
    <row r="909" spans="1:26" ht="15.75" customHeight="1" x14ac:dyDescent="0.35">
      <c r="A909" s="70"/>
      <c r="B909" s="70"/>
      <c r="C909" s="70"/>
      <c r="D909" s="70"/>
      <c r="E909" s="70"/>
      <c r="F909" s="70"/>
      <c r="G909" s="70"/>
      <c r="H909" s="70"/>
      <c r="I909" s="70"/>
      <c r="J909" s="70"/>
      <c r="K909" s="70"/>
      <c r="L909" s="70"/>
      <c r="M909" s="70"/>
      <c r="N909" s="70"/>
      <c r="O909" s="70"/>
      <c r="P909" s="70"/>
      <c r="Q909" s="70"/>
      <c r="R909" s="70"/>
      <c r="S909" s="70"/>
      <c r="T909" s="70"/>
      <c r="U909" s="70"/>
      <c r="V909" s="70"/>
      <c r="W909" s="70"/>
      <c r="X909" s="70"/>
      <c r="Y909" s="70"/>
      <c r="Z909" s="70"/>
    </row>
    <row r="910" spans="1:26" ht="15.75" customHeight="1" x14ac:dyDescent="0.35">
      <c r="A910" s="70"/>
      <c r="B910" s="70"/>
      <c r="C910" s="70"/>
      <c r="D910" s="70"/>
      <c r="E910" s="70"/>
      <c r="F910" s="70"/>
      <c r="G910" s="70"/>
      <c r="H910" s="70"/>
      <c r="I910" s="70"/>
      <c r="J910" s="70"/>
      <c r="K910" s="70"/>
      <c r="L910" s="70"/>
      <c r="M910" s="70"/>
      <c r="N910" s="70"/>
      <c r="O910" s="70"/>
      <c r="P910" s="70"/>
      <c r="Q910" s="70"/>
      <c r="R910" s="70"/>
      <c r="S910" s="70"/>
      <c r="T910" s="70"/>
      <c r="U910" s="70"/>
      <c r="V910" s="70"/>
      <c r="W910" s="70"/>
      <c r="X910" s="70"/>
      <c r="Y910" s="70"/>
      <c r="Z910" s="70"/>
    </row>
    <row r="911" spans="1:26" ht="15.75" customHeight="1" x14ac:dyDescent="0.35">
      <c r="A911" s="70"/>
      <c r="B911" s="70"/>
      <c r="C911" s="70"/>
      <c r="D911" s="70"/>
      <c r="E911" s="70"/>
      <c r="F911" s="70"/>
      <c r="G911" s="70"/>
      <c r="H911" s="70"/>
      <c r="I911" s="70"/>
      <c r="J911" s="70"/>
      <c r="K911" s="70"/>
      <c r="L911" s="70"/>
      <c r="M911" s="70"/>
      <c r="N911" s="70"/>
      <c r="O911" s="70"/>
      <c r="P911" s="70"/>
      <c r="Q911" s="70"/>
      <c r="R911" s="70"/>
      <c r="S911" s="70"/>
      <c r="T911" s="70"/>
      <c r="U911" s="70"/>
      <c r="V911" s="70"/>
      <c r="W911" s="70"/>
      <c r="X911" s="70"/>
      <c r="Y911" s="70"/>
      <c r="Z911" s="70"/>
    </row>
    <row r="912" spans="1:26" ht="15.75" customHeight="1" x14ac:dyDescent="0.35">
      <c r="A912" s="70"/>
      <c r="B912" s="70"/>
      <c r="C912" s="70"/>
      <c r="D912" s="70"/>
      <c r="E912" s="70"/>
      <c r="F912" s="70"/>
      <c r="G912" s="70"/>
      <c r="H912" s="70"/>
      <c r="I912" s="70"/>
      <c r="J912" s="70"/>
      <c r="K912" s="70"/>
      <c r="L912" s="70"/>
      <c r="M912" s="70"/>
      <c r="N912" s="70"/>
      <c r="O912" s="70"/>
      <c r="P912" s="70"/>
      <c r="Q912" s="70"/>
      <c r="R912" s="70"/>
      <c r="S912" s="70"/>
      <c r="T912" s="70"/>
      <c r="U912" s="70"/>
      <c r="V912" s="70"/>
      <c r="W912" s="70"/>
      <c r="X912" s="70"/>
      <c r="Y912" s="70"/>
      <c r="Z912" s="70"/>
    </row>
    <row r="913" spans="1:26" ht="15.75" customHeight="1" x14ac:dyDescent="0.35">
      <c r="A913" s="70"/>
      <c r="B913" s="70"/>
      <c r="C913" s="70"/>
      <c r="D913" s="70"/>
      <c r="E913" s="70"/>
      <c r="F913" s="70"/>
      <c r="G913" s="70"/>
      <c r="H913" s="70"/>
      <c r="I913" s="70"/>
      <c r="J913" s="70"/>
      <c r="K913" s="70"/>
      <c r="L913" s="70"/>
      <c r="M913" s="70"/>
      <c r="N913" s="70"/>
      <c r="O913" s="70"/>
      <c r="P913" s="70"/>
      <c r="Q913" s="70"/>
      <c r="R913" s="70"/>
      <c r="S913" s="70"/>
      <c r="T913" s="70"/>
      <c r="U913" s="70"/>
      <c r="V913" s="70"/>
      <c r="W913" s="70"/>
      <c r="X913" s="70"/>
      <c r="Y913" s="70"/>
      <c r="Z913" s="70"/>
    </row>
    <row r="914" spans="1:26" ht="15.75" customHeight="1" x14ac:dyDescent="0.35">
      <c r="A914" s="70"/>
      <c r="B914" s="70"/>
      <c r="C914" s="70"/>
      <c r="D914" s="70"/>
      <c r="E914" s="70"/>
      <c r="F914" s="70"/>
      <c r="G914" s="70"/>
      <c r="H914" s="70"/>
      <c r="I914" s="70"/>
      <c r="J914" s="70"/>
      <c r="K914" s="70"/>
      <c r="L914" s="70"/>
      <c r="M914" s="70"/>
      <c r="N914" s="70"/>
      <c r="O914" s="70"/>
      <c r="P914" s="70"/>
      <c r="Q914" s="70"/>
      <c r="R914" s="70"/>
      <c r="S914" s="70"/>
      <c r="T914" s="70"/>
      <c r="U914" s="70"/>
      <c r="V914" s="70"/>
      <c r="W914" s="70"/>
      <c r="X914" s="70"/>
      <c r="Y914" s="70"/>
      <c r="Z914" s="70"/>
    </row>
    <row r="915" spans="1:26" ht="15.75" customHeight="1" x14ac:dyDescent="0.35">
      <c r="A915" s="70"/>
      <c r="B915" s="70"/>
      <c r="C915" s="70"/>
      <c r="D915" s="70"/>
      <c r="E915" s="70"/>
      <c r="F915" s="70"/>
      <c r="G915" s="70"/>
      <c r="H915" s="70"/>
      <c r="I915" s="70"/>
      <c r="J915" s="70"/>
      <c r="K915" s="70"/>
      <c r="L915" s="70"/>
      <c r="M915" s="70"/>
      <c r="N915" s="70"/>
      <c r="O915" s="70"/>
      <c r="P915" s="70"/>
      <c r="Q915" s="70"/>
      <c r="R915" s="70"/>
      <c r="S915" s="70"/>
      <c r="T915" s="70"/>
      <c r="U915" s="70"/>
      <c r="V915" s="70"/>
      <c r="W915" s="70"/>
      <c r="X915" s="70"/>
      <c r="Y915" s="70"/>
      <c r="Z915" s="70"/>
    </row>
    <row r="916" spans="1:26" ht="15.75" customHeight="1" x14ac:dyDescent="0.35">
      <c r="A916" s="70"/>
      <c r="B916" s="70"/>
      <c r="C916" s="70"/>
      <c r="D916" s="70"/>
      <c r="E916" s="70"/>
      <c r="F916" s="70"/>
      <c r="G916" s="70"/>
      <c r="H916" s="70"/>
      <c r="I916" s="70"/>
      <c r="J916" s="70"/>
      <c r="K916" s="70"/>
      <c r="L916" s="70"/>
      <c r="M916" s="70"/>
      <c r="N916" s="70"/>
      <c r="O916" s="70"/>
      <c r="P916" s="70"/>
      <c r="Q916" s="70"/>
      <c r="R916" s="70"/>
      <c r="S916" s="70"/>
      <c r="T916" s="70"/>
      <c r="U916" s="70"/>
      <c r="V916" s="70"/>
      <c r="W916" s="70"/>
      <c r="X916" s="70"/>
      <c r="Y916" s="70"/>
      <c r="Z916" s="70"/>
    </row>
    <row r="917" spans="1:26" ht="15.75" customHeight="1" x14ac:dyDescent="0.35">
      <c r="A917" s="70"/>
      <c r="B917" s="70"/>
      <c r="C917" s="70"/>
      <c r="D917" s="70"/>
      <c r="E917" s="70"/>
      <c r="F917" s="70"/>
      <c r="G917" s="70"/>
      <c r="H917" s="70"/>
      <c r="I917" s="70"/>
      <c r="J917" s="70"/>
      <c r="K917" s="70"/>
      <c r="L917" s="70"/>
      <c r="M917" s="70"/>
      <c r="N917" s="70"/>
      <c r="O917" s="70"/>
      <c r="P917" s="70"/>
      <c r="Q917" s="70"/>
      <c r="R917" s="70"/>
      <c r="S917" s="70"/>
      <c r="T917" s="70"/>
      <c r="U917" s="70"/>
      <c r="V917" s="70"/>
      <c r="W917" s="70"/>
      <c r="X917" s="70"/>
      <c r="Y917" s="70"/>
      <c r="Z917" s="70"/>
    </row>
    <row r="918" spans="1:26" ht="15.75" customHeight="1" x14ac:dyDescent="0.35">
      <c r="A918" s="70"/>
      <c r="B918" s="70"/>
      <c r="C918" s="70"/>
      <c r="D918" s="70"/>
      <c r="E918" s="70"/>
      <c r="F918" s="70"/>
      <c r="G918" s="70"/>
      <c r="H918" s="70"/>
      <c r="I918" s="70"/>
      <c r="J918" s="70"/>
      <c r="K918" s="70"/>
      <c r="L918" s="70"/>
      <c r="M918" s="70"/>
      <c r="N918" s="70"/>
      <c r="O918" s="70"/>
      <c r="P918" s="70"/>
      <c r="Q918" s="70"/>
      <c r="R918" s="70"/>
      <c r="S918" s="70"/>
      <c r="T918" s="70"/>
      <c r="U918" s="70"/>
      <c r="V918" s="70"/>
      <c r="W918" s="70"/>
      <c r="X918" s="70"/>
      <c r="Y918" s="70"/>
      <c r="Z918" s="70"/>
    </row>
    <row r="919" spans="1:26" ht="15.75" customHeight="1" x14ac:dyDescent="0.35">
      <c r="A919" s="70"/>
      <c r="B919" s="70"/>
      <c r="C919" s="70"/>
      <c r="D919" s="70"/>
      <c r="E919" s="70"/>
      <c r="F919" s="70"/>
      <c r="G919" s="70"/>
      <c r="H919" s="70"/>
      <c r="I919" s="70"/>
      <c r="J919" s="70"/>
      <c r="K919" s="70"/>
      <c r="L919" s="70"/>
      <c r="M919" s="70"/>
      <c r="N919" s="70"/>
      <c r="O919" s="70"/>
      <c r="P919" s="70"/>
      <c r="Q919" s="70"/>
      <c r="R919" s="70"/>
      <c r="S919" s="70"/>
      <c r="T919" s="70"/>
      <c r="U919" s="70"/>
      <c r="V919" s="70"/>
      <c r="W919" s="70"/>
      <c r="X919" s="70"/>
      <c r="Y919" s="70"/>
      <c r="Z919" s="70"/>
    </row>
    <row r="920" spans="1:26" ht="15.75" customHeight="1" x14ac:dyDescent="0.35">
      <c r="A920" s="70"/>
      <c r="B920" s="70"/>
      <c r="C920" s="70"/>
      <c r="D920" s="70"/>
      <c r="E920" s="70"/>
      <c r="F920" s="70"/>
      <c r="G920" s="70"/>
      <c r="H920" s="70"/>
      <c r="I920" s="70"/>
      <c r="J920" s="70"/>
      <c r="K920" s="70"/>
      <c r="L920" s="70"/>
      <c r="M920" s="70"/>
      <c r="N920" s="70"/>
      <c r="O920" s="70"/>
      <c r="P920" s="70"/>
      <c r="Q920" s="70"/>
      <c r="R920" s="70"/>
      <c r="S920" s="70"/>
      <c r="T920" s="70"/>
      <c r="U920" s="70"/>
      <c r="V920" s="70"/>
      <c r="W920" s="70"/>
      <c r="X920" s="70"/>
      <c r="Y920" s="70"/>
      <c r="Z920" s="70"/>
    </row>
    <row r="921" spans="1:26" ht="15.75" customHeight="1" x14ac:dyDescent="0.35">
      <c r="A921" s="70"/>
      <c r="B921" s="70"/>
      <c r="C921" s="70"/>
      <c r="D921" s="70"/>
      <c r="E921" s="70"/>
      <c r="F921" s="70"/>
      <c r="G921" s="70"/>
      <c r="H921" s="70"/>
      <c r="I921" s="70"/>
      <c r="J921" s="70"/>
      <c r="K921" s="70"/>
      <c r="L921" s="70"/>
      <c r="M921" s="70"/>
      <c r="N921" s="70"/>
      <c r="O921" s="70"/>
      <c r="P921" s="70"/>
      <c r="Q921" s="70"/>
      <c r="R921" s="70"/>
      <c r="S921" s="70"/>
      <c r="T921" s="70"/>
      <c r="U921" s="70"/>
      <c r="V921" s="70"/>
      <c r="W921" s="70"/>
      <c r="X921" s="70"/>
      <c r="Y921" s="70"/>
      <c r="Z921" s="70"/>
    </row>
    <row r="922" spans="1:26" ht="15.75" customHeight="1" x14ac:dyDescent="0.35">
      <c r="A922" s="70"/>
      <c r="B922" s="70"/>
      <c r="C922" s="70"/>
      <c r="D922" s="70"/>
      <c r="E922" s="70"/>
      <c r="F922" s="70"/>
      <c r="G922" s="70"/>
      <c r="H922" s="70"/>
      <c r="I922" s="70"/>
      <c r="J922" s="70"/>
      <c r="K922" s="70"/>
      <c r="L922" s="70"/>
      <c r="M922" s="70"/>
      <c r="N922" s="70"/>
      <c r="O922" s="70"/>
      <c r="P922" s="70"/>
      <c r="Q922" s="70"/>
      <c r="R922" s="70"/>
      <c r="S922" s="70"/>
      <c r="T922" s="70"/>
      <c r="U922" s="70"/>
      <c r="V922" s="70"/>
      <c r="W922" s="70"/>
      <c r="X922" s="70"/>
      <c r="Y922" s="70"/>
      <c r="Z922" s="70"/>
    </row>
    <row r="923" spans="1:26" ht="15.75" customHeight="1" x14ac:dyDescent="0.35">
      <c r="A923" s="70"/>
      <c r="B923" s="70"/>
      <c r="C923" s="70"/>
      <c r="D923" s="70"/>
      <c r="E923" s="70"/>
      <c r="F923" s="70"/>
      <c r="G923" s="70"/>
      <c r="H923" s="70"/>
      <c r="I923" s="70"/>
      <c r="J923" s="70"/>
      <c r="K923" s="70"/>
      <c r="L923" s="70"/>
      <c r="M923" s="70"/>
      <c r="N923" s="70"/>
      <c r="O923" s="70"/>
      <c r="P923" s="70"/>
      <c r="Q923" s="70"/>
      <c r="R923" s="70"/>
      <c r="S923" s="70"/>
      <c r="T923" s="70"/>
      <c r="U923" s="70"/>
      <c r="V923" s="70"/>
      <c r="W923" s="70"/>
      <c r="X923" s="70"/>
      <c r="Y923" s="70"/>
      <c r="Z923" s="70"/>
    </row>
    <row r="924" spans="1:26" ht="15.75" customHeight="1" x14ac:dyDescent="0.35">
      <c r="A924" s="70"/>
      <c r="B924" s="70"/>
      <c r="C924" s="70"/>
      <c r="D924" s="70"/>
      <c r="E924" s="70"/>
      <c r="F924" s="70"/>
      <c r="G924" s="70"/>
      <c r="H924" s="70"/>
      <c r="I924" s="70"/>
      <c r="J924" s="70"/>
      <c r="K924" s="70"/>
      <c r="L924" s="70"/>
      <c r="M924" s="70"/>
      <c r="N924" s="70"/>
      <c r="O924" s="70"/>
      <c r="P924" s="70"/>
      <c r="Q924" s="70"/>
      <c r="R924" s="70"/>
      <c r="S924" s="70"/>
      <c r="T924" s="70"/>
      <c r="U924" s="70"/>
      <c r="V924" s="70"/>
      <c r="W924" s="70"/>
      <c r="X924" s="70"/>
      <c r="Y924" s="70"/>
      <c r="Z924" s="70"/>
    </row>
    <row r="925" spans="1:26" ht="15.75" customHeight="1" x14ac:dyDescent="0.35">
      <c r="A925" s="70"/>
      <c r="B925" s="70"/>
      <c r="C925" s="70"/>
      <c r="D925" s="70"/>
      <c r="E925" s="70"/>
      <c r="F925" s="70"/>
      <c r="G925" s="70"/>
      <c r="H925" s="70"/>
      <c r="I925" s="70"/>
      <c r="J925" s="70"/>
      <c r="K925" s="70"/>
      <c r="L925" s="70"/>
      <c r="M925" s="70"/>
      <c r="N925" s="70"/>
      <c r="O925" s="70"/>
      <c r="P925" s="70"/>
      <c r="Q925" s="70"/>
      <c r="R925" s="70"/>
      <c r="S925" s="70"/>
      <c r="T925" s="70"/>
      <c r="U925" s="70"/>
      <c r="V925" s="70"/>
      <c r="W925" s="70"/>
      <c r="X925" s="70"/>
      <c r="Y925" s="70"/>
      <c r="Z925" s="70"/>
    </row>
    <row r="926" spans="1:26" ht="15.75" customHeight="1" x14ac:dyDescent="0.35">
      <c r="A926" s="70"/>
      <c r="B926" s="70"/>
      <c r="C926" s="70"/>
      <c r="D926" s="70"/>
      <c r="E926" s="70"/>
      <c r="F926" s="70"/>
      <c r="G926" s="70"/>
      <c r="H926" s="70"/>
      <c r="I926" s="70"/>
      <c r="J926" s="70"/>
      <c r="K926" s="70"/>
      <c r="L926" s="70"/>
      <c r="M926" s="70"/>
      <c r="N926" s="70"/>
      <c r="O926" s="70"/>
      <c r="P926" s="70"/>
      <c r="Q926" s="70"/>
      <c r="R926" s="70"/>
      <c r="S926" s="70"/>
      <c r="T926" s="70"/>
      <c r="U926" s="70"/>
      <c r="V926" s="70"/>
      <c r="W926" s="70"/>
      <c r="X926" s="70"/>
      <c r="Y926" s="70"/>
      <c r="Z926" s="70"/>
    </row>
    <row r="927" spans="1:26" ht="15.75" customHeight="1" x14ac:dyDescent="0.35">
      <c r="A927" s="70"/>
      <c r="B927" s="70"/>
      <c r="C927" s="70"/>
      <c r="D927" s="70"/>
      <c r="E927" s="70"/>
      <c r="F927" s="70"/>
      <c r="G927" s="70"/>
      <c r="H927" s="70"/>
      <c r="I927" s="70"/>
      <c r="J927" s="70"/>
      <c r="K927" s="70"/>
      <c r="L927" s="70"/>
      <c r="M927" s="70"/>
      <c r="N927" s="70"/>
      <c r="O927" s="70"/>
      <c r="P927" s="70"/>
      <c r="Q927" s="70"/>
      <c r="R927" s="70"/>
      <c r="S927" s="70"/>
      <c r="T927" s="70"/>
      <c r="U927" s="70"/>
      <c r="V927" s="70"/>
      <c r="W927" s="70"/>
      <c r="X927" s="70"/>
      <c r="Y927" s="70"/>
      <c r="Z927" s="70"/>
    </row>
    <row r="928" spans="1:26" ht="15.75" customHeight="1" x14ac:dyDescent="0.35">
      <c r="A928" s="70"/>
      <c r="B928" s="70"/>
      <c r="C928" s="70"/>
      <c r="D928" s="70"/>
      <c r="E928" s="70"/>
      <c r="F928" s="70"/>
      <c r="G928" s="70"/>
      <c r="H928" s="70"/>
      <c r="I928" s="70"/>
      <c r="J928" s="70"/>
      <c r="K928" s="70"/>
      <c r="L928" s="70"/>
      <c r="M928" s="70"/>
      <c r="N928" s="70"/>
      <c r="O928" s="70"/>
      <c r="P928" s="70"/>
      <c r="Q928" s="70"/>
      <c r="R928" s="70"/>
      <c r="S928" s="70"/>
      <c r="T928" s="70"/>
      <c r="U928" s="70"/>
      <c r="V928" s="70"/>
      <c r="W928" s="70"/>
      <c r="X928" s="70"/>
      <c r="Y928" s="70"/>
      <c r="Z928" s="70"/>
    </row>
    <row r="929" spans="1:26" ht="15.75" customHeight="1" x14ac:dyDescent="0.35">
      <c r="A929" s="70"/>
      <c r="B929" s="70"/>
      <c r="C929" s="70"/>
      <c r="D929" s="70"/>
      <c r="E929" s="70"/>
      <c r="F929" s="70"/>
      <c r="G929" s="70"/>
      <c r="H929" s="70"/>
      <c r="I929" s="70"/>
      <c r="J929" s="70"/>
      <c r="K929" s="70"/>
      <c r="L929" s="70"/>
      <c r="M929" s="70"/>
      <c r="N929" s="70"/>
      <c r="O929" s="70"/>
      <c r="P929" s="70"/>
      <c r="Q929" s="70"/>
      <c r="R929" s="70"/>
      <c r="S929" s="70"/>
      <c r="T929" s="70"/>
      <c r="U929" s="70"/>
      <c r="V929" s="70"/>
      <c r="W929" s="70"/>
      <c r="X929" s="70"/>
      <c r="Y929" s="70"/>
      <c r="Z929" s="70"/>
    </row>
    <row r="930" spans="1:26" ht="15.75" customHeight="1" x14ac:dyDescent="0.35">
      <c r="A930" s="70"/>
      <c r="B930" s="70"/>
      <c r="C930" s="70"/>
      <c r="D930" s="70"/>
      <c r="E930" s="70"/>
      <c r="F930" s="70"/>
      <c r="G930" s="70"/>
      <c r="H930" s="70"/>
      <c r="I930" s="70"/>
      <c r="J930" s="70"/>
      <c r="K930" s="70"/>
      <c r="L930" s="70"/>
      <c r="M930" s="70"/>
      <c r="N930" s="70"/>
      <c r="O930" s="70"/>
      <c r="P930" s="70"/>
      <c r="Q930" s="70"/>
      <c r="R930" s="70"/>
      <c r="S930" s="70"/>
      <c r="T930" s="70"/>
      <c r="U930" s="70"/>
      <c r="V930" s="70"/>
      <c r="W930" s="70"/>
      <c r="X930" s="70"/>
      <c r="Y930" s="70"/>
      <c r="Z930" s="70"/>
    </row>
    <row r="931" spans="1:26" ht="15.75" customHeight="1" x14ac:dyDescent="0.35">
      <c r="A931" s="70"/>
      <c r="B931" s="70"/>
      <c r="C931" s="70"/>
      <c r="D931" s="70"/>
      <c r="E931" s="70"/>
      <c r="F931" s="70"/>
      <c r="G931" s="70"/>
      <c r="H931" s="70"/>
      <c r="I931" s="70"/>
      <c r="J931" s="70"/>
      <c r="K931" s="70"/>
      <c r="L931" s="70"/>
      <c r="M931" s="70"/>
      <c r="N931" s="70"/>
      <c r="O931" s="70"/>
      <c r="P931" s="70"/>
      <c r="Q931" s="70"/>
      <c r="R931" s="70"/>
      <c r="S931" s="70"/>
      <c r="T931" s="70"/>
      <c r="U931" s="70"/>
      <c r="V931" s="70"/>
      <c r="W931" s="70"/>
      <c r="X931" s="70"/>
      <c r="Y931" s="70"/>
      <c r="Z931" s="70"/>
    </row>
    <row r="932" spans="1:26" ht="15.75" customHeight="1" x14ac:dyDescent="0.35">
      <c r="A932" s="70"/>
      <c r="B932" s="70"/>
      <c r="C932" s="70"/>
      <c r="D932" s="70"/>
      <c r="E932" s="70"/>
      <c r="F932" s="70"/>
      <c r="G932" s="70"/>
      <c r="H932" s="70"/>
      <c r="I932" s="70"/>
      <c r="J932" s="70"/>
      <c r="K932" s="70"/>
      <c r="L932" s="70"/>
      <c r="M932" s="70"/>
      <c r="N932" s="70"/>
      <c r="O932" s="70"/>
      <c r="P932" s="70"/>
      <c r="Q932" s="70"/>
      <c r="R932" s="70"/>
      <c r="S932" s="70"/>
      <c r="T932" s="70"/>
      <c r="U932" s="70"/>
      <c r="V932" s="70"/>
      <c r="W932" s="70"/>
      <c r="X932" s="70"/>
      <c r="Y932" s="70"/>
      <c r="Z932" s="70"/>
    </row>
    <row r="933" spans="1:26" ht="15.75" customHeight="1" x14ac:dyDescent="0.35">
      <c r="A933" s="70"/>
      <c r="B933" s="70"/>
      <c r="C933" s="70"/>
      <c r="D933" s="70"/>
      <c r="E933" s="70"/>
      <c r="F933" s="70"/>
      <c r="G933" s="70"/>
      <c r="H933" s="70"/>
      <c r="I933" s="70"/>
      <c r="J933" s="70"/>
      <c r="K933" s="70"/>
      <c r="L933" s="70"/>
      <c r="M933" s="70"/>
      <c r="N933" s="70"/>
      <c r="O933" s="70"/>
      <c r="P933" s="70"/>
      <c r="Q933" s="70"/>
      <c r="R933" s="70"/>
      <c r="S933" s="70"/>
      <c r="T933" s="70"/>
      <c r="U933" s="70"/>
      <c r="V933" s="70"/>
      <c r="W933" s="70"/>
      <c r="X933" s="70"/>
      <c r="Y933" s="70"/>
      <c r="Z933" s="70"/>
    </row>
    <row r="934" spans="1:26" ht="15.75" customHeight="1" x14ac:dyDescent="0.35">
      <c r="A934" s="70"/>
      <c r="B934" s="70"/>
      <c r="C934" s="70"/>
      <c r="D934" s="70"/>
      <c r="E934" s="70"/>
      <c r="F934" s="70"/>
      <c r="G934" s="70"/>
      <c r="H934" s="70"/>
      <c r="I934" s="70"/>
      <c r="J934" s="70"/>
      <c r="K934" s="70"/>
      <c r="L934" s="70"/>
      <c r="M934" s="70"/>
      <c r="N934" s="70"/>
      <c r="O934" s="70"/>
      <c r="P934" s="70"/>
      <c r="Q934" s="70"/>
      <c r="R934" s="70"/>
      <c r="S934" s="70"/>
      <c r="T934" s="70"/>
      <c r="U934" s="70"/>
      <c r="V934" s="70"/>
      <c r="W934" s="70"/>
      <c r="X934" s="70"/>
      <c r="Y934" s="70"/>
      <c r="Z934" s="70"/>
    </row>
    <row r="935" spans="1:26" ht="15.75" customHeight="1" x14ac:dyDescent="0.35">
      <c r="A935" s="70"/>
      <c r="B935" s="70"/>
      <c r="C935" s="70"/>
      <c r="D935" s="70"/>
      <c r="E935" s="70"/>
      <c r="F935" s="70"/>
      <c r="G935" s="70"/>
      <c r="H935" s="70"/>
      <c r="I935" s="70"/>
      <c r="J935" s="70"/>
      <c r="K935" s="70"/>
      <c r="L935" s="70"/>
      <c r="M935" s="70"/>
      <c r="N935" s="70"/>
      <c r="O935" s="70"/>
      <c r="P935" s="70"/>
      <c r="Q935" s="70"/>
      <c r="R935" s="70"/>
      <c r="S935" s="70"/>
      <c r="T935" s="70"/>
      <c r="U935" s="70"/>
      <c r="V935" s="70"/>
      <c r="W935" s="70"/>
      <c r="X935" s="70"/>
      <c r="Y935" s="70"/>
      <c r="Z935" s="70"/>
    </row>
    <row r="936" spans="1:26" ht="15.75" customHeight="1" x14ac:dyDescent="0.35">
      <c r="A936" s="70"/>
      <c r="B936" s="70"/>
      <c r="C936" s="70"/>
      <c r="D936" s="70"/>
      <c r="E936" s="70"/>
      <c r="F936" s="70"/>
      <c r="G936" s="70"/>
      <c r="H936" s="70"/>
      <c r="I936" s="70"/>
      <c r="J936" s="70"/>
      <c r="K936" s="70"/>
      <c r="L936" s="70"/>
      <c r="M936" s="70"/>
      <c r="N936" s="70"/>
      <c r="O936" s="70"/>
      <c r="P936" s="70"/>
      <c r="Q936" s="70"/>
      <c r="R936" s="70"/>
      <c r="S936" s="70"/>
      <c r="T936" s="70"/>
      <c r="U936" s="70"/>
      <c r="V936" s="70"/>
      <c r="W936" s="70"/>
      <c r="X936" s="70"/>
      <c r="Y936" s="70"/>
      <c r="Z936" s="70"/>
    </row>
    <row r="937" spans="1:26" ht="15.75" customHeight="1" x14ac:dyDescent="0.35">
      <c r="A937" s="70"/>
      <c r="B937" s="70"/>
      <c r="C937" s="70"/>
      <c r="D937" s="70"/>
      <c r="E937" s="70"/>
      <c r="F937" s="70"/>
      <c r="G937" s="70"/>
      <c r="H937" s="70"/>
      <c r="I937" s="70"/>
      <c r="J937" s="70"/>
      <c r="K937" s="70"/>
      <c r="L937" s="70"/>
      <c r="M937" s="70"/>
      <c r="N937" s="70"/>
      <c r="O937" s="70"/>
      <c r="P937" s="70"/>
      <c r="Q937" s="70"/>
      <c r="R937" s="70"/>
      <c r="S937" s="70"/>
      <c r="T937" s="70"/>
      <c r="U937" s="70"/>
      <c r="V937" s="70"/>
      <c r="W937" s="70"/>
      <c r="X937" s="70"/>
      <c r="Y937" s="70"/>
      <c r="Z937" s="70"/>
    </row>
    <row r="938" spans="1:26" ht="15.75" customHeight="1" x14ac:dyDescent="0.35">
      <c r="A938" s="70"/>
      <c r="B938" s="70"/>
      <c r="C938" s="70"/>
      <c r="D938" s="70"/>
      <c r="E938" s="70"/>
      <c r="F938" s="70"/>
      <c r="G938" s="70"/>
      <c r="H938" s="70"/>
      <c r="I938" s="70"/>
      <c r="J938" s="70"/>
      <c r="K938" s="70"/>
      <c r="L938" s="70"/>
      <c r="M938" s="70"/>
      <c r="N938" s="70"/>
      <c r="O938" s="70"/>
      <c r="P938" s="70"/>
      <c r="Q938" s="70"/>
      <c r="R938" s="70"/>
      <c r="S938" s="70"/>
      <c r="T938" s="70"/>
      <c r="U938" s="70"/>
      <c r="V938" s="70"/>
      <c r="W938" s="70"/>
      <c r="X938" s="70"/>
      <c r="Y938" s="70"/>
      <c r="Z938" s="70"/>
    </row>
    <row r="939" spans="1:26" ht="15.75" customHeight="1" x14ac:dyDescent="0.35">
      <c r="A939" s="70"/>
      <c r="B939" s="70"/>
      <c r="C939" s="70"/>
      <c r="D939" s="70"/>
      <c r="E939" s="70"/>
      <c r="F939" s="70"/>
      <c r="G939" s="70"/>
      <c r="H939" s="70"/>
      <c r="I939" s="70"/>
      <c r="J939" s="70"/>
      <c r="K939" s="70"/>
      <c r="L939" s="70"/>
      <c r="M939" s="70"/>
      <c r="N939" s="70"/>
      <c r="O939" s="70"/>
      <c r="P939" s="70"/>
      <c r="Q939" s="70"/>
      <c r="R939" s="70"/>
      <c r="S939" s="70"/>
      <c r="T939" s="70"/>
      <c r="U939" s="70"/>
      <c r="V939" s="70"/>
      <c r="W939" s="70"/>
      <c r="X939" s="70"/>
      <c r="Y939" s="70"/>
      <c r="Z939" s="70"/>
    </row>
    <row r="940" spans="1:26" ht="15.75" customHeight="1" x14ac:dyDescent="0.35">
      <c r="A940" s="70"/>
      <c r="B940" s="70"/>
      <c r="C940" s="70"/>
      <c r="D940" s="70"/>
      <c r="E940" s="70"/>
      <c r="F940" s="70"/>
      <c r="G940" s="70"/>
      <c r="H940" s="70"/>
      <c r="I940" s="70"/>
      <c r="J940" s="70"/>
      <c r="K940" s="70"/>
      <c r="L940" s="70"/>
      <c r="M940" s="70"/>
      <c r="N940" s="70"/>
      <c r="O940" s="70"/>
      <c r="P940" s="70"/>
      <c r="Q940" s="70"/>
      <c r="R940" s="70"/>
      <c r="S940" s="70"/>
      <c r="T940" s="70"/>
      <c r="U940" s="70"/>
      <c r="V940" s="70"/>
      <c r="W940" s="70"/>
      <c r="X940" s="70"/>
      <c r="Y940" s="70"/>
      <c r="Z940" s="70"/>
    </row>
    <row r="941" spans="1:26" ht="15.75" customHeight="1" x14ac:dyDescent="0.35">
      <c r="A941" s="70"/>
      <c r="B941" s="70"/>
      <c r="C941" s="70"/>
      <c r="D941" s="70"/>
      <c r="E941" s="70"/>
      <c r="F941" s="70"/>
      <c r="G941" s="70"/>
      <c r="H941" s="70"/>
      <c r="I941" s="70"/>
      <c r="J941" s="70"/>
      <c r="K941" s="70"/>
      <c r="L941" s="70"/>
      <c r="M941" s="70"/>
      <c r="N941" s="70"/>
      <c r="O941" s="70"/>
      <c r="P941" s="70"/>
      <c r="Q941" s="70"/>
      <c r="R941" s="70"/>
      <c r="S941" s="70"/>
      <c r="T941" s="70"/>
      <c r="U941" s="70"/>
      <c r="V941" s="70"/>
      <c r="W941" s="70"/>
      <c r="X941" s="70"/>
      <c r="Y941" s="70"/>
      <c r="Z941" s="70"/>
    </row>
    <row r="942" spans="1:26" ht="15.75" customHeight="1" x14ac:dyDescent="0.35">
      <c r="A942" s="70"/>
      <c r="B942" s="70"/>
      <c r="C942" s="70"/>
      <c r="D942" s="70"/>
      <c r="E942" s="70"/>
      <c r="F942" s="70"/>
      <c r="G942" s="70"/>
      <c r="H942" s="70"/>
      <c r="I942" s="70"/>
      <c r="J942" s="70"/>
      <c r="K942" s="70"/>
      <c r="L942" s="70"/>
      <c r="M942" s="70"/>
      <c r="N942" s="70"/>
      <c r="O942" s="70"/>
      <c r="P942" s="70"/>
      <c r="Q942" s="70"/>
      <c r="R942" s="70"/>
      <c r="S942" s="70"/>
      <c r="T942" s="70"/>
      <c r="U942" s="70"/>
      <c r="V942" s="70"/>
      <c r="W942" s="70"/>
      <c r="X942" s="70"/>
      <c r="Y942" s="70"/>
      <c r="Z942" s="70"/>
    </row>
    <row r="943" spans="1:26" ht="15.75" customHeight="1" x14ac:dyDescent="0.35">
      <c r="A943" s="70"/>
      <c r="B943" s="70"/>
      <c r="C943" s="70"/>
      <c r="D943" s="70"/>
      <c r="E943" s="70"/>
      <c r="F943" s="70"/>
      <c r="G943" s="70"/>
      <c r="H943" s="70"/>
      <c r="I943" s="70"/>
      <c r="J943" s="70"/>
      <c r="K943" s="70"/>
      <c r="L943" s="70"/>
      <c r="M943" s="70"/>
      <c r="N943" s="70"/>
      <c r="O943" s="70"/>
      <c r="P943" s="70"/>
      <c r="Q943" s="70"/>
      <c r="R943" s="70"/>
      <c r="S943" s="70"/>
      <c r="T943" s="70"/>
      <c r="U943" s="70"/>
      <c r="V943" s="70"/>
      <c r="W943" s="70"/>
      <c r="X943" s="70"/>
      <c r="Y943" s="70"/>
      <c r="Z943" s="70"/>
    </row>
    <row r="944" spans="1:26" ht="15.75" customHeight="1" x14ac:dyDescent="0.35">
      <c r="A944" s="70"/>
      <c r="B944" s="70"/>
      <c r="C944" s="70"/>
      <c r="D944" s="70"/>
      <c r="E944" s="70"/>
      <c r="F944" s="70"/>
      <c r="G944" s="70"/>
      <c r="H944" s="70"/>
      <c r="I944" s="70"/>
      <c r="J944" s="70"/>
      <c r="K944" s="70"/>
      <c r="L944" s="70"/>
      <c r="M944" s="70"/>
      <c r="N944" s="70"/>
      <c r="O944" s="70"/>
      <c r="P944" s="70"/>
      <c r="Q944" s="70"/>
      <c r="R944" s="70"/>
      <c r="S944" s="70"/>
      <c r="T944" s="70"/>
      <c r="U944" s="70"/>
      <c r="V944" s="70"/>
      <c r="W944" s="70"/>
      <c r="X944" s="70"/>
      <c r="Y944" s="70"/>
      <c r="Z944" s="70"/>
    </row>
    <row r="945" spans="1:26" ht="15.75" customHeight="1" x14ac:dyDescent="0.35">
      <c r="A945" s="70"/>
      <c r="B945" s="70"/>
      <c r="C945" s="70"/>
      <c r="D945" s="70"/>
      <c r="E945" s="70"/>
      <c r="F945" s="70"/>
      <c r="G945" s="70"/>
      <c r="H945" s="70"/>
      <c r="I945" s="70"/>
      <c r="J945" s="70"/>
      <c r="K945" s="70"/>
      <c r="L945" s="70"/>
      <c r="M945" s="70"/>
      <c r="N945" s="70"/>
      <c r="O945" s="70"/>
      <c r="P945" s="70"/>
      <c r="Q945" s="70"/>
      <c r="R945" s="70"/>
      <c r="S945" s="70"/>
      <c r="T945" s="70"/>
      <c r="U945" s="70"/>
      <c r="V945" s="70"/>
      <c r="W945" s="70"/>
      <c r="X945" s="70"/>
      <c r="Y945" s="70"/>
      <c r="Z945" s="70"/>
    </row>
    <row r="946" spans="1:26" ht="15.75" customHeight="1" x14ac:dyDescent="0.35">
      <c r="A946" s="70"/>
      <c r="B946" s="70"/>
      <c r="C946" s="70"/>
      <c r="D946" s="70"/>
      <c r="E946" s="70"/>
      <c r="F946" s="70"/>
      <c r="G946" s="70"/>
      <c r="H946" s="70"/>
      <c r="I946" s="70"/>
      <c r="J946" s="70"/>
      <c r="K946" s="70"/>
      <c r="L946" s="70"/>
      <c r="M946" s="70"/>
      <c r="N946" s="70"/>
      <c r="O946" s="70"/>
      <c r="P946" s="70"/>
      <c r="Q946" s="70"/>
      <c r="R946" s="70"/>
      <c r="S946" s="70"/>
      <c r="T946" s="70"/>
      <c r="U946" s="70"/>
      <c r="V946" s="70"/>
      <c r="W946" s="70"/>
      <c r="X946" s="70"/>
      <c r="Y946" s="70"/>
      <c r="Z946" s="70"/>
    </row>
    <row r="947" spans="1:26" ht="15.75" customHeight="1" x14ac:dyDescent="0.35">
      <c r="A947" s="70"/>
      <c r="B947" s="70"/>
      <c r="C947" s="70"/>
      <c r="D947" s="70"/>
      <c r="E947" s="70"/>
      <c r="F947" s="70"/>
      <c r="G947" s="70"/>
      <c r="H947" s="70"/>
      <c r="I947" s="70"/>
      <c r="J947" s="70"/>
      <c r="K947" s="70"/>
      <c r="L947" s="70"/>
      <c r="M947" s="70"/>
      <c r="N947" s="70"/>
      <c r="O947" s="70"/>
      <c r="P947" s="70"/>
      <c r="Q947" s="70"/>
      <c r="R947" s="70"/>
      <c r="S947" s="70"/>
      <c r="T947" s="70"/>
      <c r="U947" s="70"/>
      <c r="V947" s="70"/>
      <c r="W947" s="70"/>
      <c r="X947" s="70"/>
      <c r="Y947" s="70"/>
      <c r="Z947" s="70"/>
    </row>
    <row r="948" spans="1:26" ht="15.75" customHeight="1" x14ac:dyDescent="0.35">
      <c r="A948" s="70"/>
      <c r="B948" s="70"/>
      <c r="C948" s="70"/>
      <c r="D948" s="70"/>
      <c r="E948" s="70"/>
      <c r="F948" s="70"/>
      <c r="G948" s="70"/>
      <c r="H948" s="70"/>
      <c r="I948" s="70"/>
      <c r="J948" s="70"/>
      <c r="K948" s="70"/>
      <c r="L948" s="70"/>
      <c r="M948" s="70"/>
      <c r="N948" s="70"/>
      <c r="O948" s="70"/>
      <c r="P948" s="70"/>
      <c r="Q948" s="70"/>
      <c r="R948" s="70"/>
      <c r="S948" s="70"/>
      <c r="T948" s="70"/>
      <c r="U948" s="70"/>
      <c r="V948" s="70"/>
      <c r="W948" s="70"/>
      <c r="X948" s="70"/>
      <c r="Y948" s="70"/>
      <c r="Z948" s="70"/>
    </row>
    <row r="949" spans="1:26" ht="15.75" customHeight="1" x14ac:dyDescent="0.35">
      <c r="A949" s="70"/>
      <c r="B949" s="70"/>
      <c r="C949" s="70"/>
      <c r="D949" s="70"/>
      <c r="E949" s="70"/>
      <c r="F949" s="70"/>
      <c r="G949" s="70"/>
      <c r="H949" s="70"/>
      <c r="I949" s="70"/>
      <c r="J949" s="70"/>
      <c r="K949" s="70"/>
      <c r="L949" s="70"/>
      <c r="M949" s="70"/>
      <c r="N949" s="70"/>
      <c r="O949" s="70"/>
      <c r="P949" s="70"/>
      <c r="Q949" s="70"/>
      <c r="R949" s="70"/>
      <c r="S949" s="70"/>
      <c r="T949" s="70"/>
      <c r="U949" s="70"/>
      <c r="V949" s="70"/>
      <c r="W949" s="70"/>
      <c r="X949" s="70"/>
      <c r="Y949" s="70"/>
      <c r="Z949" s="70"/>
    </row>
    <row r="950" spans="1:26" ht="15.75" customHeight="1" x14ac:dyDescent="0.35">
      <c r="A950" s="70"/>
      <c r="B950" s="70"/>
      <c r="C950" s="70"/>
      <c r="D950" s="70"/>
      <c r="E950" s="70"/>
      <c r="F950" s="70"/>
      <c r="G950" s="70"/>
      <c r="H950" s="70"/>
      <c r="I950" s="70"/>
      <c r="J950" s="70"/>
      <c r="K950" s="70"/>
      <c r="L950" s="70"/>
      <c r="M950" s="70"/>
      <c r="N950" s="70"/>
      <c r="O950" s="70"/>
      <c r="P950" s="70"/>
      <c r="Q950" s="70"/>
      <c r="R950" s="70"/>
      <c r="S950" s="70"/>
      <c r="T950" s="70"/>
      <c r="U950" s="70"/>
      <c r="V950" s="70"/>
      <c r="W950" s="70"/>
      <c r="X950" s="70"/>
      <c r="Y950" s="70"/>
      <c r="Z950" s="70"/>
    </row>
    <row r="951" spans="1:26" ht="15.75" customHeight="1" x14ac:dyDescent="0.35">
      <c r="A951" s="70"/>
      <c r="B951" s="70"/>
      <c r="C951" s="70"/>
      <c r="D951" s="70"/>
      <c r="E951" s="70"/>
      <c r="F951" s="70"/>
      <c r="G951" s="70"/>
      <c r="H951" s="70"/>
      <c r="I951" s="70"/>
      <c r="J951" s="70"/>
      <c r="K951" s="70"/>
      <c r="L951" s="70"/>
      <c r="M951" s="70"/>
      <c r="N951" s="70"/>
      <c r="O951" s="70"/>
      <c r="P951" s="70"/>
      <c r="Q951" s="70"/>
      <c r="R951" s="70"/>
      <c r="S951" s="70"/>
      <c r="T951" s="70"/>
      <c r="U951" s="70"/>
      <c r="V951" s="70"/>
      <c r="W951" s="70"/>
      <c r="X951" s="70"/>
      <c r="Y951" s="70"/>
      <c r="Z951" s="70"/>
    </row>
    <row r="952" spans="1:26" ht="15.75" customHeight="1" x14ac:dyDescent="0.35">
      <c r="A952" s="70"/>
      <c r="B952" s="70"/>
      <c r="C952" s="70"/>
      <c r="D952" s="70"/>
      <c r="E952" s="70"/>
      <c r="F952" s="70"/>
      <c r="G952" s="70"/>
      <c r="H952" s="70"/>
      <c r="I952" s="70"/>
      <c r="J952" s="70"/>
      <c r="K952" s="70"/>
      <c r="L952" s="70"/>
      <c r="M952" s="70"/>
      <c r="N952" s="70"/>
      <c r="O952" s="70"/>
      <c r="P952" s="70"/>
      <c r="Q952" s="70"/>
      <c r="R952" s="70"/>
      <c r="S952" s="70"/>
      <c r="T952" s="70"/>
      <c r="U952" s="70"/>
      <c r="V952" s="70"/>
      <c r="W952" s="70"/>
      <c r="X952" s="70"/>
      <c r="Y952" s="70"/>
      <c r="Z952" s="70"/>
    </row>
    <row r="953" spans="1:26" ht="15.75" customHeight="1" x14ac:dyDescent="0.35">
      <c r="A953" s="70"/>
      <c r="B953" s="70"/>
      <c r="C953" s="70"/>
      <c r="D953" s="70"/>
      <c r="E953" s="70"/>
      <c r="F953" s="70"/>
      <c r="G953" s="70"/>
      <c r="H953" s="70"/>
      <c r="I953" s="70"/>
      <c r="J953" s="70"/>
      <c r="K953" s="70"/>
      <c r="L953" s="70"/>
      <c r="M953" s="70"/>
      <c r="N953" s="70"/>
      <c r="O953" s="70"/>
      <c r="P953" s="70"/>
      <c r="Q953" s="70"/>
      <c r="R953" s="70"/>
      <c r="S953" s="70"/>
      <c r="T953" s="70"/>
      <c r="U953" s="70"/>
      <c r="V953" s="70"/>
      <c r="W953" s="70"/>
      <c r="X953" s="70"/>
      <c r="Y953" s="70"/>
      <c r="Z953" s="70"/>
    </row>
    <row r="954" spans="1:26" ht="15.75" customHeight="1" x14ac:dyDescent="0.35">
      <c r="A954" s="70"/>
      <c r="B954" s="70"/>
      <c r="C954" s="70"/>
      <c r="D954" s="70"/>
      <c r="E954" s="70"/>
      <c r="F954" s="70"/>
      <c r="G954" s="70"/>
      <c r="H954" s="70"/>
      <c r="I954" s="70"/>
      <c r="J954" s="70"/>
      <c r="K954" s="70"/>
      <c r="L954" s="70"/>
      <c r="M954" s="70"/>
      <c r="N954" s="70"/>
      <c r="O954" s="70"/>
      <c r="P954" s="70"/>
      <c r="Q954" s="70"/>
      <c r="R954" s="70"/>
      <c r="S954" s="70"/>
      <c r="T954" s="70"/>
      <c r="U954" s="70"/>
      <c r="V954" s="70"/>
      <c r="W954" s="70"/>
      <c r="X954" s="70"/>
      <c r="Y954" s="70"/>
      <c r="Z954" s="70"/>
    </row>
    <row r="955" spans="1:26" ht="15.75" customHeight="1" x14ac:dyDescent="0.35">
      <c r="A955" s="70"/>
      <c r="B955" s="70"/>
      <c r="C955" s="70"/>
      <c r="D955" s="70"/>
      <c r="E955" s="70"/>
      <c r="F955" s="70"/>
      <c r="G955" s="70"/>
      <c r="H955" s="70"/>
      <c r="I955" s="70"/>
      <c r="J955" s="70"/>
      <c r="K955" s="70"/>
      <c r="L955" s="70"/>
      <c r="M955" s="70"/>
      <c r="N955" s="70"/>
      <c r="O955" s="70"/>
      <c r="P955" s="70"/>
      <c r="Q955" s="70"/>
      <c r="R955" s="70"/>
      <c r="S955" s="70"/>
      <c r="T955" s="70"/>
      <c r="U955" s="70"/>
      <c r="V955" s="70"/>
      <c r="W955" s="70"/>
      <c r="X955" s="70"/>
      <c r="Y955" s="70"/>
      <c r="Z955" s="70"/>
    </row>
    <row r="956" spans="1:26" ht="15.75" customHeight="1" x14ac:dyDescent="0.35">
      <c r="A956" s="70"/>
      <c r="B956" s="70"/>
      <c r="C956" s="70"/>
      <c r="D956" s="70"/>
      <c r="E956" s="70"/>
      <c r="F956" s="70"/>
      <c r="G956" s="70"/>
      <c r="H956" s="70"/>
      <c r="I956" s="70"/>
      <c r="J956" s="70"/>
      <c r="K956" s="70"/>
      <c r="L956" s="70"/>
      <c r="M956" s="70"/>
      <c r="N956" s="70"/>
      <c r="O956" s="70"/>
      <c r="P956" s="70"/>
      <c r="Q956" s="70"/>
      <c r="R956" s="70"/>
      <c r="S956" s="70"/>
      <c r="T956" s="70"/>
      <c r="U956" s="70"/>
      <c r="V956" s="70"/>
      <c r="W956" s="70"/>
      <c r="X956" s="70"/>
      <c r="Y956" s="70"/>
      <c r="Z956" s="70"/>
    </row>
    <row r="957" spans="1:26" ht="15.75" customHeight="1" x14ac:dyDescent="0.35">
      <c r="A957" s="70"/>
      <c r="B957" s="70"/>
      <c r="C957" s="70"/>
      <c r="D957" s="70"/>
      <c r="E957" s="70"/>
      <c r="F957" s="70"/>
      <c r="G957" s="70"/>
      <c r="H957" s="70"/>
      <c r="I957" s="70"/>
      <c r="J957" s="70"/>
      <c r="K957" s="70"/>
      <c r="L957" s="70"/>
      <c r="M957" s="70"/>
      <c r="N957" s="70"/>
      <c r="O957" s="70"/>
      <c r="P957" s="70"/>
      <c r="Q957" s="70"/>
      <c r="R957" s="70"/>
      <c r="S957" s="70"/>
      <c r="T957" s="70"/>
      <c r="U957" s="70"/>
      <c r="V957" s="70"/>
      <c r="W957" s="70"/>
      <c r="X957" s="70"/>
      <c r="Y957" s="70"/>
      <c r="Z957" s="70"/>
    </row>
    <row r="958" spans="1:26" ht="15.75" customHeight="1" x14ac:dyDescent="0.35">
      <c r="A958" s="70"/>
      <c r="B958" s="70"/>
      <c r="C958" s="70"/>
      <c r="D958" s="70"/>
      <c r="E958" s="70"/>
      <c r="F958" s="70"/>
      <c r="G958" s="70"/>
      <c r="H958" s="70"/>
      <c r="I958" s="70"/>
      <c r="J958" s="70"/>
      <c r="K958" s="70"/>
      <c r="L958" s="70"/>
      <c r="M958" s="70"/>
      <c r="N958" s="70"/>
      <c r="O958" s="70"/>
      <c r="P958" s="70"/>
      <c r="Q958" s="70"/>
      <c r="R958" s="70"/>
      <c r="S958" s="70"/>
      <c r="T958" s="70"/>
      <c r="U958" s="70"/>
      <c r="V958" s="70"/>
      <c r="W958" s="70"/>
      <c r="X958" s="70"/>
      <c r="Y958" s="70"/>
      <c r="Z958" s="70"/>
    </row>
    <row r="959" spans="1:26" ht="15.75" customHeight="1" x14ac:dyDescent="0.35">
      <c r="A959" s="70"/>
      <c r="B959" s="70"/>
      <c r="C959" s="70"/>
      <c r="D959" s="70"/>
      <c r="E959" s="70"/>
      <c r="F959" s="70"/>
      <c r="G959" s="70"/>
      <c r="H959" s="70"/>
      <c r="I959" s="70"/>
      <c r="J959" s="70"/>
      <c r="K959" s="70"/>
      <c r="L959" s="70"/>
      <c r="M959" s="70"/>
      <c r="N959" s="70"/>
      <c r="O959" s="70"/>
      <c r="P959" s="70"/>
      <c r="Q959" s="70"/>
      <c r="R959" s="70"/>
      <c r="S959" s="70"/>
      <c r="T959" s="70"/>
      <c r="U959" s="70"/>
      <c r="V959" s="70"/>
      <c r="W959" s="70"/>
      <c r="X959" s="70"/>
      <c r="Y959" s="70"/>
      <c r="Z959" s="70"/>
    </row>
    <row r="960" spans="1:26" ht="15.75" customHeight="1" x14ac:dyDescent="0.35">
      <c r="A960" s="70"/>
      <c r="B960" s="70"/>
      <c r="C960" s="70"/>
      <c r="D960" s="70"/>
      <c r="E960" s="70"/>
      <c r="F960" s="70"/>
      <c r="G960" s="70"/>
      <c r="H960" s="70"/>
      <c r="I960" s="70"/>
      <c r="J960" s="70"/>
      <c r="K960" s="70"/>
      <c r="L960" s="70"/>
      <c r="M960" s="70"/>
      <c r="N960" s="70"/>
      <c r="O960" s="70"/>
      <c r="P960" s="70"/>
      <c r="Q960" s="70"/>
      <c r="R960" s="70"/>
      <c r="S960" s="70"/>
      <c r="T960" s="70"/>
      <c r="U960" s="70"/>
      <c r="V960" s="70"/>
      <c r="W960" s="70"/>
      <c r="X960" s="70"/>
      <c r="Y960" s="70"/>
      <c r="Z960" s="70"/>
    </row>
    <row r="961" spans="1:26" ht="15.75" customHeight="1" x14ac:dyDescent="0.35">
      <c r="A961" s="70"/>
      <c r="B961" s="70"/>
      <c r="C961" s="70"/>
      <c r="D961" s="70"/>
      <c r="E961" s="70"/>
      <c r="F961" s="70"/>
      <c r="G961" s="70"/>
      <c r="H961" s="70"/>
      <c r="I961" s="70"/>
      <c r="J961" s="70"/>
      <c r="K961" s="70"/>
      <c r="L961" s="70"/>
      <c r="M961" s="70"/>
      <c r="N961" s="70"/>
      <c r="O961" s="70"/>
      <c r="P961" s="70"/>
      <c r="Q961" s="70"/>
      <c r="R961" s="70"/>
      <c r="S961" s="70"/>
      <c r="T961" s="70"/>
      <c r="U961" s="70"/>
      <c r="V961" s="70"/>
      <c r="W961" s="70"/>
      <c r="X961" s="70"/>
      <c r="Y961" s="70"/>
      <c r="Z961" s="70"/>
    </row>
    <row r="962" spans="1:26" ht="15.75" customHeight="1" x14ac:dyDescent="0.35">
      <c r="A962" s="70"/>
      <c r="B962" s="70"/>
      <c r="C962" s="70"/>
      <c r="D962" s="70"/>
      <c r="E962" s="70"/>
      <c r="F962" s="70"/>
      <c r="G962" s="70"/>
      <c r="H962" s="70"/>
      <c r="I962" s="70"/>
      <c r="J962" s="70"/>
      <c r="K962" s="70"/>
      <c r="L962" s="70"/>
      <c r="M962" s="70"/>
      <c r="N962" s="70"/>
      <c r="O962" s="70"/>
      <c r="P962" s="70"/>
      <c r="Q962" s="70"/>
      <c r="R962" s="70"/>
      <c r="S962" s="70"/>
      <c r="T962" s="70"/>
      <c r="U962" s="70"/>
      <c r="V962" s="70"/>
      <c r="W962" s="70"/>
      <c r="X962" s="70"/>
      <c r="Y962" s="70"/>
      <c r="Z962" s="70"/>
    </row>
    <row r="963" spans="1:26" ht="15.75" customHeight="1" x14ac:dyDescent="0.35">
      <c r="A963" s="70"/>
      <c r="B963" s="70"/>
      <c r="C963" s="70"/>
      <c r="D963" s="70"/>
      <c r="E963" s="70"/>
      <c r="F963" s="70"/>
      <c r="G963" s="70"/>
      <c r="H963" s="70"/>
      <c r="I963" s="70"/>
      <c r="J963" s="70"/>
      <c r="K963" s="70"/>
      <c r="L963" s="70"/>
      <c r="M963" s="70"/>
      <c r="N963" s="70"/>
      <c r="O963" s="70"/>
      <c r="P963" s="70"/>
      <c r="Q963" s="70"/>
      <c r="R963" s="70"/>
      <c r="S963" s="70"/>
      <c r="T963" s="70"/>
      <c r="U963" s="70"/>
      <c r="V963" s="70"/>
      <c r="W963" s="70"/>
      <c r="X963" s="70"/>
      <c r="Y963" s="70"/>
      <c r="Z963" s="70"/>
    </row>
    <row r="964" spans="1:26" ht="15.75" customHeight="1" x14ac:dyDescent="0.35">
      <c r="A964" s="70"/>
      <c r="B964" s="70"/>
      <c r="C964" s="70"/>
      <c r="D964" s="70"/>
      <c r="E964" s="70"/>
      <c r="F964" s="70"/>
      <c r="G964" s="70"/>
      <c r="H964" s="70"/>
      <c r="I964" s="70"/>
      <c r="J964" s="70"/>
      <c r="K964" s="70"/>
      <c r="L964" s="70"/>
      <c r="M964" s="70"/>
      <c r="N964" s="70"/>
      <c r="O964" s="70"/>
      <c r="P964" s="70"/>
      <c r="Q964" s="70"/>
      <c r="R964" s="70"/>
      <c r="S964" s="70"/>
      <c r="T964" s="70"/>
      <c r="U964" s="70"/>
      <c r="V964" s="70"/>
      <c r="W964" s="70"/>
      <c r="X964" s="70"/>
      <c r="Y964" s="70"/>
      <c r="Z964" s="70"/>
    </row>
    <row r="965" spans="1:26" ht="15.75" customHeight="1" x14ac:dyDescent="0.35">
      <c r="A965" s="70"/>
      <c r="B965" s="70"/>
      <c r="C965" s="70"/>
      <c r="D965" s="70"/>
      <c r="E965" s="70"/>
      <c r="F965" s="70"/>
      <c r="G965" s="70"/>
      <c r="H965" s="70"/>
      <c r="I965" s="70"/>
      <c r="J965" s="70"/>
      <c r="K965" s="70"/>
      <c r="L965" s="70"/>
      <c r="M965" s="70"/>
      <c r="N965" s="70"/>
      <c r="O965" s="70"/>
      <c r="P965" s="70"/>
      <c r="Q965" s="70"/>
      <c r="R965" s="70"/>
      <c r="S965" s="70"/>
      <c r="T965" s="70"/>
      <c r="U965" s="70"/>
      <c r="V965" s="70"/>
      <c r="W965" s="70"/>
      <c r="X965" s="70"/>
      <c r="Y965" s="70"/>
      <c r="Z965" s="70"/>
    </row>
    <row r="966" spans="1:26" ht="15.75" customHeight="1" x14ac:dyDescent="0.35">
      <c r="A966" s="70"/>
      <c r="B966" s="70"/>
      <c r="C966" s="70"/>
      <c r="D966" s="70"/>
      <c r="E966" s="70"/>
      <c r="F966" s="70"/>
      <c r="G966" s="70"/>
      <c r="H966" s="70"/>
      <c r="I966" s="70"/>
      <c r="J966" s="70"/>
      <c r="K966" s="70"/>
      <c r="L966" s="70"/>
      <c r="M966" s="70"/>
      <c r="N966" s="70"/>
      <c r="O966" s="70"/>
      <c r="P966" s="70"/>
      <c r="Q966" s="70"/>
      <c r="R966" s="70"/>
      <c r="S966" s="70"/>
      <c r="T966" s="70"/>
      <c r="U966" s="70"/>
      <c r="V966" s="70"/>
      <c r="W966" s="70"/>
      <c r="X966" s="70"/>
      <c r="Y966" s="70"/>
      <c r="Z966" s="70"/>
    </row>
    <row r="967" spans="1:26" ht="15.75" customHeight="1" x14ac:dyDescent="0.35">
      <c r="A967" s="70"/>
      <c r="B967" s="70"/>
      <c r="C967" s="70"/>
      <c r="D967" s="70"/>
      <c r="E967" s="70"/>
      <c r="F967" s="70"/>
      <c r="G967" s="70"/>
      <c r="H967" s="70"/>
      <c r="I967" s="70"/>
      <c r="J967" s="70"/>
      <c r="K967" s="70"/>
      <c r="L967" s="70"/>
      <c r="M967" s="70"/>
      <c r="N967" s="70"/>
      <c r="O967" s="70"/>
      <c r="P967" s="70"/>
      <c r="Q967" s="70"/>
      <c r="R967" s="70"/>
      <c r="S967" s="70"/>
      <c r="T967" s="70"/>
      <c r="U967" s="70"/>
      <c r="V967" s="70"/>
      <c r="W967" s="70"/>
      <c r="X967" s="70"/>
      <c r="Y967" s="70"/>
      <c r="Z967" s="70"/>
    </row>
    <row r="968" spans="1:26" ht="15.75" customHeight="1" x14ac:dyDescent="0.35">
      <c r="A968" s="70"/>
      <c r="B968" s="70"/>
      <c r="C968" s="70"/>
      <c r="D968" s="70"/>
      <c r="E968" s="70"/>
      <c r="F968" s="70"/>
      <c r="G968" s="70"/>
      <c r="H968" s="70"/>
      <c r="I968" s="70"/>
      <c r="J968" s="70"/>
      <c r="K968" s="70"/>
      <c r="L968" s="70"/>
      <c r="M968" s="70"/>
      <c r="N968" s="70"/>
      <c r="O968" s="70"/>
      <c r="P968" s="70"/>
      <c r="Q968" s="70"/>
      <c r="R968" s="70"/>
      <c r="S968" s="70"/>
      <c r="T968" s="70"/>
      <c r="U968" s="70"/>
      <c r="V968" s="70"/>
      <c r="W968" s="70"/>
      <c r="X968" s="70"/>
      <c r="Y968" s="70"/>
      <c r="Z968" s="70"/>
    </row>
    <row r="969" spans="1:26" ht="15.75" customHeight="1" x14ac:dyDescent="0.35">
      <c r="A969" s="70"/>
      <c r="B969" s="70"/>
      <c r="C969" s="70"/>
      <c r="D969" s="70"/>
      <c r="E969" s="70"/>
      <c r="F969" s="70"/>
      <c r="G969" s="70"/>
      <c r="H969" s="70"/>
      <c r="I969" s="70"/>
      <c r="J969" s="70"/>
      <c r="K969" s="70"/>
      <c r="L969" s="70"/>
      <c r="M969" s="70"/>
      <c r="N969" s="70"/>
      <c r="O969" s="70"/>
      <c r="P969" s="70"/>
      <c r="Q969" s="70"/>
      <c r="R969" s="70"/>
      <c r="S969" s="70"/>
      <c r="T969" s="70"/>
      <c r="U969" s="70"/>
      <c r="V969" s="70"/>
      <c r="W969" s="70"/>
      <c r="X969" s="70"/>
      <c r="Y969" s="70"/>
      <c r="Z969" s="70"/>
    </row>
    <row r="970" spans="1:26" ht="15.75" customHeight="1" x14ac:dyDescent="0.35">
      <c r="A970" s="70"/>
      <c r="B970" s="70"/>
      <c r="C970" s="70"/>
      <c r="D970" s="70"/>
      <c r="E970" s="70"/>
      <c r="F970" s="70"/>
      <c r="G970" s="70"/>
      <c r="H970" s="70"/>
      <c r="I970" s="70"/>
      <c r="J970" s="70"/>
      <c r="K970" s="70"/>
      <c r="L970" s="70"/>
      <c r="M970" s="70"/>
      <c r="N970" s="70"/>
      <c r="O970" s="70"/>
      <c r="P970" s="70"/>
      <c r="Q970" s="70"/>
      <c r="R970" s="70"/>
      <c r="S970" s="70"/>
      <c r="T970" s="70"/>
      <c r="U970" s="70"/>
      <c r="V970" s="70"/>
      <c r="W970" s="70"/>
      <c r="X970" s="70"/>
      <c r="Y970" s="70"/>
      <c r="Z970" s="70"/>
    </row>
    <row r="971" spans="1:26" ht="15.75" customHeight="1" x14ac:dyDescent="0.35">
      <c r="A971" s="70"/>
      <c r="B971" s="70"/>
      <c r="C971" s="70"/>
      <c r="D971" s="70"/>
      <c r="E971" s="70"/>
      <c r="F971" s="70"/>
      <c r="G971" s="70"/>
      <c r="H971" s="70"/>
      <c r="I971" s="70"/>
      <c r="J971" s="70"/>
      <c r="K971" s="70"/>
      <c r="L971" s="70"/>
      <c r="M971" s="70"/>
      <c r="N971" s="70"/>
      <c r="O971" s="70"/>
      <c r="P971" s="70"/>
      <c r="Q971" s="70"/>
      <c r="R971" s="70"/>
      <c r="S971" s="70"/>
      <c r="T971" s="70"/>
      <c r="U971" s="70"/>
      <c r="V971" s="70"/>
      <c r="W971" s="70"/>
      <c r="X971" s="70"/>
      <c r="Y971" s="70"/>
      <c r="Z971" s="70"/>
    </row>
    <row r="972" spans="1:26" ht="15.75" customHeight="1" x14ac:dyDescent="0.35">
      <c r="A972" s="70"/>
      <c r="B972" s="70"/>
      <c r="C972" s="70"/>
      <c r="D972" s="70"/>
      <c r="E972" s="70"/>
      <c r="F972" s="70"/>
      <c r="G972" s="70"/>
      <c r="H972" s="70"/>
      <c r="I972" s="70"/>
      <c r="J972" s="70"/>
      <c r="K972" s="70"/>
      <c r="L972" s="70"/>
      <c r="M972" s="70"/>
      <c r="N972" s="70"/>
      <c r="O972" s="70"/>
      <c r="P972" s="70"/>
      <c r="Q972" s="70"/>
      <c r="R972" s="70"/>
      <c r="S972" s="70"/>
      <c r="T972" s="70"/>
      <c r="U972" s="70"/>
      <c r="V972" s="70"/>
      <c r="W972" s="70"/>
      <c r="X972" s="70"/>
      <c r="Y972" s="70"/>
      <c r="Z972" s="70"/>
    </row>
    <row r="973" spans="1:26" ht="15.75" customHeight="1" x14ac:dyDescent="0.35">
      <c r="A973" s="70"/>
      <c r="B973" s="70"/>
      <c r="C973" s="70"/>
      <c r="D973" s="70"/>
      <c r="E973" s="70"/>
      <c r="F973" s="70"/>
      <c r="G973" s="70"/>
      <c r="H973" s="70"/>
      <c r="I973" s="70"/>
      <c r="J973" s="70"/>
      <c r="K973" s="70"/>
      <c r="L973" s="70"/>
      <c r="M973" s="70"/>
      <c r="N973" s="70"/>
      <c r="O973" s="70"/>
      <c r="P973" s="70"/>
      <c r="Q973" s="70"/>
      <c r="R973" s="70"/>
      <c r="S973" s="70"/>
      <c r="T973" s="70"/>
      <c r="U973" s="70"/>
      <c r="V973" s="70"/>
      <c r="W973" s="70"/>
      <c r="X973" s="70"/>
      <c r="Y973" s="70"/>
      <c r="Z973" s="70"/>
    </row>
    <row r="974" spans="1:26" ht="15.75" customHeight="1" x14ac:dyDescent="0.35">
      <c r="A974" s="70"/>
      <c r="B974" s="70"/>
      <c r="C974" s="70"/>
      <c r="D974" s="70"/>
      <c r="E974" s="70"/>
      <c r="F974" s="70"/>
      <c r="G974" s="70"/>
      <c r="H974" s="70"/>
      <c r="I974" s="70"/>
      <c r="J974" s="70"/>
      <c r="K974" s="70"/>
      <c r="L974" s="70"/>
      <c r="M974" s="70"/>
      <c r="N974" s="70"/>
      <c r="O974" s="70"/>
      <c r="P974" s="70"/>
      <c r="Q974" s="70"/>
      <c r="R974" s="70"/>
      <c r="S974" s="70"/>
      <c r="T974" s="70"/>
      <c r="U974" s="70"/>
      <c r="V974" s="70"/>
      <c r="W974" s="70"/>
      <c r="X974" s="70"/>
      <c r="Y974" s="70"/>
      <c r="Z974" s="70"/>
    </row>
    <row r="975" spans="1:26" ht="15.75" customHeight="1" x14ac:dyDescent="0.35">
      <c r="A975" s="70"/>
      <c r="B975" s="70"/>
      <c r="C975" s="70"/>
      <c r="D975" s="70"/>
      <c r="E975" s="70"/>
      <c r="F975" s="70"/>
      <c r="G975" s="70"/>
      <c r="H975" s="70"/>
      <c r="I975" s="70"/>
      <c r="J975" s="70"/>
      <c r="K975" s="70"/>
      <c r="L975" s="70"/>
      <c r="M975" s="70"/>
      <c r="N975" s="70"/>
      <c r="O975" s="70"/>
      <c r="P975" s="70"/>
      <c r="Q975" s="70"/>
      <c r="R975" s="70"/>
      <c r="S975" s="70"/>
      <c r="T975" s="70"/>
      <c r="U975" s="70"/>
      <c r="V975" s="70"/>
      <c r="W975" s="70"/>
      <c r="X975" s="70"/>
      <c r="Y975" s="70"/>
      <c r="Z975" s="70"/>
    </row>
    <row r="976" spans="1:26" ht="15.75" customHeight="1" x14ac:dyDescent="0.35">
      <c r="A976" s="70"/>
      <c r="B976" s="70"/>
      <c r="C976" s="70"/>
      <c r="D976" s="70"/>
      <c r="E976" s="70"/>
      <c r="F976" s="70"/>
      <c r="G976" s="70"/>
      <c r="H976" s="70"/>
      <c r="I976" s="70"/>
      <c r="J976" s="70"/>
      <c r="K976" s="70"/>
      <c r="L976" s="70"/>
      <c r="M976" s="70"/>
      <c r="N976" s="70"/>
      <c r="O976" s="70"/>
      <c r="P976" s="70"/>
      <c r="Q976" s="70"/>
      <c r="R976" s="70"/>
      <c r="S976" s="70"/>
      <c r="T976" s="70"/>
      <c r="U976" s="70"/>
      <c r="V976" s="70"/>
      <c r="W976" s="70"/>
      <c r="X976" s="70"/>
      <c r="Y976" s="70"/>
      <c r="Z976" s="70"/>
    </row>
    <row r="977" spans="1:26" ht="15.75" customHeight="1" x14ac:dyDescent="0.35">
      <c r="A977" s="70"/>
      <c r="B977" s="70"/>
      <c r="C977" s="70"/>
      <c r="D977" s="70"/>
      <c r="E977" s="70"/>
      <c r="F977" s="70"/>
      <c r="G977" s="70"/>
      <c r="H977" s="70"/>
      <c r="I977" s="70"/>
      <c r="J977" s="70"/>
      <c r="K977" s="70"/>
      <c r="L977" s="70"/>
      <c r="M977" s="70"/>
      <c r="N977" s="70"/>
      <c r="O977" s="70"/>
      <c r="P977" s="70"/>
      <c r="Q977" s="70"/>
      <c r="R977" s="70"/>
      <c r="S977" s="70"/>
      <c r="T977" s="70"/>
      <c r="U977" s="70"/>
      <c r="V977" s="70"/>
      <c r="W977" s="70"/>
      <c r="X977" s="70"/>
      <c r="Y977" s="70"/>
      <c r="Z977" s="70"/>
    </row>
    <row r="978" spans="1:26" ht="15.75" customHeight="1" x14ac:dyDescent="0.35">
      <c r="A978" s="70"/>
      <c r="B978" s="70"/>
      <c r="C978" s="70"/>
      <c r="D978" s="70"/>
      <c r="E978" s="70"/>
      <c r="F978" s="70"/>
      <c r="G978" s="70"/>
      <c r="H978" s="70"/>
      <c r="I978" s="70"/>
      <c r="J978" s="70"/>
      <c r="K978" s="70"/>
      <c r="L978" s="70"/>
      <c r="M978" s="70"/>
      <c r="N978" s="70"/>
      <c r="O978" s="70"/>
      <c r="P978" s="70"/>
      <c r="Q978" s="70"/>
      <c r="R978" s="70"/>
      <c r="S978" s="70"/>
      <c r="T978" s="70"/>
      <c r="U978" s="70"/>
      <c r="V978" s="70"/>
      <c r="W978" s="70"/>
      <c r="X978" s="70"/>
      <c r="Y978" s="70"/>
      <c r="Z978" s="70"/>
    </row>
    <row r="979" spans="1:26" ht="15.75" customHeight="1" x14ac:dyDescent="0.35">
      <c r="A979" s="70"/>
      <c r="B979" s="70"/>
      <c r="C979" s="70"/>
      <c r="D979" s="70"/>
      <c r="E979" s="70"/>
      <c r="F979" s="70"/>
      <c r="G979" s="70"/>
      <c r="H979" s="70"/>
      <c r="I979" s="70"/>
      <c r="J979" s="70"/>
      <c r="K979" s="70"/>
      <c r="L979" s="70"/>
      <c r="M979" s="70"/>
      <c r="N979" s="70"/>
      <c r="O979" s="70"/>
      <c r="P979" s="70"/>
      <c r="Q979" s="70"/>
      <c r="R979" s="70"/>
      <c r="S979" s="70"/>
      <c r="T979" s="70"/>
      <c r="U979" s="70"/>
      <c r="V979" s="70"/>
      <c r="W979" s="70"/>
      <c r="X979" s="70"/>
      <c r="Y979" s="70"/>
      <c r="Z979" s="70"/>
    </row>
    <row r="980" spans="1:26" ht="15.75" customHeight="1" x14ac:dyDescent="0.35">
      <c r="A980" s="70"/>
      <c r="B980" s="70"/>
      <c r="C980" s="70"/>
      <c r="D980" s="70"/>
      <c r="E980" s="70"/>
      <c r="F980" s="70"/>
      <c r="G980" s="70"/>
      <c r="H980" s="70"/>
      <c r="I980" s="70"/>
      <c r="J980" s="70"/>
      <c r="K980" s="70"/>
      <c r="L980" s="70"/>
      <c r="M980" s="70"/>
      <c r="N980" s="70"/>
      <c r="O980" s="70"/>
      <c r="P980" s="70"/>
      <c r="Q980" s="70"/>
      <c r="R980" s="70"/>
      <c r="S980" s="70"/>
      <c r="T980" s="70"/>
      <c r="U980" s="70"/>
      <c r="V980" s="70"/>
      <c r="W980" s="70"/>
      <c r="X980" s="70"/>
      <c r="Y980" s="70"/>
      <c r="Z980" s="70"/>
    </row>
    <row r="981" spans="1:26" ht="15.75" customHeight="1" x14ac:dyDescent="0.35">
      <c r="A981" s="70"/>
      <c r="B981" s="70"/>
      <c r="C981" s="70"/>
      <c r="D981" s="70"/>
      <c r="E981" s="70"/>
      <c r="F981" s="70"/>
      <c r="G981" s="70"/>
      <c r="H981" s="70"/>
      <c r="I981" s="70"/>
      <c r="J981" s="70"/>
      <c r="K981" s="70"/>
      <c r="L981" s="70"/>
      <c r="M981" s="70"/>
      <c r="N981" s="70"/>
      <c r="O981" s="70"/>
      <c r="P981" s="70"/>
      <c r="Q981" s="70"/>
      <c r="R981" s="70"/>
      <c r="S981" s="70"/>
      <c r="T981" s="70"/>
      <c r="U981" s="70"/>
      <c r="V981" s="70"/>
      <c r="W981" s="70"/>
      <c r="X981" s="70"/>
      <c r="Y981" s="70"/>
      <c r="Z981" s="70"/>
    </row>
    <row r="982" spans="1:26" ht="15.75" customHeight="1" x14ac:dyDescent="0.35">
      <c r="A982" s="70"/>
      <c r="B982" s="70"/>
      <c r="C982" s="70"/>
      <c r="D982" s="70"/>
      <c r="E982" s="70"/>
      <c r="F982" s="70"/>
      <c r="G982" s="70"/>
      <c r="H982" s="70"/>
      <c r="I982" s="70"/>
      <c r="J982" s="70"/>
      <c r="K982" s="70"/>
      <c r="L982" s="70"/>
      <c r="M982" s="70"/>
      <c r="N982" s="70"/>
      <c r="O982" s="70"/>
      <c r="P982" s="70"/>
      <c r="Q982" s="70"/>
      <c r="R982" s="70"/>
      <c r="S982" s="70"/>
      <c r="T982" s="70"/>
      <c r="U982" s="70"/>
      <c r="V982" s="70"/>
      <c r="W982" s="70"/>
      <c r="X982" s="70"/>
      <c r="Y982" s="70"/>
      <c r="Z982" s="70"/>
    </row>
    <row r="983" spans="1:26" ht="15.75" customHeight="1" x14ac:dyDescent="0.35">
      <c r="A983" s="70"/>
      <c r="B983" s="70"/>
      <c r="C983" s="70"/>
      <c r="D983" s="70"/>
      <c r="E983" s="70"/>
      <c r="F983" s="70"/>
      <c r="G983" s="70"/>
      <c r="H983" s="70"/>
      <c r="I983" s="70"/>
      <c r="J983" s="70"/>
      <c r="K983" s="70"/>
      <c r="L983" s="70"/>
      <c r="M983" s="70"/>
      <c r="N983" s="70"/>
      <c r="O983" s="70"/>
      <c r="P983" s="70"/>
      <c r="Q983" s="70"/>
      <c r="R983" s="70"/>
      <c r="S983" s="70"/>
      <c r="T983" s="70"/>
      <c r="U983" s="70"/>
      <c r="V983" s="70"/>
      <c r="W983" s="70"/>
      <c r="X983" s="70"/>
      <c r="Y983" s="70"/>
      <c r="Z983" s="70"/>
    </row>
    <row r="984" spans="1:26" ht="15.75" customHeight="1" x14ac:dyDescent="0.35">
      <c r="A984" s="70"/>
      <c r="B984" s="70"/>
      <c r="C984" s="70"/>
      <c r="D984" s="70"/>
      <c r="E984" s="70"/>
      <c r="F984" s="70"/>
      <c r="G984" s="70"/>
      <c r="H984" s="70"/>
      <c r="I984" s="70"/>
      <c r="J984" s="70"/>
      <c r="K984" s="70"/>
      <c r="L984" s="70"/>
      <c r="M984" s="70"/>
      <c r="N984" s="70"/>
      <c r="O984" s="70"/>
      <c r="P984" s="70"/>
      <c r="Q984" s="70"/>
      <c r="R984" s="70"/>
      <c r="S984" s="70"/>
      <c r="T984" s="70"/>
      <c r="U984" s="70"/>
      <c r="V984" s="70"/>
      <c r="W984" s="70"/>
      <c r="X984" s="70"/>
      <c r="Y984" s="70"/>
      <c r="Z984" s="70"/>
    </row>
    <row r="985" spans="1:26" ht="15.75" customHeight="1" x14ac:dyDescent="0.35">
      <c r="A985" s="70"/>
      <c r="B985" s="70"/>
      <c r="C985" s="70"/>
      <c r="D985" s="70"/>
      <c r="E985" s="70"/>
      <c r="F985" s="70"/>
      <c r="G985" s="70"/>
      <c r="H985" s="70"/>
      <c r="I985" s="70"/>
      <c r="J985" s="70"/>
      <c r="K985" s="70"/>
      <c r="L985" s="70"/>
      <c r="M985" s="70"/>
      <c r="N985" s="70"/>
      <c r="O985" s="70"/>
      <c r="P985" s="70"/>
      <c r="Q985" s="70"/>
      <c r="R985" s="70"/>
      <c r="S985" s="70"/>
      <c r="T985" s="70"/>
      <c r="U985" s="70"/>
      <c r="V985" s="70"/>
      <c r="W985" s="70"/>
      <c r="X985" s="70"/>
      <c r="Y985" s="70"/>
      <c r="Z985" s="70"/>
    </row>
    <row r="986" spans="1:26" ht="15.75" customHeight="1" x14ac:dyDescent="0.35">
      <c r="A986" s="70"/>
      <c r="B986" s="70"/>
      <c r="C986" s="70"/>
      <c r="D986" s="70"/>
      <c r="E986" s="70"/>
      <c r="F986" s="70"/>
      <c r="G986" s="70"/>
      <c r="H986" s="70"/>
      <c r="I986" s="70"/>
      <c r="J986" s="70"/>
      <c r="K986" s="70"/>
      <c r="L986" s="70"/>
      <c r="M986" s="70"/>
      <c r="N986" s="70"/>
      <c r="O986" s="70"/>
      <c r="P986" s="70"/>
      <c r="Q986" s="70"/>
      <c r="R986" s="70"/>
      <c r="S986" s="70"/>
      <c r="T986" s="70"/>
      <c r="U986" s="70"/>
      <c r="V986" s="70"/>
      <c r="W986" s="70"/>
      <c r="X986" s="70"/>
      <c r="Y986" s="70"/>
      <c r="Z986" s="70"/>
    </row>
    <row r="987" spans="1:26" ht="15.75" customHeight="1" x14ac:dyDescent="0.35">
      <c r="A987" s="70"/>
      <c r="B987" s="70"/>
      <c r="C987" s="70"/>
      <c r="D987" s="70"/>
      <c r="E987" s="70"/>
      <c r="F987" s="70"/>
      <c r="G987" s="70"/>
      <c r="H987" s="70"/>
      <c r="I987" s="70"/>
      <c r="J987" s="70"/>
      <c r="K987" s="70"/>
      <c r="L987" s="70"/>
      <c r="M987" s="70"/>
      <c r="N987" s="70"/>
      <c r="O987" s="70"/>
      <c r="P987" s="70"/>
      <c r="Q987" s="70"/>
      <c r="R987" s="70"/>
      <c r="S987" s="70"/>
      <c r="T987" s="70"/>
      <c r="U987" s="70"/>
      <c r="V987" s="70"/>
      <c r="W987" s="70"/>
      <c r="X987" s="70"/>
      <c r="Y987" s="70"/>
      <c r="Z987" s="70"/>
    </row>
    <row r="988" spans="1:26" ht="15.75" customHeight="1" x14ac:dyDescent="0.35">
      <c r="A988" s="70"/>
      <c r="B988" s="70"/>
      <c r="C988" s="70"/>
      <c r="D988" s="70"/>
      <c r="E988" s="70"/>
      <c r="F988" s="70"/>
      <c r="G988" s="70"/>
      <c r="H988" s="70"/>
      <c r="I988" s="70"/>
      <c r="J988" s="70"/>
      <c r="K988" s="70"/>
      <c r="L988" s="70"/>
      <c r="M988" s="70"/>
      <c r="N988" s="70"/>
      <c r="O988" s="70"/>
      <c r="P988" s="70"/>
      <c r="Q988" s="70"/>
      <c r="R988" s="70"/>
      <c r="S988" s="70"/>
      <c r="T988" s="70"/>
      <c r="U988" s="70"/>
      <c r="V988" s="70"/>
      <c r="W988" s="70"/>
      <c r="X988" s="70"/>
      <c r="Y988" s="70"/>
      <c r="Z988" s="70"/>
    </row>
    <row r="989" spans="1:26" ht="15.75" customHeight="1" x14ac:dyDescent="0.35">
      <c r="A989" s="70"/>
      <c r="B989" s="70"/>
      <c r="C989" s="70"/>
      <c r="D989" s="70"/>
      <c r="E989" s="70"/>
      <c r="F989" s="70"/>
      <c r="G989" s="70"/>
      <c r="H989" s="70"/>
      <c r="I989" s="70"/>
      <c r="J989" s="70"/>
      <c r="K989" s="70"/>
      <c r="L989" s="70"/>
      <c r="M989" s="70"/>
      <c r="N989" s="70"/>
      <c r="O989" s="70"/>
      <c r="P989" s="70"/>
      <c r="Q989" s="70"/>
      <c r="R989" s="70"/>
      <c r="S989" s="70"/>
      <c r="T989" s="70"/>
      <c r="U989" s="70"/>
      <c r="V989" s="70"/>
      <c r="W989" s="70"/>
      <c r="X989" s="70"/>
      <c r="Y989" s="70"/>
      <c r="Z989" s="70"/>
    </row>
    <row r="990" spans="1:26" ht="15.75" customHeight="1" x14ac:dyDescent="0.35">
      <c r="A990" s="70"/>
      <c r="B990" s="70"/>
      <c r="C990" s="70"/>
      <c r="D990" s="70"/>
      <c r="E990" s="70"/>
      <c r="F990" s="70"/>
      <c r="G990" s="70"/>
      <c r="H990" s="70"/>
      <c r="I990" s="70"/>
      <c r="J990" s="70"/>
      <c r="K990" s="70"/>
      <c r="L990" s="70"/>
      <c r="M990" s="70"/>
      <c r="N990" s="70"/>
      <c r="O990" s="70"/>
      <c r="P990" s="70"/>
      <c r="Q990" s="70"/>
      <c r="R990" s="70"/>
      <c r="S990" s="70"/>
      <c r="T990" s="70"/>
      <c r="U990" s="70"/>
      <c r="V990" s="70"/>
      <c r="W990" s="70"/>
      <c r="X990" s="70"/>
      <c r="Y990" s="70"/>
      <c r="Z990" s="70"/>
    </row>
    <row r="991" spans="1:26" ht="15.75" customHeight="1" x14ac:dyDescent="0.35">
      <c r="A991" s="70"/>
      <c r="B991" s="70"/>
      <c r="C991" s="70"/>
      <c r="D991" s="70"/>
      <c r="E991" s="70"/>
      <c r="F991" s="70"/>
      <c r="G991" s="70"/>
      <c r="H991" s="70"/>
      <c r="I991" s="70"/>
      <c r="J991" s="70"/>
      <c r="K991" s="70"/>
      <c r="L991" s="70"/>
      <c r="M991" s="70"/>
      <c r="N991" s="70"/>
      <c r="O991" s="70"/>
      <c r="P991" s="70"/>
      <c r="Q991" s="70"/>
      <c r="R991" s="70"/>
      <c r="S991" s="70"/>
      <c r="T991" s="70"/>
      <c r="U991" s="70"/>
      <c r="V991" s="70"/>
      <c r="W991" s="70"/>
      <c r="X991" s="70"/>
      <c r="Y991" s="70"/>
      <c r="Z991" s="70"/>
    </row>
    <row r="992" spans="1:26" ht="15.75" customHeight="1" x14ac:dyDescent="0.35">
      <c r="A992" s="70"/>
      <c r="B992" s="70"/>
      <c r="C992" s="70"/>
      <c r="D992" s="70"/>
      <c r="E992" s="70"/>
      <c r="F992" s="70"/>
      <c r="G992" s="70"/>
      <c r="H992" s="70"/>
      <c r="I992" s="70"/>
      <c r="J992" s="70"/>
      <c r="K992" s="70"/>
      <c r="L992" s="70"/>
      <c r="M992" s="70"/>
      <c r="N992" s="70"/>
      <c r="O992" s="70"/>
      <c r="P992" s="70"/>
      <c r="Q992" s="70"/>
      <c r="R992" s="70"/>
      <c r="S992" s="70"/>
      <c r="T992" s="70"/>
      <c r="U992" s="70"/>
      <c r="V992" s="70"/>
      <c r="W992" s="70"/>
      <c r="X992" s="70"/>
      <c r="Y992" s="70"/>
      <c r="Z992" s="70"/>
    </row>
    <row r="993" spans="1:26" ht="15.75" customHeight="1" x14ac:dyDescent="0.35">
      <c r="A993" s="70"/>
      <c r="B993" s="70"/>
      <c r="C993" s="70"/>
      <c r="D993" s="70"/>
      <c r="E993" s="70"/>
      <c r="F993" s="70"/>
      <c r="G993" s="70"/>
      <c r="H993" s="70"/>
      <c r="I993" s="70"/>
      <c r="J993" s="70"/>
      <c r="K993" s="70"/>
      <c r="L993" s="70"/>
      <c r="M993" s="70"/>
      <c r="N993" s="70"/>
      <c r="O993" s="70"/>
      <c r="P993" s="70"/>
      <c r="Q993" s="70"/>
      <c r="R993" s="70"/>
      <c r="S993" s="70"/>
      <c r="T993" s="70"/>
      <c r="U993" s="70"/>
      <c r="V993" s="70"/>
      <c r="W993" s="70"/>
      <c r="X993" s="70"/>
      <c r="Y993" s="70"/>
      <c r="Z993" s="70"/>
    </row>
    <row r="994" spans="1:26" ht="15.75" customHeight="1" x14ac:dyDescent="0.35">
      <c r="A994" s="70"/>
      <c r="B994" s="70"/>
      <c r="C994" s="70"/>
      <c r="D994" s="70"/>
      <c r="E994" s="70"/>
      <c r="F994" s="70"/>
      <c r="G994" s="70"/>
      <c r="H994" s="70"/>
      <c r="I994" s="70"/>
      <c r="J994" s="70"/>
      <c r="K994" s="70"/>
      <c r="L994" s="70"/>
      <c r="M994" s="70"/>
      <c r="N994" s="70"/>
      <c r="O994" s="70"/>
      <c r="P994" s="70"/>
      <c r="Q994" s="70"/>
      <c r="R994" s="70"/>
      <c r="S994" s="70"/>
      <c r="T994" s="70"/>
      <c r="U994" s="70"/>
      <c r="V994" s="70"/>
      <c r="W994" s="70"/>
      <c r="X994" s="70"/>
      <c r="Y994" s="70"/>
      <c r="Z994" s="70"/>
    </row>
    <row r="995" spans="1:26" ht="15.75" customHeight="1" x14ac:dyDescent="0.35">
      <c r="A995" s="70"/>
      <c r="B995" s="70"/>
      <c r="C995" s="70"/>
      <c r="D995" s="70"/>
      <c r="E995" s="70"/>
      <c r="F995" s="70"/>
      <c r="G995" s="70"/>
      <c r="H995" s="70"/>
      <c r="I995" s="70"/>
      <c r="J995" s="70"/>
      <c r="K995" s="70"/>
      <c r="L995" s="70"/>
      <c r="M995" s="70"/>
      <c r="N995" s="70"/>
      <c r="O995" s="70"/>
      <c r="P995" s="70"/>
      <c r="Q995" s="70"/>
      <c r="R995" s="70"/>
      <c r="S995" s="70"/>
      <c r="T995" s="70"/>
      <c r="U995" s="70"/>
      <c r="V995" s="70"/>
      <c r="W995" s="70"/>
      <c r="X995" s="70"/>
      <c r="Y995" s="70"/>
      <c r="Z995" s="70"/>
    </row>
    <row r="996" spans="1:26" ht="15.75" customHeight="1" x14ac:dyDescent="0.35">
      <c r="A996" s="70"/>
      <c r="B996" s="70"/>
      <c r="C996" s="70"/>
      <c r="D996" s="70"/>
      <c r="E996" s="70"/>
      <c r="F996" s="70"/>
      <c r="G996" s="70"/>
      <c r="H996" s="70"/>
      <c r="I996" s="70"/>
      <c r="J996" s="70"/>
      <c r="K996" s="70"/>
      <c r="L996" s="70"/>
      <c r="M996" s="70"/>
      <c r="N996" s="70"/>
      <c r="O996" s="70"/>
      <c r="P996" s="70"/>
      <c r="Q996" s="70"/>
      <c r="R996" s="70"/>
      <c r="S996" s="70"/>
      <c r="T996" s="70"/>
      <c r="U996" s="70"/>
      <c r="V996" s="70"/>
      <c r="W996" s="70"/>
      <c r="X996" s="70"/>
      <c r="Y996" s="70"/>
      <c r="Z996" s="70"/>
    </row>
    <row r="997" spans="1:26" ht="15.75" customHeight="1" x14ac:dyDescent="0.35">
      <c r="A997" s="70"/>
      <c r="B997" s="70"/>
      <c r="C997" s="70"/>
      <c r="D997" s="70"/>
      <c r="E997" s="70"/>
      <c r="F997" s="70"/>
      <c r="G997" s="70"/>
      <c r="H997" s="70"/>
      <c r="I997" s="70"/>
      <c r="J997" s="70"/>
      <c r="K997" s="70"/>
      <c r="L997" s="70"/>
      <c r="M997" s="70"/>
      <c r="N997" s="70"/>
      <c r="O997" s="70"/>
      <c r="P997" s="70"/>
      <c r="Q997" s="70"/>
      <c r="R997" s="70"/>
      <c r="S997" s="70"/>
      <c r="T997" s="70"/>
      <c r="U997" s="70"/>
      <c r="V997" s="70"/>
      <c r="W997" s="70"/>
      <c r="X997" s="70"/>
      <c r="Y997" s="70"/>
      <c r="Z997" s="70"/>
    </row>
    <row r="998" spans="1:26" ht="15.75" customHeight="1" x14ac:dyDescent="0.35">
      <c r="A998" s="70"/>
      <c r="B998" s="70"/>
      <c r="C998" s="70"/>
      <c r="D998" s="70"/>
      <c r="E998" s="70"/>
      <c r="F998" s="70"/>
      <c r="G998" s="70"/>
      <c r="H998" s="70"/>
      <c r="I998" s="70"/>
      <c r="J998" s="70"/>
      <c r="K998" s="70"/>
      <c r="L998" s="70"/>
      <c r="M998" s="70"/>
      <c r="N998" s="70"/>
      <c r="O998" s="70"/>
      <c r="P998" s="70"/>
      <c r="Q998" s="70"/>
      <c r="R998" s="70"/>
      <c r="S998" s="70"/>
      <c r="T998" s="70"/>
      <c r="U998" s="70"/>
      <c r="V998" s="70"/>
      <c r="W998" s="70"/>
      <c r="X998" s="70"/>
      <c r="Y998" s="70"/>
      <c r="Z998" s="70"/>
    </row>
    <row r="999" spans="1:26" ht="15.75" customHeight="1" x14ac:dyDescent="0.35">
      <c r="A999" s="70"/>
      <c r="B999" s="70"/>
      <c r="C999" s="70"/>
      <c r="D999" s="70"/>
      <c r="E999" s="70"/>
      <c r="F999" s="70"/>
      <c r="G999" s="70"/>
      <c r="H999" s="70"/>
      <c r="I999" s="70"/>
      <c r="J999" s="70"/>
      <c r="K999" s="70"/>
      <c r="L999" s="70"/>
      <c r="M999" s="70"/>
      <c r="N999" s="70"/>
      <c r="O999" s="70"/>
      <c r="P999" s="70"/>
      <c r="Q999" s="70"/>
      <c r="R999" s="70"/>
      <c r="S999" s="70"/>
      <c r="T999" s="70"/>
      <c r="U999" s="70"/>
      <c r="V999" s="70"/>
      <c r="W999" s="70"/>
      <c r="X999" s="70"/>
      <c r="Y999" s="70"/>
      <c r="Z999" s="70"/>
    </row>
    <row r="1000" spans="1:26" ht="15.75" customHeight="1" x14ac:dyDescent="0.35">
      <c r="A1000" s="70"/>
      <c r="B1000" s="70"/>
      <c r="C1000" s="70"/>
      <c r="D1000" s="70"/>
      <c r="E1000" s="70"/>
      <c r="F1000" s="70"/>
      <c r="G1000" s="70"/>
      <c r="H1000" s="70"/>
      <c r="I1000" s="70"/>
      <c r="J1000" s="70"/>
      <c r="K1000" s="70"/>
      <c r="L1000" s="70"/>
      <c r="M1000" s="70"/>
      <c r="N1000" s="70"/>
      <c r="O1000" s="70"/>
      <c r="P1000" s="70"/>
      <c r="Q1000" s="70"/>
      <c r="R1000" s="70"/>
      <c r="S1000" s="70"/>
      <c r="T1000" s="70"/>
      <c r="U1000" s="70"/>
      <c r="V1000" s="70"/>
      <c r="W1000" s="70"/>
      <c r="X1000" s="70"/>
      <c r="Y1000" s="70"/>
      <c r="Z1000" s="70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workbookViewId="0">
      <selection activeCell="D11" sqref="D11"/>
    </sheetView>
  </sheetViews>
  <sheetFormatPr defaultColWidth="12.625" defaultRowHeight="15" customHeight="1" x14ac:dyDescent="0.35"/>
  <cols>
    <col min="1" max="1" width="14.75" customWidth="1"/>
    <col min="2" max="2" width="21.5" customWidth="1"/>
    <col min="3" max="3" width="18.25" customWidth="1"/>
    <col min="4" max="4" width="16" customWidth="1"/>
    <col min="5" max="5" width="15" customWidth="1"/>
    <col min="6" max="8" width="20.375" customWidth="1"/>
    <col min="9" max="9" width="11.75" customWidth="1"/>
    <col min="10" max="10" width="11" customWidth="1"/>
    <col min="11" max="26" width="7.625" customWidth="1"/>
  </cols>
  <sheetData>
    <row r="1" spans="1:26" ht="28.15" x14ac:dyDescent="0.45">
      <c r="A1" s="68" t="s">
        <v>652</v>
      </c>
      <c r="B1" s="69" t="s">
        <v>584</v>
      </c>
      <c r="C1" s="69" t="s">
        <v>585</v>
      </c>
      <c r="D1" s="69" t="s">
        <v>586</v>
      </c>
      <c r="E1" s="69" t="s">
        <v>587</v>
      </c>
      <c r="F1" s="69" t="s">
        <v>588</v>
      </c>
      <c r="G1" s="69" t="s">
        <v>589</v>
      </c>
      <c r="H1" s="69" t="s">
        <v>590</v>
      </c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</row>
    <row r="2" spans="1:26" ht="14.25" x14ac:dyDescent="0.45">
      <c r="A2" s="71" t="s">
        <v>653</v>
      </c>
      <c r="B2" s="72">
        <v>0</v>
      </c>
      <c r="C2" s="72">
        <v>0</v>
      </c>
      <c r="D2" s="72">
        <v>0</v>
      </c>
      <c r="E2" s="72">
        <v>0</v>
      </c>
      <c r="F2" s="72">
        <v>0</v>
      </c>
      <c r="G2" s="72">
        <v>0</v>
      </c>
      <c r="H2" s="72">
        <v>0</v>
      </c>
      <c r="I2" s="73"/>
      <c r="J2" s="73"/>
      <c r="K2" s="74"/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4"/>
    </row>
    <row r="3" spans="1:26" ht="14.25" x14ac:dyDescent="0.45">
      <c r="A3" s="71" t="s">
        <v>654</v>
      </c>
      <c r="B3" s="72">
        <v>9.0566106588848605</v>
      </c>
      <c r="C3" s="72">
        <v>3240.125921917504</v>
      </c>
      <c r="D3" s="72">
        <v>143457.02994189819</v>
      </c>
      <c r="E3" s="72">
        <v>597478.76094081695</v>
      </c>
      <c r="F3" s="72">
        <v>0</v>
      </c>
      <c r="G3" s="72">
        <v>6454.2426496199205</v>
      </c>
      <c r="H3" s="72">
        <v>0</v>
      </c>
      <c r="I3" s="74"/>
      <c r="J3" s="73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</row>
    <row r="4" spans="1:26" ht="14.25" x14ac:dyDescent="0.45">
      <c r="A4" s="71" t="s">
        <v>655</v>
      </c>
      <c r="B4" s="72">
        <v>0</v>
      </c>
      <c r="C4" s="72">
        <v>0</v>
      </c>
      <c r="D4" s="72">
        <v>0</v>
      </c>
      <c r="E4" s="72">
        <v>0</v>
      </c>
      <c r="F4" s="72">
        <v>0</v>
      </c>
      <c r="G4" s="72">
        <v>0</v>
      </c>
      <c r="H4" s="72">
        <v>0</v>
      </c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4.25" x14ac:dyDescent="0.45">
      <c r="A5" s="71" t="s">
        <v>656</v>
      </c>
      <c r="B5" s="72">
        <v>0</v>
      </c>
      <c r="C5" s="72">
        <v>0</v>
      </c>
      <c r="D5" s="72">
        <v>0</v>
      </c>
      <c r="E5" s="72">
        <v>3673.412178037363</v>
      </c>
      <c r="F5" s="72">
        <v>0</v>
      </c>
      <c r="G5" s="72">
        <v>0</v>
      </c>
      <c r="H5" s="72">
        <v>0</v>
      </c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</row>
    <row r="6" spans="1:26" ht="14.25" x14ac:dyDescent="0.45">
      <c r="A6" s="71" t="s">
        <v>657</v>
      </c>
      <c r="B6" s="72">
        <v>0</v>
      </c>
      <c r="C6" s="72">
        <v>0</v>
      </c>
      <c r="D6" s="72">
        <v>0</v>
      </c>
      <c r="E6" s="72">
        <v>1992.658640605787</v>
      </c>
      <c r="F6" s="72">
        <v>0</v>
      </c>
      <c r="G6" s="72">
        <v>0</v>
      </c>
      <c r="H6" s="72">
        <v>0</v>
      </c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/>
    </row>
    <row r="7" spans="1:26" ht="14.25" x14ac:dyDescent="0.45">
      <c r="A7" s="71" t="s">
        <v>658</v>
      </c>
      <c r="B7" s="72">
        <v>0</v>
      </c>
      <c r="C7" s="72">
        <v>0</v>
      </c>
      <c r="D7" s="72">
        <v>0</v>
      </c>
      <c r="E7" s="72">
        <v>0</v>
      </c>
      <c r="F7" s="72">
        <v>0</v>
      </c>
      <c r="G7" s="72">
        <v>0</v>
      </c>
      <c r="H7" s="72">
        <v>0</v>
      </c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</row>
    <row r="8" spans="1:26" ht="14.25" x14ac:dyDescent="0.45">
      <c r="A8" s="74"/>
      <c r="B8" s="73"/>
      <c r="C8" s="73"/>
      <c r="D8" s="73"/>
      <c r="E8" s="73"/>
      <c r="F8" s="73"/>
      <c r="G8" s="73"/>
      <c r="H8" s="73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</row>
    <row r="9" spans="1:26" ht="14.25" x14ac:dyDescent="0.45">
      <c r="A9" s="74"/>
      <c r="B9" s="74"/>
      <c r="C9" s="74"/>
      <c r="D9" s="74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</row>
    <row r="10" spans="1:26" ht="14.25" x14ac:dyDescent="0.45">
      <c r="A10" s="74"/>
      <c r="B10" s="74"/>
      <c r="C10" s="74"/>
      <c r="D10" s="74"/>
      <c r="E10" s="74"/>
      <c r="F10" s="74"/>
      <c r="G10" s="74"/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</row>
    <row r="11" spans="1:26" ht="14.25" x14ac:dyDescent="0.45">
      <c r="A11" s="74"/>
      <c r="B11" s="74"/>
      <c r="C11" s="74"/>
      <c r="D11" s="74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</row>
    <row r="12" spans="1:26" ht="14.25" x14ac:dyDescent="0.45">
      <c r="A12" s="74"/>
      <c r="B12" s="74"/>
      <c r="C12" s="74"/>
      <c r="D12" s="74"/>
      <c r="E12" s="74"/>
      <c r="F12" s="74"/>
      <c r="G12" s="74"/>
      <c r="H12" s="74"/>
      <c r="I12" s="74"/>
      <c r="J12" s="74"/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  <c r="W12" s="74"/>
      <c r="X12" s="74"/>
      <c r="Y12" s="74"/>
      <c r="Z12" s="74"/>
    </row>
    <row r="13" spans="1:26" ht="14.25" x14ac:dyDescent="0.45">
      <c r="A13" s="74"/>
      <c r="B13" s="74"/>
      <c r="C13" s="74"/>
      <c r="D13" s="74"/>
      <c r="E13" s="74"/>
      <c r="F13" s="74"/>
      <c r="G13" s="74"/>
      <c r="H13" s="74"/>
      <c r="I13" s="74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4"/>
      <c r="W13" s="74"/>
      <c r="X13" s="74"/>
      <c r="Y13" s="74"/>
      <c r="Z13" s="74"/>
    </row>
    <row r="14" spans="1:26" ht="14.25" x14ac:dyDescent="0.45">
      <c r="A14" s="74"/>
      <c r="B14" s="74"/>
      <c r="C14" s="74"/>
      <c r="D14" s="74"/>
      <c r="E14" s="74"/>
      <c r="F14" s="74"/>
      <c r="G14" s="74"/>
      <c r="H14" s="74"/>
      <c r="I14" s="74"/>
      <c r="J14" s="74"/>
      <c r="K14" s="74"/>
      <c r="L14" s="74"/>
      <c r="M14" s="74"/>
      <c r="N14" s="74"/>
      <c r="O14" s="74"/>
      <c r="P14" s="74"/>
      <c r="Q14" s="74"/>
      <c r="R14" s="74"/>
      <c r="S14" s="74"/>
      <c r="T14" s="74"/>
      <c r="U14" s="74"/>
      <c r="V14" s="74"/>
      <c r="W14" s="74"/>
      <c r="X14" s="74"/>
      <c r="Y14" s="74"/>
      <c r="Z14" s="74"/>
    </row>
    <row r="15" spans="1:26" ht="14.25" x14ac:dyDescent="0.45">
      <c r="A15" s="74"/>
      <c r="B15" s="74"/>
      <c r="C15" s="74"/>
      <c r="D15" s="74"/>
      <c r="E15" s="74"/>
      <c r="F15" s="74"/>
      <c r="G15" s="74"/>
      <c r="H15" s="74"/>
      <c r="I15" s="74"/>
      <c r="J15" s="74"/>
      <c r="K15" s="74"/>
      <c r="L15" s="74"/>
      <c r="M15" s="74"/>
      <c r="N15" s="74"/>
      <c r="O15" s="74"/>
      <c r="P15" s="74"/>
      <c r="Q15" s="74"/>
      <c r="R15" s="74"/>
      <c r="S15" s="74"/>
      <c r="T15" s="74"/>
      <c r="U15" s="74"/>
      <c r="V15" s="74"/>
      <c r="W15" s="74"/>
      <c r="X15" s="74"/>
      <c r="Y15" s="74"/>
      <c r="Z15" s="74"/>
    </row>
    <row r="16" spans="1:26" ht="14.25" x14ac:dyDescent="0.45">
      <c r="A16" s="74"/>
      <c r="B16" s="74"/>
      <c r="C16" s="74"/>
      <c r="D16" s="74"/>
      <c r="E16" s="74"/>
      <c r="F16" s="74"/>
      <c r="G16" s="74"/>
      <c r="H16" s="74"/>
      <c r="I16" s="74"/>
      <c r="J16" s="74"/>
      <c r="K16" s="74"/>
      <c r="L16" s="74"/>
      <c r="M16" s="74"/>
      <c r="N16" s="74"/>
      <c r="O16" s="74"/>
      <c r="P16" s="74"/>
      <c r="Q16" s="74"/>
      <c r="R16" s="74"/>
      <c r="S16" s="74"/>
      <c r="T16" s="74"/>
      <c r="U16" s="74"/>
      <c r="V16" s="74"/>
      <c r="W16" s="74"/>
      <c r="X16" s="74"/>
      <c r="Y16" s="74"/>
      <c r="Z16" s="74"/>
    </row>
    <row r="17" spans="1:26" ht="14.25" x14ac:dyDescent="0.45">
      <c r="A17" s="74"/>
      <c r="B17" s="74"/>
      <c r="C17" s="74"/>
      <c r="D17" s="74"/>
      <c r="E17" s="74"/>
      <c r="F17" s="74"/>
      <c r="G17" s="74"/>
      <c r="H17" s="74"/>
      <c r="I17" s="74"/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4"/>
      <c r="W17" s="74"/>
      <c r="X17" s="74"/>
      <c r="Y17" s="74"/>
      <c r="Z17" s="74"/>
    </row>
    <row r="18" spans="1:26" ht="14.25" x14ac:dyDescent="0.45">
      <c r="A18" s="74"/>
      <c r="B18" s="74"/>
      <c r="C18" s="74"/>
      <c r="D18" s="74"/>
      <c r="E18" s="74"/>
      <c r="F18" s="74"/>
      <c r="G18" s="74"/>
      <c r="H18" s="74"/>
      <c r="I18" s="74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</row>
    <row r="19" spans="1:26" ht="14.25" x14ac:dyDescent="0.45">
      <c r="A19" s="74"/>
      <c r="B19" s="74"/>
      <c r="C19" s="74"/>
      <c r="D19" s="74"/>
      <c r="E19" s="74"/>
      <c r="F19" s="74"/>
      <c r="G19" s="74"/>
      <c r="H19" s="74"/>
      <c r="I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  <c r="W19" s="74"/>
      <c r="X19" s="74"/>
      <c r="Y19" s="74"/>
      <c r="Z19" s="74"/>
    </row>
    <row r="20" spans="1:26" ht="14.25" x14ac:dyDescent="0.45">
      <c r="A20" s="74"/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4"/>
    </row>
    <row r="21" spans="1:26" ht="15.75" customHeight="1" x14ac:dyDescent="0.45">
      <c r="A21" s="74"/>
      <c r="B21" s="74"/>
      <c r="C21" s="74"/>
      <c r="D21" s="74"/>
      <c r="E21" s="74"/>
      <c r="F21" s="74"/>
      <c r="G21" s="74"/>
      <c r="H21" s="74"/>
      <c r="I21" s="74"/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  <c r="W21" s="74"/>
      <c r="X21" s="74"/>
      <c r="Y21" s="74"/>
      <c r="Z21" s="74"/>
    </row>
    <row r="22" spans="1:26" ht="15.75" customHeight="1" x14ac:dyDescent="0.45">
      <c r="A22" s="74"/>
      <c r="B22" s="74"/>
      <c r="C22" s="74"/>
      <c r="D22" s="74"/>
      <c r="E22" s="74"/>
      <c r="F22" s="74"/>
      <c r="G22" s="74"/>
      <c r="H22" s="74"/>
      <c r="I22" s="74"/>
      <c r="J22" s="74"/>
      <c r="K22" s="74"/>
      <c r="L22" s="74"/>
      <c r="M22" s="74"/>
      <c r="N22" s="74"/>
      <c r="O22" s="74"/>
      <c r="P22" s="74"/>
      <c r="Q22" s="74"/>
      <c r="R22" s="74"/>
      <c r="S22" s="74"/>
      <c r="T22" s="74"/>
      <c r="U22" s="74"/>
      <c r="V22" s="74"/>
      <c r="W22" s="74"/>
      <c r="X22" s="74"/>
      <c r="Y22" s="74"/>
      <c r="Z22" s="74"/>
    </row>
    <row r="23" spans="1:26" ht="15.75" customHeight="1" x14ac:dyDescent="0.45">
      <c r="A23" s="74"/>
      <c r="B23" s="74"/>
      <c r="C23" s="74"/>
      <c r="D23" s="74"/>
      <c r="E23" s="74"/>
      <c r="F23" s="74"/>
      <c r="G23" s="74"/>
      <c r="H23" s="74"/>
      <c r="I23" s="74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  <c r="W23" s="74"/>
      <c r="X23" s="74"/>
      <c r="Y23" s="74"/>
      <c r="Z23" s="74"/>
    </row>
    <row r="24" spans="1:26" ht="15.75" customHeight="1" x14ac:dyDescent="0.45">
      <c r="A24" s="74"/>
      <c r="B24" s="74"/>
      <c r="C24" s="74"/>
      <c r="D24" s="74"/>
      <c r="E24" s="74"/>
      <c r="F24" s="74"/>
      <c r="G24" s="74"/>
      <c r="H24" s="74"/>
      <c r="I24" s="74"/>
      <c r="J24" s="74"/>
      <c r="K24" s="74"/>
      <c r="L24" s="74"/>
      <c r="M24" s="74"/>
      <c r="N24" s="74"/>
      <c r="O24" s="74"/>
      <c r="P24" s="74"/>
      <c r="Q24" s="74"/>
      <c r="R24" s="74"/>
      <c r="S24" s="74"/>
      <c r="T24" s="74"/>
      <c r="U24" s="74"/>
      <c r="V24" s="74"/>
      <c r="W24" s="74"/>
      <c r="X24" s="74"/>
      <c r="Y24" s="74"/>
      <c r="Z24" s="74"/>
    </row>
    <row r="25" spans="1:26" ht="15.75" customHeight="1" x14ac:dyDescent="0.45">
      <c r="A25" s="74"/>
      <c r="B25" s="74"/>
      <c r="C25" s="74"/>
      <c r="D25" s="74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</row>
    <row r="26" spans="1:26" ht="15.75" customHeight="1" x14ac:dyDescent="0.45">
      <c r="A26" s="74"/>
      <c r="B26" s="74"/>
      <c r="C26" s="74"/>
      <c r="D26" s="74"/>
      <c r="E26" s="74"/>
      <c r="F26" s="74"/>
      <c r="G26" s="74"/>
      <c r="H26" s="74"/>
      <c r="I26" s="74"/>
      <c r="J26" s="74"/>
      <c r="K26" s="74"/>
      <c r="L26" s="74"/>
      <c r="M26" s="74"/>
      <c r="N26" s="74"/>
      <c r="O26" s="74"/>
      <c r="P26" s="74"/>
      <c r="Q26" s="74"/>
      <c r="R26" s="74"/>
      <c r="S26" s="74"/>
      <c r="T26" s="74"/>
      <c r="U26" s="74"/>
      <c r="V26" s="74"/>
      <c r="W26" s="74"/>
      <c r="X26" s="74"/>
      <c r="Y26" s="74"/>
      <c r="Z26" s="74"/>
    </row>
    <row r="27" spans="1:26" ht="15.75" customHeight="1" x14ac:dyDescent="0.45">
      <c r="A27" s="74"/>
      <c r="B27" s="74"/>
      <c r="C27" s="74"/>
      <c r="D27" s="74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4"/>
      <c r="V27" s="74"/>
      <c r="W27" s="74"/>
      <c r="X27" s="74"/>
      <c r="Y27" s="74"/>
      <c r="Z27" s="74"/>
    </row>
    <row r="28" spans="1:26" ht="15.75" customHeight="1" x14ac:dyDescent="0.45">
      <c r="A28" s="74"/>
      <c r="B28" s="74"/>
      <c r="C28" s="74"/>
      <c r="D28" s="74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/>
      <c r="R28" s="74"/>
      <c r="S28" s="74"/>
      <c r="T28" s="74"/>
      <c r="U28" s="74"/>
      <c r="V28" s="74"/>
      <c r="W28" s="74"/>
      <c r="X28" s="74"/>
      <c r="Y28" s="74"/>
      <c r="Z28" s="74"/>
    </row>
    <row r="29" spans="1:26" ht="15.75" customHeight="1" x14ac:dyDescent="0.45">
      <c r="A29" s="74"/>
      <c r="B29" s="74"/>
      <c r="C29" s="74"/>
      <c r="D29" s="74"/>
      <c r="E29" s="74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</row>
    <row r="30" spans="1:26" ht="15.75" customHeight="1" x14ac:dyDescent="0.45">
      <c r="A30" s="74"/>
      <c r="B30" s="74"/>
      <c r="C30" s="74"/>
      <c r="D30" s="74"/>
      <c r="E30" s="74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74"/>
      <c r="U30" s="74"/>
      <c r="V30" s="74"/>
      <c r="W30" s="74"/>
      <c r="X30" s="74"/>
      <c r="Y30" s="74"/>
      <c r="Z30" s="74"/>
    </row>
    <row r="31" spans="1:26" ht="15.75" customHeight="1" x14ac:dyDescent="0.45">
      <c r="A31" s="74"/>
      <c r="B31" s="74"/>
      <c r="C31" s="74"/>
      <c r="D31" s="74"/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</row>
    <row r="32" spans="1:26" ht="15.75" customHeight="1" x14ac:dyDescent="0.45">
      <c r="A32" s="74"/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</row>
    <row r="33" spans="1:26" ht="15.75" customHeight="1" x14ac:dyDescent="0.45">
      <c r="A33" s="74"/>
      <c r="B33" s="74"/>
      <c r="C33" s="74"/>
      <c r="D33" s="74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  <c r="W33" s="74"/>
      <c r="X33" s="74"/>
      <c r="Y33" s="74"/>
      <c r="Z33" s="74"/>
    </row>
    <row r="34" spans="1:26" ht="15.75" customHeight="1" x14ac:dyDescent="0.45">
      <c r="A34" s="74"/>
      <c r="B34" s="74"/>
      <c r="C34" s="74"/>
      <c r="D34" s="74"/>
      <c r="E34" s="74"/>
      <c r="F34" s="74"/>
      <c r="G34" s="74"/>
      <c r="H34" s="74"/>
      <c r="I34" s="74"/>
      <c r="J34" s="74"/>
      <c r="K34" s="74"/>
      <c r="L34" s="74"/>
      <c r="M34" s="74"/>
      <c r="N34" s="74"/>
      <c r="O34" s="74"/>
      <c r="P34" s="74"/>
      <c r="Q34" s="74"/>
      <c r="R34" s="74"/>
      <c r="S34" s="74"/>
      <c r="T34" s="74"/>
      <c r="U34" s="74"/>
      <c r="V34" s="74"/>
      <c r="W34" s="74"/>
      <c r="X34" s="74"/>
      <c r="Y34" s="74"/>
      <c r="Z34" s="74"/>
    </row>
    <row r="35" spans="1:26" ht="15.75" customHeight="1" x14ac:dyDescent="0.45">
      <c r="A35" s="74"/>
      <c r="B35" s="74"/>
      <c r="C35" s="74"/>
      <c r="D35" s="74"/>
      <c r="E35" s="74"/>
      <c r="F35" s="74"/>
      <c r="G35" s="74"/>
      <c r="H35" s="74"/>
      <c r="I35" s="74"/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/>
      <c r="W35" s="74"/>
      <c r="X35" s="74"/>
      <c r="Y35" s="74"/>
      <c r="Z35" s="74"/>
    </row>
    <row r="36" spans="1:26" ht="15.75" customHeight="1" x14ac:dyDescent="0.45">
      <c r="A36" s="74"/>
      <c r="B36" s="74"/>
      <c r="C36" s="74"/>
      <c r="D36" s="74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74"/>
      <c r="Z36" s="74"/>
    </row>
    <row r="37" spans="1:26" ht="15.75" customHeight="1" x14ac:dyDescent="0.45">
      <c r="A37" s="74"/>
      <c r="B37" s="74"/>
      <c r="C37" s="74"/>
      <c r="D37" s="74"/>
      <c r="E37" s="74"/>
      <c r="F37" s="74"/>
      <c r="G37" s="74"/>
      <c r="H37" s="74"/>
      <c r="I37" s="74"/>
      <c r="J37" s="74"/>
      <c r="K37" s="74"/>
      <c r="L37" s="74"/>
      <c r="M37" s="74"/>
      <c r="N37" s="74"/>
      <c r="O37" s="74"/>
      <c r="P37" s="74"/>
      <c r="Q37" s="74"/>
      <c r="R37" s="74"/>
      <c r="S37" s="74"/>
      <c r="T37" s="74"/>
      <c r="U37" s="74"/>
      <c r="V37" s="74"/>
      <c r="W37" s="74"/>
      <c r="X37" s="74"/>
      <c r="Y37" s="74"/>
      <c r="Z37" s="74"/>
    </row>
    <row r="38" spans="1:26" ht="15.75" customHeight="1" x14ac:dyDescent="0.45">
      <c r="A38" s="74"/>
      <c r="B38" s="74"/>
      <c r="C38" s="74"/>
      <c r="D38" s="74"/>
      <c r="E38" s="74"/>
      <c r="F38" s="74"/>
      <c r="G38" s="74"/>
      <c r="H38" s="74"/>
      <c r="I38" s="74"/>
      <c r="J38" s="74"/>
      <c r="K38" s="74"/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74"/>
      <c r="W38" s="74"/>
      <c r="X38" s="74"/>
      <c r="Y38" s="74"/>
      <c r="Z38" s="74"/>
    </row>
    <row r="39" spans="1:26" ht="15.75" customHeight="1" x14ac:dyDescent="0.45">
      <c r="A39" s="74"/>
      <c r="B39" s="74"/>
      <c r="C39" s="74"/>
      <c r="D39" s="74"/>
      <c r="E39" s="74"/>
      <c r="F39" s="74"/>
      <c r="G39" s="74"/>
      <c r="H39" s="74"/>
      <c r="I39" s="74"/>
      <c r="J39" s="74"/>
      <c r="K39" s="74"/>
      <c r="L39" s="74"/>
      <c r="M39" s="74"/>
      <c r="N39" s="74"/>
      <c r="O39" s="74"/>
      <c r="P39" s="74"/>
      <c r="Q39" s="74"/>
      <c r="R39" s="74"/>
      <c r="S39" s="74"/>
      <c r="T39" s="74"/>
      <c r="U39" s="74"/>
      <c r="V39" s="74"/>
      <c r="W39" s="74"/>
      <c r="X39" s="74"/>
      <c r="Y39" s="74"/>
      <c r="Z39" s="74"/>
    </row>
    <row r="40" spans="1:26" ht="15.75" customHeight="1" x14ac:dyDescent="0.45">
      <c r="A40" s="74"/>
      <c r="B40" s="74"/>
      <c r="C40" s="74"/>
      <c r="D40" s="74"/>
      <c r="E40" s="74"/>
      <c r="F40" s="74"/>
      <c r="G40" s="74"/>
      <c r="H40" s="74"/>
      <c r="I40" s="74"/>
      <c r="J40" s="74"/>
      <c r="K40" s="74"/>
      <c r="L40" s="74"/>
      <c r="M40" s="74"/>
      <c r="N40" s="74"/>
      <c r="O40" s="74"/>
      <c r="P40" s="74"/>
      <c r="Q40" s="74"/>
      <c r="R40" s="74"/>
      <c r="S40" s="74"/>
      <c r="T40" s="74"/>
      <c r="U40" s="74"/>
      <c r="V40" s="74"/>
      <c r="W40" s="74"/>
      <c r="X40" s="74"/>
      <c r="Y40" s="74"/>
      <c r="Z40" s="74"/>
    </row>
    <row r="41" spans="1:26" ht="15.75" customHeight="1" x14ac:dyDescent="0.45">
      <c r="A41" s="74"/>
      <c r="B41" s="74"/>
      <c r="C41" s="74"/>
      <c r="D41" s="74"/>
      <c r="E41" s="74"/>
      <c r="F41" s="74"/>
      <c r="G41" s="74"/>
      <c r="H41" s="74"/>
      <c r="I41" s="74"/>
      <c r="J41" s="74"/>
      <c r="K41" s="74"/>
      <c r="L41" s="74"/>
      <c r="M41" s="74"/>
      <c r="N41" s="74"/>
      <c r="O41" s="74"/>
      <c r="P41" s="74"/>
      <c r="Q41" s="74"/>
      <c r="R41" s="74"/>
      <c r="S41" s="74"/>
      <c r="T41" s="74"/>
      <c r="U41" s="74"/>
      <c r="V41" s="74"/>
      <c r="W41" s="74"/>
      <c r="X41" s="74"/>
      <c r="Y41" s="74"/>
      <c r="Z41" s="74"/>
    </row>
    <row r="42" spans="1:26" ht="15.75" customHeight="1" x14ac:dyDescent="0.45">
      <c r="A42" s="74"/>
      <c r="B42" s="74"/>
      <c r="C42" s="74"/>
      <c r="D42" s="74"/>
      <c r="E42" s="74"/>
      <c r="F42" s="74"/>
      <c r="G42" s="74"/>
      <c r="H42" s="74"/>
      <c r="I42" s="74"/>
      <c r="J42" s="74"/>
      <c r="K42" s="74"/>
      <c r="L42" s="74"/>
      <c r="M42" s="74"/>
      <c r="N42" s="74"/>
      <c r="O42" s="74"/>
      <c r="P42" s="74"/>
      <c r="Q42" s="74"/>
      <c r="R42" s="74"/>
      <c r="S42" s="74"/>
      <c r="T42" s="74"/>
      <c r="U42" s="74"/>
      <c r="V42" s="74"/>
      <c r="W42" s="74"/>
      <c r="X42" s="74"/>
      <c r="Y42" s="74"/>
      <c r="Z42" s="74"/>
    </row>
    <row r="43" spans="1:26" ht="15.75" customHeight="1" x14ac:dyDescent="0.45">
      <c r="A43" s="74"/>
      <c r="B43" s="74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74"/>
      <c r="P43" s="74"/>
      <c r="Q43" s="74"/>
      <c r="R43" s="74"/>
      <c r="S43" s="74"/>
      <c r="T43" s="74"/>
      <c r="U43" s="74"/>
      <c r="V43" s="74"/>
      <c r="W43" s="74"/>
      <c r="X43" s="74"/>
      <c r="Y43" s="74"/>
      <c r="Z43" s="74"/>
    </row>
    <row r="44" spans="1:26" ht="15.75" customHeight="1" x14ac:dyDescent="0.45">
      <c r="A44" s="74"/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</row>
    <row r="45" spans="1:26" ht="15.75" customHeight="1" x14ac:dyDescent="0.45">
      <c r="A45" s="74"/>
      <c r="B45" s="74"/>
      <c r="C45" s="74"/>
      <c r="D45" s="74"/>
      <c r="E45" s="74"/>
      <c r="F45" s="74"/>
      <c r="G45" s="74"/>
      <c r="H45" s="74"/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</row>
    <row r="46" spans="1:26" ht="15.75" customHeight="1" x14ac:dyDescent="0.45">
      <c r="A46" s="74"/>
      <c r="B46" s="74"/>
      <c r="C46" s="74"/>
      <c r="D46" s="74"/>
      <c r="E46" s="74"/>
      <c r="F46" s="74"/>
      <c r="G46" s="74"/>
      <c r="H46" s="74"/>
      <c r="I46" s="74"/>
      <c r="J46" s="74"/>
      <c r="K46" s="74"/>
      <c r="L46" s="74"/>
      <c r="M46" s="74"/>
      <c r="N46" s="74"/>
      <c r="O46" s="74"/>
      <c r="P46" s="74"/>
      <c r="Q46" s="74"/>
      <c r="R46" s="74"/>
      <c r="S46" s="74"/>
      <c r="T46" s="74"/>
      <c r="U46" s="74"/>
      <c r="V46" s="74"/>
      <c r="W46" s="74"/>
      <c r="X46" s="74"/>
      <c r="Y46" s="74"/>
      <c r="Z46" s="74"/>
    </row>
    <row r="47" spans="1:26" ht="15.75" customHeight="1" x14ac:dyDescent="0.45">
      <c r="A47" s="74"/>
      <c r="B47" s="74"/>
      <c r="C47" s="74"/>
      <c r="D47" s="74"/>
      <c r="E47" s="74"/>
      <c r="F47" s="74"/>
      <c r="G47" s="74"/>
      <c r="H47" s="74"/>
      <c r="I47" s="74"/>
      <c r="J47" s="74"/>
      <c r="K47" s="74"/>
      <c r="L47" s="74"/>
      <c r="M47" s="74"/>
      <c r="N47" s="74"/>
      <c r="O47" s="74"/>
      <c r="P47" s="74"/>
      <c r="Q47" s="74"/>
      <c r="R47" s="74"/>
      <c r="S47" s="74"/>
      <c r="T47" s="74"/>
      <c r="U47" s="74"/>
      <c r="V47" s="74"/>
      <c r="W47" s="74"/>
      <c r="X47" s="74"/>
      <c r="Y47" s="74"/>
      <c r="Z47" s="74"/>
    </row>
    <row r="48" spans="1:26" ht="15.75" customHeight="1" x14ac:dyDescent="0.45">
      <c r="A48" s="74"/>
      <c r="B48" s="74"/>
      <c r="C48" s="74"/>
      <c r="D48" s="74"/>
      <c r="E48" s="74"/>
      <c r="F48" s="74"/>
      <c r="G48" s="74"/>
      <c r="H48" s="74"/>
      <c r="I48" s="74"/>
      <c r="J48" s="74"/>
      <c r="K48" s="74"/>
      <c r="L48" s="74"/>
      <c r="M48" s="74"/>
      <c r="N48" s="74"/>
      <c r="O48" s="74"/>
      <c r="P48" s="74"/>
      <c r="Q48" s="74"/>
      <c r="R48" s="74"/>
      <c r="S48" s="74"/>
      <c r="T48" s="74"/>
      <c r="U48" s="74"/>
      <c r="V48" s="74"/>
      <c r="W48" s="74"/>
      <c r="X48" s="74"/>
      <c r="Y48" s="74"/>
      <c r="Z48" s="74"/>
    </row>
    <row r="49" spans="1:26" ht="15.75" customHeight="1" x14ac:dyDescent="0.45">
      <c r="A49" s="74"/>
      <c r="B49" s="74"/>
      <c r="C49" s="74"/>
      <c r="D49" s="74"/>
      <c r="E49" s="74"/>
      <c r="F49" s="74"/>
      <c r="G49" s="74"/>
      <c r="H49" s="74"/>
      <c r="I49" s="74"/>
      <c r="J49" s="74"/>
      <c r="K49" s="74"/>
      <c r="L49" s="74"/>
      <c r="M49" s="74"/>
      <c r="N49" s="74"/>
      <c r="O49" s="74"/>
      <c r="P49" s="74"/>
      <c r="Q49" s="74"/>
      <c r="R49" s="74"/>
      <c r="S49" s="74"/>
      <c r="T49" s="74"/>
      <c r="U49" s="74"/>
      <c r="V49" s="74"/>
      <c r="W49" s="74"/>
      <c r="X49" s="74"/>
      <c r="Y49" s="74"/>
      <c r="Z49" s="74"/>
    </row>
    <row r="50" spans="1:26" ht="15.75" customHeight="1" x14ac:dyDescent="0.45">
      <c r="A50" s="74"/>
      <c r="B50" s="74"/>
      <c r="C50" s="74"/>
      <c r="D50" s="74"/>
      <c r="E50" s="74"/>
      <c r="F50" s="74"/>
      <c r="G50" s="74"/>
      <c r="H50" s="74"/>
      <c r="I50" s="74"/>
      <c r="J50" s="74"/>
      <c r="K50" s="74"/>
      <c r="L50" s="74"/>
      <c r="M50" s="74"/>
      <c r="N50" s="74"/>
      <c r="O50" s="74"/>
      <c r="P50" s="74"/>
      <c r="Q50" s="74"/>
      <c r="R50" s="74"/>
      <c r="S50" s="74"/>
      <c r="T50" s="74"/>
      <c r="U50" s="74"/>
      <c r="V50" s="74"/>
      <c r="W50" s="74"/>
      <c r="X50" s="74"/>
      <c r="Y50" s="74"/>
      <c r="Z50" s="74"/>
    </row>
    <row r="51" spans="1:26" ht="15.75" customHeight="1" x14ac:dyDescent="0.45">
      <c r="A51" s="74"/>
      <c r="B51" s="74"/>
      <c r="C51" s="74"/>
      <c r="D51" s="74"/>
      <c r="E51" s="74"/>
      <c r="F51" s="74"/>
      <c r="G51" s="74"/>
      <c r="H51" s="74"/>
      <c r="I51" s="74"/>
      <c r="J51" s="74"/>
      <c r="K51" s="74"/>
      <c r="L51" s="74"/>
      <c r="M51" s="74"/>
      <c r="N51" s="74"/>
      <c r="O51" s="74"/>
      <c r="P51" s="74"/>
      <c r="Q51" s="74"/>
      <c r="R51" s="74"/>
      <c r="S51" s="74"/>
      <c r="T51" s="74"/>
      <c r="U51" s="74"/>
      <c r="V51" s="74"/>
      <c r="W51" s="74"/>
      <c r="X51" s="74"/>
      <c r="Y51" s="74"/>
      <c r="Z51" s="74"/>
    </row>
    <row r="52" spans="1:26" ht="15.75" customHeight="1" x14ac:dyDescent="0.45">
      <c r="A52" s="74"/>
      <c r="B52" s="74"/>
      <c r="C52" s="74"/>
      <c r="D52" s="74"/>
      <c r="E52" s="74"/>
      <c r="F52" s="74"/>
      <c r="G52" s="74"/>
      <c r="H52" s="74"/>
      <c r="I52" s="74"/>
      <c r="J52" s="74"/>
      <c r="K52" s="74"/>
      <c r="L52" s="74"/>
      <c r="M52" s="74"/>
      <c r="N52" s="74"/>
      <c r="O52" s="74"/>
      <c r="P52" s="74"/>
      <c r="Q52" s="74"/>
      <c r="R52" s="74"/>
      <c r="S52" s="74"/>
      <c r="T52" s="74"/>
      <c r="U52" s="74"/>
      <c r="V52" s="74"/>
      <c r="W52" s="74"/>
      <c r="X52" s="74"/>
      <c r="Y52" s="74"/>
      <c r="Z52" s="74"/>
    </row>
    <row r="53" spans="1:26" ht="15.75" customHeight="1" x14ac:dyDescent="0.45">
      <c r="A53" s="74"/>
      <c r="B53" s="74"/>
      <c r="C53" s="74"/>
      <c r="D53" s="74"/>
      <c r="E53" s="74"/>
      <c r="F53" s="74"/>
      <c r="G53" s="74"/>
      <c r="H53" s="74"/>
      <c r="I53" s="74"/>
      <c r="J53" s="74"/>
      <c r="K53" s="74"/>
      <c r="L53" s="74"/>
      <c r="M53" s="74"/>
      <c r="N53" s="74"/>
      <c r="O53" s="74"/>
      <c r="P53" s="74"/>
      <c r="Q53" s="74"/>
      <c r="R53" s="74"/>
      <c r="S53" s="74"/>
      <c r="T53" s="74"/>
      <c r="U53" s="74"/>
      <c r="V53" s="74"/>
      <c r="W53" s="74"/>
      <c r="X53" s="74"/>
      <c r="Y53" s="74"/>
      <c r="Z53" s="74"/>
    </row>
    <row r="54" spans="1:26" ht="15.75" customHeight="1" x14ac:dyDescent="0.45">
      <c r="A54" s="74"/>
      <c r="B54" s="74"/>
      <c r="C54" s="74"/>
      <c r="D54" s="74"/>
      <c r="E54" s="74"/>
      <c r="F54" s="74"/>
      <c r="G54" s="74"/>
      <c r="H54" s="74"/>
      <c r="I54" s="74"/>
      <c r="J54" s="74"/>
      <c r="K54" s="74"/>
      <c r="L54" s="74"/>
      <c r="M54" s="74"/>
      <c r="N54" s="74"/>
      <c r="O54" s="74"/>
      <c r="P54" s="74"/>
      <c r="Q54" s="74"/>
      <c r="R54" s="74"/>
      <c r="S54" s="74"/>
      <c r="T54" s="74"/>
      <c r="U54" s="74"/>
      <c r="V54" s="74"/>
      <c r="W54" s="74"/>
      <c r="X54" s="74"/>
      <c r="Y54" s="74"/>
      <c r="Z54" s="74"/>
    </row>
    <row r="55" spans="1:26" ht="15.75" customHeight="1" x14ac:dyDescent="0.45">
      <c r="A55" s="74"/>
      <c r="B55" s="74"/>
      <c r="C55" s="74"/>
      <c r="D55" s="74"/>
      <c r="E55" s="74"/>
      <c r="F55" s="74"/>
      <c r="G55" s="74"/>
      <c r="H55" s="74"/>
      <c r="I55" s="74"/>
      <c r="J55" s="74"/>
      <c r="K55" s="74"/>
      <c r="L55" s="74"/>
      <c r="M55" s="74"/>
      <c r="N55" s="74"/>
      <c r="O55" s="74"/>
      <c r="P55" s="74"/>
      <c r="Q55" s="74"/>
      <c r="R55" s="74"/>
      <c r="S55" s="74"/>
      <c r="T55" s="74"/>
      <c r="U55" s="74"/>
      <c r="V55" s="74"/>
      <c r="W55" s="74"/>
      <c r="X55" s="74"/>
      <c r="Y55" s="74"/>
      <c r="Z55" s="74"/>
    </row>
    <row r="56" spans="1:26" ht="15.75" customHeight="1" x14ac:dyDescent="0.45">
      <c r="A56" s="74"/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  <c r="M56" s="74"/>
      <c r="N56" s="74"/>
      <c r="O56" s="74"/>
      <c r="P56" s="74"/>
      <c r="Q56" s="74"/>
      <c r="R56" s="74"/>
      <c r="S56" s="74"/>
      <c r="T56" s="74"/>
      <c r="U56" s="74"/>
      <c r="V56" s="74"/>
      <c r="W56" s="74"/>
      <c r="X56" s="74"/>
      <c r="Y56" s="74"/>
      <c r="Z56" s="74"/>
    </row>
    <row r="57" spans="1:26" ht="15.75" customHeight="1" x14ac:dyDescent="0.45">
      <c r="A57" s="74"/>
      <c r="B57" s="74"/>
      <c r="C57" s="74"/>
      <c r="D57" s="74"/>
      <c r="E57" s="74"/>
      <c r="F57" s="74"/>
      <c r="G57" s="74"/>
      <c r="H57" s="74"/>
      <c r="I57" s="74"/>
      <c r="J57" s="74"/>
      <c r="K57" s="74"/>
      <c r="L57" s="74"/>
      <c r="M57" s="74"/>
      <c r="N57" s="74"/>
      <c r="O57" s="74"/>
      <c r="P57" s="74"/>
      <c r="Q57" s="74"/>
      <c r="R57" s="74"/>
      <c r="S57" s="74"/>
      <c r="T57" s="74"/>
      <c r="U57" s="74"/>
      <c r="V57" s="74"/>
      <c r="W57" s="74"/>
      <c r="X57" s="74"/>
      <c r="Y57" s="74"/>
      <c r="Z57" s="74"/>
    </row>
    <row r="58" spans="1:26" ht="15.75" customHeight="1" x14ac:dyDescent="0.45">
      <c r="A58" s="74"/>
      <c r="B58" s="74"/>
      <c r="C58" s="74"/>
      <c r="D58" s="74"/>
      <c r="E58" s="74"/>
      <c r="F58" s="74"/>
      <c r="G58" s="74"/>
      <c r="H58" s="74"/>
      <c r="I58" s="74"/>
      <c r="J58" s="74"/>
      <c r="K58" s="74"/>
      <c r="L58" s="74"/>
      <c r="M58" s="74"/>
      <c r="N58" s="74"/>
      <c r="O58" s="74"/>
      <c r="P58" s="74"/>
      <c r="Q58" s="74"/>
      <c r="R58" s="74"/>
      <c r="S58" s="74"/>
      <c r="T58" s="74"/>
      <c r="U58" s="74"/>
      <c r="V58" s="74"/>
      <c r="W58" s="74"/>
      <c r="X58" s="74"/>
      <c r="Y58" s="74"/>
      <c r="Z58" s="74"/>
    </row>
    <row r="59" spans="1:26" ht="15.75" customHeight="1" x14ac:dyDescent="0.45">
      <c r="A59" s="74"/>
      <c r="B59" s="74"/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</row>
    <row r="60" spans="1:26" ht="15.75" customHeight="1" x14ac:dyDescent="0.45">
      <c r="A60" s="74"/>
      <c r="B60" s="7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</row>
    <row r="61" spans="1:26" ht="15.75" customHeight="1" x14ac:dyDescent="0.45">
      <c r="A61" s="74"/>
      <c r="B61" s="74"/>
      <c r="C61" s="74"/>
      <c r="D61" s="74"/>
      <c r="E61" s="74"/>
      <c r="F61" s="74"/>
      <c r="G61" s="74"/>
      <c r="H61" s="74"/>
      <c r="I61" s="74"/>
      <c r="J61" s="74"/>
      <c r="K61" s="74"/>
      <c r="L61" s="74"/>
      <c r="M61" s="74"/>
      <c r="N61" s="74"/>
      <c r="O61" s="74"/>
      <c r="P61" s="74"/>
      <c r="Q61" s="74"/>
      <c r="R61" s="74"/>
      <c r="S61" s="74"/>
      <c r="T61" s="74"/>
      <c r="U61" s="74"/>
      <c r="V61" s="74"/>
      <c r="W61" s="74"/>
      <c r="X61" s="74"/>
      <c r="Y61" s="74"/>
      <c r="Z61" s="74"/>
    </row>
    <row r="62" spans="1:26" ht="15.75" customHeight="1" x14ac:dyDescent="0.45">
      <c r="A62" s="74"/>
      <c r="B62" s="74"/>
      <c r="C62" s="74"/>
      <c r="D62" s="74"/>
      <c r="E62" s="74"/>
      <c r="F62" s="74"/>
      <c r="G62" s="74"/>
      <c r="H62" s="74"/>
      <c r="I62" s="74"/>
      <c r="J62" s="74"/>
      <c r="K62" s="74"/>
      <c r="L62" s="74"/>
      <c r="M62" s="74"/>
      <c r="N62" s="74"/>
      <c r="O62" s="74"/>
      <c r="P62" s="74"/>
      <c r="Q62" s="74"/>
      <c r="R62" s="74"/>
      <c r="S62" s="74"/>
      <c r="T62" s="74"/>
      <c r="U62" s="74"/>
      <c r="V62" s="74"/>
      <c r="W62" s="74"/>
      <c r="X62" s="74"/>
      <c r="Y62" s="74"/>
      <c r="Z62" s="74"/>
    </row>
    <row r="63" spans="1:26" ht="15.75" customHeight="1" x14ac:dyDescent="0.45">
      <c r="A63" s="74"/>
      <c r="B63" s="74"/>
      <c r="C63" s="74"/>
      <c r="D63" s="74"/>
      <c r="E63" s="74"/>
      <c r="F63" s="74"/>
      <c r="G63" s="74"/>
      <c r="H63" s="74"/>
      <c r="I63" s="74"/>
      <c r="J63" s="74"/>
      <c r="K63" s="74"/>
      <c r="L63" s="74"/>
      <c r="M63" s="74"/>
      <c r="N63" s="74"/>
      <c r="O63" s="74"/>
      <c r="P63" s="74"/>
      <c r="Q63" s="74"/>
      <c r="R63" s="74"/>
      <c r="S63" s="74"/>
      <c r="T63" s="74"/>
      <c r="U63" s="74"/>
      <c r="V63" s="74"/>
      <c r="W63" s="74"/>
      <c r="X63" s="74"/>
      <c r="Y63" s="74"/>
      <c r="Z63" s="74"/>
    </row>
    <row r="64" spans="1:26" ht="15.75" customHeight="1" x14ac:dyDescent="0.45">
      <c r="A64" s="74"/>
      <c r="B64" s="74"/>
      <c r="C64" s="74"/>
      <c r="D64" s="74"/>
      <c r="E64" s="74"/>
      <c r="F64" s="74"/>
      <c r="G64" s="74"/>
      <c r="H64" s="74"/>
      <c r="I64" s="74"/>
      <c r="J64" s="74"/>
      <c r="K64" s="74"/>
      <c r="L64" s="74"/>
      <c r="M64" s="74"/>
      <c r="N64" s="74"/>
      <c r="O64" s="74"/>
      <c r="P64" s="74"/>
      <c r="Q64" s="74"/>
      <c r="R64" s="74"/>
      <c r="S64" s="74"/>
      <c r="T64" s="74"/>
      <c r="U64" s="74"/>
      <c r="V64" s="74"/>
      <c r="W64" s="74"/>
      <c r="X64" s="74"/>
      <c r="Y64" s="74"/>
      <c r="Z64" s="74"/>
    </row>
    <row r="65" spans="1:26" ht="15.75" customHeight="1" x14ac:dyDescent="0.45">
      <c r="A65" s="74"/>
      <c r="B65" s="74"/>
      <c r="C65" s="74"/>
      <c r="D65" s="74"/>
      <c r="E65" s="74"/>
      <c r="F65" s="74"/>
      <c r="G65" s="74"/>
      <c r="H65" s="74"/>
      <c r="I65" s="74"/>
      <c r="J65" s="74"/>
      <c r="K65" s="74"/>
      <c r="L65" s="74"/>
      <c r="M65" s="74"/>
      <c r="N65" s="74"/>
      <c r="O65" s="74"/>
      <c r="P65" s="74"/>
      <c r="Q65" s="74"/>
      <c r="R65" s="74"/>
      <c r="S65" s="74"/>
      <c r="T65" s="74"/>
      <c r="U65" s="74"/>
      <c r="V65" s="74"/>
      <c r="W65" s="74"/>
      <c r="X65" s="74"/>
      <c r="Y65" s="74"/>
      <c r="Z65" s="74"/>
    </row>
    <row r="66" spans="1:26" ht="15.75" customHeight="1" x14ac:dyDescent="0.45">
      <c r="A66" s="74"/>
      <c r="B66" s="74"/>
      <c r="C66" s="74"/>
      <c r="D66" s="74"/>
      <c r="E66" s="74"/>
      <c r="F66" s="74"/>
      <c r="G66" s="74"/>
      <c r="H66" s="74"/>
      <c r="I66" s="74"/>
      <c r="J66" s="74"/>
      <c r="K66" s="74"/>
      <c r="L66" s="74"/>
      <c r="M66" s="74"/>
      <c r="N66" s="74"/>
      <c r="O66" s="74"/>
      <c r="P66" s="74"/>
      <c r="Q66" s="74"/>
      <c r="R66" s="74"/>
      <c r="S66" s="74"/>
      <c r="T66" s="74"/>
      <c r="U66" s="74"/>
      <c r="V66" s="74"/>
      <c r="W66" s="74"/>
      <c r="X66" s="74"/>
      <c r="Y66" s="74"/>
      <c r="Z66" s="74"/>
    </row>
    <row r="67" spans="1:26" ht="15.75" customHeight="1" x14ac:dyDescent="0.45">
      <c r="A67" s="74"/>
      <c r="B67" s="74"/>
      <c r="C67" s="74"/>
      <c r="D67" s="74"/>
      <c r="E67" s="74"/>
      <c r="F67" s="74"/>
      <c r="G67" s="74"/>
      <c r="H67" s="74"/>
      <c r="I67" s="74"/>
      <c r="J67" s="74"/>
      <c r="K67" s="74"/>
      <c r="L67" s="74"/>
      <c r="M67" s="74"/>
      <c r="N67" s="74"/>
      <c r="O67" s="74"/>
      <c r="P67" s="74"/>
      <c r="Q67" s="74"/>
      <c r="R67" s="74"/>
      <c r="S67" s="74"/>
      <c r="T67" s="74"/>
      <c r="U67" s="74"/>
      <c r="V67" s="74"/>
      <c r="W67" s="74"/>
      <c r="X67" s="74"/>
      <c r="Y67" s="74"/>
      <c r="Z67" s="74"/>
    </row>
    <row r="68" spans="1:26" ht="15.75" customHeight="1" x14ac:dyDescent="0.45">
      <c r="A68" s="74"/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  <c r="M68" s="74"/>
      <c r="N68" s="7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74"/>
      <c r="Z68" s="74"/>
    </row>
    <row r="69" spans="1:26" ht="15.75" customHeight="1" x14ac:dyDescent="0.45">
      <c r="A69" s="74"/>
      <c r="B69" s="74"/>
      <c r="C69" s="74"/>
      <c r="D69" s="74"/>
      <c r="E69" s="74"/>
      <c r="F69" s="74"/>
      <c r="G69" s="74"/>
      <c r="H69" s="74"/>
      <c r="I69" s="74"/>
      <c r="J69" s="74"/>
      <c r="K69" s="74"/>
      <c r="L69" s="74"/>
      <c r="M69" s="74"/>
      <c r="N69" s="74"/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</row>
    <row r="70" spans="1:26" ht="15.75" customHeight="1" x14ac:dyDescent="0.45">
      <c r="A70" s="74"/>
      <c r="B70" s="74"/>
      <c r="C70" s="74"/>
      <c r="D70" s="74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</row>
    <row r="71" spans="1:26" ht="15.75" customHeight="1" x14ac:dyDescent="0.45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</row>
    <row r="72" spans="1:26" ht="15.75" customHeight="1" x14ac:dyDescent="0.45">
      <c r="A72" s="74"/>
      <c r="B72" s="74"/>
      <c r="C72" s="74"/>
      <c r="D72" s="74"/>
      <c r="E72" s="74"/>
      <c r="F72" s="74"/>
      <c r="G72" s="74"/>
      <c r="H72" s="74"/>
      <c r="I72" s="74"/>
      <c r="J72" s="74"/>
      <c r="K72" s="74"/>
      <c r="L72" s="74"/>
      <c r="M72" s="74"/>
      <c r="N72" s="74"/>
      <c r="O72" s="74"/>
      <c r="P72" s="74"/>
      <c r="Q72" s="74"/>
      <c r="R72" s="74"/>
      <c r="S72" s="74"/>
      <c r="T72" s="74"/>
      <c r="U72" s="74"/>
      <c r="V72" s="74"/>
      <c r="W72" s="74"/>
      <c r="X72" s="74"/>
      <c r="Y72" s="74"/>
      <c r="Z72" s="74"/>
    </row>
    <row r="73" spans="1:26" ht="15.75" customHeight="1" x14ac:dyDescent="0.45">
      <c r="A73" s="74"/>
      <c r="B73" s="74"/>
      <c r="C73" s="74"/>
      <c r="D73" s="74"/>
      <c r="E73" s="74"/>
      <c r="F73" s="74"/>
      <c r="G73" s="74"/>
      <c r="H73" s="74"/>
      <c r="I73" s="74"/>
      <c r="J73" s="74"/>
      <c r="K73" s="74"/>
      <c r="L73" s="74"/>
      <c r="M73" s="74"/>
      <c r="N73" s="74"/>
      <c r="O73" s="74"/>
      <c r="P73" s="74"/>
      <c r="Q73" s="74"/>
      <c r="R73" s="74"/>
      <c r="S73" s="74"/>
      <c r="T73" s="74"/>
      <c r="U73" s="74"/>
      <c r="V73" s="74"/>
      <c r="W73" s="74"/>
      <c r="X73" s="74"/>
      <c r="Y73" s="74"/>
      <c r="Z73" s="74"/>
    </row>
    <row r="74" spans="1:26" ht="15.75" customHeight="1" x14ac:dyDescent="0.45">
      <c r="A74" s="74"/>
      <c r="B74" s="74"/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</row>
    <row r="75" spans="1:26" ht="15.75" customHeight="1" x14ac:dyDescent="0.45">
      <c r="A75" s="74"/>
      <c r="B75" s="74"/>
      <c r="C75" s="74"/>
      <c r="D75" s="74"/>
      <c r="E75" s="74"/>
      <c r="F75" s="74"/>
      <c r="G75" s="74"/>
      <c r="H75" s="74"/>
      <c r="I75" s="74"/>
      <c r="J75" s="74"/>
      <c r="K75" s="74"/>
      <c r="L75" s="74"/>
      <c r="M75" s="74"/>
      <c r="N75" s="74"/>
      <c r="O75" s="74"/>
      <c r="P75" s="74"/>
      <c r="Q75" s="74"/>
      <c r="R75" s="74"/>
      <c r="S75" s="74"/>
      <c r="T75" s="74"/>
      <c r="U75" s="74"/>
      <c r="V75" s="74"/>
      <c r="W75" s="74"/>
      <c r="X75" s="74"/>
      <c r="Y75" s="74"/>
      <c r="Z75" s="74"/>
    </row>
    <row r="76" spans="1:26" ht="15.75" customHeight="1" x14ac:dyDescent="0.45">
      <c r="A76" s="74"/>
      <c r="B76" s="74"/>
      <c r="C76" s="74"/>
      <c r="D76" s="74"/>
      <c r="E76" s="74"/>
      <c r="F76" s="74"/>
      <c r="G76" s="74"/>
      <c r="H76" s="74"/>
      <c r="I76" s="74"/>
      <c r="J76" s="74"/>
      <c r="K76" s="74"/>
      <c r="L76" s="74"/>
      <c r="M76" s="74"/>
      <c r="N76" s="74"/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74"/>
      <c r="Z76" s="74"/>
    </row>
    <row r="77" spans="1:26" ht="15.75" customHeight="1" x14ac:dyDescent="0.45">
      <c r="A77" s="74"/>
      <c r="B77" s="74"/>
      <c r="C77" s="74"/>
      <c r="D77" s="74"/>
      <c r="E77" s="74"/>
      <c r="F77" s="74"/>
      <c r="G77" s="74"/>
      <c r="H77" s="74"/>
      <c r="I77" s="74"/>
      <c r="J77" s="74"/>
      <c r="K77" s="74"/>
      <c r="L77" s="74"/>
      <c r="M77" s="74"/>
      <c r="N77" s="74"/>
      <c r="O77" s="74"/>
      <c r="P77" s="74"/>
      <c r="Q77" s="74"/>
      <c r="R77" s="74"/>
      <c r="S77" s="74"/>
      <c r="T77" s="74"/>
      <c r="U77" s="74"/>
      <c r="V77" s="74"/>
      <c r="W77" s="74"/>
      <c r="X77" s="74"/>
      <c r="Y77" s="74"/>
      <c r="Z77" s="74"/>
    </row>
    <row r="78" spans="1:26" ht="15.75" customHeight="1" x14ac:dyDescent="0.45">
      <c r="A78" s="74"/>
      <c r="B78" s="74"/>
      <c r="C78" s="74"/>
      <c r="D78" s="74"/>
      <c r="E78" s="74"/>
      <c r="F78" s="74"/>
      <c r="G78" s="74"/>
      <c r="H78" s="74"/>
      <c r="I78" s="74"/>
      <c r="J78" s="74"/>
      <c r="K78" s="74"/>
      <c r="L78" s="74"/>
      <c r="M78" s="74"/>
      <c r="N78" s="74"/>
      <c r="O78" s="74"/>
      <c r="P78" s="74"/>
      <c r="Q78" s="74"/>
      <c r="R78" s="74"/>
      <c r="S78" s="74"/>
      <c r="T78" s="74"/>
      <c r="U78" s="74"/>
      <c r="V78" s="74"/>
      <c r="W78" s="74"/>
      <c r="X78" s="74"/>
      <c r="Y78" s="74"/>
      <c r="Z78" s="74"/>
    </row>
    <row r="79" spans="1:26" ht="15.75" customHeight="1" x14ac:dyDescent="0.45">
      <c r="A79" s="74"/>
      <c r="B79" s="74"/>
      <c r="C79" s="74"/>
      <c r="D79" s="74"/>
      <c r="E79" s="74"/>
      <c r="F79" s="74"/>
      <c r="G79" s="74"/>
      <c r="H79" s="74"/>
      <c r="I79" s="74"/>
      <c r="J79" s="74"/>
      <c r="K79" s="74"/>
      <c r="L79" s="74"/>
      <c r="M79" s="74"/>
      <c r="N79" s="74"/>
      <c r="O79" s="74"/>
      <c r="P79" s="74"/>
      <c r="Q79" s="74"/>
      <c r="R79" s="74"/>
      <c r="S79" s="74"/>
      <c r="T79" s="74"/>
      <c r="U79" s="74"/>
      <c r="V79" s="74"/>
      <c r="W79" s="74"/>
      <c r="X79" s="74"/>
      <c r="Y79" s="74"/>
      <c r="Z79" s="74"/>
    </row>
    <row r="80" spans="1:26" ht="15.75" customHeight="1" x14ac:dyDescent="0.45">
      <c r="A80" s="74"/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  <c r="M80" s="74"/>
      <c r="N80" s="74"/>
      <c r="O80" s="74"/>
      <c r="P80" s="74"/>
      <c r="Q80" s="74"/>
      <c r="R80" s="74"/>
      <c r="S80" s="74"/>
      <c r="T80" s="74"/>
      <c r="U80" s="74"/>
      <c r="V80" s="74"/>
      <c r="W80" s="74"/>
      <c r="X80" s="74"/>
      <c r="Y80" s="74"/>
      <c r="Z80" s="74"/>
    </row>
    <row r="81" spans="1:26" ht="15.75" customHeight="1" x14ac:dyDescent="0.45">
      <c r="A81" s="74"/>
      <c r="B81" s="74"/>
      <c r="C81" s="74"/>
      <c r="D81" s="74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</row>
    <row r="82" spans="1:26" ht="15.75" customHeight="1" x14ac:dyDescent="0.45">
      <c r="A82" s="74"/>
      <c r="B82" s="74"/>
      <c r="C82" s="74"/>
      <c r="D82" s="74"/>
      <c r="E82" s="74"/>
      <c r="F82" s="74"/>
      <c r="G82" s="74"/>
      <c r="H82" s="74"/>
      <c r="I82" s="74"/>
      <c r="J82" s="74"/>
      <c r="K82" s="74"/>
      <c r="L82" s="74"/>
      <c r="M82" s="74"/>
      <c r="N82" s="74"/>
      <c r="O82" s="74"/>
      <c r="P82" s="74"/>
      <c r="Q82" s="74"/>
      <c r="R82" s="74"/>
      <c r="S82" s="74"/>
      <c r="T82" s="74"/>
      <c r="U82" s="74"/>
      <c r="V82" s="74"/>
      <c r="W82" s="74"/>
      <c r="X82" s="74"/>
      <c r="Y82" s="74"/>
      <c r="Z82" s="74"/>
    </row>
    <row r="83" spans="1:26" ht="15.75" customHeight="1" x14ac:dyDescent="0.45">
      <c r="A83" s="74"/>
      <c r="B83" s="74"/>
      <c r="C83" s="74"/>
      <c r="D83" s="74"/>
      <c r="E83" s="74"/>
      <c r="F83" s="74"/>
      <c r="G83" s="74"/>
      <c r="H83" s="74"/>
      <c r="I83" s="74"/>
      <c r="J83" s="74"/>
      <c r="K83" s="74"/>
      <c r="L83" s="74"/>
      <c r="M83" s="74"/>
      <c r="N83" s="74"/>
      <c r="O83" s="74"/>
      <c r="P83" s="74"/>
      <c r="Q83" s="74"/>
      <c r="R83" s="74"/>
      <c r="S83" s="74"/>
      <c r="T83" s="74"/>
      <c r="U83" s="74"/>
      <c r="V83" s="74"/>
      <c r="W83" s="74"/>
      <c r="X83" s="74"/>
      <c r="Y83" s="74"/>
      <c r="Z83" s="74"/>
    </row>
    <row r="84" spans="1:26" ht="15.75" customHeight="1" x14ac:dyDescent="0.45">
      <c r="A84" s="74"/>
      <c r="B84" s="74"/>
      <c r="C84" s="74"/>
      <c r="D84" s="74"/>
      <c r="E84" s="74"/>
      <c r="F84" s="74"/>
      <c r="G84" s="74"/>
      <c r="H84" s="74"/>
      <c r="I84" s="74"/>
      <c r="J84" s="74"/>
      <c r="K84" s="74"/>
      <c r="L84" s="74"/>
      <c r="M84" s="74"/>
      <c r="N84" s="74"/>
      <c r="O84" s="74"/>
      <c r="P84" s="74"/>
      <c r="Q84" s="74"/>
      <c r="R84" s="74"/>
      <c r="S84" s="74"/>
      <c r="T84" s="74"/>
      <c r="U84" s="74"/>
      <c r="V84" s="74"/>
      <c r="W84" s="74"/>
      <c r="X84" s="74"/>
      <c r="Y84" s="74"/>
      <c r="Z84" s="74"/>
    </row>
    <row r="85" spans="1:26" ht="15.75" customHeight="1" x14ac:dyDescent="0.45">
      <c r="A85" s="74"/>
      <c r="B85" s="74"/>
      <c r="C85" s="74"/>
      <c r="D85" s="74"/>
      <c r="E85" s="74"/>
      <c r="F85" s="74"/>
      <c r="G85" s="74"/>
      <c r="H85" s="74"/>
      <c r="I85" s="74"/>
      <c r="J85" s="74"/>
      <c r="K85" s="74"/>
      <c r="L85" s="74"/>
      <c r="M85" s="74"/>
      <c r="N85" s="74"/>
      <c r="O85" s="74"/>
      <c r="P85" s="74"/>
      <c r="Q85" s="74"/>
      <c r="R85" s="74"/>
      <c r="S85" s="74"/>
      <c r="T85" s="74"/>
      <c r="U85" s="74"/>
      <c r="V85" s="74"/>
      <c r="W85" s="74"/>
      <c r="X85" s="74"/>
      <c r="Y85" s="74"/>
      <c r="Z85" s="74"/>
    </row>
    <row r="86" spans="1:26" ht="15.75" customHeight="1" x14ac:dyDescent="0.45">
      <c r="A86" s="74"/>
      <c r="B86" s="74"/>
      <c r="C86" s="74"/>
      <c r="D86" s="74"/>
      <c r="E86" s="74"/>
      <c r="F86" s="74"/>
      <c r="G86" s="74"/>
      <c r="H86" s="74"/>
      <c r="I86" s="74"/>
      <c r="J86" s="74"/>
      <c r="K86" s="74"/>
      <c r="L86" s="74"/>
      <c r="M86" s="74"/>
      <c r="N86" s="74"/>
      <c r="O86" s="74"/>
      <c r="P86" s="74"/>
      <c r="Q86" s="74"/>
      <c r="R86" s="74"/>
      <c r="S86" s="74"/>
      <c r="T86" s="74"/>
      <c r="U86" s="74"/>
      <c r="V86" s="74"/>
      <c r="W86" s="74"/>
      <c r="X86" s="74"/>
      <c r="Y86" s="74"/>
      <c r="Z86" s="74"/>
    </row>
    <row r="87" spans="1:26" ht="15.75" customHeight="1" x14ac:dyDescent="0.45">
      <c r="A87" s="74"/>
      <c r="B87" s="74"/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</row>
    <row r="88" spans="1:26" ht="15.75" customHeight="1" x14ac:dyDescent="0.45">
      <c r="A88" s="74"/>
      <c r="B88" s="7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</row>
    <row r="89" spans="1:26" ht="15.75" customHeight="1" x14ac:dyDescent="0.45">
      <c r="A89" s="74"/>
      <c r="B89" s="74"/>
      <c r="C89" s="74"/>
      <c r="D89" s="74"/>
      <c r="E89" s="74"/>
      <c r="F89" s="74"/>
      <c r="G89" s="74"/>
      <c r="H89" s="74"/>
      <c r="I89" s="74"/>
      <c r="J89" s="74"/>
      <c r="K89" s="74"/>
      <c r="L89" s="74"/>
      <c r="M89" s="74"/>
      <c r="N89" s="74"/>
      <c r="O89" s="74"/>
      <c r="P89" s="74"/>
      <c r="Q89" s="74"/>
      <c r="R89" s="74"/>
      <c r="S89" s="74"/>
      <c r="T89" s="74"/>
      <c r="U89" s="74"/>
      <c r="V89" s="74"/>
      <c r="W89" s="74"/>
      <c r="X89" s="74"/>
      <c r="Y89" s="74"/>
      <c r="Z89" s="74"/>
    </row>
    <row r="90" spans="1:26" ht="15.75" customHeight="1" x14ac:dyDescent="0.45">
      <c r="A90" s="74"/>
      <c r="B90" s="74"/>
      <c r="C90" s="74"/>
      <c r="D90" s="74"/>
      <c r="E90" s="74"/>
      <c r="F90" s="74"/>
      <c r="G90" s="74"/>
      <c r="H90" s="74"/>
      <c r="I90" s="74"/>
      <c r="J90" s="74"/>
      <c r="K90" s="74"/>
      <c r="L90" s="74"/>
      <c r="M90" s="74"/>
      <c r="N90" s="74"/>
      <c r="O90" s="74"/>
      <c r="P90" s="74"/>
      <c r="Q90" s="74"/>
      <c r="R90" s="74"/>
      <c r="S90" s="74"/>
      <c r="T90" s="74"/>
      <c r="U90" s="74"/>
      <c r="V90" s="74"/>
      <c r="W90" s="74"/>
      <c r="X90" s="74"/>
      <c r="Y90" s="74"/>
      <c r="Z90" s="74"/>
    </row>
    <row r="91" spans="1:26" ht="15.75" customHeight="1" x14ac:dyDescent="0.45">
      <c r="A91" s="74"/>
      <c r="B91" s="74"/>
      <c r="C91" s="74"/>
      <c r="D91" s="74"/>
      <c r="E91" s="74"/>
      <c r="F91" s="74"/>
      <c r="G91" s="74"/>
      <c r="H91" s="74"/>
      <c r="I91" s="74"/>
      <c r="J91" s="74"/>
      <c r="K91" s="74"/>
      <c r="L91" s="74"/>
      <c r="M91" s="74"/>
      <c r="N91" s="74"/>
      <c r="O91" s="74"/>
      <c r="P91" s="74"/>
      <c r="Q91" s="74"/>
      <c r="R91" s="74"/>
      <c r="S91" s="74"/>
      <c r="T91" s="74"/>
      <c r="U91" s="74"/>
      <c r="V91" s="74"/>
      <c r="W91" s="74"/>
      <c r="X91" s="74"/>
      <c r="Y91" s="74"/>
      <c r="Z91" s="74"/>
    </row>
    <row r="92" spans="1:26" ht="15.75" customHeight="1" x14ac:dyDescent="0.45">
      <c r="A92" s="74"/>
      <c r="B92" s="74"/>
      <c r="C92" s="74"/>
      <c r="D92" s="74"/>
      <c r="E92" s="74"/>
      <c r="F92" s="74"/>
      <c r="G92" s="74"/>
      <c r="H92" s="74"/>
      <c r="I92" s="74"/>
      <c r="J92" s="74"/>
      <c r="K92" s="74"/>
      <c r="L92" s="74"/>
      <c r="M92" s="74"/>
      <c r="N92" s="74"/>
      <c r="O92" s="74"/>
      <c r="P92" s="74"/>
      <c r="Q92" s="74"/>
      <c r="R92" s="74"/>
      <c r="S92" s="74"/>
      <c r="T92" s="74"/>
      <c r="U92" s="74"/>
      <c r="V92" s="74"/>
      <c r="W92" s="74"/>
      <c r="X92" s="74"/>
      <c r="Y92" s="74"/>
      <c r="Z92" s="74"/>
    </row>
    <row r="93" spans="1:26" ht="15.75" customHeight="1" x14ac:dyDescent="0.45">
      <c r="A93" s="74"/>
      <c r="B93" s="74"/>
      <c r="C93" s="74"/>
      <c r="D93" s="74"/>
      <c r="E93" s="74"/>
      <c r="F93" s="74"/>
      <c r="G93" s="74"/>
      <c r="H93" s="74"/>
      <c r="I93" s="74"/>
      <c r="J93" s="74"/>
      <c r="K93" s="74"/>
      <c r="L93" s="74"/>
      <c r="M93" s="74"/>
      <c r="N93" s="74"/>
      <c r="O93" s="74"/>
      <c r="P93" s="74"/>
      <c r="Q93" s="74"/>
      <c r="R93" s="74"/>
      <c r="S93" s="74"/>
      <c r="T93" s="74"/>
      <c r="U93" s="74"/>
      <c r="V93" s="74"/>
      <c r="W93" s="74"/>
      <c r="X93" s="74"/>
      <c r="Y93" s="74"/>
      <c r="Z93" s="74"/>
    </row>
    <row r="94" spans="1:26" ht="15.75" customHeight="1" x14ac:dyDescent="0.45">
      <c r="A94" s="74"/>
      <c r="B94" s="74"/>
      <c r="C94" s="74"/>
      <c r="D94" s="74"/>
      <c r="E94" s="74"/>
      <c r="F94" s="74"/>
      <c r="G94" s="74"/>
      <c r="H94" s="74"/>
      <c r="I94" s="74"/>
      <c r="J94" s="74"/>
      <c r="K94" s="74"/>
      <c r="L94" s="74"/>
      <c r="M94" s="74"/>
      <c r="N94" s="74"/>
      <c r="O94" s="74"/>
      <c r="P94" s="74"/>
      <c r="Q94" s="74"/>
      <c r="R94" s="74"/>
      <c r="S94" s="74"/>
      <c r="T94" s="74"/>
      <c r="U94" s="74"/>
      <c r="V94" s="74"/>
      <c r="W94" s="74"/>
      <c r="X94" s="74"/>
      <c r="Y94" s="74"/>
      <c r="Z94" s="74"/>
    </row>
    <row r="95" spans="1:26" ht="15.75" customHeight="1" x14ac:dyDescent="0.45">
      <c r="A95" s="74"/>
      <c r="B95" s="74"/>
      <c r="C95" s="74"/>
      <c r="D95" s="74"/>
      <c r="E95" s="74"/>
      <c r="F95" s="74"/>
      <c r="G95" s="74"/>
      <c r="H95" s="74"/>
      <c r="I95" s="74"/>
      <c r="J95" s="74"/>
      <c r="K95" s="74"/>
      <c r="L95" s="74"/>
      <c r="M95" s="74"/>
      <c r="N95" s="74"/>
      <c r="O95" s="74"/>
      <c r="P95" s="74"/>
      <c r="Q95" s="74"/>
      <c r="R95" s="74"/>
      <c r="S95" s="74"/>
      <c r="T95" s="74"/>
      <c r="U95" s="74"/>
      <c r="V95" s="74"/>
      <c r="W95" s="74"/>
      <c r="X95" s="74"/>
      <c r="Y95" s="74"/>
      <c r="Z95" s="74"/>
    </row>
    <row r="96" spans="1:26" ht="15.75" customHeight="1" x14ac:dyDescent="0.45">
      <c r="A96" s="74"/>
      <c r="B96" s="74"/>
      <c r="C96" s="74"/>
      <c r="D96" s="74"/>
      <c r="E96" s="74"/>
      <c r="F96" s="74"/>
      <c r="G96" s="74"/>
      <c r="H96" s="74"/>
      <c r="I96" s="74"/>
      <c r="J96" s="74"/>
      <c r="K96" s="74"/>
      <c r="L96" s="74"/>
      <c r="M96" s="74"/>
      <c r="N96" s="74"/>
      <c r="O96" s="74"/>
      <c r="P96" s="74"/>
      <c r="Q96" s="74"/>
      <c r="R96" s="74"/>
      <c r="S96" s="74"/>
      <c r="T96" s="74"/>
      <c r="U96" s="74"/>
      <c r="V96" s="74"/>
      <c r="W96" s="74"/>
      <c r="X96" s="74"/>
      <c r="Y96" s="74"/>
      <c r="Z96" s="74"/>
    </row>
    <row r="97" spans="1:26" ht="15.75" customHeight="1" x14ac:dyDescent="0.45">
      <c r="A97" s="74"/>
      <c r="B97" s="74"/>
      <c r="C97" s="74"/>
      <c r="D97" s="74"/>
      <c r="E97" s="74"/>
      <c r="F97" s="74"/>
      <c r="G97" s="74"/>
      <c r="H97" s="74"/>
      <c r="I97" s="74"/>
      <c r="J97" s="74"/>
      <c r="K97" s="74"/>
      <c r="L97" s="74"/>
      <c r="M97" s="74"/>
      <c r="N97" s="74"/>
      <c r="O97" s="74"/>
      <c r="P97" s="74"/>
      <c r="Q97" s="74"/>
      <c r="R97" s="74"/>
      <c r="S97" s="74"/>
      <c r="T97" s="74"/>
      <c r="U97" s="74"/>
      <c r="V97" s="74"/>
      <c r="W97" s="74"/>
      <c r="X97" s="74"/>
      <c r="Y97" s="74"/>
      <c r="Z97" s="74"/>
    </row>
    <row r="98" spans="1:26" ht="15.75" customHeight="1" x14ac:dyDescent="0.45">
      <c r="A98" s="74"/>
      <c r="B98" s="74"/>
      <c r="C98" s="74"/>
      <c r="D98" s="74"/>
      <c r="E98" s="74"/>
      <c r="F98" s="74"/>
      <c r="G98" s="74"/>
      <c r="H98" s="74"/>
      <c r="I98" s="74"/>
      <c r="J98" s="74"/>
      <c r="K98" s="74"/>
      <c r="L98" s="74"/>
      <c r="M98" s="74"/>
      <c r="N98" s="74"/>
      <c r="O98" s="74"/>
      <c r="P98" s="74"/>
      <c r="Q98" s="74"/>
      <c r="R98" s="74"/>
      <c r="S98" s="74"/>
      <c r="T98" s="74"/>
      <c r="U98" s="74"/>
      <c r="V98" s="74"/>
      <c r="W98" s="74"/>
      <c r="X98" s="74"/>
      <c r="Y98" s="74"/>
      <c r="Z98" s="74"/>
    </row>
    <row r="99" spans="1:26" ht="15.75" customHeight="1" x14ac:dyDescent="0.45">
      <c r="A99" s="74"/>
      <c r="B99" s="74"/>
      <c r="C99" s="74"/>
      <c r="D99" s="74"/>
      <c r="E99" s="74"/>
      <c r="F99" s="74"/>
      <c r="G99" s="74"/>
      <c r="H99" s="74"/>
      <c r="I99" s="74"/>
      <c r="J99" s="74"/>
      <c r="K99" s="74"/>
      <c r="L99" s="74"/>
      <c r="M99" s="74"/>
      <c r="N99" s="74"/>
      <c r="O99" s="74"/>
      <c r="P99" s="74"/>
      <c r="Q99" s="74"/>
      <c r="R99" s="74"/>
      <c r="S99" s="74"/>
      <c r="T99" s="74"/>
      <c r="U99" s="74"/>
      <c r="V99" s="74"/>
      <c r="W99" s="74"/>
      <c r="X99" s="74"/>
      <c r="Y99" s="74"/>
      <c r="Z99" s="74"/>
    </row>
    <row r="100" spans="1:26" ht="15.75" customHeight="1" x14ac:dyDescent="0.45">
      <c r="A100" s="74"/>
      <c r="B100" s="74"/>
      <c r="C100" s="74"/>
      <c r="D100" s="74"/>
      <c r="E100" s="74"/>
      <c r="F100" s="74"/>
      <c r="G100" s="74"/>
      <c r="H100" s="74"/>
      <c r="I100" s="74"/>
      <c r="J100" s="74"/>
      <c r="K100" s="74"/>
      <c r="L100" s="74"/>
      <c r="M100" s="74"/>
      <c r="N100" s="74"/>
      <c r="O100" s="74"/>
      <c r="P100" s="74"/>
      <c r="Q100" s="74"/>
      <c r="R100" s="74"/>
      <c r="S100" s="74"/>
      <c r="T100" s="74"/>
      <c r="U100" s="74"/>
      <c r="V100" s="74"/>
      <c r="W100" s="74"/>
      <c r="X100" s="74"/>
      <c r="Y100" s="74"/>
      <c r="Z100" s="74"/>
    </row>
    <row r="101" spans="1:26" ht="15.75" customHeight="1" x14ac:dyDescent="0.45">
      <c r="A101" s="74"/>
      <c r="B101" s="74"/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</row>
    <row r="102" spans="1:26" ht="15.75" customHeight="1" x14ac:dyDescent="0.45">
      <c r="A102" s="74"/>
      <c r="B102" s="74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</row>
    <row r="103" spans="1:26" ht="15.75" customHeight="1" x14ac:dyDescent="0.45">
      <c r="A103" s="74"/>
      <c r="B103" s="74"/>
      <c r="C103" s="74"/>
      <c r="D103" s="74"/>
      <c r="E103" s="74"/>
      <c r="F103" s="74"/>
      <c r="G103" s="74"/>
      <c r="H103" s="74"/>
      <c r="I103" s="74"/>
      <c r="J103" s="74"/>
      <c r="K103" s="74"/>
      <c r="L103" s="74"/>
      <c r="M103" s="74"/>
      <c r="N103" s="74"/>
      <c r="O103" s="74"/>
      <c r="P103" s="74"/>
      <c r="Q103" s="74"/>
      <c r="R103" s="74"/>
      <c r="S103" s="74"/>
      <c r="T103" s="74"/>
      <c r="U103" s="74"/>
      <c r="V103" s="74"/>
      <c r="W103" s="74"/>
      <c r="X103" s="74"/>
      <c r="Y103" s="74"/>
      <c r="Z103" s="74"/>
    </row>
    <row r="104" spans="1:26" ht="15.75" customHeight="1" x14ac:dyDescent="0.45">
      <c r="A104" s="74"/>
      <c r="B104" s="74"/>
      <c r="C104" s="74"/>
      <c r="D104" s="74"/>
      <c r="E104" s="74"/>
      <c r="F104" s="74"/>
      <c r="G104" s="74"/>
      <c r="H104" s="74"/>
      <c r="I104" s="74"/>
      <c r="J104" s="74"/>
      <c r="K104" s="74"/>
      <c r="L104" s="74"/>
      <c r="M104" s="74"/>
      <c r="N104" s="74"/>
      <c r="O104" s="74"/>
      <c r="P104" s="74"/>
      <c r="Q104" s="74"/>
      <c r="R104" s="74"/>
      <c r="S104" s="74"/>
      <c r="T104" s="74"/>
      <c r="U104" s="74"/>
      <c r="V104" s="74"/>
      <c r="W104" s="74"/>
      <c r="X104" s="74"/>
      <c r="Y104" s="74"/>
      <c r="Z104" s="74"/>
    </row>
    <row r="105" spans="1:26" ht="15.75" customHeight="1" x14ac:dyDescent="0.45">
      <c r="A105" s="74"/>
      <c r="B105" s="74"/>
      <c r="C105" s="74"/>
      <c r="D105" s="74"/>
      <c r="E105" s="74"/>
      <c r="F105" s="74"/>
      <c r="G105" s="74"/>
      <c r="H105" s="74"/>
      <c r="I105" s="74"/>
      <c r="J105" s="74"/>
      <c r="K105" s="74"/>
      <c r="L105" s="74"/>
      <c r="M105" s="74"/>
      <c r="N105" s="74"/>
      <c r="O105" s="74"/>
      <c r="P105" s="74"/>
      <c r="Q105" s="74"/>
      <c r="R105" s="74"/>
      <c r="S105" s="74"/>
      <c r="T105" s="74"/>
      <c r="U105" s="74"/>
      <c r="V105" s="74"/>
      <c r="W105" s="74"/>
      <c r="X105" s="74"/>
      <c r="Y105" s="74"/>
      <c r="Z105" s="74"/>
    </row>
    <row r="106" spans="1:26" ht="15.75" customHeight="1" x14ac:dyDescent="0.45">
      <c r="A106" s="74"/>
      <c r="B106" s="74"/>
      <c r="C106" s="74"/>
      <c r="D106" s="74"/>
      <c r="E106" s="74"/>
      <c r="F106" s="74"/>
      <c r="G106" s="74"/>
      <c r="H106" s="74"/>
      <c r="I106" s="74"/>
      <c r="J106" s="74"/>
      <c r="K106" s="74"/>
      <c r="L106" s="74"/>
      <c r="M106" s="74"/>
      <c r="N106" s="74"/>
      <c r="O106" s="74"/>
      <c r="P106" s="74"/>
      <c r="Q106" s="74"/>
      <c r="R106" s="74"/>
      <c r="S106" s="74"/>
      <c r="T106" s="74"/>
      <c r="U106" s="74"/>
      <c r="V106" s="74"/>
      <c r="W106" s="74"/>
      <c r="X106" s="74"/>
      <c r="Y106" s="74"/>
      <c r="Z106" s="74"/>
    </row>
    <row r="107" spans="1:26" ht="15.75" customHeight="1" x14ac:dyDescent="0.45">
      <c r="A107" s="74"/>
      <c r="B107" s="74"/>
      <c r="C107" s="74"/>
      <c r="D107" s="74"/>
      <c r="E107" s="74"/>
      <c r="F107" s="74"/>
      <c r="G107" s="74"/>
      <c r="H107" s="74"/>
      <c r="I107" s="74"/>
      <c r="J107" s="74"/>
      <c r="K107" s="74"/>
      <c r="L107" s="74"/>
      <c r="M107" s="74"/>
      <c r="N107" s="74"/>
      <c r="O107" s="74"/>
      <c r="P107" s="74"/>
      <c r="Q107" s="74"/>
      <c r="R107" s="74"/>
      <c r="S107" s="74"/>
      <c r="T107" s="74"/>
      <c r="U107" s="74"/>
      <c r="V107" s="74"/>
      <c r="W107" s="74"/>
      <c r="X107" s="74"/>
      <c r="Y107" s="74"/>
      <c r="Z107" s="74"/>
    </row>
    <row r="108" spans="1:26" ht="15.75" customHeight="1" x14ac:dyDescent="0.45">
      <c r="A108" s="74"/>
      <c r="B108" s="74"/>
      <c r="C108" s="74"/>
      <c r="D108" s="74"/>
      <c r="E108" s="74"/>
      <c r="F108" s="74"/>
      <c r="G108" s="74"/>
      <c r="H108" s="74"/>
      <c r="I108" s="74"/>
      <c r="J108" s="74"/>
      <c r="K108" s="74"/>
      <c r="L108" s="74"/>
      <c r="M108" s="74"/>
      <c r="N108" s="74"/>
      <c r="O108" s="74"/>
      <c r="P108" s="74"/>
      <c r="Q108" s="74"/>
      <c r="R108" s="74"/>
      <c r="S108" s="74"/>
      <c r="T108" s="74"/>
      <c r="U108" s="74"/>
      <c r="V108" s="74"/>
      <c r="W108" s="74"/>
      <c r="X108" s="74"/>
      <c r="Y108" s="74"/>
      <c r="Z108" s="74"/>
    </row>
    <row r="109" spans="1:26" ht="15.75" customHeight="1" x14ac:dyDescent="0.45">
      <c r="A109" s="74"/>
      <c r="B109" s="74"/>
      <c r="C109" s="74"/>
      <c r="D109" s="74"/>
      <c r="E109" s="74"/>
      <c r="F109" s="74"/>
      <c r="G109" s="74"/>
      <c r="H109" s="74"/>
      <c r="I109" s="74"/>
      <c r="J109" s="74"/>
      <c r="K109" s="74"/>
      <c r="L109" s="74"/>
      <c r="M109" s="74"/>
      <c r="N109" s="74"/>
      <c r="O109" s="74"/>
      <c r="P109" s="74"/>
      <c r="Q109" s="74"/>
      <c r="R109" s="74"/>
      <c r="S109" s="74"/>
      <c r="T109" s="74"/>
      <c r="U109" s="74"/>
      <c r="V109" s="74"/>
      <c r="W109" s="74"/>
      <c r="X109" s="74"/>
      <c r="Y109" s="74"/>
      <c r="Z109" s="74"/>
    </row>
    <row r="110" spans="1:26" ht="15.75" customHeight="1" x14ac:dyDescent="0.45">
      <c r="A110" s="74"/>
      <c r="B110" s="74"/>
      <c r="C110" s="74"/>
      <c r="D110" s="74"/>
      <c r="E110" s="74"/>
      <c r="F110" s="74"/>
      <c r="G110" s="74"/>
      <c r="H110" s="74"/>
      <c r="I110" s="74"/>
      <c r="J110" s="74"/>
      <c r="K110" s="74"/>
      <c r="L110" s="74"/>
      <c r="M110" s="74"/>
      <c r="N110" s="74"/>
      <c r="O110" s="74"/>
      <c r="P110" s="74"/>
      <c r="Q110" s="74"/>
      <c r="R110" s="74"/>
      <c r="S110" s="74"/>
      <c r="T110" s="74"/>
      <c r="U110" s="74"/>
      <c r="V110" s="74"/>
      <c r="W110" s="74"/>
      <c r="X110" s="74"/>
      <c r="Y110" s="74"/>
      <c r="Z110" s="74"/>
    </row>
    <row r="111" spans="1:26" ht="15.75" customHeight="1" x14ac:dyDescent="0.45">
      <c r="A111" s="74"/>
      <c r="B111" s="74"/>
      <c r="C111" s="74"/>
      <c r="D111" s="74"/>
      <c r="E111" s="74"/>
      <c r="F111" s="74"/>
      <c r="G111" s="74"/>
      <c r="H111" s="74"/>
      <c r="I111" s="74"/>
      <c r="J111" s="74"/>
      <c r="K111" s="74"/>
      <c r="L111" s="74"/>
      <c r="M111" s="74"/>
      <c r="N111" s="74"/>
      <c r="O111" s="74"/>
      <c r="P111" s="74"/>
      <c r="Q111" s="74"/>
      <c r="R111" s="74"/>
      <c r="S111" s="74"/>
      <c r="T111" s="74"/>
      <c r="U111" s="74"/>
      <c r="V111" s="74"/>
      <c r="W111" s="74"/>
      <c r="X111" s="74"/>
      <c r="Y111" s="74"/>
      <c r="Z111" s="74"/>
    </row>
    <row r="112" spans="1:26" ht="15.75" customHeight="1" x14ac:dyDescent="0.45">
      <c r="A112" s="74"/>
      <c r="B112" s="74"/>
      <c r="C112" s="74"/>
      <c r="D112" s="74"/>
      <c r="E112" s="74"/>
      <c r="F112" s="74"/>
      <c r="G112" s="74"/>
      <c r="H112" s="74"/>
      <c r="I112" s="74"/>
      <c r="J112" s="74"/>
      <c r="K112" s="74"/>
      <c r="L112" s="74"/>
      <c r="M112" s="74"/>
      <c r="N112" s="74"/>
      <c r="O112" s="74"/>
      <c r="P112" s="74"/>
      <c r="Q112" s="74"/>
      <c r="R112" s="74"/>
      <c r="S112" s="74"/>
      <c r="T112" s="74"/>
      <c r="U112" s="74"/>
      <c r="V112" s="74"/>
      <c r="W112" s="74"/>
      <c r="X112" s="74"/>
      <c r="Y112" s="74"/>
      <c r="Z112" s="74"/>
    </row>
    <row r="113" spans="1:26" ht="15.75" customHeight="1" x14ac:dyDescent="0.45">
      <c r="A113" s="74"/>
      <c r="B113" s="74"/>
      <c r="C113" s="74"/>
      <c r="D113" s="74"/>
      <c r="E113" s="74"/>
      <c r="F113" s="74"/>
      <c r="G113" s="74"/>
      <c r="H113" s="74"/>
      <c r="I113" s="74"/>
      <c r="J113" s="74"/>
      <c r="K113" s="74"/>
      <c r="L113" s="74"/>
      <c r="M113" s="74"/>
      <c r="N113" s="74"/>
      <c r="O113" s="74"/>
      <c r="P113" s="74"/>
      <c r="Q113" s="74"/>
      <c r="R113" s="74"/>
      <c r="S113" s="74"/>
      <c r="T113" s="74"/>
      <c r="U113" s="74"/>
      <c r="V113" s="74"/>
      <c r="W113" s="74"/>
      <c r="X113" s="74"/>
      <c r="Y113" s="74"/>
      <c r="Z113" s="74"/>
    </row>
    <row r="114" spans="1:26" ht="15.75" customHeight="1" x14ac:dyDescent="0.45">
      <c r="A114" s="74"/>
      <c r="B114" s="74"/>
      <c r="C114" s="74"/>
      <c r="D114" s="74"/>
      <c r="E114" s="74"/>
      <c r="F114" s="74"/>
      <c r="G114" s="74"/>
      <c r="H114" s="74"/>
      <c r="I114" s="74"/>
      <c r="J114" s="74"/>
      <c r="K114" s="74"/>
      <c r="L114" s="74"/>
      <c r="M114" s="74"/>
      <c r="N114" s="74"/>
      <c r="O114" s="74"/>
      <c r="P114" s="74"/>
      <c r="Q114" s="74"/>
      <c r="R114" s="74"/>
      <c r="S114" s="74"/>
      <c r="T114" s="74"/>
      <c r="U114" s="74"/>
      <c r="V114" s="74"/>
      <c r="W114" s="74"/>
      <c r="X114" s="74"/>
      <c r="Y114" s="74"/>
      <c r="Z114" s="74"/>
    </row>
    <row r="115" spans="1:26" ht="15.75" customHeight="1" x14ac:dyDescent="0.45">
      <c r="A115" s="74"/>
      <c r="B115" s="74"/>
      <c r="C115" s="74"/>
      <c r="D115" s="74"/>
      <c r="E115" s="74"/>
      <c r="F115" s="74"/>
      <c r="G115" s="74"/>
      <c r="H115" s="74"/>
      <c r="I115" s="74"/>
      <c r="J115" s="74"/>
      <c r="K115" s="74"/>
      <c r="L115" s="74"/>
      <c r="M115" s="74"/>
      <c r="N115" s="74"/>
      <c r="O115" s="74"/>
      <c r="P115" s="74"/>
      <c r="Q115" s="74"/>
      <c r="R115" s="74"/>
      <c r="S115" s="74"/>
      <c r="T115" s="74"/>
      <c r="U115" s="74"/>
      <c r="V115" s="74"/>
      <c r="W115" s="74"/>
      <c r="X115" s="74"/>
      <c r="Y115" s="74"/>
      <c r="Z115" s="74"/>
    </row>
    <row r="116" spans="1:26" ht="15.75" customHeight="1" x14ac:dyDescent="0.45">
      <c r="A116" s="74"/>
      <c r="B116" s="74"/>
      <c r="C116" s="74"/>
      <c r="D116" s="74"/>
      <c r="E116" s="74"/>
      <c r="F116" s="74"/>
      <c r="G116" s="74"/>
      <c r="H116" s="74"/>
      <c r="I116" s="74"/>
      <c r="J116" s="74"/>
      <c r="K116" s="74"/>
      <c r="L116" s="74"/>
      <c r="M116" s="74"/>
      <c r="N116" s="74"/>
      <c r="O116" s="74"/>
      <c r="P116" s="74"/>
      <c r="Q116" s="74"/>
      <c r="R116" s="74"/>
      <c r="S116" s="74"/>
      <c r="T116" s="74"/>
      <c r="U116" s="74"/>
      <c r="V116" s="74"/>
      <c r="W116" s="74"/>
      <c r="X116" s="74"/>
      <c r="Y116" s="74"/>
      <c r="Z116" s="74"/>
    </row>
    <row r="117" spans="1:26" ht="15.75" customHeight="1" x14ac:dyDescent="0.45">
      <c r="A117" s="74"/>
      <c r="B117" s="74"/>
      <c r="C117" s="74"/>
      <c r="D117" s="74"/>
      <c r="E117" s="74"/>
      <c r="F117" s="74"/>
      <c r="G117" s="74"/>
      <c r="H117" s="74"/>
      <c r="I117" s="74"/>
      <c r="J117" s="74"/>
      <c r="K117" s="74"/>
      <c r="L117" s="74"/>
      <c r="M117" s="74"/>
      <c r="N117" s="74"/>
      <c r="O117" s="74"/>
      <c r="P117" s="74"/>
      <c r="Q117" s="74"/>
      <c r="R117" s="74"/>
      <c r="S117" s="74"/>
      <c r="T117" s="74"/>
      <c r="U117" s="74"/>
      <c r="V117" s="74"/>
      <c r="W117" s="74"/>
      <c r="X117" s="74"/>
      <c r="Y117" s="74"/>
      <c r="Z117" s="74"/>
    </row>
    <row r="118" spans="1:26" ht="15.75" customHeight="1" x14ac:dyDescent="0.45">
      <c r="A118" s="74"/>
      <c r="B118" s="74"/>
      <c r="C118" s="74"/>
      <c r="D118" s="74"/>
      <c r="E118" s="74"/>
      <c r="F118" s="74"/>
      <c r="G118" s="74"/>
      <c r="H118" s="74"/>
      <c r="I118" s="74"/>
      <c r="J118" s="74"/>
      <c r="K118" s="74"/>
      <c r="L118" s="74"/>
      <c r="M118" s="74"/>
      <c r="N118" s="74"/>
      <c r="O118" s="74"/>
      <c r="P118" s="74"/>
      <c r="Q118" s="74"/>
      <c r="R118" s="74"/>
      <c r="S118" s="74"/>
      <c r="T118" s="74"/>
      <c r="U118" s="74"/>
      <c r="V118" s="74"/>
      <c r="W118" s="74"/>
      <c r="X118" s="74"/>
      <c r="Y118" s="74"/>
      <c r="Z118" s="74"/>
    </row>
    <row r="119" spans="1:26" ht="15.75" customHeight="1" x14ac:dyDescent="0.45">
      <c r="A119" s="74"/>
      <c r="B119" s="74"/>
      <c r="C119" s="74"/>
      <c r="D119" s="74"/>
      <c r="E119" s="74"/>
      <c r="F119" s="74"/>
      <c r="G119" s="74"/>
      <c r="H119" s="74"/>
      <c r="I119" s="74"/>
      <c r="J119" s="74"/>
      <c r="K119" s="74"/>
      <c r="L119" s="74"/>
      <c r="M119" s="74"/>
      <c r="N119" s="74"/>
      <c r="O119" s="74"/>
      <c r="P119" s="74"/>
      <c r="Q119" s="74"/>
      <c r="R119" s="74"/>
      <c r="S119" s="74"/>
      <c r="T119" s="74"/>
      <c r="U119" s="74"/>
      <c r="V119" s="74"/>
      <c r="W119" s="74"/>
      <c r="X119" s="74"/>
      <c r="Y119" s="74"/>
      <c r="Z119" s="74"/>
    </row>
    <row r="120" spans="1:26" ht="15.75" customHeight="1" x14ac:dyDescent="0.45">
      <c r="A120" s="74"/>
      <c r="B120" s="74"/>
      <c r="C120" s="74"/>
      <c r="D120" s="74"/>
      <c r="E120" s="74"/>
      <c r="F120" s="74"/>
      <c r="G120" s="74"/>
      <c r="H120" s="74"/>
      <c r="I120" s="74"/>
      <c r="J120" s="74"/>
      <c r="K120" s="74"/>
      <c r="L120" s="74"/>
      <c r="M120" s="74"/>
      <c r="N120" s="74"/>
      <c r="O120" s="74"/>
      <c r="P120" s="74"/>
      <c r="Q120" s="74"/>
      <c r="R120" s="74"/>
      <c r="S120" s="74"/>
      <c r="T120" s="74"/>
      <c r="U120" s="74"/>
      <c r="V120" s="74"/>
      <c r="W120" s="74"/>
      <c r="X120" s="74"/>
      <c r="Y120" s="74"/>
      <c r="Z120" s="74"/>
    </row>
    <row r="121" spans="1:26" ht="15.75" customHeight="1" x14ac:dyDescent="0.45">
      <c r="A121" s="74"/>
      <c r="B121" s="74"/>
      <c r="C121" s="74"/>
      <c r="D121" s="74"/>
      <c r="E121" s="74"/>
      <c r="F121" s="74"/>
      <c r="G121" s="74"/>
      <c r="H121" s="74"/>
      <c r="I121" s="74"/>
      <c r="J121" s="74"/>
      <c r="K121" s="74"/>
      <c r="L121" s="74"/>
      <c r="M121" s="74"/>
      <c r="N121" s="74"/>
      <c r="O121" s="74"/>
      <c r="P121" s="74"/>
      <c r="Q121" s="74"/>
      <c r="R121" s="74"/>
      <c r="S121" s="74"/>
      <c r="T121" s="74"/>
      <c r="U121" s="74"/>
      <c r="V121" s="74"/>
      <c r="W121" s="74"/>
      <c r="X121" s="74"/>
      <c r="Y121" s="74"/>
      <c r="Z121" s="74"/>
    </row>
    <row r="122" spans="1:26" ht="15.75" customHeight="1" x14ac:dyDescent="0.45">
      <c r="A122" s="74"/>
      <c r="B122" s="74"/>
      <c r="C122" s="74"/>
      <c r="D122" s="74"/>
      <c r="E122" s="74"/>
      <c r="F122" s="74"/>
      <c r="G122" s="74"/>
      <c r="H122" s="74"/>
      <c r="I122" s="74"/>
      <c r="J122" s="74"/>
      <c r="K122" s="74"/>
      <c r="L122" s="74"/>
      <c r="M122" s="74"/>
      <c r="N122" s="74"/>
      <c r="O122" s="74"/>
      <c r="P122" s="74"/>
      <c r="Q122" s="74"/>
      <c r="R122" s="74"/>
      <c r="S122" s="74"/>
      <c r="T122" s="74"/>
      <c r="U122" s="74"/>
      <c r="V122" s="74"/>
      <c r="W122" s="74"/>
      <c r="X122" s="74"/>
      <c r="Y122" s="74"/>
      <c r="Z122" s="74"/>
    </row>
    <row r="123" spans="1:26" ht="15.75" customHeight="1" x14ac:dyDescent="0.45">
      <c r="A123" s="74"/>
      <c r="B123" s="74"/>
      <c r="C123" s="74"/>
      <c r="D123" s="74"/>
      <c r="E123" s="74"/>
      <c r="F123" s="74"/>
      <c r="G123" s="74"/>
      <c r="H123" s="74"/>
      <c r="I123" s="74"/>
      <c r="J123" s="74"/>
      <c r="K123" s="74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4"/>
      <c r="Y123" s="74"/>
      <c r="Z123" s="74"/>
    </row>
    <row r="124" spans="1:26" ht="15.75" customHeight="1" x14ac:dyDescent="0.45">
      <c r="A124" s="74"/>
      <c r="B124" s="74"/>
      <c r="C124" s="74"/>
      <c r="D124" s="74"/>
      <c r="E124" s="74"/>
      <c r="F124" s="74"/>
      <c r="G124" s="74"/>
      <c r="H124" s="74"/>
      <c r="I124" s="74"/>
      <c r="J124" s="74"/>
      <c r="K124" s="74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4"/>
      <c r="Y124" s="74"/>
      <c r="Z124" s="74"/>
    </row>
    <row r="125" spans="1:26" ht="15.75" customHeight="1" x14ac:dyDescent="0.45">
      <c r="A125" s="74"/>
      <c r="B125" s="74"/>
      <c r="C125" s="74"/>
      <c r="D125" s="74"/>
      <c r="E125" s="74"/>
      <c r="F125" s="74"/>
      <c r="G125" s="74"/>
      <c r="H125" s="74"/>
      <c r="I125" s="74"/>
      <c r="J125" s="74"/>
      <c r="K125" s="74"/>
      <c r="L125" s="74"/>
      <c r="M125" s="74"/>
      <c r="N125" s="74"/>
      <c r="O125" s="74"/>
      <c r="P125" s="74"/>
      <c r="Q125" s="74"/>
      <c r="R125" s="74"/>
      <c r="S125" s="74"/>
      <c r="T125" s="74"/>
      <c r="U125" s="74"/>
      <c r="V125" s="74"/>
      <c r="W125" s="74"/>
      <c r="X125" s="74"/>
      <c r="Y125" s="74"/>
      <c r="Z125" s="74"/>
    </row>
    <row r="126" spans="1:26" ht="15.75" customHeight="1" x14ac:dyDescent="0.45">
      <c r="A126" s="74"/>
      <c r="B126" s="74"/>
      <c r="C126" s="74"/>
      <c r="D126" s="74"/>
      <c r="E126" s="74"/>
      <c r="F126" s="74"/>
      <c r="G126" s="74"/>
      <c r="H126" s="74"/>
      <c r="I126" s="74"/>
      <c r="J126" s="74"/>
      <c r="K126" s="74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4"/>
      <c r="Y126" s="74"/>
      <c r="Z126" s="74"/>
    </row>
    <row r="127" spans="1:26" ht="15.75" customHeight="1" x14ac:dyDescent="0.45">
      <c r="A127" s="74"/>
      <c r="B127" s="74"/>
      <c r="C127" s="74"/>
      <c r="D127" s="74"/>
      <c r="E127" s="74"/>
      <c r="F127" s="74"/>
      <c r="G127" s="74"/>
      <c r="H127" s="74"/>
      <c r="I127" s="74"/>
      <c r="J127" s="74"/>
      <c r="K127" s="74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4"/>
      <c r="Y127" s="74"/>
      <c r="Z127" s="74"/>
    </row>
    <row r="128" spans="1:26" ht="15.75" customHeight="1" x14ac:dyDescent="0.45">
      <c r="A128" s="74"/>
      <c r="B128" s="74"/>
      <c r="C128" s="74"/>
      <c r="D128" s="74"/>
      <c r="E128" s="74"/>
      <c r="F128" s="74"/>
      <c r="G128" s="74"/>
      <c r="H128" s="74"/>
      <c r="I128" s="74"/>
      <c r="J128" s="74"/>
      <c r="K128" s="74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4"/>
      <c r="Y128" s="74"/>
      <c r="Z128" s="74"/>
    </row>
    <row r="129" spans="1:26" ht="15.75" customHeight="1" x14ac:dyDescent="0.45">
      <c r="A129" s="74"/>
      <c r="B129" s="74"/>
      <c r="C129" s="74"/>
      <c r="D129" s="74"/>
      <c r="E129" s="74"/>
      <c r="F129" s="74"/>
      <c r="G129" s="74"/>
      <c r="H129" s="74"/>
      <c r="I129" s="74"/>
      <c r="J129" s="74"/>
      <c r="K129" s="74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4"/>
      <c r="Y129" s="74"/>
      <c r="Z129" s="74"/>
    </row>
    <row r="130" spans="1:26" ht="15.75" customHeight="1" x14ac:dyDescent="0.45">
      <c r="A130" s="74"/>
      <c r="B130" s="74"/>
      <c r="C130" s="74"/>
      <c r="D130" s="74"/>
      <c r="E130" s="74"/>
      <c r="F130" s="74"/>
      <c r="G130" s="74"/>
      <c r="H130" s="74"/>
      <c r="I130" s="74"/>
      <c r="J130" s="74"/>
      <c r="K130" s="74"/>
      <c r="L130" s="74"/>
      <c r="M130" s="74"/>
      <c r="N130" s="74"/>
      <c r="O130" s="74"/>
      <c r="P130" s="74"/>
      <c r="Q130" s="74"/>
      <c r="R130" s="74"/>
      <c r="S130" s="74"/>
      <c r="T130" s="74"/>
      <c r="U130" s="74"/>
      <c r="V130" s="74"/>
      <c r="W130" s="74"/>
      <c r="X130" s="74"/>
      <c r="Y130" s="74"/>
      <c r="Z130" s="74"/>
    </row>
    <row r="131" spans="1:26" ht="15.75" customHeight="1" x14ac:dyDescent="0.45">
      <c r="A131" s="74"/>
      <c r="B131" s="74"/>
      <c r="C131" s="74"/>
      <c r="D131" s="74"/>
      <c r="E131" s="74"/>
      <c r="F131" s="74"/>
      <c r="G131" s="74"/>
      <c r="H131" s="74"/>
      <c r="I131" s="74"/>
      <c r="J131" s="74"/>
      <c r="K131" s="74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4"/>
      <c r="Y131" s="74"/>
      <c r="Z131" s="74"/>
    </row>
    <row r="132" spans="1:26" ht="15.75" customHeight="1" x14ac:dyDescent="0.45">
      <c r="A132" s="74"/>
      <c r="B132" s="74"/>
      <c r="C132" s="74"/>
      <c r="D132" s="74"/>
      <c r="E132" s="74"/>
      <c r="F132" s="74"/>
      <c r="G132" s="74"/>
      <c r="H132" s="74"/>
      <c r="I132" s="74"/>
      <c r="J132" s="74"/>
      <c r="K132" s="74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4"/>
      <c r="Y132" s="74"/>
      <c r="Z132" s="74"/>
    </row>
    <row r="133" spans="1:26" ht="15.75" customHeight="1" x14ac:dyDescent="0.45">
      <c r="A133" s="74"/>
      <c r="B133" s="74"/>
      <c r="C133" s="74"/>
      <c r="D133" s="74"/>
      <c r="E133" s="74"/>
      <c r="F133" s="74"/>
      <c r="G133" s="74"/>
      <c r="H133" s="74"/>
      <c r="I133" s="74"/>
      <c r="J133" s="74"/>
      <c r="K133" s="74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4"/>
      <c r="Y133" s="74"/>
      <c r="Z133" s="74"/>
    </row>
    <row r="134" spans="1:26" ht="15.75" customHeight="1" x14ac:dyDescent="0.45">
      <c r="A134" s="74"/>
      <c r="B134" s="74"/>
      <c r="C134" s="74"/>
      <c r="D134" s="74"/>
      <c r="E134" s="74"/>
      <c r="F134" s="74"/>
      <c r="G134" s="74"/>
      <c r="H134" s="74"/>
      <c r="I134" s="74"/>
      <c r="J134" s="74"/>
      <c r="K134" s="74"/>
      <c r="L134" s="74"/>
      <c r="M134" s="74"/>
      <c r="N134" s="74"/>
      <c r="O134" s="74"/>
      <c r="P134" s="74"/>
      <c r="Q134" s="74"/>
      <c r="R134" s="74"/>
      <c r="S134" s="74"/>
      <c r="T134" s="74"/>
      <c r="U134" s="74"/>
      <c r="V134" s="74"/>
      <c r="W134" s="74"/>
      <c r="X134" s="74"/>
      <c r="Y134" s="74"/>
      <c r="Z134" s="74"/>
    </row>
    <row r="135" spans="1:26" ht="15.75" customHeight="1" x14ac:dyDescent="0.45">
      <c r="A135" s="74"/>
      <c r="B135" s="74"/>
      <c r="C135" s="74"/>
      <c r="D135" s="74"/>
      <c r="E135" s="74"/>
      <c r="F135" s="74"/>
      <c r="G135" s="74"/>
      <c r="H135" s="74"/>
      <c r="I135" s="74"/>
      <c r="J135" s="74"/>
      <c r="K135" s="74"/>
      <c r="L135" s="74"/>
      <c r="M135" s="74"/>
      <c r="N135" s="74"/>
      <c r="O135" s="74"/>
      <c r="P135" s="74"/>
      <c r="Q135" s="74"/>
      <c r="R135" s="74"/>
      <c r="S135" s="74"/>
      <c r="T135" s="74"/>
      <c r="U135" s="74"/>
      <c r="V135" s="74"/>
      <c r="W135" s="74"/>
      <c r="X135" s="74"/>
      <c r="Y135" s="74"/>
      <c r="Z135" s="74"/>
    </row>
    <row r="136" spans="1:26" ht="15.75" customHeight="1" x14ac:dyDescent="0.45">
      <c r="A136" s="74"/>
      <c r="B136" s="74"/>
      <c r="C136" s="74"/>
      <c r="D136" s="74"/>
      <c r="E136" s="74"/>
      <c r="F136" s="74"/>
      <c r="G136" s="74"/>
      <c r="H136" s="74"/>
      <c r="I136" s="74"/>
      <c r="J136" s="74"/>
      <c r="K136" s="74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4"/>
      <c r="Y136" s="74"/>
      <c r="Z136" s="74"/>
    </row>
    <row r="137" spans="1:26" ht="15.75" customHeight="1" x14ac:dyDescent="0.45">
      <c r="A137" s="74"/>
      <c r="B137" s="74"/>
      <c r="C137" s="74"/>
      <c r="D137" s="74"/>
      <c r="E137" s="74"/>
      <c r="F137" s="74"/>
      <c r="G137" s="74"/>
      <c r="H137" s="74"/>
      <c r="I137" s="74"/>
      <c r="J137" s="74"/>
      <c r="K137" s="74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4"/>
      <c r="Y137" s="74"/>
      <c r="Z137" s="74"/>
    </row>
    <row r="138" spans="1:26" ht="15.75" customHeight="1" x14ac:dyDescent="0.45">
      <c r="A138" s="74"/>
      <c r="B138" s="74"/>
      <c r="C138" s="74"/>
      <c r="D138" s="74"/>
      <c r="E138" s="74"/>
      <c r="F138" s="74"/>
      <c r="G138" s="74"/>
      <c r="H138" s="74"/>
      <c r="I138" s="74"/>
      <c r="J138" s="74"/>
      <c r="K138" s="74"/>
      <c r="L138" s="74"/>
      <c r="M138" s="74"/>
      <c r="N138" s="74"/>
      <c r="O138" s="74"/>
      <c r="P138" s="74"/>
      <c r="Q138" s="74"/>
      <c r="R138" s="74"/>
      <c r="S138" s="74"/>
      <c r="T138" s="74"/>
      <c r="U138" s="74"/>
      <c r="V138" s="74"/>
      <c r="W138" s="74"/>
      <c r="X138" s="74"/>
      <c r="Y138" s="74"/>
      <c r="Z138" s="74"/>
    </row>
    <row r="139" spans="1:26" ht="15.75" customHeight="1" x14ac:dyDescent="0.45">
      <c r="A139" s="74"/>
      <c r="B139" s="74"/>
      <c r="C139" s="74"/>
      <c r="D139" s="74"/>
      <c r="E139" s="74"/>
      <c r="F139" s="74"/>
      <c r="G139" s="74"/>
      <c r="H139" s="74"/>
      <c r="I139" s="74"/>
      <c r="J139" s="74"/>
      <c r="K139" s="74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4"/>
      <c r="Y139" s="74"/>
      <c r="Z139" s="74"/>
    </row>
    <row r="140" spans="1:26" ht="15.75" customHeight="1" x14ac:dyDescent="0.45">
      <c r="A140" s="74"/>
      <c r="B140" s="74"/>
      <c r="C140" s="74"/>
      <c r="D140" s="74"/>
      <c r="E140" s="74"/>
      <c r="F140" s="74"/>
      <c r="G140" s="74"/>
      <c r="H140" s="74"/>
      <c r="I140" s="74"/>
      <c r="J140" s="74"/>
      <c r="K140" s="74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4"/>
      <c r="Y140" s="74"/>
      <c r="Z140" s="74"/>
    </row>
    <row r="141" spans="1:26" ht="15.75" customHeight="1" x14ac:dyDescent="0.45">
      <c r="A141" s="74"/>
      <c r="B141" s="74"/>
      <c r="C141" s="74"/>
      <c r="D141" s="74"/>
      <c r="E141" s="74"/>
      <c r="F141" s="74"/>
      <c r="G141" s="74"/>
      <c r="H141" s="74"/>
      <c r="I141" s="74"/>
      <c r="J141" s="74"/>
      <c r="K141" s="74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4"/>
      <c r="Y141" s="74"/>
      <c r="Z141" s="74"/>
    </row>
    <row r="142" spans="1:26" ht="15.75" customHeight="1" x14ac:dyDescent="0.45">
      <c r="A142" s="74"/>
      <c r="B142" s="74"/>
      <c r="C142" s="74"/>
      <c r="D142" s="74"/>
      <c r="E142" s="74"/>
      <c r="F142" s="74"/>
      <c r="G142" s="74"/>
      <c r="H142" s="74"/>
      <c r="I142" s="74"/>
      <c r="J142" s="74"/>
      <c r="K142" s="74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4"/>
      <c r="Y142" s="74"/>
      <c r="Z142" s="74"/>
    </row>
    <row r="143" spans="1:26" ht="15.75" customHeight="1" x14ac:dyDescent="0.45">
      <c r="A143" s="74"/>
      <c r="B143" s="74"/>
      <c r="C143" s="74"/>
      <c r="D143" s="74"/>
      <c r="E143" s="74"/>
      <c r="F143" s="74"/>
      <c r="G143" s="74"/>
      <c r="H143" s="74"/>
      <c r="I143" s="74"/>
      <c r="J143" s="74"/>
      <c r="K143" s="74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4"/>
      <c r="Y143" s="74"/>
      <c r="Z143" s="74"/>
    </row>
    <row r="144" spans="1:26" ht="15.75" customHeight="1" x14ac:dyDescent="0.45">
      <c r="A144" s="74"/>
      <c r="B144" s="74"/>
      <c r="C144" s="74"/>
      <c r="D144" s="74"/>
      <c r="E144" s="74"/>
      <c r="F144" s="74"/>
      <c r="G144" s="74"/>
      <c r="H144" s="74"/>
      <c r="I144" s="74"/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4"/>
      <c r="Y144" s="74"/>
      <c r="Z144" s="74"/>
    </row>
    <row r="145" spans="1:26" ht="15.75" customHeight="1" x14ac:dyDescent="0.45">
      <c r="A145" s="74"/>
      <c r="B145" s="74"/>
      <c r="C145" s="74"/>
      <c r="D145" s="74"/>
      <c r="E145" s="74"/>
      <c r="F145" s="74"/>
      <c r="G145" s="74"/>
      <c r="H145" s="74"/>
      <c r="I145" s="74"/>
      <c r="J145" s="74"/>
      <c r="K145" s="74"/>
      <c r="L145" s="74"/>
      <c r="M145" s="74"/>
      <c r="N145" s="74"/>
      <c r="O145" s="74"/>
      <c r="P145" s="74"/>
      <c r="Q145" s="74"/>
      <c r="R145" s="74"/>
      <c r="S145" s="74"/>
      <c r="T145" s="74"/>
      <c r="U145" s="74"/>
      <c r="V145" s="74"/>
      <c r="W145" s="74"/>
      <c r="X145" s="74"/>
      <c r="Y145" s="74"/>
      <c r="Z145" s="74"/>
    </row>
    <row r="146" spans="1:26" ht="15.75" customHeight="1" x14ac:dyDescent="0.45">
      <c r="A146" s="74"/>
      <c r="B146" s="74"/>
      <c r="C146" s="74"/>
      <c r="D146" s="74"/>
      <c r="E146" s="74"/>
      <c r="F146" s="74"/>
      <c r="G146" s="74"/>
      <c r="H146" s="74"/>
      <c r="I146" s="74"/>
      <c r="J146" s="74"/>
      <c r="K146" s="74"/>
      <c r="L146" s="74"/>
      <c r="M146" s="74"/>
      <c r="N146" s="74"/>
      <c r="O146" s="74"/>
      <c r="P146" s="74"/>
      <c r="Q146" s="74"/>
      <c r="R146" s="74"/>
      <c r="S146" s="74"/>
      <c r="T146" s="74"/>
      <c r="U146" s="74"/>
      <c r="V146" s="74"/>
      <c r="W146" s="74"/>
      <c r="X146" s="74"/>
      <c r="Y146" s="74"/>
      <c r="Z146" s="74"/>
    </row>
    <row r="147" spans="1:26" ht="15.75" customHeight="1" x14ac:dyDescent="0.45">
      <c r="A147" s="74"/>
      <c r="B147" s="74"/>
      <c r="C147" s="74"/>
      <c r="D147" s="74"/>
      <c r="E147" s="74"/>
      <c r="F147" s="74"/>
      <c r="G147" s="74"/>
      <c r="H147" s="74"/>
      <c r="I147" s="74"/>
      <c r="J147" s="74"/>
      <c r="K147" s="74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4"/>
      <c r="Y147" s="74"/>
      <c r="Z147" s="74"/>
    </row>
    <row r="148" spans="1:26" ht="15.75" customHeight="1" x14ac:dyDescent="0.45">
      <c r="A148" s="74"/>
      <c r="B148" s="74"/>
      <c r="C148" s="74"/>
      <c r="D148" s="74"/>
      <c r="E148" s="74"/>
      <c r="F148" s="74"/>
      <c r="G148" s="74"/>
      <c r="H148" s="74"/>
      <c r="I148" s="74"/>
      <c r="J148" s="74"/>
      <c r="K148" s="74"/>
      <c r="L148" s="74"/>
      <c r="M148" s="74"/>
      <c r="N148" s="74"/>
      <c r="O148" s="74"/>
      <c r="P148" s="74"/>
      <c r="Q148" s="74"/>
      <c r="R148" s="74"/>
      <c r="S148" s="74"/>
      <c r="T148" s="74"/>
      <c r="U148" s="74"/>
      <c r="V148" s="74"/>
      <c r="W148" s="74"/>
      <c r="X148" s="74"/>
      <c r="Y148" s="74"/>
      <c r="Z148" s="74"/>
    </row>
    <row r="149" spans="1:26" ht="15.75" customHeight="1" x14ac:dyDescent="0.45">
      <c r="A149" s="74"/>
      <c r="B149" s="74"/>
      <c r="C149" s="74"/>
      <c r="D149" s="74"/>
      <c r="E149" s="74"/>
      <c r="F149" s="74"/>
      <c r="G149" s="74"/>
      <c r="H149" s="74"/>
      <c r="I149" s="74"/>
      <c r="J149" s="74"/>
      <c r="K149" s="74"/>
      <c r="L149" s="74"/>
      <c r="M149" s="74"/>
      <c r="N149" s="74"/>
      <c r="O149" s="74"/>
      <c r="P149" s="74"/>
      <c r="Q149" s="74"/>
      <c r="R149" s="74"/>
      <c r="S149" s="74"/>
      <c r="T149" s="74"/>
      <c r="U149" s="74"/>
      <c r="V149" s="74"/>
      <c r="W149" s="74"/>
      <c r="X149" s="74"/>
      <c r="Y149" s="74"/>
      <c r="Z149" s="74"/>
    </row>
    <row r="150" spans="1:26" ht="15.75" customHeight="1" x14ac:dyDescent="0.45">
      <c r="A150" s="74"/>
      <c r="B150" s="74"/>
      <c r="C150" s="74"/>
      <c r="D150" s="74"/>
      <c r="E150" s="74"/>
      <c r="F150" s="74"/>
      <c r="G150" s="74"/>
      <c r="H150" s="74"/>
      <c r="I150" s="74"/>
      <c r="J150" s="74"/>
      <c r="K150" s="74"/>
      <c r="L150" s="74"/>
      <c r="M150" s="74"/>
      <c r="N150" s="74"/>
      <c r="O150" s="74"/>
      <c r="P150" s="74"/>
      <c r="Q150" s="74"/>
      <c r="R150" s="74"/>
      <c r="S150" s="74"/>
      <c r="T150" s="74"/>
      <c r="U150" s="74"/>
      <c r="V150" s="74"/>
      <c r="W150" s="74"/>
      <c r="X150" s="74"/>
      <c r="Y150" s="74"/>
      <c r="Z150" s="74"/>
    </row>
    <row r="151" spans="1:26" ht="15.75" customHeight="1" x14ac:dyDescent="0.45">
      <c r="A151" s="74"/>
      <c r="B151" s="74"/>
      <c r="C151" s="74"/>
      <c r="D151" s="74"/>
      <c r="E151" s="74"/>
      <c r="F151" s="74"/>
      <c r="G151" s="74"/>
      <c r="H151" s="74"/>
      <c r="I151" s="74"/>
      <c r="J151" s="74"/>
      <c r="K151" s="74"/>
      <c r="L151" s="74"/>
      <c r="M151" s="74"/>
      <c r="N151" s="74"/>
      <c r="O151" s="74"/>
      <c r="P151" s="74"/>
      <c r="Q151" s="74"/>
      <c r="R151" s="74"/>
      <c r="S151" s="74"/>
      <c r="T151" s="74"/>
      <c r="U151" s="74"/>
      <c r="V151" s="74"/>
      <c r="W151" s="74"/>
      <c r="X151" s="74"/>
      <c r="Y151" s="74"/>
      <c r="Z151" s="74"/>
    </row>
    <row r="152" spans="1:26" ht="15.75" customHeight="1" x14ac:dyDescent="0.45">
      <c r="A152" s="74"/>
      <c r="B152" s="74"/>
      <c r="C152" s="74"/>
      <c r="D152" s="74"/>
      <c r="E152" s="74"/>
      <c r="F152" s="74"/>
      <c r="G152" s="74"/>
      <c r="H152" s="74"/>
      <c r="I152" s="74"/>
      <c r="J152" s="74"/>
      <c r="K152" s="74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4"/>
      <c r="Y152" s="74"/>
      <c r="Z152" s="74"/>
    </row>
    <row r="153" spans="1:26" ht="15.75" customHeight="1" x14ac:dyDescent="0.45">
      <c r="A153" s="74"/>
      <c r="B153" s="74"/>
      <c r="C153" s="74"/>
      <c r="D153" s="74"/>
      <c r="E153" s="74"/>
      <c r="F153" s="74"/>
      <c r="G153" s="74"/>
      <c r="H153" s="74"/>
      <c r="I153" s="74"/>
      <c r="J153" s="74"/>
      <c r="K153" s="74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4"/>
      <c r="Y153" s="74"/>
      <c r="Z153" s="74"/>
    </row>
    <row r="154" spans="1:26" ht="15.75" customHeight="1" x14ac:dyDescent="0.45">
      <c r="A154" s="74"/>
      <c r="B154" s="74"/>
      <c r="C154" s="74"/>
      <c r="D154" s="74"/>
      <c r="E154" s="74"/>
      <c r="F154" s="74"/>
      <c r="G154" s="74"/>
      <c r="H154" s="74"/>
      <c r="I154" s="74"/>
      <c r="J154" s="74"/>
      <c r="K154" s="74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74"/>
      <c r="Y154" s="74"/>
      <c r="Z154" s="74"/>
    </row>
    <row r="155" spans="1:26" ht="15.75" customHeight="1" x14ac:dyDescent="0.45">
      <c r="A155" s="74"/>
      <c r="B155" s="74"/>
      <c r="C155" s="74"/>
      <c r="D155" s="74"/>
      <c r="E155" s="74"/>
      <c r="F155" s="74"/>
      <c r="G155" s="74"/>
      <c r="H155" s="74"/>
      <c r="I155" s="74"/>
      <c r="J155" s="74"/>
      <c r="K155" s="74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4"/>
      <c r="Y155" s="74"/>
      <c r="Z155" s="74"/>
    </row>
    <row r="156" spans="1:26" ht="15.75" customHeight="1" x14ac:dyDescent="0.45">
      <c r="A156" s="74"/>
      <c r="B156" s="74"/>
      <c r="C156" s="74"/>
      <c r="D156" s="74"/>
      <c r="E156" s="74"/>
      <c r="F156" s="74"/>
      <c r="G156" s="74"/>
      <c r="H156" s="74"/>
      <c r="I156" s="74"/>
      <c r="J156" s="74"/>
      <c r="K156" s="74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4"/>
      <c r="Y156" s="74"/>
      <c r="Z156" s="74"/>
    </row>
    <row r="157" spans="1:26" ht="15.75" customHeight="1" x14ac:dyDescent="0.45">
      <c r="A157" s="74"/>
      <c r="B157" s="74"/>
      <c r="C157" s="74"/>
      <c r="D157" s="74"/>
      <c r="E157" s="74"/>
      <c r="F157" s="74"/>
      <c r="G157" s="74"/>
      <c r="H157" s="74"/>
      <c r="I157" s="74"/>
      <c r="J157" s="74"/>
      <c r="K157" s="74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4"/>
      <c r="Y157" s="74"/>
      <c r="Z157" s="74"/>
    </row>
    <row r="158" spans="1:26" ht="15.75" customHeight="1" x14ac:dyDescent="0.45">
      <c r="A158" s="74"/>
      <c r="B158" s="74"/>
      <c r="C158" s="74"/>
      <c r="D158" s="74"/>
      <c r="E158" s="74"/>
      <c r="F158" s="74"/>
      <c r="G158" s="74"/>
      <c r="H158" s="74"/>
      <c r="I158" s="74"/>
      <c r="J158" s="74"/>
      <c r="K158" s="74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4"/>
      <c r="Y158" s="74"/>
      <c r="Z158" s="74"/>
    </row>
    <row r="159" spans="1:26" ht="15.75" customHeight="1" x14ac:dyDescent="0.45">
      <c r="A159" s="74"/>
      <c r="B159" s="74"/>
      <c r="C159" s="74"/>
      <c r="D159" s="74"/>
      <c r="E159" s="74"/>
      <c r="F159" s="74"/>
      <c r="G159" s="74"/>
      <c r="H159" s="74"/>
      <c r="I159" s="74"/>
      <c r="J159" s="74"/>
      <c r="K159" s="74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4"/>
      <c r="Y159" s="74"/>
      <c r="Z159" s="74"/>
    </row>
    <row r="160" spans="1:26" ht="15.75" customHeight="1" x14ac:dyDescent="0.45">
      <c r="A160" s="74"/>
      <c r="B160" s="74"/>
      <c r="C160" s="74"/>
      <c r="D160" s="74"/>
      <c r="E160" s="74"/>
      <c r="F160" s="74"/>
      <c r="G160" s="74"/>
      <c r="H160" s="74"/>
      <c r="I160" s="74"/>
      <c r="J160" s="74"/>
      <c r="K160" s="74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4"/>
      <c r="Y160" s="74"/>
      <c r="Z160" s="74"/>
    </row>
    <row r="161" spans="1:26" ht="15.75" customHeight="1" x14ac:dyDescent="0.45">
      <c r="A161" s="74"/>
      <c r="B161" s="74"/>
      <c r="C161" s="74"/>
      <c r="D161" s="74"/>
      <c r="E161" s="74"/>
      <c r="F161" s="74"/>
      <c r="G161" s="74"/>
      <c r="H161" s="74"/>
      <c r="I161" s="74"/>
      <c r="J161" s="74"/>
      <c r="K161" s="74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4"/>
      <c r="Y161" s="74"/>
      <c r="Z161" s="74"/>
    </row>
    <row r="162" spans="1:26" ht="15.75" customHeight="1" x14ac:dyDescent="0.45">
      <c r="A162" s="74"/>
      <c r="B162" s="74"/>
      <c r="C162" s="74"/>
      <c r="D162" s="74"/>
      <c r="E162" s="74"/>
      <c r="F162" s="74"/>
      <c r="G162" s="74"/>
      <c r="H162" s="74"/>
      <c r="I162" s="74"/>
      <c r="J162" s="74"/>
      <c r="K162" s="74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4"/>
      <c r="Y162" s="74"/>
      <c r="Z162" s="74"/>
    </row>
    <row r="163" spans="1:26" ht="15.75" customHeight="1" x14ac:dyDescent="0.45">
      <c r="A163" s="74"/>
      <c r="B163" s="74"/>
      <c r="C163" s="74"/>
      <c r="D163" s="74"/>
      <c r="E163" s="74"/>
      <c r="F163" s="74"/>
      <c r="G163" s="74"/>
      <c r="H163" s="74"/>
      <c r="I163" s="74"/>
      <c r="J163" s="74"/>
      <c r="K163" s="74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4"/>
      <c r="Y163" s="74"/>
      <c r="Z163" s="74"/>
    </row>
    <row r="164" spans="1:26" ht="15.75" customHeight="1" x14ac:dyDescent="0.45">
      <c r="A164" s="74"/>
      <c r="B164" s="74"/>
      <c r="C164" s="74"/>
      <c r="D164" s="74"/>
      <c r="E164" s="74"/>
      <c r="F164" s="74"/>
      <c r="G164" s="74"/>
      <c r="H164" s="74"/>
      <c r="I164" s="74"/>
      <c r="J164" s="74"/>
      <c r="K164" s="74"/>
      <c r="L164" s="74"/>
      <c r="M164" s="74"/>
      <c r="N164" s="74"/>
      <c r="O164" s="74"/>
      <c r="P164" s="74"/>
      <c r="Q164" s="74"/>
      <c r="R164" s="74"/>
      <c r="S164" s="74"/>
      <c r="T164" s="74"/>
      <c r="U164" s="74"/>
      <c r="V164" s="74"/>
      <c r="W164" s="74"/>
      <c r="X164" s="74"/>
      <c r="Y164" s="74"/>
      <c r="Z164" s="74"/>
    </row>
    <row r="165" spans="1:26" ht="15.75" customHeight="1" x14ac:dyDescent="0.45">
      <c r="A165" s="74"/>
      <c r="B165" s="74"/>
      <c r="C165" s="74"/>
      <c r="D165" s="74"/>
      <c r="E165" s="74"/>
      <c r="F165" s="74"/>
      <c r="G165" s="74"/>
      <c r="H165" s="74"/>
      <c r="I165" s="74"/>
      <c r="J165" s="74"/>
      <c r="K165" s="74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4"/>
      <c r="Y165" s="74"/>
      <c r="Z165" s="74"/>
    </row>
    <row r="166" spans="1:26" ht="15.75" customHeight="1" x14ac:dyDescent="0.45">
      <c r="A166" s="74"/>
      <c r="B166" s="74"/>
      <c r="C166" s="74"/>
      <c r="D166" s="74"/>
      <c r="E166" s="74"/>
      <c r="F166" s="74"/>
      <c r="G166" s="74"/>
      <c r="H166" s="74"/>
      <c r="I166" s="74"/>
      <c r="J166" s="74"/>
      <c r="K166" s="74"/>
      <c r="L166" s="74"/>
      <c r="M166" s="74"/>
      <c r="N166" s="74"/>
      <c r="O166" s="74"/>
      <c r="P166" s="74"/>
      <c r="Q166" s="74"/>
      <c r="R166" s="74"/>
      <c r="S166" s="74"/>
      <c r="T166" s="74"/>
      <c r="U166" s="74"/>
      <c r="V166" s="74"/>
      <c r="W166" s="74"/>
      <c r="X166" s="74"/>
      <c r="Y166" s="74"/>
      <c r="Z166" s="74"/>
    </row>
    <row r="167" spans="1:26" ht="15.75" customHeight="1" x14ac:dyDescent="0.45">
      <c r="A167" s="74"/>
      <c r="B167" s="74"/>
      <c r="C167" s="74"/>
      <c r="D167" s="74"/>
      <c r="E167" s="74"/>
      <c r="F167" s="74"/>
      <c r="G167" s="74"/>
      <c r="H167" s="74"/>
      <c r="I167" s="74"/>
      <c r="J167" s="74"/>
      <c r="K167" s="74"/>
      <c r="L167" s="74"/>
      <c r="M167" s="74"/>
      <c r="N167" s="74"/>
      <c r="O167" s="74"/>
      <c r="P167" s="74"/>
      <c r="Q167" s="74"/>
      <c r="R167" s="74"/>
      <c r="S167" s="74"/>
      <c r="T167" s="74"/>
      <c r="U167" s="74"/>
      <c r="V167" s="74"/>
      <c r="W167" s="74"/>
      <c r="X167" s="74"/>
      <c r="Y167" s="74"/>
      <c r="Z167" s="74"/>
    </row>
    <row r="168" spans="1:26" ht="15.75" customHeight="1" x14ac:dyDescent="0.45">
      <c r="A168" s="74"/>
      <c r="B168" s="74"/>
      <c r="C168" s="74"/>
      <c r="D168" s="74"/>
      <c r="E168" s="74"/>
      <c r="F168" s="74"/>
      <c r="G168" s="74"/>
      <c r="H168" s="74"/>
      <c r="I168" s="74"/>
      <c r="J168" s="74"/>
      <c r="K168" s="74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4"/>
      <c r="Y168" s="74"/>
      <c r="Z168" s="74"/>
    </row>
    <row r="169" spans="1:26" ht="15.75" customHeight="1" x14ac:dyDescent="0.45">
      <c r="A169" s="74"/>
      <c r="B169" s="74"/>
      <c r="C169" s="74"/>
      <c r="D169" s="74"/>
      <c r="E169" s="74"/>
      <c r="F169" s="74"/>
      <c r="G169" s="74"/>
      <c r="H169" s="74"/>
      <c r="I169" s="74"/>
      <c r="J169" s="74"/>
      <c r="K169" s="74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4"/>
      <c r="Y169" s="74"/>
      <c r="Z169" s="74"/>
    </row>
    <row r="170" spans="1:26" ht="15.75" customHeight="1" x14ac:dyDescent="0.45">
      <c r="A170" s="74"/>
      <c r="B170" s="74"/>
      <c r="C170" s="74"/>
      <c r="D170" s="74"/>
      <c r="E170" s="74"/>
      <c r="F170" s="74"/>
      <c r="G170" s="74"/>
      <c r="H170" s="74"/>
      <c r="I170" s="74"/>
      <c r="J170" s="74"/>
      <c r="K170" s="74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4"/>
      <c r="Y170" s="74"/>
      <c r="Z170" s="74"/>
    </row>
    <row r="171" spans="1:26" ht="15.75" customHeight="1" x14ac:dyDescent="0.45">
      <c r="A171" s="74"/>
      <c r="B171" s="74"/>
      <c r="C171" s="74"/>
      <c r="D171" s="74"/>
      <c r="E171" s="74"/>
      <c r="F171" s="74"/>
      <c r="G171" s="74"/>
      <c r="H171" s="74"/>
      <c r="I171" s="74"/>
      <c r="J171" s="74"/>
      <c r="K171" s="74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4"/>
      <c r="Y171" s="74"/>
      <c r="Z171" s="74"/>
    </row>
    <row r="172" spans="1:26" ht="15.75" customHeight="1" x14ac:dyDescent="0.45">
      <c r="A172" s="74"/>
      <c r="B172" s="74"/>
      <c r="C172" s="74"/>
      <c r="D172" s="74"/>
      <c r="E172" s="74"/>
      <c r="F172" s="74"/>
      <c r="G172" s="74"/>
      <c r="H172" s="74"/>
      <c r="I172" s="74"/>
      <c r="J172" s="74"/>
      <c r="K172" s="74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4"/>
      <c r="Y172" s="74"/>
      <c r="Z172" s="74"/>
    </row>
    <row r="173" spans="1:26" ht="15.75" customHeight="1" x14ac:dyDescent="0.45">
      <c r="A173" s="74"/>
      <c r="B173" s="74"/>
      <c r="C173" s="74"/>
      <c r="D173" s="74"/>
      <c r="E173" s="74"/>
      <c r="F173" s="74"/>
      <c r="G173" s="74"/>
      <c r="H173" s="74"/>
      <c r="I173" s="74"/>
      <c r="J173" s="74"/>
      <c r="K173" s="74"/>
      <c r="L173" s="74"/>
      <c r="M173" s="74"/>
      <c r="N173" s="74"/>
      <c r="O173" s="74"/>
      <c r="P173" s="74"/>
      <c r="Q173" s="74"/>
      <c r="R173" s="74"/>
      <c r="S173" s="74"/>
      <c r="T173" s="74"/>
      <c r="U173" s="74"/>
      <c r="V173" s="74"/>
      <c r="W173" s="74"/>
      <c r="X173" s="74"/>
      <c r="Y173" s="74"/>
      <c r="Z173" s="74"/>
    </row>
    <row r="174" spans="1:26" ht="15.75" customHeight="1" x14ac:dyDescent="0.45">
      <c r="A174" s="74"/>
      <c r="B174" s="74"/>
      <c r="C174" s="74"/>
      <c r="D174" s="74"/>
      <c r="E174" s="74"/>
      <c r="F174" s="74"/>
      <c r="G174" s="74"/>
      <c r="H174" s="74"/>
      <c r="I174" s="74"/>
      <c r="J174" s="74"/>
      <c r="K174" s="74"/>
      <c r="L174" s="74"/>
      <c r="M174" s="74"/>
      <c r="N174" s="74"/>
      <c r="O174" s="74"/>
      <c r="P174" s="74"/>
      <c r="Q174" s="74"/>
      <c r="R174" s="74"/>
      <c r="S174" s="74"/>
      <c r="T174" s="74"/>
      <c r="U174" s="74"/>
      <c r="V174" s="74"/>
      <c r="W174" s="74"/>
      <c r="X174" s="74"/>
      <c r="Y174" s="74"/>
      <c r="Z174" s="74"/>
    </row>
    <row r="175" spans="1:26" ht="15.75" customHeight="1" x14ac:dyDescent="0.45">
      <c r="A175" s="74"/>
      <c r="B175" s="74"/>
      <c r="C175" s="74"/>
      <c r="D175" s="74"/>
      <c r="E175" s="74"/>
      <c r="F175" s="74"/>
      <c r="G175" s="74"/>
      <c r="H175" s="74"/>
      <c r="I175" s="74"/>
      <c r="J175" s="74"/>
      <c r="K175" s="74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4"/>
      <c r="Y175" s="74"/>
      <c r="Z175" s="74"/>
    </row>
    <row r="176" spans="1:26" ht="15.75" customHeight="1" x14ac:dyDescent="0.45">
      <c r="A176" s="74"/>
      <c r="B176" s="74"/>
      <c r="C176" s="74"/>
      <c r="D176" s="74"/>
      <c r="E176" s="74"/>
      <c r="F176" s="74"/>
      <c r="G176" s="74"/>
      <c r="H176" s="74"/>
      <c r="I176" s="74"/>
      <c r="J176" s="74"/>
      <c r="K176" s="74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4"/>
      <c r="Y176" s="74"/>
      <c r="Z176" s="74"/>
    </row>
    <row r="177" spans="1:26" ht="15.75" customHeight="1" x14ac:dyDescent="0.45">
      <c r="A177" s="74"/>
      <c r="B177" s="74"/>
      <c r="C177" s="74"/>
      <c r="D177" s="74"/>
      <c r="E177" s="74"/>
      <c r="F177" s="74"/>
      <c r="G177" s="74"/>
      <c r="H177" s="74"/>
      <c r="I177" s="74"/>
      <c r="J177" s="74"/>
      <c r="K177" s="74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4"/>
      <c r="Y177" s="74"/>
      <c r="Z177" s="74"/>
    </row>
    <row r="178" spans="1:26" ht="15.75" customHeight="1" x14ac:dyDescent="0.45">
      <c r="A178" s="74"/>
      <c r="B178" s="74"/>
      <c r="C178" s="74"/>
      <c r="D178" s="74"/>
      <c r="E178" s="74"/>
      <c r="F178" s="74"/>
      <c r="G178" s="74"/>
      <c r="H178" s="74"/>
      <c r="I178" s="74"/>
      <c r="J178" s="74"/>
      <c r="K178" s="74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4"/>
      <c r="Y178" s="74"/>
      <c r="Z178" s="74"/>
    </row>
    <row r="179" spans="1:26" ht="15.75" customHeight="1" x14ac:dyDescent="0.45">
      <c r="A179" s="74"/>
      <c r="B179" s="74"/>
      <c r="C179" s="74"/>
      <c r="D179" s="74"/>
      <c r="E179" s="74"/>
      <c r="F179" s="74"/>
      <c r="G179" s="74"/>
      <c r="H179" s="74"/>
      <c r="I179" s="74"/>
      <c r="J179" s="74"/>
      <c r="K179" s="74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4"/>
      <c r="Y179" s="74"/>
      <c r="Z179" s="74"/>
    </row>
    <row r="180" spans="1:26" ht="15.75" customHeight="1" x14ac:dyDescent="0.45">
      <c r="A180" s="74"/>
      <c r="B180" s="74"/>
      <c r="C180" s="74"/>
      <c r="D180" s="74"/>
      <c r="E180" s="74"/>
      <c r="F180" s="74"/>
      <c r="G180" s="74"/>
      <c r="H180" s="74"/>
      <c r="I180" s="74"/>
      <c r="J180" s="74"/>
      <c r="K180" s="74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4"/>
      <c r="Y180" s="74"/>
      <c r="Z180" s="74"/>
    </row>
    <row r="181" spans="1:26" ht="15.75" customHeight="1" x14ac:dyDescent="0.45">
      <c r="A181" s="74"/>
      <c r="B181" s="74"/>
      <c r="C181" s="74"/>
      <c r="D181" s="74"/>
      <c r="E181" s="74"/>
      <c r="F181" s="74"/>
      <c r="G181" s="74"/>
      <c r="H181" s="74"/>
      <c r="I181" s="74"/>
      <c r="J181" s="74"/>
      <c r="K181" s="74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4"/>
      <c r="Y181" s="74"/>
      <c r="Z181" s="74"/>
    </row>
    <row r="182" spans="1:26" ht="15.75" customHeight="1" x14ac:dyDescent="0.45">
      <c r="A182" s="74"/>
      <c r="B182" s="74"/>
      <c r="C182" s="74"/>
      <c r="D182" s="74"/>
      <c r="E182" s="74"/>
      <c r="F182" s="74"/>
      <c r="G182" s="74"/>
      <c r="H182" s="74"/>
      <c r="I182" s="74"/>
      <c r="J182" s="74"/>
      <c r="K182" s="74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4"/>
      <c r="Y182" s="74"/>
      <c r="Z182" s="74"/>
    </row>
    <row r="183" spans="1:26" ht="15.75" customHeight="1" x14ac:dyDescent="0.45">
      <c r="A183" s="74"/>
      <c r="B183" s="74"/>
      <c r="C183" s="74"/>
      <c r="D183" s="74"/>
      <c r="E183" s="74"/>
      <c r="F183" s="74"/>
      <c r="G183" s="74"/>
      <c r="H183" s="74"/>
      <c r="I183" s="74"/>
      <c r="J183" s="74"/>
      <c r="K183" s="74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4"/>
      <c r="Y183" s="74"/>
      <c r="Z183" s="74"/>
    </row>
    <row r="184" spans="1:26" ht="15.75" customHeight="1" x14ac:dyDescent="0.45">
      <c r="A184" s="74"/>
      <c r="B184" s="74"/>
      <c r="C184" s="74"/>
      <c r="D184" s="74"/>
      <c r="E184" s="74"/>
      <c r="F184" s="74"/>
      <c r="G184" s="74"/>
      <c r="H184" s="74"/>
      <c r="I184" s="74"/>
      <c r="J184" s="74"/>
      <c r="K184" s="74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4"/>
      <c r="Y184" s="74"/>
      <c r="Z184" s="74"/>
    </row>
    <row r="185" spans="1:26" ht="15.75" customHeight="1" x14ac:dyDescent="0.45">
      <c r="A185" s="74"/>
      <c r="B185" s="74"/>
      <c r="C185" s="74"/>
      <c r="D185" s="74"/>
      <c r="E185" s="74"/>
      <c r="F185" s="74"/>
      <c r="G185" s="74"/>
      <c r="H185" s="74"/>
      <c r="I185" s="74"/>
      <c r="J185" s="74"/>
      <c r="K185" s="74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4"/>
      <c r="Y185" s="74"/>
      <c r="Z185" s="74"/>
    </row>
    <row r="186" spans="1:26" ht="15.75" customHeight="1" x14ac:dyDescent="0.45">
      <c r="A186" s="74"/>
      <c r="B186" s="74"/>
      <c r="C186" s="74"/>
      <c r="D186" s="74"/>
      <c r="E186" s="74"/>
      <c r="F186" s="74"/>
      <c r="G186" s="74"/>
      <c r="H186" s="74"/>
      <c r="I186" s="74"/>
      <c r="J186" s="74"/>
      <c r="K186" s="74"/>
      <c r="L186" s="74"/>
      <c r="M186" s="74"/>
      <c r="N186" s="74"/>
      <c r="O186" s="74"/>
      <c r="P186" s="74"/>
      <c r="Q186" s="74"/>
      <c r="R186" s="74"/>
      <c r="S186" s="74"/>
      <c r="T186" s="74"/>
      <c r="U186" s="74"/>
      <c r="V186" s="74"/>
      <c r="W186" s="74"/>
      <c r="X186" s="74"/>
      <c r="Y186" s="74"/>
      <c r="Z186" s="74"/>
    </row>
    <row r="187" spans="1:26" ht="15.75" customHeight="1" x14ac:dyDescent="0.45">
      <c r="A187" s="74"/>
      <c r="B187" s="74"/>
      <c r="C187" s="74"/>
      <c r="D187" s="74"/>
      <c r="E187" s="74"/>
      <c r="F187" s="74"/>
      <c r="G187" s="74"/>
      <c r="H187" s="74"/>
      <c r="I187" s="74"/>
      <c r="J187" s="74"/>
      <c r="K187" s="74"/>
      <c r="L187" s="74"/>
      <c r="M187" s="74"/>
      <c r="N187" s="74"/>
      <c r="O187" s="74"/>
      <c r="P187" s="74"/>
      <c r="Q187" s="74"/>
      <c r="R187" s="74"/>
      <c r="S187" s="74"/>
      <c r="T187" s="74"/>
      <c r="U187" s="74"/>
      <c r="V187" s="74"/>
      <c r="W187" s="74"/>
      <c r="X187" s="74"/>
      <c r="Y187" s="74"/>
      <c r="Z187" s="74"/>
    </row>
    <row r="188" spans="1:26" ht="15.75" customHeight="1" x14ac:dyDescent="0.45">
      <c r="A188" s="74"/>
      <c r="B188" s="74"/>
      <c r="C188" s="74"/>
      <c r="D188" s="74"/>
      <c r="E188" s="74"/>
      <c r="F188" s="74"/>
      <c r="G188" s="74"/>
      <c r="H188" s="74"/>
      <c r="I188" s="74"/>
      <c r="J188" s="74"/>
      <c r="K188" s="74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4"/>
      <c r="Y188" s="74"/>
      <c r="Z188" s="74"/>
    </row>
    <row r="189" spans="1:26" ht="15.75" customHeight="1" x14ac:dyDescent="0.45">
      <c r="A189" s="74"/>
      <c r="B189" s="74"/>
      <c r="C189" s="74"/>
      <c r="D189" s="74"/>
      <c r="E189" s="74"/>
      <c r="F189" s="74"/>
      <c r="G189" s="74"/>
      <c r="H189" s="74"/>
      <c r="I189" s="74"/>
      <c r="J189" s="74"/>
      <c r="K189" s="74"/>
      <c r="L189" s="74"/>
      <c r="M189" s="74"/>
      <c r="N189" s="74"/>
      <c r="O189" s="74"/>
      <c r="P189" s="74"/>
      <c r="Q189" s="74"/>
      <c r="R189" s="74"/>
      <c r="S189" s="74"/>
      <c r="T189" s="74"/>
      <c r="U189" s="74"/>
      <c r="V189" s="74"/>
      <c r="W189" s="74"/>
      <c r="X189" s="74"/>
      <c r="Y189" s="74"/>
      <c r="Z189" s="74"/>
    </row>
    <row r="190" spans="1:26" ht="15.75" customHeight="1" x14ac:dyDescent="0.45">
      <c r="A190" s="74"/>
      <c r="B190" s="74"/>
      <c r="C190" s="74"/>
      <c r="D190" s="74"/>
      <c r="E190" s="74"/>
      <c r="F190" s="74"/>
      <c r="G190" s="74"/>
      <c r="H190" s="74"/>
      <c r="I190" s="74"/>
      <c r="J190" s="74"/>
      <c r="K190" s="74"/>
      <c r="L190" s="74"/>
      <c r="M190" s="74"/>
      <c r="N190" s="74"/>
      <c r="O190" s="74"/>
      <c r="P190" s="74"/>
      <c r="Q190" s="74"/>
      <c r="R190" s="74"/>
      <c r="S190" s="74"/>
      <c r="T190" s="74"/>
      <c r="U190" s="74"/>
      <c r="V190" s="74"/>
      <c r="W190" s="74"/>
      <c r="X190" s="74"/>
      <c r="Y190" s="74"/>
      <c r="Z190" s="74"/>
    </row>
    <row r="191" spans="1:26" ht="15.75" customHeight="1" x14ac:dyDescent="0.45">
      <c r="A191" s="74"/>
      <c r="B191" s="74"/>
      <c r="C191" s="74"/>
      <c r="D191" s="74"/>
      <c r="E191" s="74"/>
      <c r="F191" s="74"/>
      <c r="G191" s="74"/>
      <c r="H191" s="74"/>
      <c r="I191" s="74"/>
      <c r="J191" s="74"/>
      <c r="K191" s="74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74"/>
      <c r="X191" s="74"/>
      <c r="Y191" s="74"/>
      <c r="Z191" s="74"/>
    </row>
    <row r="192" spans="1:26" ht="15.75" customHeight="1" x14ac:dyDescent="0.45">
      <c r="A192" s="74"/>
      <c r="B192" s="74"/>
      <c r="C192" s="74"/>
      <c r="D192" s="74"/>
      <c r="E192" s="74"/>
      <c r="F192" s="74"/>
      <c r="G192" s="74"/>
      <c r="H192" s="74"/>
      <c r="I192" s="74"/>
      <c r="J192" s="74"/>
      <c r="K192" s="74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4"/>
      <c r="Y192" s="74"/>
      <c r="Z192" s="74"/>
    </row>
    <row r="193" spans="1:26" ht="15.75" customHeight="1" x14ac:dyDescent="0.45">
      <c r="A193" s="74"/>
      <c r="B193" s="74"/>
      <c r="C193" s="74"/>
      <c r="D193" s="74"/>
      <c r="E193" s="74"/>
      <c r="F193" s="74"/>
      <c r="G193" s="74"/>
      <c r="H193" s="74"/>
      <c r="I193" s="74"/>
      <c r="J193" s="74"/>
      <c r="K193" s="74"/>
      <c r="L193" s="74"/>
      <c r="M193" s="74"/>
      <c r="N193" s="74"/>
      <c r="O193" s="74"/>
      <c r="P193" s="74"/>
      <c r="Q193" s="74"/>
      <c r="R193" s="74"/>
      <c r="S193" s="74"/>
      <c r="T193" s="74"/>
      <c r="U193" s="74"/>
      <c r="V193" s="74"/>
      <c r="W193" s="74"/>
      <c r="X193" s="74"/>
      <c r="Y193" s="74"/>
      <c r="Z193" s="74"/>
    </row>
    <row r="194" spans="1:26" ht="15.75" customHeight="1" x14ac:dyDescent="0.45">
      <c r="A194" s="74"/>
      <c r="B194" s="74"/>
      <c r="C194" s="74"/>
      <c r="D194" s="74"/>
      <c r="E194" s="74"/>
      <c r="F194" s="74"/>
      <c r="G194" s="74"/>
      <c r="H194" s="74"/>
      <c r="I194" s="74"/>
      <c r="J194" s="74"/>
      <c r="K194" s="74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4"/>
      <c r="Y194" s="74"/>
      <c r="Z194" s="74"/>
    </row>
    <row r="195" spans="1:26" ht="15.75" customHeight="1" x14ac:dyDescent="0.45">
      <c r="A195" s="74"/>
      <c r="B195" s="74"/>
      <c r="C195" s="74"/>
      <c r="D195" s="74"/>
      <c r="E195" s="74"/>
      <c r="F195" s="74"/>
      <c r="G195" s="74"/>
      <c r="H195" s="74"/>
      <c r="I195" s="74"/>
      <c r="J195" s="74"/>
      <c r="K195" s="74"/>
      <c r="L195" s="74"/>
      <c r="M195" s="74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4"/>
      <c r="Y195" s="74"/>
      <c r="Z195" s="74"/>
    </row>
    <row r="196" spans="1:26" ht="15.75" customHeight="1" x14ac:dyDescent="0.45">
      <c r="A196" s="74"/>
      <c r="B196" s="74"/>
      <c r="C196" s="74"/>
      <c r="D196" s="74"/>
      <c r="E196" s="74"/>
      <c r="F196" s="74"/>
      <c r="G196" s="74"/>
      <c r="H196" s="74"/>
      <c r="I196" s="74"/>
      <c r="J196" s="74"/>
      <c r="K196" s="74"/>
      <c r="L196" s="74"/>
      <c r="M196" s="74"/>
      <c r="N196" s="74"/>
      <c r="O196" s="74"/>
      <c r="P196" s="74"/>
      <c r="Q196" s="74"/>
      <c r="R196" s="74"/>
      <c r="S196" s="74"/>
      <c r="T196" s="74"/>
      <c r="U196" s="74"/>
      <c r="V196" s="74"/>
      <c r="W196" s="74"/>
      <c r="X196" s="74"/>
      <c r="Y196" s="74"/>
      <c r="Z196" s="74"/>
    </row>
    <row r="197" spans="1:26" ht="15.75" customHeight="1" x14ac:dyDescent="0.45">
      <c r="A197" s="74"/>
      <c r="B197" s="74"/>
      <c r="C197" s="74"/>
      <c r="D197" s="74"/>
      <c r="E197" s="74"/>
      <c r="F197" s="74"/>
      <c r="G197" s="74"/>
      <c r="H197" s="74"/>
      <c r="I197" s="74"/>
      <c r="J197" s="74"/>
      <c r="K197" s="74"/>
      <c r="L197" s="74"/>
      <c r="M197" s="74"/>
      <c r="N197" s="74"/>
      <c r="O197" s="74"/>
      <c r="P197" s="74"/>
      <c r="Q197" s="74"/>
      <c r="R197" s="74"/>
      <c r="S197" s="74"/>
      <c r="T197" s="74"/>
      <c r="U197" s="74"/>
      <c r="V197" s="74"/>
      <c r="W197" s="74"/>
      <c r="X197" s="74"/>
      <c r="Y197" s="74"/>
      <c r="Z197" s="74"/>
    </row>
    <row r="198" spans="1:26" ht="15.75" customHeight="1" x14ac:dyDescent="0.45">
      <c r="A198" s="74"/>
      <c r="B198" s="74"/>
      <c r="C198" s="74"/>
      <c r="D198" s="74"/>
      <c r="E198" s="74"/>
      <c r="F198" s="74"/>
      <c r="G198" s="74"/>
      <c r="H198" s="74"/>
      <c r="I198" s="74"/>
      <c r="J198" s="74"/>
      <c r="K198" s="74"/>
      <c r="L198" s="74"/>
      <c r="M198" s="74"/>
      <c r="N198" s="74"/>
      <c r="O198" s="74"/>
      <c r="P198" s="74"/>
      <c r="Q198" s="74"/>
      <c r="R198" s="74"/>
      <c r="S198" s="74"/>
      <c r="T198" s="74"/>
      <c r="U198" s="74"/>
      <c r="V198" s="74"/>
      <c r="W198" s="74"/>
      <c r="X198" s="74"/>
      <c r="Y198" s="74"/>
      <c r="Z198" s="74"/>
    </row>
    <row r="199" spans="1:26" ht="15.75" customHeight="1" x14ac:dyDescent="0.45">
      <c r="A199" s="74"/>
      <c r="B199" s="74"/>
      <c r="C199" s="74"/>
      <c r="D199" s="74"/>
      <c r="E199" s="74"/>
      <c r="F199" s="74"/>
      <c r="G199" s="74"/>
      <c r="H199" s="74"/>
      <c r="I199" s="74"/>
      <c r="J199" s="74"/>
      <c r="K199" s="74"/>
      <c r="L199" s="74"/>
      <c r="M199" s="74"/>
      <c r="N199" s="74"/>
      <c r="O199" s="74"/>
      <c r="P199" s="74"/>
      <c r="Q199" s="74"/>
      <c r="R199" s="74"/>
      <c r="S199" s="74"/>
      <c r="T199" s="74"/>
      <c r="U199" s="74"/>
      <c r="V199" s="74"/>
      <c r="W199" s="74"/>
      <c r="X199" s="74"/>
      <c r="Y199" s="74"/>
      <c r="Z199" s="74"/>
    </row>
    <row r="200" spans="1:26" ht="15.75" customHeight="1" x14ac:dyDescent="0.45">
      <c r="A200" s="74"/>
      <c r="B200" s="74"/>
      <c r="C200" s="74"/>
      <c r="D200" s="74"/>
      <c r="E200" s="74"/>
      <c r="F200" s="74"/>
      <c r="G200" s="74"/>
      <c r="H200" s="74"/>
      <c r="I200" s="74"/>
      <c r="J200" s="74"/>
      <c r="K200" s="74"/>
      <c r="L200" s="74"/>
      <c r="M200" s="74"/>
      <c r="N200" s="74"/>
      <c r="O200" s="74"/>
      <c r="P200" s="74"/>
      <c r="Q200" s="74"/>
      <c r="R200" s="74"/>
      <c r="S200" s="74"/>
      <c r="T200" s="74"/>
      <c r="U200" s="74"/>
      <c r="V200" s="74"/>
      <c r="W200" s="74"/>
      <c r="X200" s="74"/>
      <c r="Y200" s="74"/>
      <c r="Z200" s="74"/>
    </row>
    <row r="201" spans="1:26" ht="15.75" customHeight="1" x14ac:dyDescent="0.45">
      <c r="A201" s="74"/>
      <c r="B201" s="74"/>
      <c r="C201" s="74"/>
      <c r="D201" s="74"/>
      <c r="E201" s="74"/>
      <c r="F201" s="74"/>
      <c r="G201" s="74"/>
      <c r="H201" s="74"/>
      <c r="I201" s="74"/>
      <c r="J201" s="74"/>
      <c r="K201" s="74"/>
      <c r="L201" s="74"/>
      <c r="M201" s="74"/>
      <c r="N201" s="74"/>
      <c r="O201" s="74"/>
      <c r="P201" s="74"/>
      <c r="Q201" s="74"/>
      <c r="R201" s="74"/>
      <c r="S201" s="74"/>
      <c r="T201" s="74"/>
      <c r="U201" s="74"/>
      <c r="V201" s="74"/>
      <c r="W201" s="74"/>
      <c r="X201" s="74"/>
      <c r="Y201" s="74"/>
      <c r="Z201" s="74"/>
    </row>
    <row r="202" spans="1:26" ht="15.75" customHeight="1" x14ac:dyDescent="0.45">
      <c r="A202" s="74"/>
      <c r="B202" s="74"/>
      <c r="C202" s="74"/>
      <c r="D202" s="74"/>
      <c r="E202" s="74"/>
      <c r="F202" s="74"/>
      <c r="G202" s="74"/>
      <c r="H202" s="74"/>
      <c r="I202" s="74"/>
      <c r="J202" s="74"/>
      <c r="K202" s="74"/>
      <c r="L202" s="74"/>
      <c r="M202" s="74"/>
      <c r="N202" s="74"/>
      <c r="O202" s="74"/>
      <c r="P202" s="74"/>
      <c r="Q202" s="74"/>
      <c r="R202" s="74"/>
      <c r="S202" s="74"/>
      <c r="T202" s="74"/>
      <c r="U202" s="74"/>
      <c r="V202" s="74"/>
      <c r="W202" s="74"/>
      <c r="X202" s="74"/>
      <c r="Y202" s="74"/>
      <c r="Z202" s="74"/>
    </row>
    <row r="203" spans="1:26" ht="15.75" customHeight="1" x14ac:dyDescent="0.45">
      <c r="A203" s="74"/>
      <c r="B203" s="74"/>
      <c r="C203" s="74"/>
      <c r="D203" s="74"/>
      <c r="E203" s="74"/>
      <c r="F203" s="74"/>
      <c r="G203" s="74"/>
      <c r="H203" s="74"/>
      <c r="I203" s="74"/>
      <c r="J203" s="74"/>
      <c r="K203" s="74"/>
      <c r="L203" s="74"/>
      <c r="M203" s="74"/>
      <c r="N203" s="74"/>
      <c r="O203" s="74"/>
      <c r="P203" s="74"/>
      <c r="Q203" s="74"/>
      <c r="R203" s="74"/>
      <c r="S203" s="74"/>
      <c r="T203" s="74"/>
      <c r="U203" s="74"/>
      <c r="V203" s="74"/>
      <c r="W203" s="74"/>
      <c r="X203" s="74"/>
      <c r="Y203" s="74"/>
      <c r="Z203" s="74"/>
    </row>
    <row r="204" spans="1:26" ht="15.75" customHeight="1" x14ac:dyDescent="0.45">
      <c r="A204" s="74"/>
      <c r="B204" s="74"/>
      <c r="C204" s="74"/>
      <c r="D204" s="74"/>
      <c r="E204" s="74"/>
      <c r="F204" s="74"/>
      <c r="G204" s="74"/>
      <c r="H204" s="74"/>
      <c r="I204" s="74"/>
      <c r="J204" s="74"/>
      <c r="K204" s="74"/>
      <c r="L204" s="74"/>
      <c r="M204" s="74"/>
      <c r="N204" s="74"/>
      <c r="O204" s="74"/>
      <c r="P204" s="74"/>
      <c r="Q204" s="74"/>
      <c r="R204" s="74"/>
      <c r="S204" s="74"/>
      <c r="T204" s="74"/>
      <c r="U204" s="74"/>
      <c r="V204" s="74"/>
      <c r="W204" s="74"/>
      <c r="X204" s="74"/>
      <c r="Y204" s="74"/>
      <c r="Z204" s="74"/>
    </row>
    <row r="205" spans="1:26" ht="15.75" customHeight="1" x14ac:dyDescent="0.45">
      <c r="A205" s="74"/>
      <c r="B205" s="74"/>
      <c r="C205" s="74"/>
      <c r="D205" s="74"/>
      <c r="E205" s="74"/>
      <c r="F205" s="74"/>
      <c r="G205" s="74"/>
      <c r="H205" s="74"/>
      <c r="I205" s="74"/>
      <c r="J205" s="74"/>
      <c r="K205" s="74"/>
      <c r="L205" s="74"/>
      <c r="M205" s="74"/>
      <c r="N205" s="74"/>
      <c r="O205" s="74"/>
      <c r="P205" s="74"/>
      <c r="Q205" s="74"/>
      <c r="R205" s="74"/>
      <c r="S205" s="74"/>
      <c r="T205" s="74"/>
      <c r="U205" s="74"/>
      <c r="V205" s="74"/>
      <c r="W205" s="74"/>
      <c r="X205" s="74"/>
      <c r="Y205" s="74"/>
      <c r="Z205" s="74"/>
    </row>
    <row r="206" spans="1:26" ht="15.75" customHeight="1" x14ac:dyDescent="0.45">
      <c r="A206" s="74"/>
      <c r="B206" s="74"/>
      <c r="C206" s="74"/>
      <c r="D206" s="74"/>
      <c r="E206" s="74"/>
      <c r="F206" s="74"/>
      <c r="G206" s="74"/>
      <c r="H206" s="74"/>
      <c r="I206" s="74"/>
      <c r="J206" s="74"/>
      <c r="K206" s="74"/>
      <c r="L206" s="74"/>
      <c r="M206" s="74"/>
      <c r="N206" s="74"/>
      <c r="O206" s="74"/>
      <c r="P206" s="74"/>
      <c r="Q206" s="74"/>
      <c r="R206" s="74"/>
      <c r="S206" s="74"/>
      <c r="T206" s="74"/>
      <c r="U206" s="74"/>
      <c r="V206" s="74"/>
      <c r="W206" s="74"/>
      <c r="X206" s="74"/>
      <c r="Y206" s="74"/>
      <c r="Z206" s="74"/>
    </row>
    <row r="207" spans="1:26" ht="15.75" customHeight="1" x14ac:dyDescent="0.45">
      <c r="A207" s="74"/>
      <c r="B207" s="74"/>
      <c r="C207" s="74"/>
      <c r="D207" s="74"/>
      <c r="E207" s="74"/>
      <c r="F207" s="74"/>
      <c r="G207" s="74"/>
      <c r="H207" s="74"/>
      <c r="I207" s="74"/>
      <c r="J207" s="74"/>
      <c r="K207" s="74"/>
      <c r="L207" s="74"/>
      <c r="M207" s="74"/>
      <c r="N207" s="74"/>
      <c r="O207" s="74"/>
      <c r="P207" s="74"/>
      <c r="Q207" s="74"/>
      <c r="R207" s="74"/>
      <c r="S207" s="74"/>
      <c r="T207" s="74"/>
      <c r="U207" s="74"/>
      <c r="V207" s="74"/>
      <c r="W207" s="74"/>
      <c r="X207" s="74"/>
      <c r="Y207" s="74"/>
      <c r="Z207" s="74"/>
    </row>
    <row r="208" spans="1:26" ht="15.75" customHeight="1" x14ac:dyDescent="0.45">
      <c r="A208" s="74"/>
      <c r="B208" s="74"/>
      <c r="C208" s="74"/>
      <c r="D208" s="74"/>
      <c r="E208" s="74"/>
      <c r="F208" s="74"/>
      <c r="G208" s="74"/>
      <c r="H208" s="74"/>
      <c r="I208" s="74"/>
      <c r="J208" s="74"/>
      <c r="K208" s="74"/>
      <c r="L208" s="74"/>
      <c r="M208" s="74"/>
      <c r="N208" s="74"/>
      <c r="O208" s="74"/>
      <c r="P208" s="74"/>
      <c r="Q208" s="74"/>
      <c r="R208" s="74"/>
      <c r="S208" s="74"/>
      <c r="T208" s="74"/>
      <c r="U208" s="74"/>
      <c r="V208" s="74"/>
      <c r="W208" s="74"/>
      <c r="X208" s="74"/>
      <c r="Y208" s="74"/>
      <c r="Z208" s="74"/>
    </row>
    <row r="209" spans="1:26" ht="15.75" customHeight="1" x14ac:dyDescent="0.45">
      <c r="A209" s="74"/>
      <c r="B209" s="74"/>
      <c r="C209" s="74"/>
      <c r="D209" s="74"/>
      <c r="E209" s="74"/>
      <c r="F209" s="74"/>
      <c r="G209" s="74"/>
      <c r="H209" s="74"/>
      <c r="I209" s="74"/>
      <c r="J209" s="74"/>
      <c r="K209" s="74"/>
      <c r="L209" s="74"/>
      <c r="M209" s="74"/>
      <c r="N209" s="74"/>
      <c r="O209" s="74"/>
      <c r="P209" s="74"/>
      <c r="Q209" s="74"/>
      <c r="R209" s="74"/>
      <c r="S209" s="74"/>
      <c r="T209" s="74"/>
      <c r="U209" s="74"/>
      <c r="V209" s="74"/>
      <c r="W209" s="74"/>
      <c r="X209" s="74"/>
      <c r="Y209" s="74"/>
      <c r="Z209" s="74"/>
    </row>
    <row r="210" spans="1:26" ht="15.75" customHeight="1" x14ac:dyDescent="0.45">
      <c r="A210" s="74"/>
      <c r="B210" s="74"/>
      <c r="C210" s="74"/>
      <c r="D210" s="74"/>
      <c r="E210" s="74"/>
      <c r="F210" s="74"/>
      <c r="G210" s="74"/>
      <c r="H210" s="74"/>
      <c r="I210" s="74"/>
      <c r="J210" s="74"/>
      <c r="K210" s="74"/>
      <c r="L210" s="74"/>
      <c r="M210" s="74"/>
      <c r="N210" s="74"/>
      <c r="O210" s="74"/>
      <c r="P210" s="74"/>
      <c r="Q210" s="74"/>
      <c r="R210" s="74"/>
      <c r="S210" s="74"/>
      <c r="T210" s="74"/>
      <c r="U210" s="74"/>
      <c r="V210" s="74"/>
      <c r="W210" s="74"/>
      <c r="X210" s="74"/>
      <c r="Y210" s="74"/>
      <c r="Z210" s="74"/>
    </row>
    <row r="211" spans="1:26" ht="15.75" customHeight="1" x14ac:dyDescent="0.45">
      <c r="A211" s="74"/>
      <c r="B211" s="74"/>
      <c r="C211" s="74"/>
      <c r="D211" s="74"/>
      <c r="E211" s="74"/>
      <c r="F211" s="74"/>
      <c r="G211" s="74"/>
      <c r="H211" s="74"/>
      <c r="I211" s="74"/>
      <c r="J211" s="74"/>
      <c r="K211" s="74"/>
      <c r="L211" s="74"/>
      <c r="M211" s="74"/>
      <c r="N211" s="74"/>
      <c r="O211" s="74"/>
      <c r="P211" s="74"/>
      <c r="Q211" s="74"/>
      <c r="R211" s="74"/>
      <c r="S211" s="74"/>
      <c r="T211" s="74"/>
      <c r="U211" s="74"/>
      <c r="V211" s="74"/>
      <c r="W211" s="74"/>
      <c r="X211" s="74"/>
      <c r="Y211" s="74"/>
      <c r="Z211" s="74"/>
    </row>
    <row r="212" spans="1:26" ht="15.75" customHeight="1" x14ac:dyDescent="0.45">
      <c r="A212" s="74"/>
      <c r="B212" s="74"/>
      <c r="C212" s="74"/>
      <c r="D212" s="74"/>
      <c r="E212" s="74"/>
      <c r="F212" s="74"/>
      <c r="G212" s="74"/>
      <c r="H212" s="74"/>
      <c r="I212" s="74"/>
      <c r="J212" s="74"/>
      <c r="K212" s="74"/>
      <c r="L212" s="74"/>
      <c r="M212" s="74"/>
      <c r="N212" s="74"/>
      <c r="O212" s="74"/>
      <c r="P212" s="74"/>
      <c r="Q212" s="74"/>
      <c r="R212" s="74"/>
      <c r="S212" s="74"/>
      <c r="T212" s="74"/>
      <c r="U212" s="74"/>
      <c r="V212" s="74"/>
      <c r="W212" s="74"/>
      <c r="X212" s="74"/>
      <c r="Y212" s="74"/>
      <c r="Z212" s="74"/>
    </row>
    <row r="213" spans="1:26" ht="15.75" customHeight="1" x14ac:dyDescent="0.45">
      <c r="A213" s="74"/>
      <c r="B213" s="74"/>
      <c r="C213" s="74"/>
      <c r="D213" s="74"/>
      <c r="E213" s="74"/>
      <c r="F213" s="74"/>
      <c r="G213" s="74"/>
      <c r="H213" s="74"/>
      <c r="I213" s="74"/>
      <c r="J213" s="74"/>
      <c r="K213" s="74"/>
      <c r="L213" s="74"/>
      <c r="M213" s="74"/>
      <c r="N213" s="74"/>
      <c r="O213" s="74"/>
      <c r="P213" s="74"/>
      <c r="Q213" s="74"/>
      <c r="R213" s="74"/>
      <c r="S213" s="74"/>
      <c r="T213" s="74"/>
      <c r="U213" s="74"/>
      <c r="V213" s="74"/>
      <c r="W213" s="74"/>
      <c r="X213" s="74"/>
      <c r="Y213" s="74"/>
      <c r="Z213" s="74"/>
    </row>
    <row r="214" spans="1:26" ht="15.75" customHeight="1" x14ac:dyDescent="0.45">
      <c r="A214" s="74"/>
      <c r="B214" s="74"/>
      <c r="C214" s="74"/>
      <c r="D214" s="74"/>
      <c r="E214" s="74"/>
      <c r="F214" s="74"/>
      <c r="G214" s="74"/>
      <c r="H214" s="74"/>
      <c r="I214" s="74"/>
      <c r="J214" s="74"/>
      <c r="K214" s="74"/>
      <c r="L214" s="74"/>
      <c r="M214" s="74"/>
      <c r="N214" s="74"/>
      <c r="O214" s="74"/>
      <c r="P214" s="74"/>
      <c r="Q214" s="74"/>
      <c r="R214" s="74"/>
      <c r="S214" s="74"/>
      <c r="T214" s="74"/>
      <c r="U214" s="74"/>
      <c r="V214" s="74"/>
      <c r="W214" s="74"/>
      <c r="X214" s="74"/>
      <c r="Y214" s="74"/>
      <c r="Z214" s="74"/>
    </row>
    <row r="215" spans="1:26" ht="15.75" customHeight="1" x14ac:dyDescent="0.45">
      <c r="A215" s="74"/>
      <c r="B215" s="74"/>
      <c r="C215" s="74"/>
      <c r="D215" s="74"/>
      <c r="E215" s="74"/>
      <c r="F215" s="74"/>
      <c r="G215" s="74"/>
      <c r="H215" s="74"/>
      <c r="I215" s="74"/>
      <c r="J215" s="74"/>
      <c r="K215" s="74"/>
      <c r="L215" s="74"/>
      <c r="M215" s="74"/>
      <c r="N215" s="74"/>
      <c r="O215" s="74"/>
      <c r="P215" s="74"/>
      <c r="Q215" s="74"/>
      <c r="R215" s="74"/>
      <c r="S215" s="74"/>
      <c r="T215" s="74"/>
      <c r="U215" s="74"/>
      <c r="V215" s="74"/>
      <c r="W215" s="74"/>
      <c r="X215" s="74"/>
      <c r="Y215" s="74"/>
      <c r="Z215" s="74"/>
    </row>
    <row r="216" spans="1:26" ht="15.75" customHeight="1" x14ac:dyDescent="0.45">
      <c r="A216" s="74"/>
      <c r="B216" s="74"/>
      <c r="C216" s="74"/>
      <c r="D216" s="74"/>
      <c r="E216" s="74"/>
      <c r="F216" s="74"/>
      <c r="G216" s="74"/>
      <c r="H216" s="74"/>
      <c r="I216" s="74"/>
      <c r="J216" s="74"/>
      <c r="K216" s="74"/>
      <c r="L216" s="74"/>
      <c r="M216" s="74"/>
      <c r="N216" s="74"/>
      <c r="O216" s="74"/>
      <c r="P216" s="74"/>
      <c r="Q216" s="74"/>
      <c r="R216" s="74"/>
      <c r="S216" s="74"/>
      <c r="T216" s="74"/>
      <c r="U216" s="74"/>
      <c r="V216" s="74"/>
      <c r="W216" s="74"/>
      <c r="X216" s="74"/>
      <c r="Y216" s="74"/>
      <c r="Z216" s="74"/>
    </row>
    <row r="217" spans="1:26" ht="15.75" customHeight="1" x14ac:dyDescent="0.45">
      <c r="A217" s="74"/>
      <c r="B217" s="74"/>
      <c r="C217" s="74"/>
      <c r="D217" s="74"/>
      <c r="E217" s="74"/>
      <c r="F217" s="74"/>
      <c r="G217" s="74"/>
      <c r="H217" s="74"/>
      <c r="I217" s="74"/>
      <c r="J217" s="74"/>
      <c r="K217" s="74"/>
      <c r="L217" s="74"/>
      <c r="M217" s="74"/>
      <c r="N217" s="74"/>
      <c r="O217" s="74"/>
      <c r="P217" s="74"/>
      <c r="Q217" s="74"/>
      <c r="R217" s="74"/>
      <c r="S217" s="74"/>
      <c r="T217" s="74"/>
      <c r="U217" s="74"/>
      <c r="V217" s="74"/>
      <c r="W217" s="74"/>
      <c r="X217" s="74"/>
      <c r="Y217" s="74"/>
      <c r="Z217" s="74"/>
    </row>
    <row r="218" spans="1:26" ht="15.75" customHeight="1" x14ac:dyDescent="0.45">
      <c r="A218" s="74"/>
      <c r="B218" s="74"/>
      <c r="C218" s="74"/>
      <c r="D218" s="74"/>
      <c r="E218" s="74"/>
      <c r="F218" s="74"/>
      <c r="G218" s="74"/>
      <c r="H218" s="74"/>
      <c r="I218" s="74"/>
      <c r="J218" s="74"/>
      <c r="K218" s="74"/>
      <c r="L218" s="74"/>
      <c r="M218" s="74"/>
      <c r="N218" s="74"/>
      <c r="O218" s="74"/>
      <c r="P218" s="74"/>
      <c r="Q218" s="74"/>
      <c r="R218" s="74"/>
      <c r="S218" s="74"/>
      <c r="T218" s="74"/>
      <c r="U218" s="74"/>
      <c r="V218" s="74"/>
      <c r="W218" s="74"/>
      <c r="X218" s="74"/>
      <c r="Y218" s="74"/>
      <c r="Z218" s="74"/>
    </row>
    <row r="219" spans="1:26" ht="15.75" customHeight="1" x14ac:dyDescent="0.45">
      <c r="A219" s="74"/>
      <c r="B219" s="74"/>
      <c r="C219" s="74"/>
      <c r="D219" s="74"/>
      <c r="E219" s="74"/>
      <c r="F219" s="74"/>
      <c r="G219" s="74"/>
      <c r="H219" s="74"/>
      <c r="I219" s="74"/>
      <c r="J219" s="74"/>
      <c r="K219" s="74"/>
      <c r="L219" s="74"/>
      <c r="M219" s="74"/>
      <c r="N219" s="74"/>
      <c r="O219" s="74"/>
      <c r="P219" s="74"/>
      <c r="Q219" s="74"/>
      <c r="R219" s="74"/>
      <c r="S219" s="74"/>
      <c r="T219" s="74"/>
      <c r="U219" s="74"/>
      <c r="V219" s="74"/>
      <c r="W219" s="74"/>
      <c r="X219" s="74"/>
      <c r="Y219" s="74"/>
      <c r="Z219" s="74"/>
    </row>
    <row r="220" spans="1:26" ht="15.75" customHeight="1" x14ac:dyDescent="0.45">
      <c r="A220" s="74"/>
      <c r="B220" s="74"/>
      <c r="C220" s="74"/>
      <c r="D220" s="74"/>
      <c r="E220" s="74"/>
      <c r="F220" s="74"/>
      <c r="G220" s="74"/>
      <c r="H220" s="74"/>
      <c r="I220" s="74"/>
      <c r="J220" s="74"/>
      <c r="K220" s="74"/>
      <c r="L220" s="74"/>
      <c r="M220" s="74"/>
      <c r="N220" s="74"/>
      <c r="O220" s="74"/>
      <c r="P220" s="74"/>
      <c r="Q220" s="74"/>
      <c r="R220" s="74"/>
      <c r="S220" s="74"/>
      <c r="T220" s="74"/>
      <c r="U220" s="74"/>
      <c r="V220" s="74"/>
      <c r="W220" s="74"/>
      <c r="X220" s="74"/>
      <c r="Y220" s="74"/>
      <c r="Z220" s="74"/>
    </row>
    <row r="221" spans="1:26" ht="15.75" customHeight="1" x14ac:dyDescent="0.45">
      <c r="A221" s="74"/>
      <c r="B221" s="74"/>
      <c r="C221" s="74"/>
      <c r="D221" s="74"/>
      <c r="E221" s="74"/>
      <c r="F221" s="74"/>
      <c r="G221" s="74"/>
      <c r="H221" s="74"/>
      <c r="I221" s="74"/>
      <c r="J221" s="74"/>
      <c r="K221" s="74"/>
      <c r="L221" s="74"/>
      <c r="M221" s="74"/>
      <c r="N221" s="74"/>
      <c r="O221" s="74"/>
      <c r="P221" s="74"/>
      <c r="Q221" s="74"/>
      <c r="R221" s="74"/>
      <c r="S221" s="74"/>
      <c r="T221" s="74"/>
      <c r="U221" s="74"/>
      <c r="V221" s="74"/>
      <c r="W221" s="74"/>
      <c r="X221" s="74"/>
      <c r="Y221" s="74"/>
      <c r="Z221" s="74"/>
    </row>
    <row r="222" spans="1:26" ht="15.75" customHeight="1" x14ac:dyDescent="0.45">
      <c r="A222" s="74"/>
      <c r="B222" s="74"/>
      <c r="C222" s="74"/>
      <c r="D222" s="74"/>
      <c r="E222" s="74"/>
      <c r="F222" s="74"/>
      <c r="G222" s="74"/>
      <c r="H222" s="74"/>
      <c r="I222" s="74"/>
      <c r="J222" s="74"/>
      <c r="K222" s="74"/>
      <c r="L222" s="74"/>
      <c r="M222" s="74"/>
      <c r="N222" s="74"/>
      <c r="O222" s="74"/>
      <c r="P222" s="74"/>
      <c r="Q222" s="74"/>
      <c r="R222" s="74"/>
      <c r="S222" s="74"/>
      <c r="T222" s="74"/>
      <c r="U222" s="74"/>
      <c r="V222" s="74"/>
      <c r="W222" s="74"/>
      <c r="X222" s="74"/>
      <c r="Y222" s="74"/>
      <c r="Z222" s="74"/>
    </row>
    <row r="223" spans="1:26" ht="15.75" customHeight="1" x14ac:dyDescent="0.45">
      <c r="A223" s="74"/>
      <c r="B223" s="74"/>
      <c r="C223" s="74"/>
      <c r="D223" s="74"/>
      <c r="E223" s="74"/>
      <c r="F223" s="74"/>
      <c r="G223" s="74"/>
      <c r="H223" s="74"/>
      <c r="I223" s="74"/>
      <c r="J223" s="74"/>
      <c r="K223" s="74"/>
      <c r="L223" s="74"/>
      <c r="M223" s="74"/>
      <c r="N223" s="74"/>
      <c r="O223" s="74"/>
      <c r="P223" s="74"/>
      <c r="Q223" s="74"/>
      <c r="R223" s="74"/>
      <c r="S223" s="74"/>
      <c r="T223" s="74"/>
      <c r="U223" s="74"/>
      <c r="V223" s="74"/>
      <c r="W223" s="74"/>
      <c r="X223" s="74"/>
      <c r="Y223" s="74"/>
      <c r="Z223" s="74"/>
    </row>
    <row r="224" spans="1:26" ht="15.75" customHeight="1" x14ac:dyDescent="0.45">
      <c r="A224" s="74"/>
      <c r="B224" s="74"/>
      <c r="C224" s="74"/>
      <c r="D224" s="74"/>
      <c r="E224" s="74"/>
      <c r="F224" s="74"/>
      <c r="G224" s="74"/>
      <c r="H224" s="74"/>
      <c r="I224" s="74"/>
      <c r="J224" s="74"/>
      <c r="K224" s="74"/>
      <c r="L224" s="74"/>
      <c r="M224" s="74"/>
      <c r="N224" s="74"/>
      <c r="O224" s="74"/>
      <c r="P224" s="74"/>
      <c r="Q224" s="74"/>
      <c r="R224" s="74"/>
      <c r="S224" s="74"/>
      <c r="T224" s="74"/>
      <c r="U224" s="74"/>
      <c r="V224" s="74"/>
      <c r="W224" s="74"/>
      <c r="X224" s="74"/>
      <c r="Y224" s="74"/>
      <c r="Z224" s="74"/>
    </row>
    <row r="225" spans="1:26" ht="15.75" customHeight="1" x14ac:dyDescent="0.45">
      <c r="A225" s="74"/>
      <c r="B225" s="74"/>
      <c r="C225" s="74"/>
      <c r="D225" s="74"/>
      <c r="E225" s="74"/>
      <c r="F225" s="74"/>
      <c r="G225" s="74"/>
      <c r="H225" s="74"/>
      <c r="I225" s="74"/>
      <c r="J225" s="74"/>
      <c r="K225" s="74"/>
      <c r="L225" s="74"/>
      <c r="M225" s="74"/>
      <c r="N225" s="74"/>
      <c r="O225" s="74"/>
      <c r="P225" s="74"/>
      <c r="Q225" s="74"/>
      <c r="R225" s="74"/>
      <c r="S225" s="74"/>
      <c r="T225" s="74"/>
      <c r="U225" s="74"/>
      <c r="V225" s="74"/>
      <c r="W225" s="74"/>
      <c r="X225" s="74"/>
      <c r="Y225" s="74"/>
      <c r="Z225" s="74"/>
    </row>
    <row r="226" spans="1:26" ht="15.75" customHeight="1" x14ac:dyDescent="0.45">
      <c r="A226" s="74"/>
      <c r="B226" s="74"/>
      <c r="C226" s="74"/>
      <c r="D226" s="74"/>
      <c r="E226" s="74"/>
      <c r="F226" s="74"/>
      <c r="G226" s="74"/>
      <c r="H226" s="74"/>
      <c r="I226" s="74"/>
      <c r="J226" s="74"/>
      <c r="K226" s="74"/>
      <c r="L226" s="74"/>
      <c r="M226" s="74"/>
      <c r="N226" s="74"/>
      <c r="O226" s="74"/>
      <c r="P226" s="74"/>
      <c r="Q226" s="74"/>
      <c r="R226" s="74"/>
      <c r="S226" s="74"/>
      <c r="T226" s="74"/>
      <c r="U226" s="74"/>
      <c r="V226" s="74"/>
      <c r="W226" s="74"/>
      <c r="X226" s="74"/>
      <c r="Y226" s="74"/>
      <c r="Z226" s="74"/>
    </row>
    <row r="227" spans="1:26" ht="15.75" customHeight="1" x14ac:dyDescent="0.45">
      <c r="A227" s="74"/>
      <c r="B227" s="74"/>
      <c r="C227" s="74"/>
      <c r="D227" s="74"/>
      <c r="E227" s="74"/>
      <c r="F227" s="74"/>
      <c r="G227" s="74"/>
      <c r="H227" s="74"/>
      <c r="I227" s="74"/>
      <c r="J227" s="74"/>
      <c r="K227" s="74"/>
      <c r="L227" s="74"/>
      <c r="M227" s="74"/>
      <c r="N227" s="74"/>
      <c r="O227" s="74"/>
      <c r="P227" s="74"/>
      <c r="Q227" s="74"/>
      <c r="R227" s="74"/>
      <c r="S227" s="74"/>
      <c r="T227" s="74"/>
      <c r="U227" s="74"/>
      <c r="V227" s="74"/>
      <c r="W227" s="74"/>
      <c r="X227" s="74"/>
      <c r="Y227" s="74"/>
      <c r="Z227" s="74"/>
    </row>
    <row r="228" spans="1:26" ht="15.75" customHeight="1" x14ac:dyDescent="0.45">
      <c r="A228" s="74"/>
      <c r="B228" s="74"/>
      <c r="C228" s="74"/>
      <c r="D228" s="74"/>
      <c r="E228" s="74"/>
      <c r="F228" s="74"/>
      <c r="G228" s="74"/>
      <c r="H228" s="74"/>
      <c r="I228" s="74"/>
      <c r="J228" s="74"/>
      <c r="K228" s="74"/>
      <c r="L228" s="74"/>
      <c r="M228" s="74"/>
      <c r="N228" s="74"/>
      <c r="O228" s="74"/>
      <c r="P228" s="74"/>
      <c r="Q228" s="74"/>
      <c r="R228" s="74"/>
      <c r="S228" s="74"/>
      <c r="T228" s="74"/>
      <c r="U228" s="74"/>
      <c r="V228" s="74"/>
      <c r="W228" s="74"/>
      <c r="X228" s="74"/>
      <c r="Y228" s="74"/>
      <c r="Z228" s="74"/>
    </row>
    <row r="229" spans="1:26" ht="15.75" customHeight="1" x14ac:dyDescent="0.45">
      <c r="A229" s="74"/>
      <c r="B229" s="74"/>
      <c r="C229" s="74"/>
      <c r="D229" s="74"/>
      <c r="E229" s="74"/>
      <c r="F229" s="74"/>
      <c r="G229" s="74"/>
      <c r="H229" s="74"/>
      <c r="I229" s="74"/>
      <c r="J229" s="74"/>
      <c r="K229" s="74"/>
      <c r="L229" s="74"/>
      <c r="M229" s="74"/>
      <c r="N229" s="74"/>
      <c r="O229" s="74"/>
      <c r="P229" s="74"/>
      <c r="Q229" s="74"/>
      <c r="R229" s="74"/>
      <c r="S229" s="74"/>
      <c r="T229" s="74"/>
      <c r="U229" s="74"/>
      <c r="V229" s="74"/>
      <c r="W229" s="74"/>
      <c r="X229" s="74"/>
      <c r="Y229" s="74"/>
      <c r="Z229" s="74"/>
    </row>
    <row r="230" spans="1:26" ht="15.75" customHeight="1" x14ac:dyDescent="0.45">
      <c r="A230" s="74"/>
      <c r="B230" s="74"/>
      <c r="C230" s="74"/>
      <c r="D230" s="74"/>
      <c r="E230" s="74"/>
      <c r="F230" s="74"/>
      <c r="G230" s="74"/>
      <c r="H230" s="74"/>
      <c r="I230" s="74"/>
      <c r="J230" s="74"/>
      <c r="K230" s="74"/>
      <c r="L230" s="74"/>
      <c r="M230" s="74"/>
      <c r="N230" s="74"/>
      <c r="O230" s="74"/>
      <c r="P230" s="74"/>
      <c r="Q230" s="74"/>
      <c r="R230" s="74"/>
      <c r="S230" s="74"/>
      <c r="T230" s="74"/>
      <c r="U230" s="74"/>
      <c r="V230" s="74"/>
      <c r="W230" s="74"/>
      <c r="X230" s="74"/>
      <c r="Y230" s="74"/>
      <c r="Z230" s="74"/>
    </row>
    <row r="231" spans="1:26" ht="15.75" customHeight="1" x14ac:dyDescent="0.45">
      <c r="A231" s="74"/>
      <c r="B231" s="74"/>
      <c r="C231" s="74"/>
      <c r="D231" s="74"/>
      <c r="E231" s="74"/>
      <c r="F231" s="74"/>
      <c r="G231" s="74"/>
      <c r="H231" s="74"/>
      <c r="I231" s="74"/>
      <c r="J231" s="74"/>
      <c r="K231" s="74"/>
      <c r="L231" s="74"/>
      <c r="M231" s="74"/>
      <c r="N231" s="74"/>
      <c r="O231" s="74"/>
      <c r="P231" s="74"/>
      <c r="Q231" s="74"/>
      <c r="R231" s="74"/>
      <c r="S231" s="74"/>
      <c r="T231" s="74"/>
      <c r="U231" s="74"/>
      <c r="V231" s="74"/>
      <c r="W231" s="74"/>
      <c r="X231" s="74"/>
      <c r="Y231" s="74"/>
      <c r="Z231" s="74"/>
    </row>
    <row r="232" spans="1:26" ht="15.75" customHeight="1" x14ac:dyDescent="0.45">
      <c r="A232" s="74"/>
      <c r="B232" s="74"/>
      <c r="C232" s="74"/>
      <c r="D232" s="74"/>
      <c r="E232" s="74"/>
      <c r="F232" s="74"/>
      <c r="G232" s="74"/>
      <c r="H232" s="74"/>
      <c r="I232" s="74"/>
      <c r="J232" s="74"/>
      <c r="K232" s="74"/>
      <c r="L232" s="74"/>
      <c r="M232" s="74"/>
      <c r="N232" s="74"/>
      <c r="O232" s="74"/>
      <c r="P232" s="74"/>
      <c r="Q232" s="74"/>
      <c r="R232" s="74"/>
      <c r="S232" s="74"/>
      <c r="T232" s="74"/>
      <c r="U232" s="74"/>
      <c r="V232" s="74"/>
      <c r="W232" s="74"/>
      <c r="X232" s="74"/>
      <c r="Y232" s="74"/>
      <c r="Z232" s="74"/>
    </row>
    <row r="233" spans="1:26" ht="15.75" customHeight="1" x14ac:dyDescent="0.45">
      <c r="A233" s="74"/>
      <c r="B233" s="74"/>
      <c r="C233" s="74"/>
      <c r="D233" s="74"/>
      <c r="E233" s="74"/>
      <c r="F233" s="74"/>
      <c r="G233" s="74"/>
      <c r="H233" s="74"/>
      <c r="I233" s="74"/>
      <c r="J233" s="74"/>
      <c r="K233" s="74"/>
      <c r="L233" s="74"/>
      <c r="M233" s="74"/>
      <c r="N233" s="74"/>
      <c r="O233" s="74"/>
      <c r="P233" s="74"/>
      <c r="Q233" s="74"/>
      <c r="R233" s="74"/>
      <c r="S233" s="74"/>
      <c r="T233" s="74"/>
      <c r="U233" s="74"/>
      <c r="V233" s="74"/>
      <c r="W233" s="74"/>
      <c r="X233" s="74"/>
      <c r="Y233" s="74"/>
      <c r="Z233" s="74"/>
    </row>
    <row r="234" spans="1:26" ht="15.75" customHeight="1" x14ac:dyDescent="0.45">
      <c r="A234" s="74"/>
      <c r="B234" s="74"/>
      <c r="C234" s="74"/>
      <c r="D234" s="74"/>
      <c r="E234" s="74"/>
      <c r="F234" s="74"/>
      <c r="G234" s="74"/>
      <c r="H234" s="74"/>
      <c r="I234" s="74"/>
      <c r="J234" s="74"/>
      <c r="K234" s="74"/>
      <c r="L234" s="74"/>
      <c r="M234" s="74"/>
      <c r="N234" s="74"/>
      <c r="O234" s="74"/>
      <c r="P234" s="74"/>
      <c r="Q234" s="74"/>
      <c r="R234" s="74"/>
      <c r="S234" s="74"/>
      <c r="T234" s="74"/>
      <c r="U234" s="74"/>
      <c r="V234" s="74"/>
      <c r="W234" s="74"/>
      <c r="X234" s="74"/>
      <c r="Y234" s="74"/>
      <c r="Z234" s="74"/>
    </row>
    <row r="235" spans="1:26" ht="15.75" customHeight="1" x14ac:dyDescent="0.45">
      <c r="A235" s="74"/>
      <c r="B235" s="74"/>
      <c r="C235" s="74"/>
      <c r="D235" s="74"/>
      <c r="E235" s="74"/>
      <c r="F235" s="74"/>
      <c r="G235" s="74"/>
      <c r="H235" s="74"/>
      <c r="I235" s="74"/>
      <c r="J235" s="74"/>
      <c r="K235" s="74"/>
      <c r="L235" s="74"/>
      <c r="M235" s="74"/>
      <c r="N235" s="74"/>
      <c r="O235" s="74"/>
      <c r="P235" s="74"/>
      <c r="Q235" s="74"/>
      <c r="R235" s="74"/>
      <c r="S235" s="74"/>
      <c r="T235" s="74"/>
      <c r="U235" s="74"/>
      <c r="V235" s="74"/>
      <c r="W235" s="74"/>
      <c r="X235" s="74"/>
      <c r="Y235" s="74"/>
      <c r="Z235" s="74"/>
    </row>
    <row r="236" spans="1:26" ht="15.75" customHeight="1" x14ac:dyDescent="0.45">
      <c r="A236" s="74"/>
      <c r="B236" s="74"/>
      <c r="C236" s="74"/>
      <c r="D236" s="74"/>
      <c r="E236" s="74"/>
      <c r="F236" s="74"/>
      <c r="G236" s="74"/>
      <c r="H236" s="74"/>
      <c r="I236" s="74"/>
      <c r="J236" s="74"/>
      <c r="K236" s="74"/>
      <c r="L236" s="74"/>
      <c r="M236" s="74"/>
      <c r="N236" s="74"/>
      <c r="O236" s="74"/>
      <c r="P236" s="74"/>
      <c r="Q236" s="74"/>
      <c r="R236" s="74"/>
      <c r="S236" s="74"/>
      <c r="T236" s="74"/>
      <c r="U236" s="74"/>
      <c r="V236" s="74"/>
      <c r="W236" s="74"/>
      <c r="X236" s="74"/>
      <c r="Y236" s="74"/>
      <c r="Z236" s="74"/>
    </row>
    <row r="237" spans="1:26" ht="15.75" customHeight="1" x14ac:dyDescent="0.45">
      <c r="A237" s="74"/>
      <c r="B237" s="74"/>
      <c r="C237" s="74"/>
      <c r="D237" s="74"/>
      <c r="E237" s="74"/>
      <c r="F237" s="74"/>
      <c r="G237" s="74"/>
      <c r="H237" s="74"/>
      <c r="I237" s="74"/>
      <c r="J237" s="74"/>
      <c r="K237" s="74"/>
      <c r="L237" s="74"/>
      <c r="M237" s="74"/>
      <c r="N237" s="74"/>
      <c r="O237" s="74"/>
      <c r="P237" s="74"/>
      <c r="Q237" s="74"/>
      <c r="R237" s="74"/>
      <c r="S237" s="74"/>
      <c r="T237" s="74"/>
      <c r="U237" s="74"/>
      <c r="V237" s="74"/>
      <c r="W237" s="74"/>
      <c r="X237" s="74"/>
      <c r="Y237" s="74"/>
      <c r="Z237" s="74"/>
    </row>
    <row r="238" spans="1:26" ht="15.75" customHeight="1" x14ac:dyDescent="0.45">
      <c r="A238" s="74"/>
      <c r="B238" s="74"/>
      <c r="C238" s="74"/>
      <c r="D238" s="74"/>
      <c r="E238" s="74"/>
      <c r="F238" s="74"/>
      <c r="G238" s="74"/>
      <c r="H238" s="74"/>
      <c r="I238" s="74"/>
      <c r="J238" s="74"/>
      <c r="K238" s="74"/>
      <c r="L238" s="74"/>
      <c r="M238" s="74"/>
      <c r="N238" s="74"/>
      <c r="O238" s="74"/>
      <c r="P238" s="74"/>
      <c r="Q238" s="74"/>
      <c r="R238" s="74"/>
      <c r="S238" s="74"/>
      <c r="T238" s="74"/>
      <c r="U238" s="74"/>
      <c r="V238" s="74"/>
      <c r="W238" s="74"/>
      <c r="X238" s="74"/>
      <c r="Y238" s="74"/>
      <c r="Z238" s="74"/>
    </row>
    <row r="239" spans="1:26" ht="15.75" customHeight="1" x14ac:dyDescent="0.45">
      <c r="A239" s="74"/>
      <c r="B239" s="74"/>
      <c r="C239" s="74"/>
      <c r="D239" s="74"/>
      <c r="E239" s="74"/>
      <c r="F239" s="74"/>
      <c r="G239" s="74"/>
      <c r="H239" s="74"/>
      <c r="I239" s="74"/>
      <c r="J239" s="74"/>
      <c r="K239" s="74"/>
      <c r="L239" s="74"/>
      <c r="M239" s="74"/>
      <c r="N239" s="74"/>
      <c r="O239" s="74"/>
      <c r="P239" s="74"/>
      <c r="Q239" s="74"/>
      <c r="R239" s="74"/>
      <c r="S239" s="74"/>
      <c r="T239" s="74"/>
      <c r="U239" s="74"/>
      <c r="V239" s="74"/>
      <c r="W239" s="74"/>
      <c r="X239" s="74"/>
      <c r="Y239" s="74"/>
      <c r="Z239" s="74"/>
    </row>
    <row r="240" spans="1:26" ht="15.75" customHeight="1" x14ac:dyDescent="0.45">
      <c r="A240" s="74"/>
      <c r="B240" s="74"/>
      <c r="C240" s="74"/>
      <c r="D240" s="74"/>
      <c r="E240" s="74"/>
      <c r="F240" s="74"/>
      <c r="G240" s="74"/>
      <c r="H240" s="74"/>
      <c r="I240" s="74"/>
      <c r="J240" s="74"/>
      <c r="K240" s="74"/>
      <c r="L240" s="74"/>
      <c r="M240" s="74"/>
      <c r="N240" s="74"/>
      <c r="O240" s="74"/>
      <c r="P240" s="74"/>
      <c r="Q240" s="74"/>
      <c r="R240" s="74"/>
      <c r="S240" s="74"/>
      <c r="T240" s="74"/>
      <c r="U240" s="74"/>
      <c r="V240" s="74"/>
      <c r="W240" s="74"/>
      <c r="X240" s="74"/>
      <c r="Y240" s="74"/>
      <c r="Z240" s="74"/>
    </row>
    <row r="241" spans="1:26" ht="15.75" customHeight="1" x14ac:dyDescent="0.45">
      <c r="A241" s="74"/>
      <c r="B241" s="74"/>
      <c r="C241" s="74"/>
      <c r="D241" s="74"/>
      <c r="E241" s="74"/>
      <c r="F241" s="74"/>
      <c r="G241" s="74"/>
      <c r="H241" s="74"/>
      <c r="I241" s="74"/>
      <c r="J241" s="74"/>
      <c r="K241" s="74"/>
      <c r="L241" s="74"/>
      <c r="M241" s="74"/>
      <c r="N241" s="74"/>
      <c r="O241" s="74"/>
      <c r="P241" s="74"/>
      <c r="Q241" s="74"/>
      <c r="R241" s="74"/>
      <c r="S241" s="74"/>
      <c r="T241" s="74"/>
      <c r="U241" s="74"/>
      <c r="V241" s="74"/>
      <c r="W241" s="74"/>
      <c r="X241" s="74"/>
      <c r="Y241" s="74"/>
      <c r="Z241" s="74"/>
    </row>
    <row r="242" spans="1:26" ht="15.75" customHeight="1" x14ac:dyDescent="0.45">
      <c r="A242" s="74"/>
      <c r="B242" s="74"/>
      <c r="C242" s="74"/>
      <c r="D242" s="74"/>
      <c r="E242" s="74"/>
      <c r="F242" s="74"/>
      <c r="G242" s="74"/>
      <c r="H242" s="74"/>
      <c r="I242" s="74"/>
      <c r="J242" s="74"/>
      <c r="K242" s="74"/>
      <c r="L242" s="74"/>
      <c r="M242" s="74"/>
      <c r="N242" s="74"/>
      <c r="O242" s="74"/>
      <c r="P242" s="74"/>
      <c r="Q242" s="74"/>
      <c r="R242" s="74"/>
      <c r="S242" s="74"/>
      <c r="T242" s="74"/>
      <c r="U242" s="74"/>
      <c r="V242" s="74"/>
      <c r="W242" s="74"/>
      <c r="X242" s="74"/>
      <c r="Y242" s="74"/>
      <c r="Z242" s="74"/>
    </row>
    <row r="243" spans="1:26" ht="15.75" customHeight="1" x14ac:dyDescent="0.45">
      <c r="A243" s="74"/>
      <c r="B243" s="74"/>
      <c r="C243" s="74"/>
      <c r="D243" s="74"/>
      <c r="E243" s="74"/>
      <c r="F243" s="74"/>
      <c r="G243" s="74"/>
      <c r="H243" s="74"/>
      <c r="I243" s="74"/>
      <c r="J243" s="74"/>
      <c r="K243" s="74"/>
      <c r="L243" s="74"/>
      <c r="M243" s="74"/>
      <c r="N243" s="74"/>
      <c r="O243" s="74"/>
      <c r="P243" s="74"/>
      <c r="Q243" s="74"/>
      <c r="R243" s="74"/>
      <c r="S243" s="74"/>
      <c r="T243" s="74"/>
      <c r="U243" s="74"/>
      <c r="V243" s="74"/>
      <c r="W243" s="74"/>
      <c r="X243" s="74"/>
      <c r="Y243" s="74"/>
      <c r="Z243" s="74"/>
    </row>
    <row r="244" spans="1:26" ht="15.75" customHeight="1" x14ac:dyDescent="0.45">
      <c r="A244" s="74"/>
      <c r="B244" s="74"/>
      <c r="C244" s="74"/>
      <c r="D244" s="74"/>
      <c r="E244" s="74"/>
      <c r="F244" s="74"/>
      <c r="G244" s="74"/>
      <c r="H244" s="74"/>
      <c r="I244" s="74"/>
      <c r="J244" s="74"/>
      <c r="K244" s="74"/>
      <c r="L244" s="74"/>
      <c r="M244" s="74"/>
      <c r="N244" s="74"/>
      <c r="O244" s="74"/>
      <c r="P244" s="74"/>
      <c r="Q244" s="74"/>
      <c r="R244" s="74"/>
      <c r="S244" s="74"/>
      <c r="T244" s="74"/>
      <c r="U244" s="74"/>
      <c r="V244" s="74"/>
      <c r="W244" s="74"/>
      <c r="X244" s="74"/>
      <c r="Y244" s="74"/>
      <c r="Z244" s="74"/>
    </row>
    <row r="245" spans="1:26" ht="15.75" customHeight="1" x14ac:dyDescent="0.45">
      <c r="A245" s="74"/>
      <c r="B245" s="74"/>
      <c r="C245" s="74"/>
      <c r="D245" s="74"/>
      <c r="E245" s="74"/>
      <c r="F245" s="74"/>
      <c r="G245" s="74"/>
      <c r="H245" s="74"/>
      <c r="I245" s="74"/>
      <c r="J245" s="74"/>
      <c r="K245" s="74"/>
      <c r="L245" s="74"/>
      <c r="M245" s="74"/>
      <c r="N245" s="74"/>
      <c r="O245" s="74"/>
      <c r="P245" s="74"/>
      <c r="Q245" s="74"/>
      <c r="R245" s="74"/>
      <c r="S245" s="74"/>
      <c r="T245" s="74"/>
      <c r="U245" s="74"/>
      <c r="V245" s="74"/>
      <c r="W245" s="74"/>
      <c r="X245" s="74"/>
      <c r="Y245" s="74"/>
      <c r="Z245" s="74"/>
    </row>
    <row r="246" spans="1:26" ht="15.75" customHeight="1" x14ac:dyDescent="0.45">
      <c r="A246" s="74"/>
      <c r="B246" s="74"/>
      <c r="C246" s="74"/>
      <c r="D246" s="74"/>
      <c r="E246" s="74"/>
      <c r="F246" s="74"/>
      <c r="G246" s="74"/>
      <c r="H246" s="74"/>
      <c r="I246" s="74"/>
      <c r="J246" s="74"/>
      <c r="K246" s="74"/>
      <c r="L246" s="74"/>
      <c r="M246" s="74"/>
      <c r="N246" s="74"/>
      <c r="O246" s="74"/>
      <c r="P246" s="74"/>
      <c r="Q246" s="74"/>
      <c r="R246" s="74"/>
      <c r="S246" s="74"/>
      <c r="T246" s="74"/>
      <c r="U246" s="74"/>
      <c r="V246" s="74"/>
      <c r="W246" s="74"/>
      <c r="X246" s="74"/>
      <c r="Y246" s="74"/>
      <c r="Z246" s="74"/>
    </row>
    <row r="247" spans="1:26" ht="15.75" customHeight="1" x14ac:dyDescent="0.45">
      <c r="A247" s="74"/>
      <c r="B247" s="74"/>
      <c r="C247" s="74"/>
      <c r="D247" s="74"/>
      <c r="E247" s="74"/>
      <c r="F247" s="74"/>
      <c r="G247" s="74"/>
      <c r="H247" s="74"/>
      <c r="I247" s="74"/>
      <c r="J247" s="74"/>
      <c r="K247" s="74"/>
      <c r="L247" s="74"/>
      <c r="M247" s="74"/>
      <c r="N247" s="74"/>
      <c r="O247" s="74"/>
      <c r="P247" s="74"/>
      <c r="Q247" s="74"/>
      <c r="R247" s="74"/>
      <c r="S247" s="74"/>
      <c r="T247" s="74"/>
      <c r="U247" s="74"/>
      <c r="V247" s="74"/>
      <c r="W247" s="74"/>
      <c r="X247" s="74"/>
      <c r="Y247" s="74"/>
      <c r="Z247" s="74"/>
    </row>
    <row r="248" spans="1:26" ht="15.75" customHeight="1" x14ac:dyDescent="0.45">
      <c r="A248" s="74"/>
      <c r="B248" s="74"/>
      <c r="C248" s="74"/>
      <c r="D248" s="74"/>
      <c r="E248" s="74"/>
      <c r="F248" s="74"/>
      <c r="G248" s="74"/>
      <c r="H248" s="74"/>
      <c r="I248" s="74"/>
      <c r="J248" s="74"/>
      <c r="K248" s="74"/>
      <c r="L248" s="74"/>
      <c r="M248" s="74"/>
      <c r="N248" s="74"/>
      <c r="O248" s="74"/>
      <c r="P248" s="74"/>
      <c r="Q248" s="74"/>
      <c r="R248" s="74"/>
      <c r="S248" s="74"/>
      <c r="T248" s="74"/>
      <c r="U248" s="74"/>
      <c r="V248" s="74"/>
      <c r="W248" s="74"/>
      <c r="X248" s="74"/>
      <c r="Y248" s="74"/>
      <c r="Z248" s="74"/>
    </row>
    <row r="249" spans="1:26" ht="15.75" customHeight="1" x14ac:dyDescent="0.45">
      <c r="A249" s="74"/>
      <c r="B249" s="74"/>
      <c r="C249" s="74"/>
      <c r="D249" s="74"/>
      <c r="E249" s="74"/>
      <c r="F249" s="74"/>
      <c r="G249" s="74"/>
      <c r="H249" s="74"/>
      <c r="I249" s="74"/>
      <c r="J249" s="74"/>
      <c r="K249" s="74"/>
      <c r="L249" s="74"/>
      <c r="M249" s="74"/>
      <c r="N249" s="74"/>
      <c r="O249" s="74"/>
      <c r="P249" s="74"/>
      <c r="Q249" s="74"/>
      <c r="R249" s="74"/>
      <c r="S249" s="74"/>
      <c r="T249" s="74"/>
      <c r="U249" s="74"/>
      <c r="V249" s="74"/>
      <c r="W249" s="74"/>
      <c r="X249" s="74"/>
      <c r="Y249" s="74"/>
      <c r="Z249" s="74"/>
    </row>
    <row r="250" spans="1:26" ht="15.75" customHeight="1" x14ac:dyDescent="0.45">
      <c r="A250" s="74"/>
      <c r="B250" s="74"/>
      <c r="C250" s="74"/>
      <c r="D250" s="74"/>
      <c r="E250" s="74"/>
      <c r="F250" s="74"/>
      <c r="G250" s="74"/>
      <c r="H250" s="74"/>
      <c r="I250" s="74"/>
      <c r="J250" s="74"/>
      <c r="K250" s="74"/>
      <c r="L250" s="74"/>
      <c r="M250" s="74"/>
      <c r="N250" s="74"/>
      <c r="O250" s="74"/>
      <c r="P250" s="74"/>
      <c r="Q250" s="74"/>
      <c r="R250" s="74"/>
      <c r="S250" s="74"/>
      <c r="T250" s="74"/>
      <c r="U250" s="74"/>
      <c r="V250" s="74"/>
      <c r="W250" s="74"/>
      <c r="X250" s="74"/>
      <c r="Y250" s="74"/>
      <c r="Z250" s="74"/>
    </row>
    <row r="251" spans="1:26" ht="15.75" customHeight="1" x14ac:dyDescent="0.45">
      <c r="A251" s="74"/>
      <c r="B251" s="74"/>
      <c r="C251" s="74"/>
      <c r="D251" s="74"/>
      <c r="E251" s="74"/>
      <c r="F251" s="74"/>
      <c r="G251" s="74"/>
      <c r="H251" s="74"/>
      <c r="I251" s="74"/>
      <c r="J251" s="74"/>
      <c r="K251" s="74"/>
      <c r="L251" s="74"/>
      <c r="M251" s="74"/>
      <c r="N251" s="74"/>
      <c r="O251" s="74"/>
      <c r="P251" s="74"/>
      <c r="Q251" s="74"/>
      <c r="R251" s="74"/>
      <c r="S251" s="74"/>
      <c r="T251" s="74"/>
      <c r="U251" s="74"/>
      <c r="V251" s="74"/>
      <c r="W251" s="74"/>
      <c r="X251" s="74"/>
      <c r="Y251" s="74"/>
      <c r="Z251" s="74"/>
    </row>
    <row r="252" spans="1:26" ht="15.75" customHeight="1" x14ac:dyDescent="0.45">
      <c r="A252" s="74"/>
      <c r="B252" s="74"/>
      <c r="C252" s="74"/>
      <c r="D252" s="74"/>
      <c r="E252" s="74"/>
      <c r="F252" s="74"/>
      <c r="G252" s="74"/>
      <c r="H252" s="74"/>
      <c r="I252" s="74"/>
      <c r="J252" s="74"/>
      <c r="K252" s="74"/>
      <c r="L252" s="74"/>
      <c r="M252" s="74"/>
      <c r="N252" s="74"/>
      <c r="O252" s="74"/>
      <c r="P252" s="74"/>
      <c r="Q252" s="74"/>
      <c r="R252" s="74"/>
      <c r="S252" s="74"/>
      <c r="T252" s="74"/>
      <c r="U252" s="74"/>
      <c r="V252" s="74"/>
      <c r="W252" s="74"/>
      <c r="X252" s="74"/>
      <c r="Y252" s="74"/>
      <c r="Z252" s="74"/>
    </row>
    <row r="253" spans="1:26" ht="15.75" customHeight="1" x14ac:dyDescent="0.45">
      <c r="A253" s="74"/>
      <c r="B253" s="74"/>
      <c r="C253" s="74"/>
      <c r="D253" s="74"/>
      <c r="E253" s="74"/>
      <c r="F253" s="74"/>
      <c r="G253" s="74"/>
      <c r="H253" s="74"/>
      <c r="I253" s="74"/>
      <c r="J253" s="74"/>
      <c r="K253" s="74"/>
      <c r="L253" s="74"/>
      <c r="M253" s="74"/>
      <c r="N253" s="74"/>
      <c r="O253" s="74"/>
      <c r="P253" s="74"/>
      <c r="Q253" s="74"/>
      <c r="R253" s="74"/>
      <c r="S253" s="74"/>
      <c r="T253" s="74"/>
      <c r="U253" s="74"/>
      <c r="V253" s="74"/>
      <c r="W253" s="74"/>
      <c r="X253" s="74"/>
      <c r="Y253" s="74"/>
      <c r="Z253" s="74"/>
    </row>
    <row r="254" spans="1:26" ht="15.75" customHeight="1" x14ac:dyDescent="0.45">
      <c r="A254" s="74"/>
      <c r="B254" s="74"/>
      <c r="C254" s="74"/>
      <c r="D254" s="74"/>
      <c r="E254" s="74"/>
      <c r="F254" s="74"/>
      <c r="G254" s="74"/>
      <c r="H254" s="74"/>
      <c r="I254" s="74"/>
      <c r="J254" s="74"/>
      <c r="K254" s="74"/>
      <c r="L254" s="74"/>
      <c r="M254" s="74"/>
      <c r="N254" s="74"/>
      <c r="O254" s="74"/>
      <c r="P254" s="74"/>
      <c r="Q254" s="74"/>
      <c r="R254" s="74"/>
      <c r="S254" s="74"/>
      <c r="T254" s="74"/>
      <c r="U254" s="74"/>
      <c r="V254" s="74"/>
      <c r="W254" s="74"/>
      <c r="X254" s="74"/>
      <c r="Y254" s="74"/>
      <c r="Z254" s="74"/>
    </row>
    <row r="255" spans="1:26" ht="15.75" customHeight="1" x14ac:dyDescent="0.45">
      <c r="A255" s="74"/>
      <c r="B255" s="74"/>
      <c r="C255" s="74"/>
      <c r="D255" s="74"/>
      <c r="E255" s="74"/>
      <c r="F255" s="74"/>
      <c r="G255" s="74"/>
      <c r="H255" s="74"/>
      <c r="I255" s="74"/>
      <c r="J255" s="74"/>
      <c r="K255" s="74"/>
      <c r="L255" s="74"/>
      <c r="M255" s="74"/>
      <c r="N255" s="74"/>
      <c r="O255" s="74"/>
      <c r="P255" s="74"/>
      <c r="Q255" s="74"/>
      <c r="R255" s="74"/>
      <c r="S255" s="74"/>
      <c r="T255" s="74"/>
      <c r="U255" s="74"/>
      <c r="V255" s="74"/>
      <c r="W255" s="74"/>
      <c r="X255" s="74"/>
      <c r="Y255" s="74"/>
      <c r="Z255" s="74"/>
    </row>
    <row r="256" spans="1:26" ht="15.75" customHeight="1" x14ac:dyDescent="0.45">
      <c r="A256" s="74"/>
      <c r="B256" s="74"/>
      <c r="C256" s="74"/>
      <c r="D256" s="74"/>
      <c r="E256" s="74"/>
      <c r="F256" s="74"/>
      <c r="G256" s="74"/>
      <c r="H256" s="74"/>
      <c r="I256" s="74"/>
      <c r="J256" s="74"/>
      <c r="K256" s="74"/>
      <c r="L256" s="74"/>
      <c r="M256" s="74"/>
      <c r="N256" s="74"/>
      <c r="O256" s="74"/>
      <c r="P256" s="74"/>
      <c r="Q256" s="74"/>
      <c r="R256" s="74"/>
      <c r="S256" s="74"/>
      <c r="T256" s="74"/>
      <c r="U256" s="74"/>
      <c r="V256" s="74"/>
      <c r="W256" s="74"/>
      <c r="X256" s="74"/>
      <c r="Y256" s="74"/>
      <c r="Z256" s="74"/>
    </row>
    <row r="257" spans="1:26" ht="15.75" customHeight="1" x14ac:dyDescent="0.45">
      <c r="A257" s="74"/>
      <c r="B257" s="74"/>
      <c r="C257" s="74"/>
      <c r="D257" s="74"/>
      <c r="E257" s="74"/>
      <c r="F257" s="74"/>
      <c r="G257" s="74"/>
      <c r="H257" s="74"/>
      <c r="I257" s="74"/>
      <c r="J257" s="74"/>
      <c r="K257" s="74"/>
      <c r="L257" s="74"/>
      <c r="M257" s="74"/>
      <c r="N257" s="74"/>
      <c r="O257" s="74"/>
      <c r="P257" s="74"/>
      <c r="Q257" s="74"/>
      <c r="R257" s="74"/>
      <c r="S257" s="74"/>
      <c r="T257" s="74"/>
      <c r="U257" s="74"/>
      <c r="V257" s="74"/>
      <c r="W257" s="74"/>
      <c r="X257" s="74"/>
      <c r="Y257" s="74"/>
      <c r="Z257" s="74"/>
    </row>
    <row r="258" spans="1:26" ht="15.75" customHeight="1" x14ac:dyDescent="0.45">
      <c r="A258" s="74"/>
      <c r="B258" s="74"/>
      <c r="C258" s="74"/>
      <c r="D258" s="74"/>
      <c r="E258" s="74"/>
      <c r="F258" s="74"/>
      <c r="G258" s="74"/>
      <c r="H258" s="74"/>
      <c r="I258" s="74"/>
      <c r="J258" s="74"/>
      <c r="K258" s="74"/>
      <c r="L258" s="74"/>
      <c r="M258" s="74"/>
      <c r="N258" s="74"/>
      <c r="O258" s="74"/>
      <c r="P258" s="74"/>
      <c r="Q258" s="74"/>
      <c r="R258" s="74"/>
      <c r="S258" s="74"/>
      <c r="T258" s="74"/>
      <c r="U258" s="74"/>
      <c r="V258" s="74"/>
      <c r="W258" s="74"/>
      <c r="X258" s="74"/>
      <c r="Y258" s="74"/>
      <c r="Z258" s="74"/>
    </row>
    <row r="259" spans="1:26" ht="15.75" customHeight="1" x14ac:dyDescent="0.45">
      <c r="A259" s="74"/>
      <c r="B259" s="74"/>
      <c r="C259" s="74"/>
      <c r="D259" s="74"/>
      <c r="E259" s="74"/>
      <c r="F259" s="74"/>
      <c r="G259" s="74"/>
      <c r="H259" s="74"/>
      <c r="I259" s="74"/>
      <c r="J259" s="74"/>
      <c r="K259" s="74"/>
      <c r="L259" s="74"/>
      <c r="M259" s="74"/>
      <c r="N259" s="74"/>
      <c r="O259" s="74"/>
      <c r="P259" s="74"/>
      <c r="Q259" s="74"/>
      <c r="R259" s="74"/>
      <c r="S259" s="74"/>
      <c r="T259" s="74"/>
      <c r="U259" s="74"/>
      <c r="V259" s="74"/>
      <c r="W259" s="74"/>
      <c r="X259" s="74"/>
      <c r="Y259" s="74"/>
      <c r="Z259" s="74"/>
    </row>
    <row r="260" spans="1:26" ht="15.75" customHeight="1" x14ac:dyDescent="0.45">
      <c r="A260" s="74"/>
      <c r="B260" s="74"/>
      <c r="C260" s="74"/>
      <c r="D260" s="74"/>
      <c r="E260" s="74"/>
      <c r="F260" s="74"/>
      <c r="G260" s="74"/>
      <c r="H260" s="74"/>
      <c r="I260" s="74"/>
      <c r="J260" s="74"/>
      <c r="K260" s="74"/>
      <c r="L260" s="74"/>
      <c r="M260" s="74"/>
      <c r="N260" s="74"/>
      <c r="O260" s="74"/>
      <c r="P260" s="74"/>
      <c r="Q260" s="74"/>
      <c r="R260" s="74"/>
      <c r="S260" s="74"/>
      <c r="T260" s="74"/>
      <c r="U260" s="74"/>
      <c r="V260" s="74"/>
      <c r="W260" s="74"/>
      <c r="X260" s="74"/>
      <c r="Y260" s="74"/>
      <c r="Z260" s="74"/>
    </row>
    <row r="261" spans="1:26" ht="15.75" customHeight="1" x14ac:dyDescent="0.45">
      <c r="A261" s="74"/>
      <c r="B261" s="74"/>
      <c r="C261" s="74"/>
      <c r="D261" s="74"/>
      <c r="E261" s="74"/>
      <c r="F261" s="74"/>
      <c r="G261" s="74"/>
      <c r="H261" s="74"/>
      <c r="I261" s="74"/>
      <c r="J261" s="74"/>
      <c r="K261" s="74"/>
      <c r="L261" s="74"/>
      <c r="M261" s="74"/>
      <c r="N261" s="74"/>
      <c r="O261" s="74"/>
      <c r="P261" s="74"/>
      <c r="Q261" s="74"/>
      <c r="R261" s="74"/>
      <c r="S261" s="74"/>
      <c r="T261" s="74"/>
      <c r="U261" s="74"/>
      <c r="V261" s="74"/>
      <c r="W261" s="74"/>
      <c r="X261" s="74"/>
      <c r="Y261" s="74"/>
      <c r="Z261" s="74"/>
    </row>
    <row r="262" spans="1:26" ht="15.75" customHeight="1" x14ac:dyDescent="0.45">
      <c r="A262" s="74"/>
      <c r="B262" s="74"/>
      <c r="C262" s="74"/>
      <c r="D262" s="74"/>
      <c r="E262" s="74"/>
      <c r="F262" s="74"/>
      <c r="G262" s="74"/>
      <c r="H262" s="74"/>
      <c r="I262" s="74"/>
      <c r="J262" s="74"/>
      <c r="K262" s="74"/>
      <c r="L262" s="74"/>
      <c r="M262" s="74"/>
      <c r="N262" s="74"/>
      <c r="O262" s="74"/>
      <c r="P262" s="74"/>
      <c r="Q262" s="74"/>
      <c r="R262" s="74"/>
      <c r="S262" s="74"/>
      <c r="T262" s="74"/>
      <c r="U262" s="74"/>
      <c r="V262" s="74"/>
      <c r="W262" s="74"/>
      <c r="X262" s="74"/>
      <c r="Y262" s="74"/>
      <c r="Z262" s="74"/>
    </row>
    <row r="263" spans="1:26" ht="15.75" customHeight="1" x14ac:dyDescent="0.45">
      <c r="A263" s="74"/>
      <c r="B263" s="74"/>
      <c r="C263" s="74"/>
      <c r="D263" s="74"/>
      <c r="E263" s="74"/>
      <c r="F263" s="74"/>
      <c r="G263" s="74"/>
      <c r="H263" s="74"/>
      <c r="I263" s="74"/>
      <c r="J263" s="74"/>
      <c r="K263" s="74"/>
      <c r="L263" s="74"/>
      <c r="M263" s="74"/>
      <c r="N263" s="74"/>
      <c r="O263" s="74"/>
      <c r="P263" s="74"/>
      <c r="Q263" s="74"/>
      <c r="R263" s="74"/>
      <c r="S263" s="74"/>
      <c r="T263" s="74"/>
      <c r="U263" s="74"/>
      <c r="V263" s="74"/>
      <c r="W263" s="74"/>
      <c r="X263" s="74"/>
      <c r="Y263" s="74"/>
      <c r="Z263" s="74"/>
    </row>
    <row r="264" spans="1:26" ht="15.75" customHeight="1" x14ac:dyDescent="0.45">
      <c r="A264" s="74"/>
      <c r="B264" s="74"/>
      <c r="C264" s="74"/>
      <c r="D264" s="74"/>
      <c r="E264" s="74"/>
      <c r="F264" s="74"/>
      <c r="G264" s="74"/>
      <c r="H264" s="74"/>
      <c r="I264" s="74"/>
      <c r="J264" s="74"/>
      <c r="K264" s="74"/>
      <c r="L264" s="74"/>
      <c r="M264" s="74"/>
      <c r="N264" s="74"/>
      <c r="O264" s="74"/>
      <c r="P264" s="74"/>
      <c r="Q264" s="74"/>
      <c r="R264" s="74"/>
      <c r="S264" s="74"/>
      <c r="T264" s="74"/>
      <c r="U264" s="74"/>
      <c r="V264" s="74"/>
      <c r="W264" s="74"/>
      <c r="X264" s="74"/>
      <c r="Y264" s="74"/>
      <c r="Z264" s="74"/>
    </row>
    <row r="265" spans="1:26" ht="15.75" customHeight="1" x14ac:dyDescent="0.45">
      <c r="A265" s="74"/>
      <c r="B265" s="74"/>
      <c r="C265" s="74"/>
      <c r="D265" s="74"/>
      <c r="E265" s="74"/>
      <c r="F265" s="74"/>
      <c r="G265" s="74"/>
      <c r="H265" s="74"/>
      <c r="I265" s="74"/>
      <c r="J265" s="74"/>
      <c r="K265" s="74"/>
      <c r="L265" s="74"/>
      <c r="M265" s="74"/>
      <c r="N265" s="74"/>
      <c r="O265" s="74"/>
      <c r="P265" s="74"/>
      <c r="Q265" s="74"/>
      <c r="R265" s="74"/>
      <c r="S265" s="74"/>
      <c r="T265" s="74"/>
      <c r="U265" s="74"/>
      <c r="V265" s="74"/>
      <c r="W265" s="74"/>
      <c r="X265" s="74"/>
      <c r="Y265" s="74"/>
      <c r="Z265" s="74"/>
    </row>
    <row r="266" spans="1:26" ht="15.75" customHeight="1" x14ac:dyDescent="0.45">
      <c r="A266" s="74"/>
      <c r="B266" s="74"/>
      <c r="C266" s="74"/>
      <c r="D266" s="74"/>
      <c r="E266" s="74"/>
      <c r="F266" s="74"/>
      <c r="G266" s="74"/>
      <c r="H266" s="74"/>
      <c r="I266" s="74"/>
      <c r="J266" s="74"/>
      <c r="K266" s="74"/>
      <c r="L266" s="74"/>
      <c r="M266" s="74"/>
      <c r="N266" s="74"/>
      <c r="O266" s="74"/>
      <c r="P266" s="74"/>
      <c r="Q266" s="74"/>
      <c r="R266" s="74"/>
      <c r="S266" s="74"/>
      <c r="T266" s="74"/>
      <c r="U266" s="74"/>
      <c r="V266" s="74"/>
      <c r="W266" s="74"/>
      <c r="X266" s="74"/>
      <c r="Y266" s="74"/>
      <c r="Z266" s="74"/>
    </row>
    <row r="267" spans="1:26" ht="15.75" customHeight="1" x14ac:dyDescent="0.45">
      <c r="A267" s="74"/>
      <c r="B267" s="74"/>
      <c r="C267" s="74"/>
      <c r="D267" s="74"/>
      <c r="E267" s="74"/>
      <c r="F267" s="74"/>
      <c r="G267" s="74"/>
      <c r="H267" s="74"/>
      <c r="I267" s="74"/>
      <c r="J267" s="74"/>
      <c r="K267" s="74"/>
      <c r="L267" s="74"/>
      <c r="M267" s="74"/>
      <c r="N267" s="74"/>
      <c r="O267" s="74"/>
      <c r="P267" s="74"/>
      <c r="Q267" s="74"/>
      <c r="R267" s="74"/>
      <c r="S267" s="74"/>
      <c r="T267" s="74"/>
      <c r="U267" s="74"/>
      <c r="V267" s="74"/>
      <c r="W267" s="74"/>
      <c r="X267" s="74"/>
      <c r="Y267" s="74"/>
      <c r="Z267" s="74"/>
    </row>
    <row r="268" spans="1:26" ht="15.75" customHeight="1" x14ac:dyDescent="0.45">
      <c r="A268" s="74"/>
      <c r="B268" s="74"/>
      <c r="C268" s="74"/>
      <c r="D268" s="74"/>
      <c r="E268" s="74"/>
      <c r="F268" s="74"/>
      <c r="G268" s="74"/>
      <c r="H268" s="74"/>
      <c r="I268" s="74"/>
      <c r="J268" s="74"/>
      <c r="K268" s="74"/>
      <c r="L268" s="74"/>
      <c r="M268" s="74"/>
      <c r="N268" s="74"/>
      <c r="O268" s="74"/>
      <c r="P268" s="74"/>
      <c r="Q268" s="74"/>
      <c r="R268" s="74"/>
      <c r="S268" s="74"/>
      <c r="T268" s="74"/>
      <c r="U268" s="74"/>
      <c r="V268" s="74"/>
      <c r="W268" s="74"/>
      <c r="X268" s="74"/>
      <c r="Y268" s="74"/>
      <c r="Z268" s="74"/>
    </row>
    <row r="269" spans="1:26" ht="15.75" customHeight="1" x14ac:dyDescent="0.45">
      <c r="A269" s="74"/>
      <c r="B269" s="74"/>
      <c r="C269" s="74"/>
      <c r="D269" s="74"/>
      <c r="E269" s="74"/>
      <c r="F269" s="74"/>
      <c r="G269" s="74"/>
      <c r="H269" s="74"/>
      <c r="I269" s="74"/>
      <c r="J269" s="74"/>
      <c r="K269" s="74"/>
      <c r="L269" s="74"/>
      <c r="M269" s="74"/>
      <c r="N269" s="74"/>
      <c r="O269" s="74"/>
      <c r="P269" s="74"/>
      <c r="Q269" s="74"/>
      <c r="R269" s="74"/>
      <c r="S269" s="74"/>
      <c r="T269" s="74"/>
      <c r="U269" s="74"/>
      <c r="V269" s="74"/>
      <c r="W269" s="74"/>
      <c r="X269" s="74"/>
      <c r="Y269" s="74"/>
      <c r="Z269" s="74"/>
    </row>
    <row r="270" spans="1:26" ht="15.75" customHeight="1" x14ac:dyDescent="0.45">
      <c r="A270" s="74"/>
      <c r="B270" s="74"/>
      <c r="C270" s="74"/>
      <c r="D270" s="74"/>
      <c r="E270" s="74"/>
      <c r="F270" s="74"/>
      <c r="G270" s="74"/>
      <c r="H270" s="74"/>
      <c r="I270" s="74"/>
      <c r="J270" s="74"/>
      <c r="K270" s="74"/>
      <c r="L270" s="74"/>
      <c r="M270" s="74"/>
      <c r="N270" s="74"/>
      <c r="O270" s="74"/>
      <c r="P270" s="74"/>
      <c r="Q270" s="74"/>
      <c r="R270" s="74"/>
      <c r="S270" s="74"/>
      <c r="T270" s="74"/>
      <c r="U270" s="74"/>
      <c r="V270" s="74"/>
      <c r="W270" s="74"/>
      <c r="X270" s="74"/>
      <c r="Y270" s="74"/>
      <c r="Z270" s="74"/>
    </row>
    <row r="271" spans="1:26" ht="15.75" customHeight="1" x14ac:dyDescent="0.45">
      <c r="A271" s="74"/>
      <c r="B271" s="74"/>
      <c r="C271" s="74"/>
      <c r="D271" s="74"/>
      <c r="E271" s="74"/>
      <c r="F271" s="74"/>
      <c r="G271" s="74"/>
      <c r="H271" s="74"/>
      <c r="I271" s="74"/>
      <c r="J271" s="74"/>
      <c r="K271" s="74"/>
      <c r="L271" s="74"/>
      <c r="M271" s="74"/>
      <c r="N271" s="74"/>
      <c r="O271" s="74"/>
      <c r="P271" s="74"/>
      <c r="Q271" s="74"/>
      <c r="R271" s="74"/>
      <c r="S271" s="74"/>
      <c r="T271" s="74"/>
      <c r="U271" s="74"/>
      <c r="V271" s="74"/>
      <c r="W271" s="74"/>
      <c r="X271" s="74"/>
      <c r="Y271" s="74"/>
      <c r="Z271" s="74"/>
    </row>
    <row r="272" spans="1:26" ht="15.75" customHeight="1" x14ac:dyDescent="0.45">
      <c r="A272" s="74"/>
      <c r="B272" s="74"/>
      <c r="C272" s="74"/>
      <c r="D272" s="74"/>
      <c r="E272" s="74"/>
      <c r="F272" s="74"/>
      <c r="G272" s="74"/>
      <c r="H272" s="74"/>
      <c r="I272" s="74"/>
      <c r="J272" s="74"/>
      <c r="K272" s="74"/>
      <c r="L272" s="74"/>
      <c r="M272" s="74"/>
      <c r="N272" s="74"/>
      <c r="O272" s="74"/>
      <c r="P272" s="74"/>
      <c r="Q272" s="74"/>
      <c r="R272" s="74"/>
      <c r="S272" s="74"/>
      <c r="T272" s="74"/>
      <c r="U272" s="74"/>
      <c r="V272" s="74"/>
      <c r="W272" s="74"/>
      <c r="X272" s="74"/>
      <c r="Y272" s="74"/>
      <c r="Z272" s="74"/>
    </row>
    <row r="273" spans="1:26" ht="15.75" customHeight="1" x14ac:dyDescent="0.45">
      <c r="A273" s="74"/>
      <c r="B273" s="74"/>
      <c r="C273" s="74"/>
      <c r="D273" s="74"/>
      <c r="E273" s="74"/>
      <c r="F273" s="74"/>
      <c r="G273" s="74"/>
      <c r="H273" s="74"/>
      <c r="I273" s="74"/>
      <c r="J273" s="74"/>
      <c r="K273" s="74"/>
      <c r="L273" s="74"/>
      <c r="M273" s="74"/>
      <c r="N273" s="74"/>
      <c r="O273" s="74"/>
      <c r="P273" s="74"/>
      <c r="Q273" s="74"/>
      <c r="R273" s="74"/>
      <c r="S273" s="74"/>
      <c r="T273" s="74"/>
      <c r="U273" s="74"/>
      <c r="V273" s="74"/>
      <c r="W273" s="74"/>
      <c r="X273" s="74"/>
      <c r="Y273" s="74"/>
      <c r="Z273" s="74"/>
    </row>
    <row r="274" spans="1:26" ht="15.75" customHeight="1" x14ac:dyDescent="0.45">
      <c r="A274" s="74"/>
      <c r="B274" s="74"/>
      <c r="C274" s="74"/>
      <c r="D274" s="74"/>
      <c r="E274" s="74"/>
      <c r="F274" s="74"/>
      <c r="G274" s="74"/>
      <c r="H274" s="74"/>
      <c r="I274" s="74"/>
      <c r="J274" s="74"/>
      <c r="K274" s="74"/>
      <c r="L274" s="74"/>
      <c r="M274" s="74"/>
      <c r="N274" s="74"/>
      <c r="O274" s="74"/>
      <c r="P274" s="74"/>
      <c r="Q274" s="74"/>
      <c r="R274" s="74"/>
      <c r="S274" s="74"/>
      <c r="T274" s="74"/>
      <c r="U274" s="74"/>
      <c r="V274" s="74"/>
      <c r="W274" s="74"/>
      <c r="X274" s="74"/>
      <c r="Y274" s="74"/>
      <c r="Z274" s="74"/>
    </row>
    <row r="275" spans="1:26" ht="15.75" customHeight="1" x14ac:dyDescent="0.45">
      <c r="A275" s="74"/>
      <c r="B275" s="74"/>
      <c r="C275" s="74"/>
      <c r="D275" s="74"/>
      <c r="E275" s="74"/>
      <c r="F275" s="74"/>
      <c r="G275" s="74"/>
      <c r="H275" s="74"/>
      <c r="I275" s="74"/>
      <c r="J275" s="74"/>
      <c r="K275" s="74"/>
      <c r="L275" s="74"/>
      <c r="M275" s="74"/>
      <c r="N275" s="74"/>
      <c r="O275" s="74"/>
      <c r="P275" s="74"/>
      <c r="Q275" s="74"/>
      <c r="R275" s="74"/>
      <c r="S275" s="74"/>
      <c r="T275" s="74"/>
      <c r="U275" s="74"/>
      <c r="V275" s="74"/>
      <c r="W275" s="74"/>
      <c r="X275" s="74"/>
      <c r="Y275" s="74"/>
      <c r="Z275" s="74"/>
    </row>
    <row r="276" spans="1:26" ht="15.75" customHeight="1" x14ac:dyDescent="0.45">
      <c r="A276" s="74"/>
      <c r="B276" s="74"/>
      <c r="C276" s="74"/>
      <c r="D276" s="74"/>
      <c r="E276" s="74"/>
      <c r="F276" s="74"/>
      <c r="G276" s="74"/>
      <c r="H276" s="74"/>
      <c r="I276" s="74"/>
      <c r="J276" s="74"/>
      <c r="K276" s="74"/>
      <c r="L276" s="74"/>
      <c r="M276" s="74"/>
      <c r="N276" s="74"/>
      <c r="O276" s="74"/>
      <c r="P276" s="74"/>
      <c r="Q276" s="74"/>
      <c r="R276" s="74"/>
      <c r="S276" s="74"/>
      <c r="T276" s="74"/>
      <c r="U276" s="74"/>
      <c r="V276" s="74"/>
      <c r="W276" s="74"/>
      <c r="X276" s="74"/>
      <c r="Y276" s="74"/>
      <c r="Z276" s="74"/>
    </row>
    <row r="277" spans="1:26" ht="15.75" customHeight="1" x14ac:dyDescent="0.45">
      <c r="A277" s="74"/>
      <c r="B277" s="74"/>
      <c r="C277" s="74"/>
      <c r="D277" s="74"/>
      <c r="E277" s="74"/>
      <c r="F277" s="74"/>
      <c r="G277" s="74"/>
      <c r="H277" s="74"/>
      <c r="I277" s="74"/>
      <c r="J277" s="74"/>
      <c r="K277" s="74"/>
      <c r="L277" s="74"/>
      <c r="M277" s="74"/>
      <c r="N277" s="74"/>
      <c r="O277" s="74"/>
      <c r="P277" s="74"/>
      <c r="Q277" s="74"/>
      <c r="R277" s="74"/>
      <c r="S277" s="74"/>
      <c r="T277" s="74"/>
      <c r="U277" s="74"/>
      <c r="V277" s="74"/>
      <c r="W277" s="74"/>
      <c r="X277" s="74"/>
      <c r="Y277" s="74"/>
      <c r="Z277" s="74"/>
    </row>
    <row r="278" spans="1:26" ht="15.75" customHeight="1" x14ac:dyDescent="0.45">
      <c r="A278" s="74"/>
      <c r="B278" s="74"/>
      <c r="C278" s="74"/>
      <c r="D278" s="74"/>
      <c r="E278" s="74"/>
      <c r="F278" s="74"/>
      <c r="G278" s="74"/>
      <c r="H278" s="74"/>
      <c r="I278" s="74"/>
      <c r="J278" s="74"/>
      <c r="K278" s="74"/>
      <c r="L278" s="74"/>
      <c r="M278" s="74"/>
      <c r="N278" s="74"/>
      <c r="O278" s="74"/>
      <c r="P278" s="74"/>
      <c r="Q278" s="74"/>
      <c r="R278" s="74"/>
      <c r="S278" s="74"/>
      <c r="T278" s="74"/>
      <c r="U278" s="74"/>
      <c r="V278" s="74"/>
      <c r="W278" s="74"/>
      <c r="X278" s="74"/>
      <c r="Y278" s="74"/>
      <c r="Z278" s="74"/>
    </row>
    <row r="279" spans="1:26" ht="15.75" customHeight="1" x14ac:dyDescent="0.45">
      <c r="A279" s="74"/>
      <c r="B279" s="74"/>
      <c r="C279" s="74"/>
      <c r="D279" s="74"/>
      <c r="E279" s="74"/>
      <c r="F279" s="74"/>
      <c r="G279" s="74"/>
      <c r="H279" s="74"/>
      <c r="I279" s="74"/>
      <c r="J279" s="74"/>
      <c r="K279" s="74"/>
      <c r="L279" s="74"/>
      <c r="M279" s="74"/>
      <c r="N279" s="74"/>
      <c r="O279" s="74"/>
      <c r="P279" s="74"/>
      <c r="Q279" s="74"/>
      <c r="R279" s="74"/>
      <c r="S279" s="74"/>
      <c r="T279" s="74"/>
      <c r="U279" s="74"/>
      <c r="V279" s="74"/>
      <c r="W279" s="74"/>
      <c r="X279" s="74"/>
      <c r="Y279" s="74"/>
      <c r="Z279" s="74"/>
    </row>
    <row r="280" spans="1:26" ht="15.75" customHeight="1" x14ac:dyDescent="0.45">
      <c r="A280" s="74"/>
      <c r="B280" s="74"/>
      <c r="C280" s="74"/>
      <c r="D280" s="74"/>
      <c r="E280" s="74"/>
      <c r="F280" s="74"/>
      <c r="G280" s="74"/>
      <c r="H280" s="74"/>
      <c r="I280" s="74"/>
      <c r="J280" s="74"/>
      <c r="K280" s="74"/>
      <c r="L280" s="74"/>
      <c r="M280" s="74"/>
      <c r="N280" s="74"/>
      <c r="O280" s="74"/>
      <c r="P280" s="74"/>
      <c r="Q280" s="74"/>
      <c r="R280" s="74"/>
      <c r="S280" s="74"/>
      <c r="T280" s="74"/>
      <c r="U280" s="74"/>
      <c r="V280" s="74"/>
      <c r="W280" s="74"/>
      <c r="X280" s="74"/>
      <c r="Y280" s="74"/>
      <c r="Z280" s="74"/>
    </row>
    <row r="281" spans="1:26" ht="15.75" customHeight="1" x14ac:dyDescent="0.45">
      <c r="A281" s="74"/>
      <c r="B281" s="74"/>
      <c r="C281" s="74"/>
      <c r="D281" s="74"/>
      <c r="E281" s="74"/>
      <c r="F281" s="74"/>
      <c r="G281" s="74"/>
      <c r="H281" s="74"/>
      <c r="I281" s="74"/>
      <c r="J281" s="74"/>
      <c r="K281" s="74"/>
      <c r="L281" s="74"/>
      <c r="M281" s="74"/>
      <c r="N281" s="74"/>
      <c r="O281" s="74"/>
      <c r="P281" s="74"/>
      <c r="Q281" s="74"/>
      <c r="R281" s="74"/>
      <c r="S281" s="74"/>
      <c r="T281" s="74"/>
      <c r="U281" s="74"/>
      <c r="V281" s="74"/>
      <c r="W281" s="74"/>
      <c r="X281" s="74"/>
      <c r="Y281" s="74"/>
      <c r="Z281" s="74"/>
    </row>
    <row r="282" spans="1:26" ht="15.75" customHeight="1" x14ac:dyDescent="0.45">
      <c r="A282" s="74"/>
      <c r="B282" s="74"/>
      <c r="C282" s="74"/>
      <c r="D282" s="74"/>
      <c r="E282" s="74"/>
      <c r="F282" s="74"/>
      <c r="G282" s="74"/>
      <c r="H282" s="74"/>
      <c r="I282" s="74"/>
      <c r="J282" s="74"/>
      <c r="K282" s="74"/>
      <c r="L282" s="74"/>
      <c r="M282" s="74"/>
      <c r="N282" s="74"/>
      <c r="O282" s="74"/>
      <c r="P282" s="74"/>
      <c r="Q282" s="74"/>
      <c r="R282" s="74"/>
      <c r="S282" s="74"/>
      <c r="T282" s="74"/>
      <c r="U282" s="74"/>
      <c r="V282" s="74"/>
      <c r="W282" s="74"/>
      <c r="X282" s="74"/>
      <c r="Y282" s="74"/>
      <c r="Z282" s="74"/>
    </row>
    <row r="283" spans="1:26" ht="15.75" customHeight="1" x14ac:dyDescent="0.45">
      <c r="A283" s="74"/>
      <c r="B283" s="74"/>
      <c r="C283" s="74"/>
      <c r="D283" s="74"/>
      <c r="E283" s="74"/>
      <c r="F283" s="74"/>
      <c r="G283" s="74"/>
      <c r="H283" s="74"/>
      <c r="I283" s="74"/>
      <c r="J283" s="74"/>
      <c r="K283" s="74"/>
      <c r="L283" s="74"/>
      <c r="M283" s="74"/>
      <c r="N283" s="74"/>
      <c r="O283" s="74"/>
      <c r="P283" s="74"/>
      <c r="Q283" s="74"/>
      <c r="R283" s="74"/>
      <c r="S283" s="74"/>
      <c r="T283" s="74"/>
      <c r="U283" s="74"/>
      <c r="V283" s="74"/>
      <c r="W283" s="74"/>
      <c r="X283" s="74"/>
      <c r="Y283" s="74"/>
      <c r="Z283" s="74"/>
    </row>
    <row r="284" spans="1:26" ht="15.75" customHeight="1" x14ac:dyDescent="0.45">
      <c r="A284" s="74"/>
      <c r="B284" s="74"/>
      <c r="C284" s="74"/>
      <c r="D284" s="74"/>
      <c r="E284" s="74"/>
      <c r="F284" s="74"/>
      <c r="G284" s="74"/>
      <c r="H284" s="74"/>
      <c r="I284" s="74"/>
      <c r="J284" s="74"/>
      <c r="K284" s="74"/>
      <c r="L284" s="74"/>
      <c r="M284" s="74"/>
      <c r="N284" s="74"/>
      <c r="O284" s="74"/>
      <c r="P284" s="74"/>
      <c r="Q284" s="74"/>
      <c r="R284" s="74"/>
      <c r="S284" s="74"/>
      <c r="T284" s="74"/>
      <c r="U284" s="74"/>
      <c r="V284" s="74"/>
      <c r="W284" s="74"/>
      <c r="X284" s="74"/>
      <c r="Y284" s="74"/>
      <c r="Z284" s="74"/>
    </row>
    <row r="285" spans="1:26" ht="15.75" customHeight="1" x14ac:dyDescent="0.45">
      <c r="A285" s="74"/>
      <c r="B285" s="74"/>
      <c r="C285" s="74"/>
      <c r="D285" s="74"/>
      <c r="E285" s="74"/>
      <c r="F285" s="74"/>
      <c r="G285" s="74"/>
      <c r="H285" s="74"/>
      <c r="I285" s="74"/>
      <c r="J285" s="74"/>
      <c r="K285" s="74"/>
      <c r="L285" s="74"/>
      <c r="M285" s="74"/>
      <c r="N285" s="74"/>
      <c r="O285" s="74"/>
      <c r="P285" s="74"/>
      <c r="Q285" s="74"/>
      <c r="R285" s="74"/>
      <c r="S285" s="74"/>
      <c r="T285" s="74"/>
      <c r="U285" s="74"/>
      <c r="V285" s="74"/>
      <c r="W285" s="74"/>
      <c r="X285" s="74"/>
      <c r="Y285" s="74"/>
      <c r="Z285" s="74"/>
    </row>
    <row r="286" spans="1:26" ht="15.75" customHeight="1" x14ac:dyDescent="0.45">
      <c r="A286" s="74"/>
      <c r="B286" s="74"/>
      <c r="C286" s="74"/>
      <c r="D286" s="74"/>
      <c r="E286" s="74"/>
      <c r="F286" s="74"/>
      <c r="G286" s="74"/>
      <c r="H286" s="74"/>
      <c r="I286" s="74"/>
      <c r="J286" s="74"/>
      <c r="K286" s="74"/>
      <c r="L286" s="74"/>
      <c r="M286" s="74"/>
      <c r="N286" s="74"/>
      <c r="O286" s="74"/>
      <c r="P286" s="74"/>
      <c r="Q286" s="74"/>
      <c r="R286" s="74"/>
      <c r="S286" s="74"/>
      <c r="T286" s="74"/>
      <c r="U286" s="74"/>
      <c r="V286" s="74"/>
      <c r="W286" s="74"/>
      <c r="X286" s="74"/>
      <c r="Y286" s="74"/>
      <c r="Z286" s="74"/>
    </row>
    <row r="287" spans="1:26" ht="15.75" customHeight="1" x14ac:dyDescent="0.45">
      <c r="A287" s="74"/>
      <c r="B287" s="74"/>
      <c r="C287" s="74"/>
      <c r="D287" s="74"/>
      <c r="E287" s="74"/>
      <c r="F287" s="74"/>
      <c r="G287" s="74"/>
      <c r="H287" s="74"/>
      <c r="I287" s="74"/>
      <c r="J287" s="74"/>
      <c r="K287" s="74"/>
      <c r="L287" s="74"/>
      <c r="M287" s="74"/>
      <c r="N287" s="74"/>
      <c r="O287" s="74"/>
      <c r="P287" s="74"/>
      <c r="Q287" s="74"/>
      <c r="R287" s="74"/>
      <c r="S287" s="74"/>
      <c r="T287" s="74"/>
      <c r="U287" s="74"/>
      <c r="V287" s="74"/>
      <c r="W287" s="74"/>
      <c r="X287" s="74"/>
      <c r="Y287" s="74"/>
      <c r="Z287" s="74"/>
    </row>
    <row r="288" spans="1:26" ht="15.75" customHeight="1" x14ac:dyDescent="0.45">
      <c r="A288" s="74"/>
      <c r="B288" s="74"/>
      <c r="C288" s="74"/>
      <c r="D288" s="74"/>
      <c r="E288" s="74"/>
      <c r="F288" s="74"/>
      <c r="G288" s="74"/>
      <c r="H288" s="74"/>
      <c r="I288" s="74"/>
      <c r="J288" s="74"/>
      <c r="K288" s="74"/>
      <c r="L288" s="74"/>
      <c r="M288" s="74"/>
      <c r="N288" s="74"/>
      <c r="O288" s="74"/>
      <c r="P288" s="74"/>
      <c r="Q288" s="74"/>
      <c r="R288" s="74"/>
      <c r="S288" s="74"/>
      <c r="T288" s="74"/>
      <c r="U288" s="74"/>
      <c r="V288" s="74"/>
      <c r="W288" s="74"/>
      <c r="X288" s="74"/>
      <c r="Y288" s="74"/>
      <c r="Z288" s="74"/>
    </row>
    <row r="289" spans="1:26" ht="15.75" customHeight="1" x14ac:dyDescent="0.45">
      <c r="A289" s="74"/>
      <c r="B289" s="74"/>
      <c r="C289" s="74"/>
      <c r="D289" s="74"/>
      <c r="E289" s="74"/>
      <c r="F289" s="74"/>
      <c r="G289" s="74"/>
      <c r="H289" s="74"/>
      <c r="I289" s="74"/>
      <c r="J289" s="74"/>
      <c r="K289" s="74"/>
      <c r="L289" s="74"/>
      <c r="M289" s="74"/>
      <c r="N289" s="74"/>
      <c r="O289" s="74"/>
      <c r="P289" s="74"/>
      <c r="Q289" s="74"/>
      <c r="R289" s="74"/>
      <c r="S289" s="74"/>
      <c r="T289" s="74"/>
      <c r="U289" s="74"/>
      <c r="V289" s="74"/>
      <c r="W289" s="74"/>
      <c r="X289" s="74"/>
      <c r="Y289" s="74"/>
      <c r="Z289" s="74"/>
    </row>
    <row r="290" spans="1:26" ht="15.75" customHeight="1" x14ac:dyDescent="0.45">
      <c r="A290" s="74"/>
      <c r="B290" s="74"/>
      <c r="C290" s="74"/>
      <c r="D290" s="74"/>
      <c r="E290" s="74"/>
      <c r="F290" s="74"/>
      <c r="G290" s="74"/>
      <c r="H290" s="74"/>
      <c r="I290" s="74"/>
      <c r="J290" s="74"/>
      <c r="K290" s="74"/>
      <c r="L290" s="74"/>
      <c r="M290" s="74"/>
      <c r="N290" s="74"/>
      <c r="O290" s="74"/>
      <c r="P290" s="74"/>
      <c r="Q290" s="74"/>
      <c r="R290" s="74"/>
      <c r="S290" s="74"/>
      <c r="T290" s="74"/>
      <c r="U290" s="74"/>
      <c r="V290" s="74"/>
      <c r="W290" s="74"/>
      <c r="X290" s="74"/>
      <c r="Y290" s="74"/>
      <c r="Z290" s="74"/>
    </row>
    <row r="291" spans="1:26" ht="15.75" customHeight="1" x14ac:dyDescent="0.45">
      <c r="A291" s="74"/>
      <c r="B291" s="74"/>
      <c r="C291" s="74"/>
      <c r="D291" s="74"/>
      <c r="E291" s="74"/>
      <c r="F291" s="74"/>
      <c r="G291" s="74"/>
      <c r="H291" s="74"/>
      <c r="I291" s="74"/>
      <c r="J291" s="74"/>
      <c r="K291" s="74"/>
      <c r="L291" s="74"/>
      <c r="M291" s="74"/>
      <c r="N291" s="74"/>
      <c r="O291" s="74"/>
      <c r="P291" s="74"/>
      <c r="Q291" s="74"/>
      <c r="R291" s="74"/>
      <c r="S291" s="74"/>
      <c r="T291" s="74"/>
      <c r="U291" s="74"/>
      <c r="V291" s="74"/>
      <c r="W291" s="74"/>
      <c r="X291" s="74"/>
      <c r="Y291" s="74"/>
      <c r="Z291" s="74"/>
    </row>
    <row r="292" spans="1:26" ht="15.75" customHeight="1" x14ac:dyDescent="0.45">
      <c r="A292" s="74"/>
      <c r="B292" s="74"/>
      <c r="C292" s="74"/>
      <c r="D292" s="74"/>
      <c r="E292" s="74"/>
      <c r="F292" s="74"/>
      <c r="G292" s="74"/>
      <c r="H292" s="74"/>
      <c r="I292" s="74"/>
      <c r="J292" s="74"/>
      <c r="K292" s="74"/>
      <c r="L292" s="74"/>
      <c r="M292" s="74"/>
      <c r="N292" s="74"/>
      <c r="O292" s="74"/>
      <c r="P292" s="74"/>
      <c r="Q292" s="74"/>
      <c r="R292" s="74"/>
      <c r="S292" s="74"/>
      <c r="T292" s="74"/>
      <c r="U292" s="74"/>
      <c r="V292" s="74"/>
      <c r="W292" s="74"/>
      <c r="X292" s="74"/>
      <c r="Y292" s="74"/>
      <c r="Z292" s="74"/>
    </row>
    <row r="293" spans="1:26" ht="15.75" customHeight="1" x14ac:dyDescent="0.45">
      <c r="A293" s="74"/>
      <c r="B293" s="74"/>
      <c r="C293" s="74"/>
      <c r="D293" s="74"/>
      <c r="E293" s="74"/>
      <c r="F293" s="74"/>
      <c r="G293" s="74"/>
      <c r="H293" s="74"/>
      <c r="I293" s="74"/>
      <c r="J293" s="74"/>
      <c r="K293" s="74"/>
      <c r="L293" s="74"/>
      <c r="M293" s="74"/>
      <c r="N293" s="74"/>
      <c r="O293" s="74"/>
      <c r="P293" s="74"/>
      <c r="Q293" s="74"/>
      <c r="R293" s="74"/>
      <c r="S293" s="74"/>
      <c r="T293" s="74"/>
      <c r="U293" s="74"/>
      <c r="V293" s="74"/>
      <c r="W293" s="74"/>
      <c r="X293" s="74"/>
      <c r="Y293" s="74"/>
      <c r="Z293" s="74"/>
    </row>
    <row r="294" spans="1:26" ht="15.75" customHeight="1" x14ac:dyDescent="0.45">
      <c r="A294" s="74"/>
      <c r="B294" s="74"/>
      <c r="C294" s="74"/>
      <c r="D294" s="74"/>
      <c r="E294" s="74"/>
      <c r="F294" s="74"/>
      <c r="G294" s="74"/>
      <c r="H294" s="74"/>
      <c r="I294" s="74"/>
      <c r="J294" s="74"/>
      <c r="K294" s="74"/>
      <c r="L294" s="74"/>
      <c r="M294" s="74"/>
      <c r="N294" s="74"/>
      <c r="O294" s="74"/>
      <c r="P294" s="74"/>
      <c r="Q294" s="74"/>
      <c r="R294" s="74"/>
      <c r="S294" s="74"/>
      <c r="T294" s="74"/>
      <c r="U294" s="74"/>
      <c r="V294" s="74"/>
      <c r="W294" s="74"/>
      <c r="X294" s="74"/>
      <c r="Y294" s="74"/>
      <c r="Z294" s="74"/>
    </row>
    <row r="295" spans="1:26" ht="15.75" customHeight="1" x14ac:dyDescent="0.45">
      <c r="A295" s="74"/>
      <c r="B295" s="74"/>
      <c r="C295" s="74"/>
      <c r="D295" s="74"/>
      <c r="E295" s="74"/>
      <c r="F295" s="74"/>
      <c r="G295" s="74"/>
      <c r="H295" s="74"/>
      <c r="I295" s="74"/>
      <c r="J295" s="74"/>
      <c r="K295" s="74"/>
      <c r="L295" s="74"/>
      <c r="M295" s="74"/>
      <c r="N295" s="74"/>
      <c r="O295" s="74"/>
      <c r="P295" s="74"/>
      <c r="Q295" s="74"/>
      <c r="R295" s="74"/>
      <c r="S295" s="74"/>
      <c r="T295" s="74"/>
      <c r="U295" s="74"/>
      <c r="V295" s="74"/>
      <c r="W295" s="74"/>
      <c r="X295" s="74"/>
      <c r="Y295" s="74"/>
      <c r="Z295" s="74"/>
    </row>
    <row r="296" spans="1:26" ht="15.75" customHeight="1" x14ac:dyDescent="0.45">
      <c r="A296" s="74"/>
      <c r="B296" s="74"/>
      <c r="C296" s="74"/>
      <c r="D296" s="74"/>
      <c r="E296" s="74"/>
      <c r="F296" s="74"/>
      <c r="G296" s="74"/>
      <c r="H296" s="74"/>
      <c r="I296" s="74"/>
      <c r="J296" s="74"/>
      <c r="K296" s="74"/>
      <c r="L296" s="74"/>
      <c r="M296" s="74"/>
      <c r="N296" s="74"/>
      <c r="O296" s="74"/>
      <c r="P296" s="74"/>
      <c r="Q296" s="74"/>
      <c r="R296" s="74"/>
      <c r="S296" s="74"/>
      <c r="T296" s="74"/>
      <c r="U296" s="74"/>
      <c r="V296" s="74"/>
      <c r="W296" s="74"/>
      <c r="X296" s="74"/>
      <c r="Y296" s="74"/>
      <c r="Z296" s="74"/>
    </row>
    <row r="297" spans="1:26" ht="15.75" customHeight="1" x14ac:dyDescent="0.45">
      <c r="A297" s="74"/>
      <c r="B297" s="74"/>
      <c r="C297" s="74"/>
      <c r="D297" s="74"/>
      <c r="E297" s="74"/>
      <c r="F297" s="74"/>
      <c r="G297" s="74"/>
      <c r="H297" s="74"/>
      <c r="I297" s="74"/>
      <c r="J297" s="74"/>
      <c r="K297" s="74"/>
      <c r="L297" s="74"/>
      <c r="M297" s="74"/>
      <c r="N297" s="74"/>
      <c r="O297" s="74"/>
      <c r="P297" s="74"/>
      <c r="Q297" s="74"/>
      <c r="R297" s="74"/>
      <c r="S297" s="74"/>
      <c r="T297" s="74"/>
      <c r="U297" s="74"/>
      <c r="V297" s="74"/>
      <c r="W297" s="74"/>
      <c r="X297" s="74"/>
      <c r="Y297" s="74"/>
      <c r="Z297" s="74"/>
    </row>
    <row r="298" spans="1:26" ht="15.75" customHeight="1" x14ac:dyDescent="0.45">
      <c r="A298" s="74"/>
      <c r="B298" s="74"/>
      <c r="C298" s="74"/>
      <c r="D298" s="74"/>
      <c r="E298" s="74"/>
      <c r="F298" s="74"/>
      <c r="G298" s="74"/>
      <c r="H298" s="74"/>
      <c r="I298" s="74"/>
      <c r="J298" s="74"/>
      <c r="K298" s="74"/>
      <c r="L298" s="74"/>
      <c r="M298" s="74"/>
      <c r="N298" s="74"/>
      <c r="O298" s="74"/>
      <c r="P298" s="74"/>
      <c r="Q298" s="74"/>
      <c r="R298" s="74"/>
      <c r="S298" s="74"/>
      <c r="T298" s="74"/>
      <c r="U298" s="74"/>
      <c r="V298" s="74"/>
      <c r="W298" s="74"/>
      <c r="X298" s="74"/>
      <c r="Y298" s="74"/>
      <c r="Z298" s="74"/>
    </row>
    <row r="299" spans="1:26" ht="15.75" customHeight="1" x14ac:dyDescent="0.45">
      <c r="A299" s="74"/>
      <c r="B299" s="74"/>
      <c r="C299" s="74"/>
      <c r="D299" s="74"/>
      <c r="E299" s="74"/>
      <c r="F299" s="74"/>
      <c r="G299" s="74"/>
      <c r="H299" s="74"/>
      <c r="I299" s="74"/>
      <c r="J299" s="74"/>
      <c r="K299" s="74"/>
      <c r="L299" s="74"/>
      <c r="M299" s="74"/>
      <c r="N299" s="74"/>
      <c r="O299" s="74"/>
      <c r="P299" s="74"/>
      <c r="Q299" s="74"/>
      <c r="R299" s="74"/>
      <c r="S299" s="74"/>
      <c r="T299" s="74"/>
      <c r="U299" s="74"/>
      <c r="V299" s="74"/>
      <c r="W299" s="74"/>
      <c r="X299" s="74"/>
      <c r="Y299" s="74"/>
      <c r="Z299" s="74"/>
    </row>
    <row r="300" spans="1:26" ht="15.75" customHeight="1" x14ac:dyDescent="0.45">
      <c r="A300" s="74"/>
      <c r="B300" s="74"/>
      <c r="C300" s="74"/>
      <c r="D300" s="74"/>
      <c r="E300" s="74"/>
      <c r="F300" s="74"/>
      <c r="G300" s="74"/>
      <c r="H300" s="74"/>
      <c r="I300" s="74"/>
      <c r="J300" s="74"/>
      <c r="K300" s="74"/>
      <c r="L300" s="74"/>
      <c r="M300" s="74"/>
      <c r="N300" s="74"/>
      <c r="O300" s="74"/>
      <c r="P300" s="74"/>
      <c r="Q300" s="74"/>
      <c r="R300" s="74"/>
      <c r="S300" s="74"/>
      <c r="T300" s="74"/>
      <c r="U300" s="74"/>
      <c r="V300" s="74"/>
      <c r="W300" s="74"/>
      <c r="X300" s="74"/>
      <c r="Y300" s="74"/>
      <c r="Z300" s="74"/>
    </row>
    <row r="301" spans="1:26" ht="15.75" customHeight="1" x14ac:dyDescent="0.45">
      <c r="A301" s="74"/>
      <c r="B301" s="74"/>
      <c r="C301" s="74"/>
      <c r="D301" s="74"/>
      <c r="E301" s="74"/>
      <c r="F301" s="74"/>
      <c r="G301" s="74"/>
      <c r="H301" s="74"/>
      <c r="I301" s="74"/>
      <c r="J301" s="74"/>
      <c r="K301" s="74"/>
      <c r="L301" s="74"/>
      <c r="M301" s="74"/>
      <c r="N301" s="74"/>
      <c r="O301" s="74"/>
      <c r="P301" s="74"/>
      <c r="Q301" s="74"/>
      <c r="R301" s="74"/>
      <c r="S301" s="74"/>
      <c r="T301" s="74"/>
      <c r="U301" s="74"/>
      <c r="V301" s="74"/>
      <c r="W301" s="74"/>
      <c r="X301" s="74"/>
      <c r="Y301" s="74"/>
      <c r="Z301" s="74"/>
    </row>
    <row r="302" spans="1:26" ht="15.75" customHeight="1" x14ac:dyDescent="0.45">
      <c r="A302" s="74"/>
      <c r="B302" s="74"/>
      <c r="C302" s="74"/>
      <c r="D302" s="74"/>
      <c r="E302" s="74"/>
      <c r="F302" s="74"/>
      <c r="G302" s="74"/>
      <c r="H302" s="74"/>
      <c r="I302" s="74"/>
      <c r="J302" s="74"/>
      <c r="K302" s="74"/>
      <c r="L302" s="74"/>
      <c r="M302" s="74"/>
      <c r="N302" s="74"/>
      <c r="O302" s="74"/>
      <c r="P302" s="74"/>
      <c r="Q302" s="74"/>
      <c r="R302" s="74"/>
      <c r="S302" s="74"/>
      <c r="T302" s="74"/>
      <c r="U302" s="74"/>
      <c r="V302" s="74"/>
      <c r="W302" s="74"/>
      <c r="X302" s="74"/>
      <c r="Y302" s="74"/>
      <c r="Z302" s="74"/>
    </row>
    <row r="303" spans="1:26" ht="15.75" customHeight="1" x14ac:dyDescent="0.45">
      <c r="A303" s="74"/>
      <c r="B303" s="74"/>
      <c r="C303" s="74"/>
      <c r="D303" s="74"/>
      <c r="E303" s="74"/>
      <c r="F303" s="74"/>
      <c r="G303" s="74"/>
      <c r="H303" s="74"/>
      <c r="I303" s="74"/>
      <c r="J303" s="74"/>
      <c r="K303" s="74"/>
      <c r="L303" s="74"/>
      <c r="M303" s="74"/>
      <c r="N303" s="74"/>
      <c r="O303" s="74"/>
      <c r="P303" s="74"/>
      <c r="Q303" s="74"/>
      <c r="R303" s="74"/>
      <c r="S303" s="74"/>
      <c r="T303" s="74"/>
      <c r="U303" s="74"/>
      <c r="V303" s="74"/>
      <c r="W303" s="74"/>
      <c r="X303" s="74"/>
      <c r="Y303" s="74"/>
      <c r="Z303" s="74"/>
    </row>
    <row r="304" spans="1:26" ht="15.75" customHeight="1" x14ac:dyDescent="0.45">
      <c r="A304" s="74"/>
      <c r="B304" s="74"/>
      <c r="C304" s="74"/>
      <c r="D304" s="74"/>
      <c r="E304" s="74"/>
      <c r="F304" s="74"/>
      <c r="G304" s="74"/>
      <c r="H304" s="74"/>
      <c r="I304" s="74"/>
      <c r="J304" s="74"/>
      <c r="K304" s="74"/>
      <c r="L304" s="74"/>
      <c r="M304" s="74"/>
      <c r="N304" s="74"/>
      <c r="O304" s="74"/>
      <c r="P304" s="74"/>
      <c r="Q304" s="74"/>
      <c r="R304" s="74"/>
      <c r="S304" s="74"/>
      <c r="T304" s="74"/>
      <c r="U304" s="74"/>
      <c r="V304" s="74"/>
      <c r="W304" s="74"/>
      <c r="X304" s="74"/>
      <c r="Y304" s="74"/>
      <c r="Z304" s="74"/>
    </row>
    <row r="305" spans="1:26" ht="15.75" customHeight="1" x14ac:dyDescent="0.45">
      <c r="A305" s="74"/>
      <c r="B305" s="74"/>
      <c r="C305" s="74"/>
      <c r="D305" s="74"/>
      <c r="E305" s="74"/>
      <c r="F305" s="74"/>
      <c r="G305" s="74"/>
      <c r="H305" s="74"/>
      <c r="I305" s="74"/>
      <c r="J305" s="74"/>
      <c r="K305" s="74"/>
      <c r="L305" s="74"/>
      <c r="M305" s="74"/>
      <c r="N305" s="74"/>
      <c r="O305" s="74"/>
      <c r="P305" s="74"/>
      <c r="Q305" s="74"/>
      <c r="R305" s="74"/>
      <c r="S305" s="74"/>
      <c r="T305" s="74"/>
      <c r="U305" s="74"/>
      <c r="V305" s="74"/>
      <c r="W305" s="74"/>
      <c r="X305" s="74"/>
      <c r="Y305" s="74"/>
      <c r="Z305" s="74"/>
    </row>
    <row r="306" spans="1:26" ht="15.75" customHeight="1" x14ac:dyDescent="0.45">
      <c r="A306" s="74"/>
      <c r="B306" s="74"/>
      <c r="C306" s="74"/>
      <c r="D306" s="74"/>
      <c r="E306" s="74"/>
      <c r="F306" s="74"/>
      <c r="G306" s="74"/>
      <c r="H306" s="74"/>
      <c r="I306" s="74"/>
      <c r="J306" s="74"/>
      <c r="K306" s="74"/>
      <c r="L306" s="74"/>
      <c r="M306" s="74"/>
      <c r="N306" s="74"/>
      <c r="O306" s="74"/>
      <c r="P306" s="74"/>
      <c r="Q306" s="74"/>
      <c r="R306" s="74"/>
      <c r="S306" s="74"/>
      <c r="T306" s="74"/>
      <c r="U306" s="74"/>
      <c r="V306" s="74"/>
      <c r="W306" s="74"/>
      <c r="X306" s="74"/>
      <c r="Y306" s="74"/>
      <c r="Z306" s="74"/>
    </row>
    <row r="307" spans="1:26" ht="15.75" customHeight="1" x14ac:dyDescent="0.45">
      <c r="A307" s="74"/>
      <c r="B307" s="74"/>
      <c r="C307" s="74"/>
      <c r="D307" s="74"/>
      <c r="E307" s="74"/>
      <c r="F307" s="74"/>
      <c r="G307" s="74"/>
      <c r="H307" s="74"/>
      <c r="I307" s="74"/>
      <c r="J307" s="74"/>
      <c r="K307" s="74"/>
      <c r="L307" s="74"/>
      <c r="M307" s="74"/>
      <c r="N307" s="74"/>
      <c r="O307" s="74"/>
      <c r="P307" s="74"/>
      <c r="Q307" s="74"/>
      <c r="R307" s="74"/>
      <c r="S307" s="74"/>
      <c r="T307" s="74"/>
      <c r="U307" s="74"/>
      <c r="V307" s="74"/>
      <c r="W307" s="74"/>
      <c r="X307" s="74"/>
      <c r="Y307" s="74"/>
      <c r="Z307" s="74"/>
    </row>
    <row r="308" spans="1:26" ht="15.75" customHeight="1" x14ac:dyDescent="0.45">
      <c r="A308" s="74"/>
      <c r="B308" s="74"/>
      <c r="C308" s="74"/>
      <c r="D308" s="74"/>
      <c r="E308" s="74"/>
      <c r="F308" s="74"/>
      <c r="G308" s="74"/>
      <c r="H308" s="74"/>
      <c r="I308" s="74"/>
      <c r="J308" s="74"/>
      <c r="K308" s="74"/>
      <c r="L308" s="74"/>
      <c r="M308" s="74"/>
      <c r="N308" s="74"/>
      <c r="O308" s="74"/>
      <c r="P308" s="74"/>
      <c r="Q308" s="74"/>
      <c r="R308" s="74"/>
      <c r="S308" s="74"/>
      <c r="T308" s="74"/>
      <c r="U308" s="74"/>
      <c r="V308" s="74"/>
      <c r="W308" s="74"/>
      <c r="X308" s="74"/>
      <c r="Y308" s="74"/>
      <c r="Z308" s="74"/>
    </row>
    <row r="309" spans="1:26" ht="15.75" customHeight="1" x14ac:dyDescent="0.45">
      <c r="A309" s="74"/>
      <c r="B309" s="74"/>
      <c r="C309" s="74"/>
      <c r="D309" s="74"/>
      <c r="E309" s="74"/>
      <c r="F309" s="74"/>
      <c r="G309" s="74"/>
      <c r="H309" s="74"/>
      <c r="I309" s="74"/>
      <c r="J309" s="74"/>
      <c r="K309" s="74"/>
      <c r="L309" s="74"/>
      <c r="M309" s="74"/>
      <c r="N309" s="74"/>
      <c r="O309" s="74"/>
      <c r="P309" s="74"/>
      <c r="Q309" s="74"/>
      <c r="R309" s="74"/>
      <c r="S309" s="74"/>
      <c r="T309" s="74"/>
      <c r="U309" s="74"/>
      <c r="V309" s="74"/>
      <c r="W309" s="74"/>
      <c r="X309" s="74"/>
      <c r="Y309" s="74"/>
      <c r="Z309" s="74"/>
    </row>
    <row r="310" spans="1:26" ht="15.75" customHeight="1" x14ac:dyDescent="0.45">
      <c r="A310" s="74"/>
      <c r="B310" s="74"/>
      <c r="C310" s="74"/>
      <c r="D310" s="74"/>
      <c r="E310" s="74"/>
      <c r="F310" s="74"/>
      <c r="G310" s="74"/>
      <c r="H310" s="74"/>
      <c r="I310" s="74"/>
      <c r="J310" s="74"/>
      <c r="K310" s="74"/>
      <c r="L310" s="74"/>
      <c r="M310" s="74"/>
      <c r="N310" s="74"/>
      <c r="O310" s="74"/>
      <c r="P310" s="74"/>
      <c r="Q310" s="74"/>
      <c r="R310" s="74"/>
      <c r="S310" s="74"/>
      <c r="T310" s="74"/>
      <c r="U310" s="74"/>
      <c r="V310" s="74"/>
      <c r="W310" s="74"/>
      <c r="X310" s="74"/>
      <c r="Y310" s="74"/>
      <c r="Z310" s="74"/>
    </row>
    <row r="311" spans="1:26" ht="15.75" customHeight="1" x14ac:dyDescent="0.45">
      <c r="A311" s="74"/>
      <c r="B311" s="74"/>
      <c r="C311" s="74"/>
      <c r="D311" s="74"/>
      <c r="E311" s="74"/>
      <c r="F311" s="74"/>
      <c r="G311" s="74"/>
      <c r="H311" s="74"/>
      <c r="I311" s="74"/>
      <c r="J311" s="74"/>
      <c r="K311" s="74"/>
      <c r="L311" s="74"/>
      <c r="M311" s="74"/>
      <c r="N311" s="74"/>
      <c r="O311" s="74"/>
      <c r="P311" s="74"/>
      <c r="Q311" s="74"/>
      <c r="R311" s="74"/>
      <c r="S311" s="74"/>
      <c r="T311" s="74"/>
      <c r="U311" s="74"/>
      <c r="V311" s="74"/>
      <c r="W311" s="74"/>
      <c r="X311" s="74"/>
      <c r="Y311" s="74"/>
      <c r="Z311" s="74"/>
    </row>
    <row r="312" spans="1:26" ht="15.75" customHeight="1" x14ac:dyDescent="0.45">
      <c r="A312" s="74"/>
      <c r="B312" s="74"/>
      <c r="C312" s="74"/>
      <c r="D312" s="74"/>
      <c r="E312" s="74"/>
      <c r="F312" s="74"/>
      <c r="G312" s="74"/>
      <c r="H312" s="74"/>
      <c r="I312" s="74"/>
      <c r="J312" s="74"/>
      <c r="K312" s="74"/>
      <c r="L312" s="74"/>
      <c r="M312" s="74"/>
      <c r="N312" s="74"/>
      <c r="O312" s="74"/>
      <c r="P312" s="74"/>
      <c r="Q312" s="74"/>
      <c r="R312" s="74"/>
      <c r="S312" s="74"/>
      <c r="T312" s="74"/>
      <c r="U312" s="74"/>
      <c r="V312" s="74"/>
      <c r="W312" s="74"/>
      <c r="X312" s="74"/>
      <c r="Y312" s="74"/>
      <c r="Z312" s="74"/>
    </row>
    <row r="313" spans="1:26" ht="15.75" customHeight="1" x14ac:dyDescent="0.45">
      <c r="A313" s="74"/>
      <c r="B313" s="74"/>
      <c r="C313" s="74"/>
      <c r="D313" s="74"/>
      <c r="E313" s="74"/>
      <c r="F313" s="74"/>
      <c r="G313" s="74"/>
      <c r="H313" s="74"/>
      <c r="I313" s="74"/>
      <c r="J313" s="74"/>
      <c r="K313" s="74"/>
      <c r="L313" s="74"/>
      <c r="M313" s="74"/>
      <c r="N313" s="74"/>
      <c r="O313" s="74"/>
      <c r="P313" s="74"/>
      <c r="Q313" s="74"/>
      <c r="R313" s="74"/>
      <c r="S313" s="74"/>
      <c r="T313" s="74"/>
      <c r="U313" s="74"/>
      <c r="V313" s="74"/>
      <c r="W313" s="74"/>
      <c r="X313" s="74"/>
      <c r="Y313" s="74"/>
      <c r="Z313" s="74"/>
    </row>
    <row r="314" spans="1:26" ht="15.75" customHeight="1" x14ac:dyDescent="0.45">
      <c r="A314" s="74"/>
      <c r="B314" s="74"/>
      <c r="C314" s="74"/>
      <c r="D314" s="74"/>
      <c r="E314" s="74"/>
      <c r="F314" s="74"/>
      <c r="G314" s="74"/>
      <c r="H314" s="74"/>
      <c r="I314" s="74"/>
      <c r="J314" s="74"/>
      <c r="K314" s="74"/>
      <c r="L314" s="74"/>
      <c r="M314" s="74"/>
      <c r="N314" s="74"/>
      <c r="O314" s="74"/>
      <c r="P314" s="74"/>
      <c r="Q314" s="74"/>
      <c r="R314" s="74"/>
      <c r="S314" s="74"/>
      <c r="T314" s="74"/>
      <c r="U314" s="74"/>
      <c r="V314" s="74"/>
      <c r="W314" s="74"/>
      <c r="X314" s="74"/>
      <c r="Y314" s="74"/>
      <c r="Z314" s="74"/>
    </row>
    <row r="315" spans="1:26" ht="15.75" customHeight="1" x14ac:dyDescent="0.45">
      <c r="A315" s="74"/>
      <c r="B315" s="74"/>
      <c r="C315" s="74"/>
      <c r="D315" s="74"/>
      <c r="E315" s="74"/>
      <c r="F315" s="74"/>
      <c r="G315" s="74"/>
      <c r="H315" s="74"/>
      <c r="I315" s="74"/>
      <c r="J315" s="74"/>
      <c r="K315" s="74"/>
      <c r="L315" s="74"/>
      <c r="M315" s="74"/>
      <c r="N315" s="74"/>
      <c r="O315" s="74"/>
      <c r="P315" s="74"/>
      <c r="Q315" s="74"/>
      <c r="R315" s="74"/>
      <c r="S315" s="74"/>
      <c r="T315" s="74"/>
      <c r="U315" s="74"/>
      <c r="V315" s="74"/>
      <c r="W315" s="74"/>
      <c r="X315" s="74"/>
      <c r="Y315" s="74"/>
      <c r="Z315" s="74"/>
    </row>
    <row r="316" spans="1:26" ht="15.75" customHeight="1" x14ac:dyDescent="0.45">
      <c r="A316" s="74"/>
      <c r="B316" s="74"/>
      <c r="C316" s="74"/>
      <c r="D316" s="74"/>
      <c r="E316" s="74"/>
      <c r="F316" s="74"/>
      <c r="G316" s="74"/>
      <c r="H316" s="74"/>
      <c r="I316" s="74"/>
      <c r="J316" s="74"/>
      <c r="K316" s="74"/>
      <c r="L316" s="74"/>
      <c r="M316" s="74"/>
      <c r="N316" s="74"/>
      <c r="O316" s="74"/>
      <c r="P316" s="74"/>
      <c r="Q316" s="74"/>
      <c r="R316" s="74"/>
      <c r="S316" s="74"/>
      <c r="T316" s="74"/>
      <c r="U316" s="74"/>
      <c r="V316" s="74"/>
      <c r="W316" s="74"/>
      <c r="X316" s="74"/>
      <c r="Y316" s="74"/>
      <c r="Z316" s="74"/>
    </row>
    <row r="317" spans="1:26" ht="15.75" customHeight="1" x14ac:dyDescent="0.45">
      <c r="A317" s="74"/>
      <c r="B317" s="74"/>
      <c r="C317" s="74"/>
      <c r="D317" s="74"/>
      <c r="E317" s="74"/>
      <c r="F317" s="74"/>
      <c r="G317" s="74"/>
      <c r="H317" s="74"/>
      <c r="I317" s="74"/>
      <c r="J317" s="74"/>
      <c r="K317" s="74"/>
      <c r="L317" s="74"/>
      <c r="M317" s="74"/>
      <c r="N317" s="74"/>
      <c r="O317" s="74"/>
      <c r="P317" s="74"/>
      <c r="Q317" s="74"/>
      <c r="R317" s="74"/>
      <c r="S317" s="74"/>
      <c r="T317" s="74"/>
      <c r="U317" s="74"/>
      <c r="V317" s="74"/>
      <c r="W317" s="74"/>
      <c r="X317" s="74"/>
      <c r="Y317" s="74"/>
      <c r="Z317" s="74"/>
    </row>
    <row r="318" spans="1:26" ht="15.75" customHeight="1" x14ac:dyDescent="0.45">
      <c r="A318" s="74"/>
      <c r="B318" s="74"/>
      <c r="C318" s="74"/>
      <c r="D318" s="74"/>
      <c r="E318" s="74"/>
      <c r="F318" s="74"/>
      <c r="G318" s="74"/>
      <c r="H318" s="74"/>
      <c r="I318" s="74"/>
      <c r="J318" s="74"/>
      <c r="K318" s="74"/>
      <c r="L318" s="74"/>
      <c r="M318" s="74"/>
      <c r="N318" s="74"/>
      <c r="O318" s="74"/>
      <c r="P318" s="74"/>
      <c r="Q318" s="74"/>
      <c r="R318" s="74"/>
      <c r="S318" s="74"/>
      <c r="T318" s="74"/>
      <c r="U318" s="74"/>
      <c r="V318" s="74"/>
      <c r="W318" s="74"/>
      <c r="X318" s="74"/>
      <c r="Y318" s="74"/>
      <c r="Z318" s="74"/>
    </row>
    <row r="319" spans="1:26" ht="15.75" customHeight="1" x14ac:dyDescent="0.45">
      <c r="A319" s="74"/>
      <c r="B319" s="74"/>
      <c r="C319" s="74"/>
      <c r="D319" s="74"/>
      <c r="E319" s="74"/>
      <c r="F319" s="74"/>
      <c r="G319" s="74"/>
      <c r="H319" s="74"/>
      <c r="I319" s="74"/>
      <c r="J319" s="74"/>
      <c r="K319" s="74"/>
      <c r="L319" s="74"/>
      <c r="M319" s="74"/>
      <c r="N319" s="74"/>
      <c r="O319" s="74"/>
      <c r="P319" s="74"/>
      <c r="Q319" s="74"/>
      <c r="R319" s="74"/>
      <c r="S319" s="74"/>
      <c r="T319" s="74"/>
      <c r="U319" s="74"/>
      <c r="V319" s="74"/>
      <c r="W319" s="74"/>
      <c r="X319" s="74"/>
      <c r="Y319" s="74"/>
      <c r="Z319" s="74"/>
    </row>
    <row r="320" spans="1:26" ht="15.75" customHeight="1" x14ac:dyDescent="0.45">
      <c r="A320" s="74"/>
      <c r="B320" s="74"/>
      <c r="C320" s="74"/>
      <c r="D320" s="74"/>
      <c r="E320" s="74"/>
      <c r="F320" s="74"/>
      <c r="G320" s="74"/>
      <c r="H320" s="74"/>
      <c r="I320" s="74"/>
      <c r="J320" s="74"/>
      <c r="K320" s="74"/>
      <c r="L320" s="74"/>
      <c r="M320" s="74"/>
      <c r="N320" s="74"/>
      <c r="O320" s="74"/>
      <c r="P320" s="74"/>
      <c r="Q320" s="74"/>
      <c r="R320" s="74"/>
      <c r="S320" s="74"/>
      <c r="T320" s="74"/>
      <c r="U320" s="74"/>
      <c r="V320" s="74"/>
      <c r="W320" s="74"/>
      <c r="X320" s="74"/>
      <c r="Y320" s="74"/>
      <c r="Z320" s="74"/>
    </row>
    <row r="321" spans="1:26" ht="15.75" customHeight="1" x14ac:dyDescent="0.45">
      <c r="A321" s="74"/>
      <c r="B321" s="74"/>
      <c r="C321" s="74"/>
      <c r="D321" s="74"/>
      <c r="E321" s="74"/>
      <c r="F321" s="74"/>
      <c r="G321" s="74"/>
      <c r="H321" s="74"/>
      <c r="I321" s="74"/>
      <c r="J321" s="74"/>
      <c r="K321" s="74"/>
      <c r="L321" s="74"/>
      <c r="M321" s="74"/>
      <c r="N321" s="74"/>
      <c r="O321" s="74"/>
      <c r="P321" s="74"/>
      <c r="Q321" s="74"/>
      <c r="R321" s="74"/>
      <c r="S321" s="74"/>
      <c r="T321" s="74"/>
      <c r="U321" s="74"/>
      <c r="V321" s="74"/>
      <c r="W321" s="74"/>
      <c r="X321" s="74"/>
      <c r="Y321" s="74"/>
      <c r="Z321" s="74"/>
    </row>
    <row r="322" spans="1:26" ht="15.75" customHeight="1" x14ac:dyDescent="0.45">
      <c r="A322" s="74"/>
      <c r="B322" s="74"/>
      <c r="C322" s="74"/>
      <c r="D322" s="74"/>
      <c r="E322" s="74"/>
      <c r="F322" s="74"/>
      <c r="G322" s="74"/>
      <c r="H322" s="74"/>
      <c r="I322" s="74"/>
      <c r="J322" s="74"/>
      <c r="K322" s="74"/>
      <c r="L322" s="74"/>
      <c r="M322" s="74"/>
      <c r="N322" s="74"/>
      <c r="O322" s="74"/>
      <c r="P322" s="74"/>
      <c r="Q322" s="74"/>
      <c r="R322" s="74"/>
      <c r="S322" s="74"/>
      <c r="T322" s="74"/>
      <c r="U322" s="74"/>
      <c r="V322" s="74"/>
      <c r="W322" s="74"/>
      <c r="X322" s="74"/>
      <c r="Y322" s="74"/>
      <c r="Z322" s="74"/>
    </row>
    <row r="323" spans="1:26" ht="15.75" customHeight="1" x14ac:dyDescent="0.45">
      <c r="A323" s="74"/>
      <c r="B323" s="74"/>
      <c r="C323" s="74"/>
      <c r="D323" s="74"/>
      <c r="E323" s="74"/>
      <c r="F323" s="74"/>
      <c r="G323" s="74"/>
      <c r="H323" s="74"/>
      <c r="I323" s="74"/>
      <c r="J323" s="74"/>
      <c r="K323" s="74"/>
      <c r="L323" s="74"/>
      <c r="M323" s="74"/>
      <c r="N323" s="74"/>
      <c r="O323" s="74"/>
      <c r="P323" s="74"/>
      <c r="Q323" s="74"/>
      <c r="R323" s="74"/>
      <c r="S323" s="74"/>
      <c r="T323" s="74"/>
      <c r="U323" s="74"/>
      <c r="V323" s="74"/>
      <c r="W323" s="74"/>
      <c r="X323" s="74"/>
      <c r="Y323" s="74"/>
      <c r="Z323" s="74"/>
    </row>
    <row r="324" spans="1:26" ht="15.75" customHeight="1" x14ac:dyDescent="0.45">
      <c r="A324" s="74"/>
      <c r="B324" s="74"/>
      <c r="C324" s="74"/>
      <c r="D324" s="74"/>
      <c r="E324" s="74"/>
      <c r="F324" s="74"/>
      <c r="G324" s="74"/>
      <c r="H324" s="74"/>
      <c r="I324" s="74"/>
      <c r="J324" s="74"/>
      <c r="K324" s="74"/>
      <c r="L324" s="74"/>
      <c r="M324" s="74"/>
      <c r="N324" s="74"/>
      <c r="O324" s="74"/>
      <c r="P324" s="74"/>
      <c r="Q324" s="74"/>
      <c r="R324" s="74"/>
      <c r="S324" s="74"/>
      <c r="T324" s="74"/>
      <c r="U324" s="74"/>
      <c r="V324" s="74"/>
      <c r="W324" s="74"/>
      <c r="X324" s="74"/>
      <c r="Y324" s="74"/>
      <c r="Z324" s="74"/>
    </row>
    <row r="325" spans="1:26" ht="15.75" customHeight="1" x14ac:dyDescent="0.45">
      <c r="A325" s="74"/>
      <c r="B325" s="74"/>
      <c r="C325" s="74"/>
      <c r="D325" s="74"/>
      <c r="E325" s="74"/>
      <c r="F325" s="74"/>
      <c r="G325" s="74"/>
      <c r="H325" s="74"/>
      <c r="I325" s="74"/>
      <c r="J325" s="74"/>
      <c r="K325" s="74"/>
      <c r="L325" s="74"/>
      <c r="M325" s="74"/>
      <c r="N325" s="74"/>
      <c r="O325" s="74"/>
      <c r="P325" s="74"/>
      <c r="Q325" s="74"/>
      <c r="R325" s="74"/>
      <c r="S325" s="74"/>
      <c r="T325" s="74"/>
      <c r="U325" s="74"/>
      <c r="V325" s="74"/>
      <c r="W325" s="74"/>
      <c r="X325" s="74"/>
      <c r="Y325" s="74"/>
      <c r="Z325" s="74"/>
    </row>
    <row r="326" spans="1:26" ht="15.75" customHeight="1" x14ac:dyDescent="0.45">
      <c r="A326" s="74"/>
      <c r="B326" s="74"/>
      <c r="C326" s="74"/>
      <c r="D326" s="74"/>
      <c r="E326" s="74"/>
      <c r="F326" s="74"/>
      <c r="G326" s="74"/>
      <c r="H326" s="74"/>
      <c r="I326" s="74"/>
      <c r="J326" s="74"/>
      <c r="K326" s="74"/>
      <c r="L326" s="74"/>
      <c r="M326" s="74"/>
      <c r="N326" s="74"/>
      <c r="O326" s="74"/>
      <c r="P326" s="74"/>
      <c r="Q326" s="74"/>
      <c r="R326" s="74"/>
      <c r="S326" s="74"/>
      <c r="T326" s="74"/>
      <c r="U326" s="74"/>
      <c r="V326" s="74"/>
      <c r="W326" s="74"/>
      <c r="X326" s="74"/>
      <c r="Y326" s="74"/>
      <c r="Z326" s="74"/>
    </row>
    <row r="327" spans="1:26" ht="15.75" customHeight="1" x14ac:dyDescent="0.45">
      <c r="A327" s="74"/>
      <c r="B327" s="74"/>
      <c r="C327" s="74"/>
      <c r="D327" s="74"/>
      <c r="E327" s="74"/>
      <c r="F327" s="74"/>
      <c r="G327" s="74"/>
      <c r="H327" s="74"/>
      <c r="I327" s="74"/>
      <c r="J327" s="74"/>
      <c r="K327" s="74"/>
      <c r="L327" s="74"/>
      <c r="M327" s="74"/>
      <c r="N327" s="74"/>
      <c r="O327" s="74"/>
      <c r="P327" s="74"/>
      <c r="Q327" s="74"/>
      <c r="R327" s="74"/>
      <c r="S327" s="74"/>
      <c r="T327" s="74"/>
      <c r="U327" s="74"/>
      <c r="V327" s="74"/>
      <c r="W327" s="74"/>
      <c r="X327" s="74"/>
      <c r="Y327" s="74"/>
      <c r="Z327" s="74"/>
    </row>
    <row r="328" spans="1:26" ht="15.75" customHeight="1" x14ac:dyDescent="0.45">
      <c r="A328" s="74"/>
      <c r="B328" s="74"/>
      <c r="C328" s="74"/>
      <c r="D328" s="74"/>
      <c r="E328" s="74"/>
      <c r="F328" s="74"/>
      <c r="G328" s="74"/>
      <c r="H328" s="74"/>
      <c r="I328" s="74"/>
      <c r="J328" s="74"/>
      <c r="K328" s="74"/>
      <c r="L328" s="74"/>
      <c r="M328" s="74"/>
      <c r="N328" s="74"/>
      <c r="O328" s="74"/>
      <c r="P328" s="74"/>
      <c r="Q328" s="74"/>
      <c r="R328" s="74"/>
      <c r="S328" s="74"/>
      <c r="T328" s="74"/>
      <c r="U328" s="74"/>
      <c r="V328" s="74"/>
      <c r="W328" s="74"/>
      <c r="X328" s="74"/>
      <c r="Y328" s="74"/>
      <c r="Z328" s="74"/>
    </row>
    <row r="329" spans="1:26" ht="15.75" customHeight="1" x14ac:dyDescent="0.45">
      <c r="A329" s="74"/>
      <c r="B329" s="74"/>
      <c r="C329" s="74"/>
      <c r="D329" s="74"/>
      <c r="E329" s="74"/>
      <c r="F329" s="74"/>
      <c r="G329" s="74"/>
      <c r="H329" s="74"/>
      <c r="I329" s="74"/>
      <c r="J329" s="74"/>
      <c r="K329" s="74"/>
      <c r="L329" s="74"/>
      <c r="M329" s="74"/>
      <c r="N329" s="74"/>
      <c r="O329" s="74"/>
      <c r="P329" s="74"/>
      <c r="Q329" s="74"/>
      <c r="R329" s="74"/>
      <c r="S329" s="74"/>
      <c r="T329" s="74"/>
      <c r="U329" s="74"/>
      <c r="V329" s="74"/>
      <c r="W329" s="74"/>
      <c r="X329" s="74"/>
      <c r="Y329" s="74"/>
      <c r="Z329" s="74"/>
    </row>
    <row r="330" spans="1:26" ht="15.75" customHeight="1" x14ac:dyDescent="0.45">
      <c r="A330" s="74"/>
      <c r="B330" s="74"/>
      <c r="C330" s="74"/>
      <c r="D330" s="74"/>
      <c r="E330" s="74"/>
      <c r="F330" s="74"/>
      <c r="G330" s="74"/>
      <c r="H330" s="74"/>
      <c r="I330" s="74"/>
      <c r="J330" s="74"/>
      <c r="K330" s="74"/>
      <c r="L330" s="74"/>
      <c r="M330" s="74"/>
      <c r="N330" s="74"/>
      <c r="O330" s="74"/>
      <c r="P330" s="74"/>
      <c r="Q330" s="74"/>
      <c r="R330" s="74"/>
      <c r="S330" s="74"/>
      <c r="T330" s="74"/>
      <c r="U330" s="74"/>
      <c r="V330" s="74"/>
      <c r="W330" s="74"/>
      <c r="X330" s="74"/>
      <c r="Y330" s="74"/>
      <c r="Z330" s="74"/>
    </row>
    <row r="331" spans="1:26" ht="15.75" customHeight="1" x14ac:dyDescent="0.45">
      <c r="A331" s="74"/>
      <c r="B331" s="74"/>
      <c r="C331" s="74"/>
      <c r="D331" s="74"/>
      <c r="E331" s="74"/>
      <c r="F331" s="74"/>
      <c r="G331" s="74"/>
      <c r="H331" s="74"/>
      <c r="I331" s="74"/>
      <c r="J331" s="74"/>
      <c r="K331" s="74"/>
      <c r="L331" s="74"/>
      <c r="M331" s="74"/>
      <c r="N331" s="74"/>
      <c r="O331" s="74"/>
      <c r="P331" s="74"/>
      <c r="Q331" s="74"/>
      <c r="R331" s="74"/>
      <c r="S331" s="74"/>
      <c r="T331" s="74"/>
      <c r="U331" s="74"/>
      <c r="V331" s="74"/>
      <c r="W331" s="74"/>
      <c r="X331" s="74"/>
      <c r="Y331" s="74"/>
      <c r="Z331" s="74"/>
    </row>
    <row r="332" spans="1:26" ht="15.75" customHeight="1" x14ac:dyDescent="0.45">
      <c r="A332" s="74"/>
      <c r="B332" s="74"/>
      <c r="C332" s="74"/>
      <c r="D332" s="74"/>
      <c r="E332" s="74"/>
      <c r="F332" s="74"/>
      <c r="G332" s="74"/>
      <c r="H332" s="74"/>
      <c r="I332" s="74"/>
      <c r="J332" s="74"/>
      <c r="K332" s="74"/>
      <c r="L332" s="74"/>
      <c r="M332" s="74"/>
      <c r="N332" s="74"/>
      <c r="O332" s="74"/>
      <c r="P332" s="74"/>
      <c r="Q332" s="74"/>
      <c r="R332" s="74"/>
      <c r="S332" s="74"/>
      <c r="T332" s="74"/>
      <c r="U332" s="74"/>
      <c r="V332" s="74"/>
      <c r="W332" s="74"/>
      <c r="X332" s="74"/>
      <c r="Y332" s="74"/>
      <c r="Z332" s="74"/>
    </row>
    <row r="333" spans="1:26" ht="15.75" customHeight="1" x14ac:dyDescent="0.45">
      <c r="A333" s="74"/>
      <c r="B333" s="74"/>
      <c r="C333" s="74"/>
      <c r="D333" s="74"/>
      <c r="E333" s="74"/>
      <c r="F333" s="74"/>
      <c r="G333" s="74"/>
      <c r="H333" s="74"/>
      <c r="I333" s="74"/>
      <c r="J333" s="74"/>
      <c r="K333" s="74"/>
      <c r="L333" s="74"/>
      <c r="M333" s="74"/>
      <c r="N333" s="74"/>
      <c r="O333" s="74"/>
      <c r="P333" s="74"/>
      <c r="Q333" s="74"/>
      <c r="R333" s="74"/>
      <c r="S333" s="74"/>
      <c r="T333" s="74"/>
      <c r="U333" s="74"/>
      <c r="V333" s="74"/>
      <c r="W333" s="74"/>
      <c r="X333" s="74"/>
      <c r="Y333" s="74"/>
      <c r="Z333" s="74"/>
    </row>
    <row r="334" spans="1:26" ht="15.75" customHeight="1" x14ac:dyDescent="0.45">
      <c r="A334" s="74"/>
      <c r="B334" s="74"/>
      <c r="C334" s="74"/>
      <c r="D334" s="74"/>
      <c r="E334" s="74"/>
      <c r="F334" s="74"/>
      <c r="G334" s="74"/>
      <c r="H334" s="74"/>
      <c r="I334" s="74"/>
      <c r="J334" s="74"/>
      <c r="K334" s="74"/>
      <c r="L334" s="74"/>
      <c r="M334" s="74"/>
      <c r="N334" s="74"/>
      <c r="O334" s="74"/>
      <c r="P334" s="74"/>
      <c r="Q334" s="74"/>
      <c r="R334" s="74"/>
      <c r="S334" s="74"/>
      <c r="T334" s="74"/>
      <c r="U334" s="74"/>
      <c r="V334" s="74"/>
      <c r="W334" s="74"/>
      <c r="X334" s="74"/>
      <c r="Y334" s="74"/>
      <c r="Z334" s="74"/>
    </row>
    <row r="335" spans="1:26" ht="15.75" customHeight="1" x14ac:dyDescent="0.45">
      <c r="A335" s="74"/>
      <c r="B335" s="74"/>
      <c r="C335" s="74"/>
      <c r="D335" s="74"/>
      <c r="E335" s="74"/>
      <c r="F335" s="74"/>
      <c r="G335" s="74"/>
      <c r="H335" s="74"/>
      <c r="I335" s="74"/>
      <c r="J335" s="74"/>
      <c r="K335" s="74"/>
      <c r="L335" s="74"/>
      <c r="M335" s="74"/>
      <c r="N335" s="74"/>
      <c r="O335" s="74"/>
      <c r="P335" s="74"/>
      <c r="Q335" s="74"/>
      <c r="R335" s="74"/>
      <c r="S335" s="74"/>
      <c r="T335" s="74"/>
      <c r="U335" s="74"/>
      <c r="V335" s="74"/>
      <c r="W335" s="74"/>
      <c r="X335" s="74"/>
      <c r="Y335" s="74"/>
      <c r="Z335" s="74"/>
    </row>
    <row r="336" spans="1:26" ht="15.75" customHeight="1" x14ac:dyDescent="0.45">
      <c r="A336" s="74"/>
      <c r="B336" s="74"/>
      <c r="C336" s="74"/>
      <c r="D336" s="74"/>
      <c r="E336" s="74"/>
      <c r="F336" s="74"/>
      <c r="G336" s="74"/>
      <c r="H336" s="74"/>
      <c r="I336" s="74"/>
      <c r="J336" s="74"/>
      <c r="K336" s="74"/>
      <c r="L336" s="74"/>
      <c r="M336" s="74"/>
      <c r="N336" s="74"/>
      <c r="O336" s="74"/>
      <c r="P336" s="74"/>
      <c r="Q336" s="74"/>
      <c r="R336" s="74"/>
      <c r="S336" s="74"/>
      <c r="T336" s="74"/>
      <c r="U336" s="74"/>
      <c r="V336" s="74"/>
      <c r="W336" s="74"/>
      <c r="X336" s="74"/>
      <c r="Y336" s="74"/>
      <c r="Z336" s="74"/>
    </row>
    <row r="337" spans="1:26" ht="15.75" customHeight="1" x14ac:dyDescent="0.45">
      <c r="A337" s="74"/>
      <c r="B337" s="74"/>
      <c r="C337" s="74"/>
      <c r="D337" s="74"/>
      <c r="E337" s="74"/>
      <c r="F337" s="74"/>
      <c r="G337" s="74"/>
      <c r="H337" s="74"/>
      <c r="I337" s="74"/>
      <c r="J337" s="74"/>
      <c r="K337" s="74"/>
      <c r="L337" s="74"/>
      <c r="M337" s="74"/>
      <c r="N337" s="74"/>
      <c r="O337" s="74"/>
      <c r="P337" s="74"/>
      <c r="Q337" s="74"/>
      <c r="R337" s="74"/>
      <c r="S337" s="74"/>
      <c r="T337" s="74"/>
      <c r="U337" s="74"/>
      <c r="V337" s="74"/>
      <c r="W337" s="74"/>
      <c r="X337" s="74"/>
      <c r="Y337" s="74"/>
      <c r="Z337" s="74"/>
    </row>
    <row r="338" spans="1:26" ht="15.75" customHeight="1" x14ac:dyDescent="0.45">
      <c r="A338" s="74"/>
      <c r="B338" s="74"/>
      <c r="C338" s="74"/>
      <c r="D338" s="74"/>
      <c r="E338" s="74"/>
      <c r="F338" s="74"/>
      <c r="G338" s="74"/>
      <c r="H338" s="74"/>
      <c r="I338" s="74"/>
      <c r="J338" s="74"/>
      <c r="K338" s="74"/>
      <c r="L338" s="74"/>
      <c r="M338" s="74"/>
      <c r="N338" s="74"/>
      <c r="O338" s="74"/>
      <c r="P338" s="74"/>
      <c r="Q338" s="74"/>
      <c r="R338" s="74"/>
      <c r="S338" s="74"/>
      <c r="T338" s="74"/>
      <c r="U338" s="74"/>
      <c r="V338" s="74"/>
      <c r="W338" s="74"/>
      <c r="X338" s="74"/>
      <c r="Y338" s="74"/>
      <c r="Z338" s="74"/>
    </row>
    <row r="339" spans="1:26" ht="15.75" customHeight="1" x14ac:dyDescent="0.45">
      <c r="A339" s="74"/>
      <c r="B339" s="74"/>
      <c r="C339" s="74"/>
      <c r="D339" s="74"/>
      <c r="E339" s="74"/>
      <c r="F339" s="74"/>
      <c r="G339" s="74"/>
      <c r="H339" s="74"/>
      <c r="I339" s="74"/>
      <c r="J339" s="74"/>
      <c r="K339" s="74"/>
      <c r="L339" s="74"/>
      <c r="M339" s="74"/>
      <c r="N339" s="74"/>
      <c r="O339" s="74"/>
      <c r="P339" s="74"/>
      <c r="Q339" s="74"/>
      <c r="R339" s="74"/>
      <c r="S339" s="74"/>
      <c r="T339" s="74"/>
      <c r="U339" s="74"/>
      <c r="V339" s="74"/>
      <c r="W339" s="74"/>
      <c r="X339" s="74"/>
      <c r="Y339" s="74"/>
      <c r="Z339" s="74"/>
    </row>
    <row r="340" spans="1:26" ht="15.75" customHeight="1" x14ac:dyDescent="0.45">
      <c r="A340" s="74"/>
      <c r="B340" s="74"/>
      <c r="C340" s="74"/>
      <c r="D340" s="74"/>
      <c r="E340" s="74"/>
      <c r="F340" s="74"/>
      <c r="G340" s="74"/>
      <c r="H340" s="74"/>
      <c r="I340" s="74"/>
      <c r="J340" s="74"/>
      <c r="K340" s="74"/>
      <c r="L340" s="74"/>
      <c r="M340" s="74"/>
      <c r="N340" s="74"/>
      <c r="O340" s="74"/>
      <c r="P340" s="74"/>
      <c r="Q340" s="74"/>
      <c r="R340" s="74"/>
      <c r="S340" s="74"/>
      <c r="T340" s="74"/>
      <c r="U340" s="74"/>
      <c r="V340" s="74"/>
      <c r="W340" s="74"/>
      <c r="X340" s="74"/>
      <c r="Y340" s="74"/>
      <c r="Z340" s="74"/>
    </row>
    <row r="341" spans="1:26" ht="15.75" customHeight="1" x14ac:dyDescent="0.45">
      <c r="A341" s="74"/>
      <c r="B341" s="74"/>
      <c r="C341" s="74"/>
      <c r="D341" s="74"/>
      <c r="E341" s="74"/>
      <c r="F341" s="74"/>
      <c r="G341" s="74"/>
      <c r="H341" s="74"/>
      <c r="I341" s="74"/>
      <c r="J341" s="74"/>
      <c r="K341" s="74"/>
      <c r="L341" s="74"/>
      <c r="M341" s="74"/>
      <c r="N341" s="74"/>
      <c r="O341" s="74"/>
      <c r="P341" s="74"/>
      <c r="Q341" s="74"/>
      <c r="R341" s="74"/>
      <c r="S341" s="74"/>
      <c r="T341" s="74"/>
      <c r="U341" s="74"/>
      <c r="V341" s="74"/>
      <c r="W341" s="74"/>
      <c r="X341" s="74"/>
      <c r="Y341" s="74"/>
      <c r="Z341" s="74"/>
    </row>
    <row r="342" spans="1:26" ht="15.75" customHeight="1" x14ac:dyDescent="0.45">
      <c r="A342" s="74"/>
      <c r="B342" s="74"/>
      <c r="C342" s="74"/>
      <c r="D342" s="74"/>
      <c r="E342" s="74"/>
      <c r="F342" s="74"/>
      <c r="G342" s="74"/>
      <c r="H342" s="74"/>
      <c r="I342" s="74"/>
      <c r="J342" s="74"/>
      <c r="K342" s="74"/>
      <c r="L342" s="74"/>
      <c r="M342" s="74"/>
      <c r="N342" s="74"/>
      <c r="O342" s="74"/>
      <c r="P342" s="74"/>
      <c r="Q342" s="74"/>
      <c r="R342" s="74"/>
      <c r="S342" s="74"/>
      <c r="T342" s="74"/>
      <c r="U342" s="74"/>
      <c r="V342" s="74"/>
      <c r="W342" s="74"/>
      <c r="X342" s="74"/>
      <c r="Y342" s="74"/>
      <c r="Z342" s="74"/>
    </row>
    <row r="343" spans="1:26" ht="15.75" customHeight="1" x14ac:dyDescent="0.45">
      <c r="A343" s="74"/>
      <c r="B343" s="74"/>
      <c r="C343" s="74"/>
      <c r="D343" s="74"/>
      <c r="E343" s="74"/>
      <c r="F343" s="74"/>
      <c r="G343" s="74"/>
      <c r="H343" s="74"/>
      <c r="I343" s="74"/>
      <c r="J343" s="74"/>
      <c r="K343" s="74"/>
      <c r="L343" s="74"/>
      <c r="M343" s="74"/>
      <c r="N343" s="74"/>
      <c r="O343" s="74"/>
      <c r="P343" s="74"/>
      <c r="Q343" s="74"/>
      <c r="R343" s="74"/>
      <c r="S343" s="74"/>
      <c r="T343" s="74"/>
      <c r="U343" s="74"/>
      <c r="V343" s="74"/>
      <c r="W343" s="74"/>
      <c r="X343" s="74"/>
      <c r="Y343" s="74"/>
      <c r="Z343" s="74"/>
    </row>
    <row r="344" spans="1:26" ht="15.75" customHeight="1" x14ac:dyDescent="0.45">
      <c r="A344" s="74"/>
      <c r="B344" s="74"/>
      <c r="C344" s="74"/>
      <c r="D344" s="74"/>
      <c r="E344" s="74"/>
      <c r="F344" s="74"/>
      <c r="G344" s="74"/>
      <c r="H344" s="74"/>
      <c r="I344" s="74"/>
      <c r="J344" s="74"/>
      <c r="K344" s="74"/>
      <c r="L344" s="74"/>
      <c r="M344" s="74"/>
      <c r="N344" s="74"/>
      <c r="O344" s="74"/>
      <c r="P344" s="74"/>
      <c r="Q344" s="74"/>
      <c r="R344" s="74"/>
      <c r="S344" s="74"/>
      <c r="T344" s="74"/>
      <c r="U344" s="74"/>
      <c r="V344" s="74"/>
      <c r="W344" s="74"/>
      <c r="X344" s="74"/>
      <c r="Y344" s="74"/>
      <c r="Z344" s="74"/>
    </row>
    <row r="345" spans="1:26" ht="15.75" customHeight="1" x14ac:dyDescent="0.45">
      <c r="A345" s="74"/>
      <c r="B345" s="74"/>
      <c r="C345" s="74"/>
      <c r="D345" s="74"/>
      <c r="E345" s="74"/>
      <c r="F345" s="74"/>
      <c r="G345" s="74"/>
      <c r="H345" s="74"/>
      <c r="I345" s="74"/>
      <c r="J345" s="74"/>
      <c r="K345" s="74"/>
      <c r="L345" s="74"/>
      <c r="M345" s="74"/>
      <c r="N345" s="74"/>
      <c r="O345" s="74"/>
      <c r="P345" s="74"/>
      <c r="Q345" s="74"/>
      <c r="R345" s="74"/>
      <c r="S345" s="74"/>
      <c r="T345" s="74"/>
      <c r="U345" s="74"/>
      <c r="V345" s="74"/>
      <c r="W345" s="74"/>
      <c r="X345" s="74"/>
      <c r="Y345" s="74"/>
      <c r="Z345" s="74"/>
    </row>
    <row r="346" spans="1:26" ht="15.75" customHeight="1" x14ac:dyDescent="0.45">
      <c r="A346" s="74"/>
      <c r="B346" s="74"/>
      <c r="C346" s="74"/>
      <c r="D346" s="74"/>
      <c r="E346" s="74"/>
      <c r="F346" s="74"/>
      <c r="G346" s="74"/>
      <c r="H346" s="74"/>
      <c r="I346" s="74"/>
      <c r="J346" s="74"/>
      <c r="K346" s="74"/>
      <c r="L346" s="74"/>
      <c r="M346" s="74"/>
      <c r="N346" s="74"/>
      <c r="O346" s="74"/>
      <c r="P346" s="74"/>
      <c r="Q346" s="74"/>
      <c r="R346" s="74"/>
      <c r="S346" s="74"/>
      <c r="T346" s="74"/>
      <c r="U346" s="74"/>
      <c r="V346" s="74"/>
      <c r="W346" s="74"/>
      <c r="X346" s="74"/>
      <c r="Y346" s="74"/>
      <c r="Z346" s="74"/>
    </row>
    <row r="347" spans="1:26" ht="15.75" customHeight="1" x14ac:dyDescent="0.45">
      <c r="A347" s="74"/>
      <c r="B347" s="74"/>
      <c r="C347" s="74"/>
      <c r="D347" s="74"/>
      <c r="E347" s="74"/>
      <c r="F347" s="74"/>
      <c r="G347" s="74"/>
      <c r="H347" s="74"/>
      <c r="I347" s="74"/>
      <c r="J347" s="74"/>
      <c r="K347" s="74"/>
      <c r="L347" s="74"/>
      <c r="M347" s="74"/>
      <c r="N347" s="74"/>
      <c r="O347" s="74"/>
      <c r="P347" s="74"/>
      <c r="Q347" s="74"/>
      <c r="R347" s="74"/>
      <c r="S347" s="74"/>
      <c r="T347" s="74"/>
      <c r="U347" s="74"/>
      <c r="V347" s="74"/>
      <c r="W347" s="74"/>
      <c r="X347" s="74"/>
      <c r="Y347" s="74"/>
      <c r="Z347" s="74"/>
    </row>
    <row r="348" spans="1:26" ht="15.75" customHeight="1" x14ac:dyDescent="0.45">
      <c r="A348" s="74"/>
      <c r="B348" s="74"/>
      <c r="C348" s="74"/>
      <c r="D348" s="74"/>
      <c r="E348" s="74"/>
      <c r="F348" s="74"/>
      <c r="G348" s="74"/>
      <c r="H348" s="74"/>
      <c r="I348" s="74"/>
      <c r="J348" s="74"/>
      <c r="K348" s="74"/>
      <c r="L348" s="74"/>
      <c r="M348" s="74"/>
      <c r="N348" s="74"/>
      <c r="O348" s="74"/>
      <c r="P348" s="74"/>
      <c r="Q348" s="74"/>
      <c r="R348" s="74"/>
      <c r="S348" s="74"/>
      <c r="T348" s="74"/>
      <c r="U348" s="74"/>
      <c r="V348" s="74"/>
      <c r="W348" s="74"/>
      <c r="X348" s="74"/>
      <c r="Y348" s="74"/>
      <c r="Z348" s="74"/>
    </row>
    <row r="349" spans="1:26" ht="15.75" customHeight="1" x14ac:dyDescent="0.45">
      <c r="A349" s="74"/>
      <c r="B349" s="74"/>
      <c r="C349" s="74"/>
      <c r="D349" s="74"/>
      <c r="E349" s="74"/>
      <c r="F349" s="74"/>
      <c r="G349" s="74"/>
      <c r="H349" s="74"/>
      <c r="I349" s="74"/>
      <c r="J349" s="74"/>
      <c r="K349" s="74"/>
      <c r="L349" s="74"/>
      <c r="M349" s="74"/>
      <c r="N349" s="74"/>
      <c r="O349" s="74"/>
      <c r="P349" s="74"/>
      <c r="Q349" s="74"/>
      <c r="R349" s="74"/>
      <c r="S349" s="74"/>
      <c r="T349" s="74"/>
      <c r="U349" s="74"/>
      <c r="V349" s="74"/>
      <c r="W349" s="74"/>
      <c r="X349" s="74"/>
      <c r="Y349" s="74"/>
      <c r="Z349" s="74"/>
    </row>
    <row r="350" spans="1:26" ht="15.75" customHeight="1" x14ac:dyDescent="0.45">
      <c r="A350" s="74"/>
      <c r="B350" s="74"/>
      <c r="C350" s="74"/>
      <c r="D350" s="74"/>
      <c r="E350" s="74"/>
      <c r="F350" s="74"/>
      <c r="G350" s="74"/>
      <c r="H350" s="74"/>
      <c r="I350" s="74"/>
      <c r="J350" s="74"/>
      <c r="K350" s="74"/>
      <c r="L350" s="74"/>
      <c r="M350" s="74"/>
      <c r="N350" s="74"/>
      <c r="O350" s="74"/>
      <c r="P350" s="74"/>
      <c r="Q350" s="74"/>
      <c r="R350" s="74"/>
      <c r="S350" s="74"/>
      <c r="T350" s="74"/>
      <c r="U350" s="74"/>
      <c r="V350" s="74"/>
      <c r="W350" s="74"/>
      <c r="X350" s="74"/>
      <c r="Y350" s="74"/>
      <c r="Z350" s="74"/>
    </row>
    <row r="351" spans="1:26" ht="15.75" customHeight="1" x14ac:dyDescent="0.45">
      <c r="A351" s="74"/>
      <c r="B351" s="74"/>
      <c r="C351" s="74"/>
      <c r="D351" s="74"/>
      <c r="E351" s="74"/>
      <c r="F351" s="74"/>
      <c r="G351" s="74"/>
      <c r="H351" s="74"/>
      <c r="I351" s="74"/>
      <c r="J351" s="74"/>
      <c r="K351" s="74"/>
      <c r="L351" s="74"/>
      <c r="M351" s="74"/>
      <c r="N351" s="74"/>
      <c r="O351" s="74"/>
      <c r="P351" s="74"/>
      <c r="Q351" s="74"/>
      <c r="R351" s="74"/>
      <c r="S351" s="74"/>
      <c r="T351" s="74"/>
      <c r="U351" s="74"/>
      <c r="V351" s="74"/>
      <c r="W351" s="74"/>
      <c r="X351" s="74"/>
      <c r="Y351" s="74"/>
      <c r="Z351" s="74"/>
    </row>
    <row r="352" spans="1:26" ht="15.75" customHeight="1" x14ac:dyDescent="0.45">
      <c r="A352" s="74"/>
      <c r="B352" s="74"/>
      <c r="C352" s="74"/>
      <c r="D352" s="74"/>
      <c r="E352" s="74"/>
      <c r="F352" s="74"/>
      <c r="G352" s="74"/>
      <c r="H352" s="74"/>
      <c r="I352" s="74"/>
      <c r="J352" s="74"/>
      <c r="K352" s="74"/>
      <c r="L352" s="74"/>
      <c r="M352" s="74"/>
      <c r="N352" s="74"/>
      <c r="O352" s="74"/>
      <c r="P352" s="74"/>
      <c r="Q352" s="74"/>
      <c r="R352" s="74"/>
      <c r="S352" s="74"/>
      <c r="T352" s="74"/>
      <c r="U352" s="74"/>
      <c r="V352" s="74"/>
      <c r="W352" s="74"/>
      <c r="X352" s="74"/>
      <c r="Y352" s="74"/>
      <c r="Z352" s="74"/>
    </row>
    <row r="353" spans="1:26" ht="15.75" customHeight="1" x14ac:dyDescent="0.45">
      <c r="A353" s="74"/>
      <c r="B353" s="74"/>
      <c r="C353" s="74"/>
      <c r="D353" s="74"/>
      <c r="E353" s="74"/>
      <c r="F353" s="74"/>
      <c r="G353" s="74"/>
      <c r="H353" s="74"/>
      <c r="I353" s="74"/>
      <c r="J353" s="74"/>
      <c r="K353" s="74"/>
      <c r="L353" s="74"/>
      <c r="M353" s="74"/>
      <c r="N353" s="74"/>
      <c r="O353" s="74"/>
      <c r="P353" s="74"/>
      <c r="Q353" s="74"/>
      <c r="R353" s="74"/>
      <c r="S353" s="74"/>
      <c r="T353" s="74"/>
      <c r="U353" s="74"/>
      <c r="V353" s="74"/>
      <c r="W353" s="74"/>
      <c r="X353" s="74"/>
      <c r="Y353" s="74"/>
      <c r="Z353" s="74"/>
    </row>
    <row r="354" spans="1:26" ht="15.75" customHeight="1" x14ac:dyDescent="0.45">
      <c r="A354" s="74"/>
      <c r="B354" s="74"/>
      <c r="C354" s="74"/>
      <c r="D354" s="74"/>
      <c r="E354" s="74"/>
      <c r="F354" s="74"/>
      <c r="G354" s="74"/>
      <c r="H354" s="74"/>
      <c r="I354" s="74"/>
      <c r="J354" s="74"/>
      <c r="K354" s="74"/>
      <c r="L354" s="74"/>
      <c r="M354" s="74"/>
      <c r="N354" s="74"/>
      <c r="O354" s="74"/>
      <c r="P354" s="74"/>
      <c r="Q354" s="74"/>
      <c r="R354" s="74"/>
      <c r="S354" s="74"/>
      <c r="T354" s="74"/>
      <c r="U354" s="74"/>
      <c r="V354" s="74"/>
      <c r="W354" s="74"/>
      <c r="X354" s="74"/>
      <c r="Y354" s="74"/>
      <c r="Z354" s="74"/>
    </row>
    <row r="355" spans="1:26" ht="15.75" customHeight="1" x14ac:dyDescent="0.45">
      <c r="A355" s="74"/>
      <c r="B355" s="74"/>
      <c r="C355" s="74"/>
      <c r="D355" s="74"/>
      <c r="E355" s="74"/>
      <c r="F355" s="74"/>
      <c r="G355" s="74"/>
      <c r="H355" s="74"/>
      <c r="I355" s="74"/>
      <c r="J355" s="74"/>
      <c r="K355" s="74"/>
      <c r="L355" s="74"/>
      <c r="M355" s="74"/>
      <c r="N355" s="74"/>
      <c r="O355" s="74"/>
      <c r="P355" s="74"/>
      <c r="Q355" s="74"/>
      <c r="R355" s="74"/>
      <c r="S355" s="74"/>
      <c r="T355" s="74"/>
      <c r="U355" s="74"/>
      <c r="V355" s="74"/>
      <c r="W355" s="74"/>
      <c r="X355" s="74"/>
      <c r="Y355" s="74"/>
      <c r="Z355" s="74"/>
    </row>
    <row r="356" spans="1:26" ht="15.75" customHeight="1" x14ac:dyDescent="0.45">
      <c r="A356" s="74"/>
      <c r="B356" s="74"/>
      <c r="C356" s="74"/>
      <c r="D356" s="74"/>
      <c r="E356" s="74"/>
      <c r="F356" s="74"/>
      <c r="G356" s="74"/>
      <c r="H356" s="74"/>
      <c r="I356" s="74"/>
      <c r="J356" s="74"/>
      <c r="K356" s="74"/>
      <c r="L356" s="74"/>
      <c r="M356" s="74"/>
      <c r="N356" s="74"/>
      <c r="O356" s="74"/>
      <c r="P356" s="74"/>
      <c r="Q356" s="74"/>
      <c r="R356" s="74"/>
      <c r="S356" s="74"/>
      <c r="T356" s="74"/>
      <c r="U356" s="74"/>
      <c r="V356" s="74"/>
      <c r="W356" s="74"/>
      <c r="X356" s="74"/>
      <c r="Y356" s="74"/>
      <c r="Z356" s="74"/>
    </row>
    <row r="357" spans="1:26" ht="15.75" customHeight="1" x14ac:dyDescent="0.45">
      <c r="A357" s="74"/>
      <c r="B357" s="74"/>
      <c r="C357" s="74"/>
      <c r="D357" s="74"/>
      <c r="E357" s="74"/>
      <c r="F357" s="74"/>
      <c r="G357" s="74"/>
      <c r="H357" s="74"/>
      <c r="I357" s="74"/>
      <c r="J357" s="74"/>
      <c r="K357" s="74"/>
      <c r="L357" s="74"/>
      <c r="M357" s="74"/>
      <c r="N357" s="74"/>
      <c r="O357" s="74"/>
      <c r="P357" s="74"/>
      <c r="Q357" s="74"/>
      <c r="R357" s="74"/>
      <c r="S357" s="74"/>
      <c r="T357" s="74"/>
      <c r="U357" s="74"/>
      <c r="V357" s="74"/>
      <c r="W357" s="74"/>
      <c r="X357" s="74"/>
      <c r="Y357" s="74"/>
      <c r="Z357" s="74"/>
    </row>
    <row r="358" spans="1:26" ht="15.75" customHeight="1" x14ac:dyDescent="0.45">
      <c r="A358" s="74"/>
      <c r="B358" s="74"/>
      <c r="C358" s="74"/>
      <c r="D358" s="74"/>
      <c r="E358" s="74"/>
      <c r="F358" s="74"/>
      <c r="G358" s="74"/>
      <c r="H358" s="74"/>
      <c r="I358" s="74"/>
      <c r="J358" s="74"/>
      <c r="K358" s="74"/>
      <c r="L358" s="74"/>
      <c r="M358" s="74"/>
      <c r="N358" s="74"/>
      <c r="O358" s="74"/>
      <c r="P358" s="74"/>
      <c r="Q358" s="74"/>
      <c r="R358" s="74"/>
      <c r="S358" s="74"/>
      <c r="T358" s="74"/>
      <c r="U358" s="74"/>
      <c r="V358" s="74"/>
      <c r="W358" s="74"/>
      <c r="X358" s="74"/>
      <c r="Y358" s="74"/>
      <c r="Z358" s="74"/>
    </row>
    <row r="359" spans="1:26" ht="15.75" customHeight="1" x14ac:dyDescent="0.45">
      <c r="A359" s="74"/>
      <c r="B359" s="74"/>
      <c r="C359" s="74"/>
      <c r="D359" s="74"/>
      <c r="E359" s="74"/>
      <c r="F359" s="74"/>
      <c r="G359" s="74"/>
      <c r="H359" s="74"/>
      <c r="I359" s="74"/>
      <c r="J359" s="74"/>
      <c r="K359" s="74"/>
      <c r="L359" s="74"/>
      <c r="M359" s="74"/>
      <c r="N359" s="74"/>
      <c r="O359" s="74"/>
      <c r="P359" s="74"/>
      <c r="Q359" s="74"/>
      <c r="R359" s="74"/>
      <c r="S359" s="74"/>
      <c r="T359" s="74"/>
      <c r="U359" s="74"/>
      <c r="V359" s="74"/>
      <c r="W359" s="74"/>
      <c r="X359" s="74"/>
      <c r="Y359" s="74"/>
      <c r="Z359" s="74"/>
    </row>
    <row r="360" spans="1:26" ht="15.75" customHeight="1" x14ac:dyDescent="0.45">
      <c r="A360" s="74"/>
      <c r="B360" s="74"/>
      <c r="C360" s="74"/>
      <c r="D360" s="74"/>
      <c r="E360" s="74"/>
      <c r="F360" s="74"/>
      <c r="G360" s="74"/>
      <c r="H360" s="74"/>
      <c r="I360" s="74"/>
      <c r="J360" s="74"/>
      <c r="K360" s="74"/>
      <c r="L360" s="74"/>
      <c r="M360" s="74"/>
      <c r="N360" s="74"/>
      <c r="O360" s="74"/>
      <c r="P360" s="74"/>
      <c r="Q360" s="74"/>
      <c r="R360" s="74"/>
      <c r="S360" s="74"/>
      <c r="T360" s="74"/>
      <c r="U360" s="74"/>
      <c r="V360" s="74"/>
      <c r="W360" s="74"/>
      <c r="X360" s="74"/>
      <c r="Y360" s="74"/>
      <c r="Z360" s="74"/>
    </row>
    <row r="361" spans="1:26" ht="15.75" customHeight="1" x14ac:dyDescent="0.45">
      <c r="A361" s="74"/>
      <c r="B361" s="74"/>
      <c r="C361" s="74"/>
      <c r="D361" s="74"/>
      <c r="E361" s="74"/>
      <c r="F361" s="74"/>
      <c r="G361" s="74"/>
      <c r="H361" s="74"/>
      <c r="I361" s="74"/>
      <c r="J361" s="74"/>
      <c r="K361" s="74"/>
      <c r="L361" s="74"/>
      <c r="M361" s="74"/>
      <c r="N361" s="74"/>
      <c r="O361" s="74"/>
      <c r="P361" s="74"/>
      <c r="Q361" s="74"/>
      <c r="R361" s="74"/>
      <c r="S361" s="74"/>
      <c r="T361" s="74"/>
      <c r="U361" s="74"/>
      <c r="V361" s="74"/>
      <c r="W361" s="74"/>
      <c r="X361" s="74"/>
      <c r="Y361" s="74"/>
      <c r="Z361" s="74"/>
    </row>
    <row r="362" spans="1:26" ht="15.75" customHeight="1" x14ac:dyDescent="0.45">
      <c r="A362" s="74"/>
      <c r="B362" s="74"/>
      <c r="C362" s="74"/>
      <c r="D362" s="74"/>
      <c r="E362" s="74"/>
      <c r="F362" s="74"/>
      <c r="G362" s="74"/>
      <c r="H362" s="74"/>
      <c r="I362" s="74"/>
      <c r="J362" s="74"/>
      <c r="K362" s="74"/>
      <c r="L362" s="74"/>
      <c r="M362" s="74"/>
      <c r="N362" s="74"/>
      <c r="O362" s="74"/>
      <c r="P362" s="74"/>
      <c r="Q362" s="74"/>
      <c r="R362" s="74"/>
      <c r="S362" s="74"/>
      <c r="T362" s="74"/>
      <c r="U362" s="74"/>
      <c r="V362" s="74"/>
      <c r="W362" s="74"/>
      <c r="X362" s="74"/>
      <c r="Y362" s="74"/>
      <c r="Z362" s="74"/>
    </row>
    <row r="363" spans="1:26" ht="15.75" customHeight="1" x14ac:dyDescent="0.45">
      <c r="A363" s="74"/>
      <c r="B363" s="74"/>
      <c r="C363" s="74"/>
      <c r="D363" s="74"/>
      <c r="E363" s="74"/>
      <c r="F363" s="74"/>
      <c r="G363" s="74"/>
      <c r="H363" s="74"/>
      <c r="I363" s="74"/>
      <c r="J363" s="74"/>
      <c r="K363" s="74"/>
      <c r="L363" s="74"/>
      <c r="M363" s="74"/>
      <c r="N363" s="74"/>
      <c r="O363" s="74"/>
      <c r="P363" s="74"/>
      <c r="Q363" s="74"/>
      <c r="R363" s="74"/>
      <c r="S363" s="74"/>
      <c r="T363" s="74"/>
      <c r="U363" s="74"/>
      <c r="V363" s="74"/>
      <c r="W363" s="74"/>
      <c r="X363" s="74"/>
      <c r="Y363" s="74"/>
      <c r="Z363" s="74"/>
    </row>
    <row r="364" spans="1:26" ht="15.75" customHeight="1" x14ac:dyDescent="0.45">
      <c r="A364" s="74"/>
      <c r="B364" s="74"/>
      <c r="C364" s="74"/>
      <c r="D364" s="74"/>
      <c r="E364" s="74"/>
      <c r="F364" s="74"/>
      <c r="G364" s="74"/>
      <c r="H364" s="74"/>
      <c r="I364" s="74"/>
      <c r="J364" s="74"/>
      <c r="K364" s="74"/>
      <c r="L364" s="74"/>
      <c r="M364" s="74"/>
      <c r="N364" s="74"/>
      <c r="O364" s="74"/>
      <c r="P364" s="74"/>
      <c r="Q364" s="74"/>
      <c r="R364" s="74"/>
      <c r="S364" s="74"/>
      <c r="T364" s="74"/>
      <c r="U364" s="74"/>
      <c r="V364" s="74"/>
      <c r="W364" s="74"/>
      <c r="X364" s="74"/>
      <c r="Y364" s="74"/>
      <c r="Z364" s="74"/>
    </row>
    <row r="365" spans="1:26" ht="15.75" customHeight="1" x14ac:dyDescent="0.45">
      <c r="A365" s="74"/>
      <c r="B365" s="74"/>
      <c r="C365" s="74"/>
      <c r="D365" s="74"/>
      <c r="E365" s="74"/>
      <c r="F365" s="74"/>
      <c r="G365" s="74"/>
      <c r="H365" s="74"/>
      <c r="I365" s="74"/>
      <c r="J365" s="74"/>
      <c r="K365" s="74"/>
      <c r="L365" s="74"/>
      <c r="M365" s="74"/>
      <c r="N365" s="74"/>
      <c r="O365" s="74"/>
      <c r="P365" s="74"/>
      <c r="Q365" s="74"/>
      <c r="R365" s="74"/>
      <c r="S365" s="74"/>
      <c r="T365" s="74"/>
      <c r="U365" s="74"/>
      <c r="V365" s="74"/>
      <c r="W365" s="74"/>
      <c r="X365" s="74"/>
      <c r="Y365" s="74"/>
      <c r="Z365" s="74"/>
    </row>
    <row r="366" spans="1:26" ht="15.75" customHeight="1" x14ac:dyDescent="0.45">
      <c r="A366" s="74"/>
      <c r="B366" s="74"/>
      <c r="C366" s="74"/>
      <c r="D366" s="74"/>
      <c r="E366" s="74"/>
      <c r="F366" s="74"/>
      <c r="G366" s="74"/>
      <c r="H366" s="74"/>
      <c r="I366" s="74"/>
      <c r="J366" s="74"/>
      <c r="K366" s="74"/>
      <c r="L366" s="74"/>
      <c r="M366" s="74"/>
      <c r="N366" s="74"/>
      <c r="O366" s="74"/>
      <c r="P366" s="74"/>
      <c r="Q366" s="74"/>
      <c r="R366" s="74"/>
      <c r="S366" s="74"/>
      <c r="T366" s="74"/>
      <c r="U366" s="74"/>
      <c r="V366" s="74"/>
      <c r="W366" s="74"/>
      <c r="X366" s="74"/>
      <c r="Y366" s="74"/>
      <c r="Z366" s="74"/>
    </row>
    <row r="367" spans="1:26" ht="15.75" customHeight="1" x14ac:dyDescent="0.45">
      <c r="A367" s="74"/>
      <c r="B367" s="74"/>
      <c r="C367" s="74"/>
      <c r="D367" s="74"/>
      <c r="E367" s="74"/>
      <c r="F367" s="74"/>
      <c r="G367" s="74"/>
      <c r="H367" s="74"/>
      <c r="I367" s="74"/>
      <c r="J367" s="74"/>
      <c r="K367" s="74"/>
      <c r="L367" s="74"/>
      <c r="M367" s="74"/>
      <c r="N367" s="74"/>
      <c r="O367" s="74"/>
      <c r="P367" s="74"/>
      <c r="Q367" s="74"/>
      <c r="R367" s="74"/>
      <c r="S367" s="74"/>
      <c r="T367" s="74"/>
      <c r="U367" s="74"/>
      <c r="V367" s="74"/>
      <c r="W367" s="74"/>
      <c r="X367" s="74"/>
      <c r="Y367" s="74"/>
      <c r="Z367" s="74"/>
    </row>
    <row r="368" spans="1:26" ht="15.75" customHeight="1" x14ac:dyDescent="0.45">
      <c r="A368" s="74"/>
      <c r="B368" s="74"/>
      <c r="C368" s="74"/>
      <c r="D368" s="74"/>
      <c r="E368" s="74"/>
      <c r="F368" s="74"/>
      <c r="G368" s="74"/>
      <c r="H368" s="74"/>
      <c r="I368" s="74"/>
      <c r="J368" s="74"/>
      <c r="K368" s="74"/>
      <c r="L368" s="74"/>
      <c r="M368" s="74"/>
      <c r="N368" s="74"/>
      <c r="O368" s="74"/>
      <c r="P368" s="74"/>
      <c r="Q368" s="74"/>
      <c r="R368" s="74"/>
      <c r="S368" s="74"/>
      <c r="T368" s="74"/>
      <c r="U368" s="74"/>
      <c r="V368" s="74"/>
      <c r="W368" s="74"/>
      <c r="X368" s="74"/>
      <c r="Y368" s="74"/>
      <c r="Z368" s="74"/>
    </row>
    <row r="369" spans="1:26" ht="15.75" customHeight="1" x14ac:dyDescent="0.45">
      <c r="A369" s="74"/>
      <c r="B369" s="74"/>
      <c r="C369" s="74"/>
      <c r="D369" s="74"/>
      <c r="E369" s="74"/>
      <c r="F369" s="74"/>
      <c r="G369" s="74"/>
      <c r="H369" s="74"/>
      <c r="I369" s="74"/>
      <c r="J369" s="74"/>
      <c r="K369" s="74"/>
      <c r="L369" s="74"/>
      <c r="M369" s="74"/>
      <c r="N369" s="74"/>
      <c r="O369" s="74"/>
      <c r="P369" s="74"/>
      <c r="Q369" s="74"/>
      <c r="R369" s="74"/>
      <c r="S369" s="74"/>
      <c r="T369" s="74"/>
      <c r="U369" s="74"/>
      <c r="V369" s="74"/>
      <c r="W369" s="74"/>
      <c r="X369" s="74"/>
      <c r="Y369" s="74"/>
      <c r="Z369" s="74"/>
    </row>
    <row r="370" spans="1:26" ht="15.75" customHeight="1" x14ac:dyDescent="0.45">
      <c r="A370" s="74"/>
      <c r="B370" s="74"/>
      <c r="C370" s="74"/>
      <c r="D370" s="74"/>
      <c r="E370" s="74"/>
      <c r="F370" s="74"/>
      <c r="G370" s="74"/>
      <c r="H370" s="74"/>
      <c r="I370" s="74"/>
      <c r="J370" s="74"/>
      <c r="K370" s="74"/>
      <c r="L370" s="74"/>
      <c r="M370" s="74"/>
      <c r="N370" s="74"/>
      <c r="O370" s="74"/>
      <c r="P370" s="74"/>
      <c r="Q370" s="74"/>
      <c r="R370" s="74"/>
      <c r="S370" s="74"/>
      <c r="T370" s="74"/>
      <c r="U370" s="74"/>
      <c r="V370" s="74"/>
      <c r="W370" s="74"/>
      <c r="X370" s="74"/>
      <c r="Y370" s="74"/>
      <c r="Z370" s="74"/>
    </row>
    <row r="371" spans="1:26" ht="15.75" customHeight="1" x14ac:dyDescent="0.45">
      <c r="A371" s="74"/>
      <c r="B371" s="74"/>
      <c r="C371" s="74"/>
      <c r="D371" s="74"/>
      <c r="E371" s="74"/>
      <c r="F371" s="74"/>
      <c r="G371" s="74"/>
      <c r="H371" s="74"/>
      <c r="I371" s="74"/>
      <c r="J371" s="74"/>
      <c r="K371" s="74"/>
      <c r="L371" s="74"/>
      <c r="M371" s="74"/>
      <c r="N371" s="74"/>
      <c r="O371" s="74"/>
      <c r="P371" s="74"/>
      <c r="Q371" s="74"/>
      <c r="R371" s="74"/>
      <c r="S371" s="74"/>
      <c r="T371" s="74"/>
      <c r="U371" s="74"/>
      <c r="V371" s="74"/>
      <c r="W371" s="74"/>
      <c r="X371" s="74"/>
      <c r="Y371" s="74"/>
      <c r="Z371" s="74"/>
    </row>
    <row r="372" spans="1:26" ht="15.75" customHeight="1" x14ac:dyDescent="0.45">
      <c r="A372" s="74"/>
      <c r="B372" s="74"/>
      <c r="C372" s="74"/>
      <c r="D372" s="74"/>
      <c r="E372" s="74"/>
      <c r="F372" s="74"/>
      <c r="G372" s="74"/>
      <c r="H372" s="74"/>
      <c r="I372" s="74"/>
      <c r="J372" s="74"/>
      <c r="K372" s="74"/>
      <c r="L372" s="74"/>
      <c r="M372" s="74"/>
      <c r="N372" s="74"/>
      <c r="O372" s="74"/>
      <c r="P372" s="74"/>
      <c r="Q372" s="74"/>
      <c r="R372" s="74"/>
      <c r="S372" s="74"/>
      <c r="T372" s="74"/>
      <c r="U372" s="74"/>
      <c r="V372" s="74"/>
      <c r="W372" s="74"/>
      <c r="X372" s="74"/>
      <c r="Y372" s="74"/>
      <c r="Z372" s="74"/>
    </row>
    <row r="373" spans="1:26" ht="15.75" customHeight="1" x14ac:dyDescent="0.45">
      <c r="A373" s="74"/>
      <c r="B373" s="74"/>
      <c r="C373" s="74"/>
      <c r="D373" s="74"/>
      <c r="E373" s="74"/>
      <c r="F373" s="74"/>
      <c r="G373" s="74"/>
      <c r="H373" s="74"/>
      <c r="I373" s="74"/>
      <c r="J373" s="74"/>
      <c r="K373" s="74"/>
      <c r="L373" s="74"/>
      <c r="M373" s="74"/>
      <c r="N373" s="74"/>
      <c r="O373" s="74"/>
      <c r="P373" s="74"/>
      <c r="Q373" s="74"/>
      <c r="R373" s="74"/>
      <c r="S373" s="74"/>
      <c r="T373" s="74"/>
      <c r="U373" s="74"/>
      <c r="V373" s="74"/>
      <c r="W373" s="74"/>
      <c r="X373" s="74"/>
      <c r="Y373" s="74"/>
      <c r="Z373" s="74"/>
    </row>
    <row r="374" spans="1:26" ht="15.75" customHeight="1" x14ac:dyDescent="0.45">
      <c r="A374" s="74"/>
      <c r="B374" s="74"/>
      <c r="C374" s="74"/>
      <c r="D374" s="74"/>
      <c r="E374" s="74"/>
      <c r="F374" s="74"/>
      <c r="G374" s="74"/>
      <c r="H374" s="74"/>
      <c r="I374" s="74"/>
      <c r="J374" s="74"/>
      <c r="K374" s="74"/>
      <c r="L374" s="74"/>
      <c r="M374" s="74"/>
      <c r="N374" s="74"/>
      <c r="O374" s="74"/>
      <c r="P374" s="74"/>
      <c r="Q374" s="74"/>
      <c r="R374" s="74"/>
      <c r="S374" s="74"/>
      <c r="T374" s="74"/>
      <c r="U374" s="74"/>
      <c r="V374" s="74"/>
      <c r="W374" s="74"/>
      <c r="X374" s="74"/>
      <c r="Y374" s="74"/>
      <c r="Z374" s="74"/>
    </row>
    <row r="375" spans="1:26" ht="15.75" customHeight="1" x14ac:dyDescent="0.45">
      <c r="A375" s="74"/>
      <c r="B375" s="74"/>
      <c r="C375" s="74"/>
      <c r="D375" s="74"/>
      <c r="E375" s="74"/>
      <c r="F375" s="74"/>
      <c r="G375" s="74"/>
      <c r="H375" s="74"/>
      <c r="I375" s="74"/>
      <c r="J375" s="74"/>
      <c r="K375" s="74"/>
      <c r="L375" s="74"/>
      <c r="M375" s="74"/>
      <c r="N375" s="74"/>
      <c r="O375" s="74"/>
      <c r="P375" s="74"/>
      <c r="Q375" s="74"/>
      <c r="R375" s="74"/>
      <c r="S375" s="74"/>
      <c r="T375" s="74"/>
      <c r="U375" s="74"/>
      <c r="V375" s="74"/>
      <c r="W375" s="74"/>
      <c r="X375" s="74"/>
      <c r="Y375" s="74"/>
      <c r="Z375" s="74"/>
    </row>
    <row r="376" spans="1:26" ht="15.75" customHeight="1" x14ac:dyDescent="0.45">
      <c r="A376" s="74"/>
      <c r="B376" s="74"/>
      <c r="C376" s="74"/>
      <c r="D376" s="74"/>
      <c r="E376" s="74"/>
      <c r="F376" s="74"/>
      <c r="G376" s="74"/>
      <c r="H376" s="74"/>
      <c r="I376" s="74"/>
      <c r="J376" s="74"/>
      <c r="K376" s="74"/>
      <c r="L376" s="74"/>
      <c r="M376" s="74"/>
      <c r="N376" s="74"/>
      <c r="O376" s="74"/>
      <c r="P376" s="74"/>
      <c r="Q376" s="74"/>
      <c r="R376" s="74"/>
      <c r="S376" s="74"/>
      <c r="T376" s="74"/>
      <c r="U376" s="74"/>
      <c r="V376" s="74"/>
      <c r="W376" s="74"/>
      <c r="X376" s="74"/>
      <c r="Y376" s="74"/>
      <c r="Z376" s="74"/>
    </row>
    <row r="377" spans="1:26" ht="15.75" customHeight="1" x14ac:dyDescent="0.45">
      <c r="A377" s="74"/>
      <c r="B377" s="74"/>
      <c r="C377" s="74"/>
      <c r="D377" s="74"/>
      <c r="E377" s="74"/>
      <c r="F377" s="74"/>
      <c r="G377" s="74"/>
      <c r="H377" s="74"/>
      <c r="I377" s="74"/>
      <c r="J377" s="74"/>
      <c r="K377" s="74"/>
      <c r="L377" s="74"/>
      <c r="M377" s="74"/>
      <c r="N377" s="74"/>
      <c r="O377" s="74"/>
      <c r="P377" s="74"/>
      <c r="Q377" s="74"/>
      <c r="R377" s="74"/>
      <c r="S377" s="74"/>
      <c r="T377" s="74"/>
      <c r="U377" s="74"/>
      <c r="V377" s="74"/>
      <c r="W377" s="74"/>
      <c r="X377" s="74"/>
      <c r="Y377" s="74"/>
      <c r="Z377" s="74"/>
    </row>
    <row r="378" spans="1:26" ht="15.75" customHeight="1" x14ac:dyDescent="0.45">
      <c r="A378" s="74"/>
      <c r="B378" s="74"/>
      <c r="C378" s="74"/>
      <c r="D378" s="74"/>
      <c r="E378" s="74"/>
      <c r="F378" s="74"/>
      <c r="G378" s="74"/>
      <c r="H378" s="74"/>
      <c r="I378" s="74"/>
      <c r="J378" s="74"/>
      <c r="K378" s="74"/>
      <c r="L378" s="74"/>
      <c r="M378" s="74"/>
      <c r="N378" s="74"/>
      <c r="O378" s="74"/>
      <c r="P378" s="74"/>
      <c r="Q378" s="74"/>
      <c r="R378" s="74"/>
      <c r="S378" s="74"/>
      <c r="T378" s="74"/>
      <c r="U378" s="74"/>
      <c r="V378" s="74"/>
      <c r="W378" s="74"/>
      <c r="X378" s="74"/>
      <c r="Y378" s="74"/>
      <c r="Z378" s="74"/>
    </row>
    <row r="379" spans="1:26" ht="15.75" customHeight="1" x14ac:dyDescent="0.45">
      <c r="A379" s="74"/>
      <c r="B379" s="74"/>
      <c r="C379" s="74"/>
      <c r="D379" s="74"/>
      <c r="E379" s="74"/>
      <c r="F379" s="74"/>
      <c r="G379" s="74"/>
      <c r="H379" s="74"/>
      <c r="I379" s="74"/>
      <c r="J379" s="74"/>
      <c r="K379" s="74"/>
      <c r="L379" s="74"/>
      <c r="M379" s="74"/>
      <c r="N379" s="74"/>
      <c r="O379" s="74"/>
      <c r="P379" s="74"/>
      <c r="Q379" s="74"/>
      <c r="R379" s="74"/>
      <c r="S379" s="74"/>
      <c r="T379" s="74"/>
      <c r="U379" s="74"/>
      <c r="V379" s="74"/>
      <c r="W379" s="74"/>
      <c r="X379" s="74"/>
      <c r="Y379" s="74"/>
      <c r="Z379" s="74"/>
    </row>
    <row r="380" spans="1:26" ht="15.75" customHeight="1" x14ac:dyDescent="0.45">
      <c r="A380" s="74"/>
      <c r="B380" s="74"/>
      <c r="C380" s="74"/>
      <c r="D380" s="74"/>
      <c r="E380" s="74"/>
      <c r="F380" s="74"/>
      <c r="G380" s="74"/>
      <c r="H380" s="74"/>
      <c r="I380" s="74"/>
      <c r="J380" s="74"/>
      <c r="K380" s="74"/>
      <c r="L380" s="74"/>
      <c r="M380" s="74"/>
      <c r="N380" s="74"/>
      <c r="O380" s="74"/>
      <c r="P380" s="74"/>
      <c r="Q380" s="74"/>
      <c r="R380" s="74"/>
      <c r="S380" s="74"/>
      <c r="T380" s="74"/>
      <c r="U380" s="74"/>
      <c r="V380" s="74"/>
      <c r="W380" s="74"/>
      <c r="X380" s="74"/>
      <c r="Y380" s="74"/>
      <c r="Z380" s="74"/>
    </row>
    <row r="381" spans="1:26" ht="15.75" customHeight="1" x14ac:dyDescent="0.45">
      <c r="A381" s="74"/>
      <c r="B381" s="74"/>
      <c r="C381" s="74"/>
      <c r="D381" s="74"/>
      <c r="E381" s="74"/>
      <c r="F381" s="74"/>
      <c r="G381" s="74"/>
      <c r="H381" s="74"/>
      <c r="I381" s="74"/>
      <c r="J381" s="74"/>
      <c r="K381" s="74"/>
      <c r="L381" s="74"/>
      <c r="M381" s="74"/>
      <c r="N381" s="74"/>
      <c r="O381" s="74"/>
      <c r="P381" s="74"/>
      <c r="Q381" s="74"/>
      <c r="R381" s="74"/>
      <c r="S381" s="74"/>
      <c r="T381" s="74"/>
      <c r="U381" s="74"/>
      <c r="V381" s="74"/>
      <c r="W381" s="74"/>
      <c r="X381" s="74"/>
      <c r="Y381" s="74"/>
      <c r="Z381" s="74"/>
    </row>
    <row r="382" spans="1:26" ht="15.75" customHeight="1" x14ac:dyDescent="0.45">
      <c r="A382" s="74"/>
      <c r="B382" s="74"/>
      <c r="C382" s="74"/>
      <c r="D382" s="74"/>
      <c r="E382" s="74"/>
      <c r="F382" s="74"/>
      <c r="G382" s="74"/>
      <c r="H382" s="74"/>
      <c r="I382" s="74"/>
      <c r="J382" s="74"/>
      <c r="K382" s="74"/>
      <c r="L382" s="74"/>
      <c r="M382" s="74"/>
      <c r="N382" s="74"/>
      <c r="O382" s="74"/>
      <c r="P382" s="74"/>
      <c r="Q382" s="74"/>
      <c r="R382" s="74"/>
      <c r="S382" s="74"/>
      <c r="T382" s="74"/>
      <c r="U382" s="74"/>
      <c r="V382" s="74"/>
      <c r="W382" s="74"/>
      <c r="X382" s="74"/>
      <c r="Y382" s="74"/>
      <c r="Z382" s="74"/>
    </row>
    <row r="383" spans="1:26" ht="15.75" customHeight="1" x14ac:dyDescent="0.45">
      <c r="A383" s="74"/>
      <c r="B383" s="74"/>
      <c r="C383" s="74"/>
      <c r="D383" s="74"/>
      <c r="E383" s="74"/>
      <c r="F383" s="74"/>
      <c r="G383" s="74"/>
      <c r="H383" s="74"/>
      <c r="I383" s="74"/>
      <c r="J383" s="74"/>
      <c r="K383" s="74"/>
      <c r="L383" s="74"/>
      <c r="M383" s="74"/>
      <c r="N383" s="74"/>
      <c r="O383" s="74"/>
      <c r="P383" s="74"/>
      <c r="Q383" s="74"/>
      <c r="R383" s="74"/>
      <c r="S383" s="74"/>
      <c r="T383" s="74"/>
      <c r="U383" s="74"/>
      <c r="V383" s="74"/>
      <c r="W383" s="74"/>
      <c r="X383" s="74"/>
      <c r="Y383" s="74"/>
      <c r="Z383" s="74"/>
    </row>
    <row r="384" spans="1:26" ht="15.75" customHeight="1" x14ac:dyDescent="0.45">
      <c r="A384" s="74"/>
      <c r="B384" s="74"/>
      <c r="C384" s="74"/>
      <c r="D384" s="74"/>
      <c r="E384" s="74"/>
      <c r="F384" s="74"/>
      <c r="G384" s="74"/>
      <c r="H384" s="74"/>
      <c r="I384" s="74"/>
      <c r="J384" s="74"/>
      <c r="K384" s="74"/>
      <c r="L384" s="74"/>
      <c r="M384" s="74"/>
      <c r="N384" s="74"/>
      <c r="O384" s="74"/>
      <c r="P384" s="74"/>
      <c r="Q384" s="74"/>
      <c r="R384" s="74"/>
      <c r="S384" s="74"/>
      <c r="T384" s="74"/>
      <c r="U384" s="74"/>
      <c r="V384" s="74"/>
      <c r="W384" s="74"/>
      <c r="X384" s="74"/>
      <c r="Y384" s="74"/>
      <c r="Z384" s="74"/>
    </row>
    <row r="385" spans="1:26" ht="15.75" customHeight="1" x14ac:dyDescent="0.45">
      <c r="A385" s="74"/>
      <c r="B385" s="74"/>
      <c r="C385" s="74"/>
      <c r="D385" s="74"/>
      <c r="E385" s="74"/>
      <c r="F385" s="74"/>
      <c r="G385" s="74"/>
      <c r="H385" s="74"/>
      <c r="I385" s="74"/>
      <c r="J385" s="74"/>
      <c r="K385" s="74"/>
      <c r="L385" s="74"/>
      <c r="M385" s="74"/>
      <c r="N385" s="74"/>
      <c r="O385" s="74"/>
      <c r="P385" s="74"/>
      <c r="Q385" s="74"/>
      <c r="R385" s="74"/>
      <c r="S385" s="74"/>
      <c r="T385" s="74"/>
      <c r="U385" s="74"/>
      <c r="V385" s="74"/>
      <c r="W385" s="74"/>
      <c r="X385" s="74"/>
      <c r="Y385" s="74"/>
      <c r="Z385" s="74"/>
    </row>
    <row r="386" spans="1:26" ht="15.75" customHeight="1" x14ac:dyDescent="0.45">
      <c r="A386" s="74"/>
      <c r="B386" s="74"/>
      <c r="C386" s="74"/>
      <c r="D386" s="74"/>
      <c r="E386" s="74"/>
      <c r="F386" s="74"/>
      <c r="G386" s="74"/>
      <c r="H386" s="74"/>
      <c r="I386" s="74"/>
      <c r="J386" s="74"/>
      <c r="K386" s="74"/>
      <c r="L386" s="74"/>
      <c r="M386" s="74"/>
      <c r="N386" s="74"/>
      <c r="O386" s="74"/>
      <c r="P386" s="74"/>
      <c r="Q386" s="74"/>
      <c r="R386" s="74"/>
      <c r="S386" s="74"/>
      <c r="T386" s="74"/>
      <c r="U386" s="74"/>
      <c r="V386" s="74"/>
      <c r="W386" s="74"/>
      <c r="X386" s="74"/>
      <c r="Y386" s="74"/>
      <c r="Z386" s="74"/>
    </row>
    <row r="387" spans="1:26" ht="15.75" customHeight="1" x14ac:dyDescent="0.45">
      <c r="A387" s="74"/>
      <c r="B387" s="74"/>
      <c r="C387" s="74"/>
      <c r="D387" s="74"/>
      <c r="E387" s="74"/>
      <c r="F387" s="74"/>
      <c r="G387" s="74"/>
      <c r="H387" s="74"/>
      <c r="I387" s="74"/>
      <c r="J387" s="74"/>
      <c r="K387" s="74"/>
      <c r="L387" s="74"/>
      <c r="M387" s="74"/>
      <c r="N387" s="74"/>
      <c r="O387" s="74"/>
      <c r="P387" s="74"/>
      <c r="Q387" s="74"/>
      <c r="R387" s="74"/>
      <c r="S387" s="74"/>
      <c r="T387" s="74"/>
      <c r="U387" s="74"/>
      <c r="V387" s="74"/>
      <c r="W387" s="74"/>
      <c r="X387" s="74"/>
      <c r="Y387" s="74"/>
      <c r="Z387" s="74"/>
    </row>
    <row r="388" spans="1:26" ht="15.75" customHeight="1" x14ac:dyDescent="0.45">
      <c r="A388" s="74"/>
      <c r="B388" s="74"/>
      <c r="C388" s="74"/>
      <c r="D388" s="74"/>
      <c r="E388" s="74"/>
      <c r="F388" s="74"/>
      <c r="G388" s="74"/>
      <c r="H388" s="74"/>
      <c r="I388" s="74"/>
      <c r="J388" s="74"/>
      <c r="K388" s="74"/>
      <c r="L388" s="74"/>
      <c r="M388" s="74"/>
      <c r="N388" s="74"/>
      <c r="O388" s="74"/>
      <c r="P388" s="74"/>
      <c r="Q388" s="74"/>
      <c r="R388" s="74"/>
      <c r="S388" s="74"/>
      <c r="T388" s="74"/>
      <c r="U388" s="74"/>
      <c r="V388" s="74"/>
      <c r="W388" s="74"/>
      <c r="X388" s="74"/>
      <c r="Y388" s="74"/>
      <c r="Z388" s="74"/>
    </row>
    <row r="389" spans="1:26" ht="15.75" customHeight="1" x14ac:dyDescent="0.45">
      <c r="A389" s="74"/>
      <c r="B389" s="74"/>
      <c r="C389" s="74"/>
      <c r="D389" s="74"/>
      <c r="E389" s="74"/>
      <c r="F389" s="74"/>
      <c r="G389" s="74"/>
      <c r="H389" s="74"/>
      <c r="I389" s="74"/>
      <c r="J389" s="74"/>
      <c r="K389" s="74"/>
      <c r="L389" s="74"/>
      <c r="M389" s="74"/>
      <c r="N389" s="74"/>
      <c r="O389" s="74"/>
      <c r="P389" s="74"/>
      <c r="Q389" s="74"/>
      <c r="R389" s="74"/>
      <c r="S389" s="74"/>
      <c r="T389" s="74"/>
      <c r="U389" s="74"/>
      <c r="V389" s="74"/>
      <c r="W389" s="74"/>
      <c r="X389" s="74"/>
      <c r="Y389" s="74"/>
      <c r="Z389" s="74"/>
    </row>
    <row r="390" spans="1:26" ht="15.75" customHeight="1" x14ac:dyDescent="0.45">
      <c r="A390" s="74"/>
      <c r="B390" s="74"/>
      <c r="C390" s="74"/>
      <c r="D390" s="74"/>
      <c r="E390" s="74"/>
      <c r="F390" s="74"/>
      <c r="G390" s="74"/>
      <c r="H390" s="74"/>
      <c r="I390" s="74"/>
      <c r="J390" s="74"/>
      <c r="K390" s="74"/>
      <c r="L390" s="74"/>
      <c r="M390" s="74"/>
      <c r="N390" s="74"/>
      <c r="O390" s="74"/>
      <c r="P390" s="74"/>
      <c r="Q390" s="74"/>
      <c r="R390" s="74"/>
      <c r="S390" s="74"/>
      <c r="T390" s="74"/>
      <c r="U390" s="74"/>
      <c r="V390" s="74"/>
      <c r="W390" s="74"/>
      <c r="X390" s="74"/>
      <c r="Y390" s="74"/>
      <c r="Z390" s="74"/>
    </row>
    <row r="391" spans="1:26" ht="15.75" customHeight="1" x14ac:dyDescent="0.45">
      <c r="A391" s="74"/>
      <c r="B391" s="74"/>
      <c r="C391" s="74"/>
      <c r="D391" s="74"/>
      <c r="E391" s="74"/>
      <c r="F391" s="74"/>
      <c r="G391" s="74"/>
      <c r="H391" s="74"/>
      <c r="I391" s="74"/>
      <c r="J391" s="74"/>
      <c r="K391" s="74"/>
      <c r="L391" s="74"/>
      <c r="M391" s="74"/>
      <c r="N391" s="74"/>
      <c r="O391" s="74"/>
      <c r="P391" s="74"/>
      <c r="Q391" s="74"/>
      <c r="R391" s="74"/>
      <c r="S391" s="74"/>
      <c r="T391" s="74"/>
      <c r="U391" s="74"/>
      <c r="V391" s="74"/>
      <c r="W391" s="74"/>
      <c r="X391" s="74"/>
      <c r="Y391" s="74"/>
      <c r="Z391" s="74"/>
    </row>
    <row r="392" spans="1:26" ht="15.75" customHeight="1" x14ac:dyDescent="0.45">
      <c r="A392" s="74"/>
      <c r="B392" s="74"/>
      <c r="C392" s="74"/>
      <c r="D392" s="74"/>
      <c r="E392" s="74"/>
      <c r="F392" s="74"/>
      <c r="G392" s="74"/>
      <c r="H392" s="74"/>
      <c r="I392" s="74"/>
      <c r="J392" s="74"/>
      <c r="K392" s="74"/>
      <c r="L392" s="74"/>
      <c r="M392" s="74"/>
      <c r="N392" s="74"/>
      <c r="O392" s="74"/>
      <c r="P392" s="74"/>
      <c r="Q392" s="74"/>
      <c r="R392" s="74"/>
      <c r="S392" s="74"/>
      <c r="T392" s="74"/>
      <c r="U392" s="74"/>
      <c r="V392" s="74"/>
      <c r="W392" s="74"/>
      <c r="X392" s="74"/>
      <c r="Y392" s="74"/>
      <c r="Z392" s="74"/>
    </row>
    <row r="393" spans="1:26" ht="15.75" customHeight="1" x14ac:dyDescent="0.45">
      <c r="A393" s="74"/>
      <c r="B393" s="74"/>
      <c r="C393" s="74"/>
      <c r="D393" s="74"/>
      <c r="E393" s="74"/>
      <c r="F393" s="74"/>
      <c r="G393" s="74"/>
      <c r="H393" s="74"/>
      <c r="I393" s="74"/>
      <c r="J393" s="74"/>
      <c r="K393" s="74"/>
      <c r="L393" s="74"/>
      <c r="M393" s="74"/>
      <c r="N393" s="74"/>
      <c r="O393" s="74"/>
      <c r="P393" s="74"/>
      <c r="Q393" s="74"/>
      <c r="R393" s="74"/>
      <c r="S393" s="74"/>
      <c r="T393" s="74"/>
      <c r="U393" s="74"/>
      <c r="V393" s="74"/>
      <c r="W393" s="74"/>
      <c r="X393" s="74"/>
      <c r="Y393" s="74"/>
      <c r="Z393" s="74"/>
    </row>
    <row r="394" spans="1:26" ht="15.75" customHeight="1" x14ac:dyDescent="0.45">
      <c r="A394" s="74"/>
      <c r="B394" s="74"/>
      <c r="C394" s="74"/>
      <c r="D394" s="74"/>
      <c r="E394" s="74"/>
      <c r="F394" s="74"/>
      <c r="G394" s="74"/>
      <c r="H394" s="74"/>
      <c r="I394" s="74"/>
      <c r="J394" s="74"/>
      <c r="K394" s="74"/>
      <c r="L394" s="74"/>
      <c r="M394" s="74"/>
      <c r="N394" s="74"/>
      <c r="O394" s="74"/>
      <c r="P394" s="74"/>
      <c r="Q394" s="74"/>
      <c r="R394" s="74"/>
      <c r="S394" s="74"/>
      <c r="T394" s="74"/>
      <c r="U394" s="74"/>
      <c r="V394" s="74"/>
      <c r="W394" s="74"/>
      <c r="X394" s="74"/>
      <c r="Y394" s="74"/>
      <c r="Z394" s="74"/>
    </row>
    <row r="395" spans="1:26" ht="15.75" customHeight="1" x14ac:dyDescent="0.45">
      <c r="A395" s="74"/>
      <c r="B395" s="74"/>
      <c r="C395" s="74"/>
      <c r="D395" s="74"/>
      <c r="E395" s="74"/>
      <c r="F395" s="74"/>
      <c r="G395" s="74"/>
      <c r="H395" s="74"/>
      <c r="I395" s="74"/>
      <c r="J395" s="74"/>
      <c r="K395" s="74"/>
      <c r="L395" s="74"/>
      <c r="M395" s="74"/>
      <c r="N395" s="74"/>
      <c r="O395" s="74"/>
      <c r="P395" s="74"/>
      <c r="Q395" s="74"/>
      <c r="R395" s="74"/>
      <c r="S395" s="74"/>
      <c r="T395" s="74"/>
      <c r="U395" s="74"/>
      <c r="V395" s="74"/>
      <c r="W395" s="74"/>
      <c r="X395" s="74"/>
      <c r="Y395" s="74"/>
      <c r="Z395" s="74"/>
    </row>
    <row r="396" spans="1:26" ht="15.75" customHeight="1" x14ac:dyDescent="0.45">
      <c r="A396" s="74"/>
      <c r="B396" s="74"/>
      <c r="C396" s="74"/>
      <c r="D396" s="74"/>
      <c r="E396" s="74"/>
      <c r="F396" s="74"/>
      <c r="G396" s="74"/>
      <c r="H396" s="74"/>
      <c r="I396" s="74"/>
      <c r="J396" s="74"/>
      <c r="K396" s="74"/>
      <c r="L396" s="74"/>
      <c r="M396" s="74"/>
      <c r="N396" s="74"/>
      <c r="O396" s="74"/>
      <c r="P396" s="74"/>
      <c r="Q396" s="74"/>
      <c r="R396" s="74"/>
      <c r="S396" s="74"/>
      <c r="T396" s="74"/>
      <c r="U396" s="74"/>
      <c r="V396" s="74"/>
      <c r="W396" s="74"/>
      <c r="X396" s="74"/>
      <c r="Y396" s="74"/>
      <c r="Z396" s="74"/>
    </row>
    <row r="397" spans="1:26" ht="15.75" customHeight="1" x14ac:dyDescent="0.45">
      <c r="A397" s="74"/>
      <c r="B397" s="74"/>
      <c r="C397" s="74"/>
      <c r="D397" s="74"/>
      <c r="E397" s="74"/>
      <c r="F397" s="74"/>
      <c r="G397" s="74"/>
      <c r="H397" s="74"/>
      <c r="I397" s="74"/>
      <c r="J397" s="74"/>
      <c r="K397" s="74"/>
      <c r="L397" s="74"/>
      <c r="M397" s="74"/>
      <c r="N397" s="74"/>
      <c r="O397" s="74"/>
      <c r="P397" s="74"/>
      <c r="Q397" s="74"/>
      <c r="R397" s="74"/>
      <c r="S397" s="74"/>
      <c r="T397" s="74"/>
      <c r="U397" s="74"/>
      <c r="V397" s="74"/>
      <c r="W397" s="74"/>
      <c r="X397" s="74"/>
      <c r="Y397" s="74"/>
      <c r="Z397" s="74"/>
    </row>
    <row r="398" spans="1:26" ht="15.75" customHeight="1" x14ac:dyDescent="0.45">
      <c r="A398" s="74"/>
      <c r="B398" s="74"/>
      <c r="C398" s="74"/>
      <c r="D398" s="74"/>
      <c r="E398" s="74"/>
      <c r="F398" s="74"/>
      <c r="G398" s="74"/>
      <c r="H398" s="74"/>
      <c r="I398" s="74"/>
      <c r="J398" s="74"/>
      <c r="K398" s="74"/>
      <c r="L398" s="74"/>
      <c r="M398" s="74"/>
      <c r="N398" s="74"/>
      <c r="O398" s="74"/>
      <c r="P398" s="74"/>
      <c r="Q398" s="74"/>
      <c r="R398" s="74"/>
      <c r="S398" s="74"/>
      <c r="T398" s="74"/>
      <c r="U398" s="74"/>
      <c r="V398" s="74"/>
      <c r="W398" s="74"/>
      <c r="X398" s="74"/>
      <c r="Y398" s="74"/>
      <c r="Z398" s="74"/>
    </row>
    <row r="399" spans="1:26" ht="15.75" customHeight="1" x14ac:dyDescent="0.45">
      <c r="A399" s="74"/>
      <c r="B399" s="74"/>
      <c r="C399" s="74"/>
      <c r="D399" s="74"/>
      <c r="E399" s="74"/>
      <c r="F399" s="74"/>
      <c r="G399" s="74"/>
      <c r="H399" s="74"/>
      <c r="I399" s="74"/>
      <c r="J399" s="74"/>
      <c r="K399" s="74"/>
      <c r="L399" s="74"/>
      <c r="M399" s="74"/>
      <c r="N399" s="74"/>
      <c r="O399" s="74"/>
      <c r="P399" s="74"/>
      <c r="Q399" s="74"/>
      <c r="R399" s="74"/>
      <c r="S399" s="74"/>
      <c r="T399" s="74"/>
      <c r="U399" s="74"/>
      <c r="V399" s="74"/>
      <c r="W399" s="74"/>
      <c r="X399" s="74"/>
      <c r="Y399" s="74"/>
      <c r="Z399" s="74"/>
    </row>
    <row r="400" spans="1:26" ht="15.75" customHeight="1" x14ac:dyDescent="0.45">
      <c r="A400" s="74"/>
      <c r="B400" s="74"/>
      <c r="C400" s="74"/>
      <c r="D400" s="74"/>
      <c r="E400" s="74"/>
      <c r="F400" s="74"/>
      <c r="G400" s="74"/>
      <c r="H400" s="74"/>
      <c r="I400" s="74"/>
      <c r="J400" s="74"/>
      <c r="K400" s="74"/>
      <c r="L400" s="74"/>
      <c r="M400" s="74"/>
      <c r="N400" s="74"/>
      <c r="O400" s="74"/>
      <c r="P400" s="74"/>
      <c r="Q400" s="74"/>
      <c r="R400" s="74"/>
      <c r="S400" s="74"/>
      <c r="T400" s="74"/>
      <c r="U400" s="74"/>
      <c r="V400" s="74"/>
      <c r="W400" s="74"/>
      <c r="X400" s="74"/>
      <c r="Y400" s="74"/>
      <c r="Z400" s="74"/>
    </row>
    <row r="401" spans="1:26" ht="15.75" customHeight="1" x14ac:dyDescent="0.45">
      <c r="A401" s="74"/>
      <c r="B401" s="74"/>
      <c r="C401" s="74"/>
      <c r="D401" s="74"/>
      <c r="E401" s="74"/>
      <c r="F401" s="74"/>
      <c r="G401" s="74"/>
      <c r="H401" s="74"/>
      <c r="I401" s="74"/>
      <c r="J401" s="74"/>
      <c r="K401" s="74"/>
      <c r="L401" s="74"/>
      <c r="M401" s="74"/>
      <c r="N401" s="74"/>
      <c r="O401" s="74"/>
      <c r="P401" s="74"/>
      <c r="Q401" s="74"/>
      <c r="R401" s="74"/>
      <c r="S401" s="74"/>
      <c r="T401" s="74"/>
      <c r="U401" s="74"/>
      <c r="V401" s="74"/>
      <c r="W401" s="74"/>
      <c r="X401" s="74"/>
      <c r="Y401" s="74"/>
      <c r="Z401" s="74"/>
    </row>
    <row r="402" spans="1:26" ht="15.75" customHeight="1" x14ac:dyDescent="0.45">
      <c r="A402" s="74"/>
      <c r="B402" s="74"/>
      <c r="C402" s="74"/>
      <c r="D402" s="74"/>
      <c r="E402" s="74"/>
      <c r="F402" s="74"/>
      <c r="G402" s="74"/>
      <c r="H402" s="74"/>
      <c r="I402" s="74"/>
      <c r="J402" s="74"/>
      <c r="K402" s="74"/>
      <c r="L402" s="74"/>
      <c r="M402" s="74"/>
      <c r="N402" s="74"/>
      <c r="O402" s="74"/>
      <c r="P402" s="74"/>
      <c r="Q402" s="74"/>
      <c r="R402" s="74"/>
      <c r="S402" s="74"/>
      <c r="T402" s="74"/>
      <c r="U402" s="74"/>
      <c r="V402" s="74"/>
      <c r="W402" s="74"/>
      <c r="X402" s="74"/>
      <c r="Y402" s="74"/>
      <c r="Z402" s="74"/>
    </row>
    <row r="403" spans="1:26" ht="15.75" customHeight="1" x14ac:dyDescent="0.45">
      <c r="A403" s="74"/>
      <c r="B403" s="74"/>
      <c r="C403" s="74"/>
      <c r="D403" s="74"/>
      <c r="E403" s="74"/>
      <c r="F403" s="74"/>
      <c r="G403" s="74"/>
      <c r="H403" s="74"/>
      <c r="I403" s="74"/>
      <c r="J403" s="74"/>
      <c r="K403" s="74"/>
      <c r="L403" s="74"/>
      <c r="M403" s="74"/>
      <c r="N403" s="74"/>
      <c r="O403" s="74"/>
      <c r="P403" s="74"/>
      <c r="Q403" s="74"/>
      <c r="R403" s="74"/>
      <c r="S403" s="74"/>
      <c r="T403" s="74"/>
      <c r="U403" s="74"/>
      <c r="V403" s="74"/>
      <c r="W403" s="74"/>
      <c r="X403" s="74"/>
      <c r="Y403" s="74"/>
      <c r="Z403" s="74"/>
    </row>
    <row r="404" spans="1:26" ht="15.75" customHeight="1" x14ac:dyDescent="0.45">
      <c r="A404" s="74"/>
      <c r="B404" s="74"/>
      <c r="C404" s="74"/>
      <c r="D404" s="74"/>
      <c r="E404" s="74"/>
      <c r="F404" s="74"/>
      <c r="G404" s="74"/>
      <c r="H404" s="74"/>
      <c r="I404" s="74"/>
      <c r="J404" s="74"/>
      <c r="K404" s="74"/>
      <c r="L404" s="74"/>
      <c r="M404" s="74"/>
      <c r="N404" s="74"/>
      <c r="O404" s="74"/>
      <c r="P404" s="74"/>
      <c r="Q404" s="74"/>
      <c r="R404" s="74"/>
      <c r="S404" s="74"/>
      <c r="T404" s="74"/>
      <c r="U404" s="74"/>
      <c r="V404" s="74"/>
      <c r="W404" s="74"/>
      <c r="X404" s="74"/>
      <c r="Y404" s="74"/>
      <c r="Z404" s="74"/>
    </row>
    <row r="405" spans="1:26" ht="15.75" customHeight="1" x14ac:dyDescent="0.45">
      <c r="A405" s="74"/>
      <c r="B405" s="74"/>
      <c r="C405" s="74"/>
      <c r="D405" s="74"/>
      <c r="E405" s="74"/>
      <c r="F405" s="74"/>
      <c r="G405" s="74"/>
      <c r="H405" s="74"/>
      <c r="I405" s="74"/>
      <c r="J405" s="74"/>
      <c r="K405" s="74"/>
      <c r="L405" s="74"/>
      <c r="M405" s="74"/>
      <c r="N405" s="74"/>
      <c r="O405" s="74"/>
      <c r="P405" s="74"/>
      <c r="Q405" s="74"/>
      <c r="R405" s="74"/>
      <c r="S405" s="74"/>
      <c r="T405" s="74"/>
      <c r="U405" s="74"/>
      <c r="V405" s="74"/>
      <c r="W405" s="74"/>
      <c r="X405" s="74"/>
      <c r="Y405" s="74"/>
      <c r="Z405" s="74"/>
    </row>
    <row r="406" spans="1:26" ht="15.75" customHeight="1" x14ac:dyDescent="0.45">
      <c r="A406" s="74"/>
      <c r="B406" s="74"/>
      <c r="C406" s="74"/>
      <c r="D406" s="74"/>
      <c r="E406" s="74"/>
      <c r="F406" s="74"/>
      <c r="G406" s="74"/>
      <c r="H406" s="74"/>
      <c r="I406" s="74"/>
      <c r="J406" s="74"/>
      <c r="K406" s="74"/>
      <c r="L406" s="74"/>
      <c r="M406" s="74"/>
      <c r="N406" s="74"/>
      <c r="O406" s="74"/>
      <c r="P406" s="74"/>
      <c r="Q406" s="74"/>
      <c r="R406" s="74"/>
      <c r="S406" s="74"/>
      <c r="T406" s="74"/>
      <c r="U406" s="74"/>
      <c r="V406" s="74"/>
      <c r="W406" s="74"/>
      <c r="X406" s="74"/>
      <c r="Y406" s="74"/>
      <c r="Z406" s="74"/>
    </row>
    <row r="407" spans="1:26" ht="15.75" customHeight="1" x14ac:dyDescent="0.45">
      <c r="A407" s="74"/>
      <c r="B407" s="74"/>
      <c r="C407" s="74"/>
      <c r="D407" s="74"/>
      <c r="E407" s="74"/>
      <c r="F407" s="74"/>
      <c r="G407" s="74"/>
      <c r="H407" s="74"/>
      <c r="I407" s="74"/>
      <c r="J407" s="74"/>
      <c r="K407" s="74"/>
      <c r="L407" s="74"/>
      <c r="M407" s="74"/>
      <c r="N407" s="74"/>
      <c r="O407" s="74"/>
      <c r="P407" s="74"/>
      <c r="Q407" s="74"/>
      <c r="R407" s="74"/>
      <c r="S407" s="74"/>
      <c r="T407" s="74"/>
      <c r="U407" s="74"/>
      <c r="V407" s="74"/>
      <c r="W407" s="74"/>
      <c r="X407" s="74"/>
      <c r="Y407" s="74"/>
      <c r="Z407" s="74"/>
    </row>
    <row r="408" spans="1:26" ht="15.75" customHeight="1" x14ac:dyDescent="0.45">
      <c r="A408" s="74"/>
      <c r="B408" s="74"/>
      <c r="C408" s="74"/>
      <c r="D408" s="74"/>
      <c r="E408" s="74"/>
      <c r="F408" s="74"/>
      <c r="G408" s="74"/>
      <c r="H408" s="74"/>
      <c r="I408" s="74"/>
      <c r="J408" s="74"/>
      <c r="K408" s="74"/>
      <c r="L408" s="74"/>
      <c r="M408" s="74"/>
      <c r="N408" s="74"/>
      <c r="O408" s="74"/>
      <c r="P408" s="74"/>
      <c r="Q408" s="74"/>
      <c r="R408" s="74"/>
      <c r="S408" s="74"/>
      <c r="T408" s="74"/>
      <c r="U408" s="74"/>
      <c r="V408" s="74"/>
      <c r="W408" s="74"/>
      <c r="X408" s="74"/>
      <c r="Y408" s="74"/>
      <c r="Z408" s="74"/>
    </row>
    <row r="409" spans="1:26" ht="15.75" customHeight="1" x14ac:dyDescent="0.45">
      <c r="A409" s="74"/>
      <c r="B409" s="74"/>
      <c r="C409" s="74"/>
      <c r="D409" s="74"/>
      <c r="E409" s="74"/>
      <c r="F409" s="74"/>
      <c r="G409" s="74"/>
      <c r="H409" s="74"/>
      <c r="I409" s="74"/>
      <c r="J409" s="74"/>
      <c r="K409" s="74"/>
      <c r="L409" s="74"/>
      <c r="M409" s="74"/>
      <c r="N409" s="74"/>
      <c r="O409" s="74"/>
      <c r="P409" s="74"/>
      <c r="Q409" s="74"/>
      <c r="R409" s="74"/>
      <c r="S409" s="74"/>
      <c r="T409" s="74"/>
      <c r="U409" s="74"/>
      <c r="V409" s="74"/>
      <c r="W409" s="74"/>
      <c r="X409" s="74"/>
      <c r="Y409" s="74"/>
      <c r="Z409" s="74"/>
    </row>
    <row r="410" spans="1:26" ht="15.75" customHeight="1" x14ac:dyDescent="0.45">
      <c r="A410" s="74"/>
      <c r="B410" s="74"/>
      <c r="C410" s="74"/>
      <c r="D410" s="74"/>
      <c r="E410" s="74"/>
      <c r="F410" s="74"/>
      <c r="G410" s="74"/>
      <c r="H410" s="74"/>
      <c r="I410" s="74"/>
      <c r="J410" s="74"/>
      <c r="K410" s="74"/>
      <c r="L410" s="74"/>
      <c r="M410" s="74"/>
      <c r="N410" s="74"/>
      <c r="O410" s="74"/>
      <c r="P410" s="74"/>
      <c r="Q410" s="74"/>
      <c r="R410" s="74"/>
      <c r="S410" s="74"/>
      <c r="T410" s="74"/>
      <c r="U410" s="74"/>
      <c r="V410" s="74"/>
      <c r="W410" s="74"/>
      <c r="X410" s="74"/>
      <c r="Y410" s="74"/>
      <c r="Z410" s="74"/>
    </row>
    <row r="411" spans="1:26" ht="15.75" customHeight="1" x14ac:dyDescent="0.45">
      <c r="A411" s="74"/>
      <c r="B411" s="74"/>
      <c r="C411" s="74"/>
      <c r="D411" s="74"/>
      <c r="E411" s="74"/>
      <c r="F411" s="74"/>
      <c r="G411" s="74"/>
      <c r="H411" s="74"/>
      <c r="I411" s="74"/>
      <c r="J411" s="74"/>
      <c r="K411" s="74"/>
      <c r="L411" s="74"/>
      <c r="M411" s="74"/>
      <c r="N411" s="74"/>
      <c r="O411" s="74"/>
      <c r="P411" s="74"/>
      <c r="Q411" s="74"/>
      <c r="R411" s="74"/>
      <c r="S411" s="74"/>
      <c r="T411" s="74"/>
      <c r="U411" s="74"/>
      <c r="V411" s="74"/>
      <c r="W411" s="74"/>
      <c r="X411" s="74"/>
      <c r="Y411" s="74"/>
      <c r="Z411" s="74"/>
    </row>
    <row r="412" spans="1:26" ht="15.75" customHeight="1" x14ac:dyDescent="0.45">
      <c r="A412" s="74"/>
      <c r="B412" s="74"/>
      <c r="C412" s="74"/>
      <c r="D412" s="74"/>
      <c r="E412" s="74"/>
      <c r="F412" s="74"/>
      <c r="G412" s="74"/>
      <c r="H412" s="74"/>
      <c r="I412" s="74"/>
      <c r="J412" s="74"/>
      <c r="K412" s="74"/>
      <c r="L412" s="74"/>
      <c r="M412" s="74"/>
      <c r="N412" s="74"/>
      <c r="O412" s="74"/>
      <c r="P412" s="74"/>
      <c r="Q412" s="74"/>
      <c r="R412" s="74"/>
      <c r="S412" s="74"/>
      <c r="T412" s="74"/>
      <c r="U412" s="74"/>
      <c r="V412" s="74"/>
      <c r="W412" s="74"/>
      <c r="X412" s="74"/>
      <c r="Y412" s="74"/>
      <c r="Z412" s="74"/>
    </row>
    <row r="413" spans="1:26" ht="15.75" customHeight="1" x14ac:dyDescent="0.45">
      <c r="A413" s="74"/>
      <c r="B413" s="74"/>
      <c r="C413" s="74"/>
      <c r="D413" s="74"/>
      <c r="E413" s="74"/>
      <c r="F413" s="74"/>
      <c r="G413" s="74"/>
      <c r="H413" s="74"/>
      <c r="I413" s="74"/>
      <c r="J413" s="74"/>
      <c r="K413" s="74"/>
      <c r="L413" s="74"/>
      <c r="M413" s="74"/>
      <c r="N413" s="74"/>
      <c r="O413" s="74"/>
      <c r="P413" s="74"/>
      <c r="Q413" s="74"/>
      <c r="R413" s="74"/>
      <c r="S413" s="74"/>
      <c r="T413" s="74"/>
      <c r="U413" s="74"/>
      <c r="V413" s="74"/>
      <c r="W413" s="74"/>
      <c r="X413" s="74"/>
      <c r="Y413" s="74"/>
      <c r="Z413" s="74"/>
    </row>
    <row r="414" spans="1:26" ht="15.75" customHeight="1" x14ac:dyDescent="0.45">
      <c r="A414" s="74"/>
      <c r="B414" s="74"/>
      <c r="C414" s="74"/>
      <c r="D414" s="74"/>
      <c r="E414" s="74"/>
      <c r="F414" s="74"/>
      <c r="G414" s="74"/>
      <c r="H414" s="74"/>
      <c r="I414" s="74"/>
      <c r="J414" s="74"/>
      <c r="K414" s="74"/>
      <c r="L414" s="74"/>
      <c r="M414" s="74"/>
      <c r="N414" s="74"/>
      <c r="O414" s="74"/>
      <c r="P414" s="74"/>
      <c r="Q414" s="74"/>
      <c r="R414" s="74"/>
      <c r="S414" s="74"/>
      <c r="T414" s="74"/>
      <c r="U414" s="74"/>
      <c r="V414" s="74"/>
      <c r="W414" s="74"/>
      <c r="X414" s="74"/>
      <c r="Y414" s="74"/>
      <c r="Z414" s="74"/>
    </row>
    <row r="415" spans="1:26" ht="15.75" customHeight="1" x14ac:dyDescent="0.45">
      <c r="A415" s="74"/>
      <c r="B415" s="74"/>
      <c r="C415" s="74"/>
      <c r="D415" s="74"/>
      <c r="E415" s="74"/>
      <c r="F415" s="74"/>
      <c r="G415" s="74"/>
      <c r="H415" s="74"/>
      <c r="I415" s="74"/>
      <c r="J415" s="74"/>
      <c r="K415" s="74"/>
      <c r="L415" s="74"/>
      <c r="M415" s="74"/>
      <c r="N415" s="74"/>
      <c r="O415" s="74"/>
      <c r="P415" s="74"/>
      <c r="Q415" s="74"/>
      <c r="R415" s="74"/>
      <c r="S415" s="74"/>
      <c r="T415" s="74"/>
      <c r="U415" s="74"/>
      <c r="V415" s="74"/>
      <c r="W415" s="74"/>
      <c r="X415" s="74"/>
      <c r="Y415" s="74"/>
      <c r="Z415" s="74"/>
    </row>
    <row r="416" spans="1:26" ht="15.75" customHeight="1" x14ac:dyDescent="0.45">
      <c r="A416" s="74"/>
      <c r="B416" s="74"/>
      <c r="C416" s="74"/>
      <c r="D416" s="74"/>
      <c r="E416" s="74"/>
      <c r="F416" s="74"/>
      <c r="G416" s="74"/>
      <c r="H416" s="74"/>
      <c r="I416" s="74"/>
      <c r="J416" s="74"/>
      <c r="K416" s="74"/>
      <c r="L416" s="74"/>
      <c r="M416" s="74"/>
      <c r="N416" s="74"/>
      <c r="O416" s="74"/>
      <c r="P416" s="74"/>
      <c r="Q416" s="74"/>
      <c r="R416" s="74"/>
      <c r="S416" s="74"/>
      <c r="T416" s="74"/>
      <c r="U416" s="74"/>
      <c r="V416" s="74"/>
      <c r="W416" s="74"/>
      <c r="X416" s="74"/>
      <c r="Y416" s="74"/>
      <c r="Z416" s="74"/>
    </row>
    <row r="417" spans="1:26" ht="15.75" customHeight="1" x14ac:dyDescent="0.45">
      <c r="A417" s="74"/>
      <c r="B417" s="74"/>
      <c r="C417" s="74"/>
      <c r="D417" s="74"/>
      <c r="E417" s="74"/>
      <c r="F417" s="74"/>
      <c r="G417" s="74"/>
      <c r="H417" s="74"/>
      <c r="I417" s="74"/>
      <c r="J417" s="74"/>
      <c r="K417" s="74"/>
      <c r="L417" s="74"/>
      <c r="M417" s="74"/>
      <c r="N417" s="74"/>
      <c r="O417" s="74"/>
      <c r="P417" s="74"/>
      <c r="Q417" s="74"/>
      <c r="R417" s="74"/>
      <c r="S417" s="74"/>
      <c r="T417" s="74"/>
      <c r="U417" s="74"/>
      <c r="V417" s="74"/>
      <c r="W417" s="74"/>
      <c r="X417" s="74"/>
      <c r="Y417" s="74"/>
      <c r="Z417" s="74"/>
    </row>
    <row r="418" spans="1:26" ht="15.75" customHeight="1" x14ac:dyDescent="0.45">
      <c r="A418" s="74"/>
      <c r="B418" s="74"/>
      <c r="C418" s="74"/>
      <c r="D418" s="74"/>
      <c r="E418" s="74"/>
      <c r="F418" s="74"/>
      <c r="G418" s="74"/>
      <c r="H418" s="74"/>
      <c r="I418" s="74"/>
      <c r="J418" s="74"/>
      <c r="K418" s="74"/>
      <c r="L418" s="74"/>
      <c r="M418" s="74"/>
      <c r="N418" s="74"/>
      <c r="O418" s="74"/>
      <c r="P418" s="74"/>
      <c r="Q418" s="74"/>
      <c r="R418" s="74"/>
      <c r="S418" s="74"/>
      <c r="T418" s="74"/>
      <c r="U418" s="74"/>
      <c r="V418" s="74"/>
      <c r="W418" s="74"/>
      <c r="X418" s="74"/>
      <c r="Y418" s="74"/>
      <c r="Z418" s="74"/>
    </row>
    <row r="419" spans="1:26" ht="15.75" customHeight="1" x14ac:dyDescent="0.45">
      <c r="A419" s="74"/>
      <c r="B419" s="74"/>
      <c r="C419" s="74"/>
      <c r="D419" s="74"/>
      <c r="E419" s="74"/>
      <c r="F419" s="74"/>
      <c r="G419" s="74"/>
      <c r="H419" s="74"/>
      <c r="I419" s="74"/>
      <c r="J419" s="74"/>
      <c r="K419" s="74"/>
      <c r="L419" s="74"/>
      <c r="M419" s="74"/>
      <c r="N419" s="74"/>
      <c r="O419" s="74"/>
      <c r="P419" s="74"/>
      <c r="Q419" s="74"/>
      <c r="R419" s="74"/>
      <c r="S419" s="74"/>
      <c r="T419" s="74"/>
      <c r="U419" s="74"/>
      <c r="V419" s="74"/>
      <c r="W419" s="74"/>
      <c r="X419" s="74"/>
      <c r="Y419" s="74"/>
      <c r="Z419" s="74"/>
    </row>
    <row r="420" spans="1:26" ht="15.75" customHeight="1" x14ac:dyDescent="0.45">
      <c r="A420" s="74"/>
      <c r="B420" s="74"/>
      <c r="C420" s="74"/>
      <c r="D420" s="74"/>
      <c r="E420" s="74"/>
      <c r="F420" s="74"/>
      <c r="G420" s="74"/>
      <c r="H420" s="74"/>
      <c r="I420" s="74"/>
      <c r="J420" s="74"/>
      <c r="K420" s="74"/>
      <c r="L420" s="74"/>
      <c r="M420" s="74"/>
      <c r="N420" s="74"/>
      <c r="O420" s="74"/>
      <c r="P420" s="74"/>
      <c r="Q420" s="74"/>
      <c r="R420" s="74"/>
      <c r="S420" s="74"/>
      <c r="T420" s="74"/>
      <c r="U420" s="74"/>
      <c r="V420" s="74"/>
      <c r="W420" s="74"/>
      <c r="X420" s="74"/>
      <c r="Y420" s="74"/>
      <c r="Z420" s="74"/>
    </row>
    <row r="421" spans="1:26" ht="15.75" customHeight="1" x14ac:dyDescent="0.45">
      <c r="A421" s="74"/>
      <c r="B421" s="74"/>
      <c r="C421" s="74"/>
      <c r="D421" s="74"/>
      <c r="E421" s="74"/>
      <c r="F421" s="74"/>
      <c r="G421" s="74"/>
      <c r="H421" s="74"/>
      <c r="I421" s="74"/>
      <c r="J421" s="74"/>
      <c r="K421" s="74"/>
      <c r="L421" s="74"/>
      <c r="M421" s="74"/>
      <c r="N421" s="74"/>
      <c r="O421" s="74"/>
      <c r="P421" s="74"/>
      <c r="Q421" s="74"/>
      <c r="R421" s="74"/>
      <c r="S421" s="74"/>
      <c r="T421" s="74"/>
      <c r="U421" s="74"/>
      <c r="V421" s="74"/>
      <c r="W421" s="74"/>
      <c r="X421" s="74"/>
      <c r="Y421" s="74"/>
      <c r="Z421" s="74"/>
    </row>
    <row r="422" spans="1:26" ht="15.75" customHeight="1" x14ac:dyDescent="0.45">
      <c r="A422" s="74"/>
      <c r="B422" s="74"/>
      <c r="C422" s="74"/>
      <c r="D422" s="74"/>
      <c r="E422" s="74"/>
      <c r="F422" s="74"/>
      <c r="G422" s="74"/>
      <c r="H422" s="74"/>
      <c r="I422" s="74"/>
      <c r="J422" s="74"/>
      <c r="K422" s="74"/>
      <c r="L422" s="74"/>
      <c r="M422" s="74"/>
      <c r="N422" s="74"/>
      <c r="O422" s="74"/>
      <c r="P422" s="74"/>
      <c r="Q422" s="74"/>
      <c r="R422" s="74"/>
      <c r="S422" s="74"/>
      <c r="T422" s="74"/>
      <c r="U422" s="74"/>
      <c r="V422" s="74"/>
      <c r="W422" s="74"/>
      <c r="X422" s="74"/>
      <c r="Y422" s="74"/>
      <c r="Z422" s="74"/>
    </row>
    <row r="423" spans="1:26" ht="15.75" customHeight="1" x14ac:dyDescent="0.45">
      <c r="A423" s="74"/>
      <c r="B423" s="74"/>
      <c r="C423" s="74"/>
      <c r="D423" s="74"/>
      <c r="E423" s="74"/>
      <c r="F423" s="74"/>
      <c r="G423" s="74"/>
      <c r="H423" s="74"/>
      <c r="I423" s="74"/>
      <c r="J423" s="74"/>
      <c r="K423" s="74"/>
      <c r="L423" s="74"/>
      <c r="M423" s="74"/>
      <c r="N423" s="74"/>
      <c r="O423" s="74"/>
      <c r="P423" s="74"/>
      <c r="Q423" s="74"/>
      <c r="R423" s="74"/>
      <c r="S423" s="74"/>
      <c r="T423" s="74"/>
      <c r="U423" s="74"/>
      <c r="V423" s="74"/>
      <c r="W423" s="74"/>
      <c r="X423" s="74"/>
      <c r="Y423" s="74"/>
      <c r="Z423" s="74"/>
    </row>
    <row r="424" spans="1:26" ht="15.75" customHeight="1" x14ac:dyDescent="0.45">
      <c r="A424" s="74"/>
      <c r="B424" s="74"/>
      <c r="C424" s="74"/>
      <c r="D424" s="74"/>
      <c r="E424" s="74"/>
      <c r="F424" s="74"/>
      <c r="G424" s="74"/>
      <c r="H424" s="74"/>
      <c r="I424" s="74"/>
      <c r="J424" s="74"/>
      <c r="K424" s="74"/>
      <c r="L424" s="74"/>
      <c r="M424" s="74"/>
      <c r="N424" s="74"/>
      <c r="O424" s="74"/>
      <c r="P424" s="74"/>
      <c r="Q424" s="74"/>
      <c r="R424" s="74"/>
      <c r="S424" s="74"/>
      <c r="T424" s="74"/>
      <c r="U424" s="74"/>
      <c r="V424" s="74"/>
      <c r="W424" s="74"/>
      <c r="X424" s="74"/>
      <c r="Y424" s="74"/>
      <c r="Z424" s="74"/>
    </row>
    <row r="425" spans="1:26" ht="15.75" customHeight="1" x14ac:dyDescent="0.45">
      <c r="A425" s="74"/>
      <c r="B425" s="74"/>
      <c r="C425" s="74"/>
      <c r="D425" s="74"/>
      <c r="E425" s="74"/>
      <c r="F425" s="74"/>
      <c r="G425" s="74"/>
      <c r="H425" s="74"/>
      <c r="I425" s="74"/>
      <c r="J425" s="74"/>
      <c r="K425" s="74"/>
      <c r="L425" s="74"/>
      <c r="M425" s="74"/>
      <c r="N425" s="74"/>
      <c r="O425" s="74"/>
      <c r="P425" s="74"/>
      <c r="Q425" s="74"/>
      <c r="R425" s="74"/>
      <c r="S425" s="74"/>
      <c r="T425" s="74"/>
      <c r="U425" s="74"/>
      <c r="V425" s="74"/>
      <c r="W425" s="74"/>
      <c r="X425" s="74"/>
      <c r="Y425" s="74"/>
      <c r="Z425" s="74"/>
    </row>
    <row r="426" spans="1:26" ht="15.75" customHeight="1" x14ac:dyDescent="0.45">
      <c r="A426" s="74"/>
      <c r="B426" s="74"/>
      <c r="C426" s="74"/>
      <c r="D426" s="74"/>
      <c r="E426" s="74"/>
      <c r="F426" s="74"/>
      <c r="G426" s="74"/>
      <c r="H426" s="74"/>
      <c r="I426" s="74"/>
      <c r="J426" s="74"/>
      <c r="K426" s="74"/>
      <c r="L426" s="74"/>
      <c r="M426" s="74"/>
      <c r="N426" s="74"/>
      <c r="O426" s="74"/>
      <c r="P426" s="74"/>
      <c r="Q426" s="74"/>
      <c r="R426" s="74"/>
      <c r="S426" s="74"/>
      <c r="T426" s="74"/>
      <c r="U426" s="74"/>
      <c r="V426" s="74"/>
      <c r="W426" s="74"/>
      <c r="X426" s="74"/>
      <c r="Y426" s="74"/>
      <c r="Z426" s="74"/>
    </row>
    <row r="427" spans="1:26" ht="15.75" customHeight="1" x14ac:dyDescent="0.45">
      <c r="A427" s="74"/>
      <c r="B427" s="74"/>
      <c r="C427" s="74"/>
      <c r="D427" s="74"/>
      <c r="E427" s="74"/>
      <c r="F427" s="74"/>
      <c r="G427" s="74"/>
      <c r="H427" s="74"/>
      <c r="I427" s="74"/>
      <c r="J427" s="74"/>
      <c r="K427" s="74"/>
      <c r="L427" s="74"/>
      <c r="M427" s="74"/>
      <c r="N427" s="74"/>
      <c r="O427" s="74"/>
      <c r="P427" s="74"/>
      <c r="Q427" s="74"/>
      <c r="R427" s="74"/>
      <c r="S427" s="74"/>
      <c r="T427" s="74"/>
      <c r="U427" s="74"/>
      <c r="V427" s="74"/>
      <c r="W427" s="74"/>
      <c r="X427" s="74"/>
      <c r="Y427" s="74"/>
      <c r="Z427" s="74"/>
    </row>
    <row r="428" spans="1:26" ht="15.75" customHeight="1" x14ac:dyDescent="0.45">
      <c r="A428" s="74"/>
      <c r="B428" s="74"/>
      <c r="C428" s="74"/>
      <c r="D428" s="74"/>
      <c r="E428" s="74"/>
      <c r="F428" s="74"/>
      <c r="G428" s="74"/>
      <c r="H428" s="74"/>
      <c r="I428" s="74"/>
      <c r="J428" s="74"/>
      <c r="K428" s="74"/>
      <c r="L428" s="74"/>
      <c r="M428" s="74"/>
      <c r="N428" s="74"/>
      <c r="O428" s="74"/>
      <c r="P428" s="74"/>
      <c r="Q428" s="74"/>
      <c r="R428" s="74"/>
      <c r="S428" s="74"/>
      <c r="T428" s="74"/>
      <c r="U428" s="74"/>
      <c r="V428" s="74"/>
      <c r="W428" s="74"/>
      <c r="X428" s="74"/>
      <c r="Y428" s="74"/>
      <c r="Z428" s="74"/>
    </row>
    <row r="429" spans="1:26" ht="15.75" customHeight="1" x14ac:dyDescent="0.45">
      <c r="A429" s="74"/>
      <c r="B429" s="74"/>
      <c r="C429" s="74"/>
      <c r="D429" s="74"/>
      <c r="E429" s="74"/>
      <c r="F429" s="74"/>
      <c r="G429" s="74"/>
      <c r="H429" s="74"/>
      <c r="I429" s="74"/>
      <c r="J429" s="74"/>
      <c r="K429" s="74"/>
      <c r="L429" s="74"/>
      <c r="M429" s="74"/>
      <c r="N429" s="74"/>
      <c r="O429" s="74"/>
      <c r="P429" s="74"/>
      <c r="Q429" s="74"/>
      <c r="R429" s="74"/>
      <c r="S429" s="74"/>
      <c r="T429" s="74"/>
      <c r="U429" s="74"/>
      <c r="V429" s="74"/>
      <c r="W429" s="74"/>
      <c r="X429" s="74"/>
      <c r="Y429" s="74"/>
      <c r="Z429" s="74"/>
    </row>
    <row r="430" spans="1:26" ht="15.75" customHeight="1" x14ac:dyDescent="0.45">
      <c r="A430" s="74"/>
      <c r="B430" s="74"/>
      <c r="C430" s="74"/>
      <c r="D430" s="74"/>
      <c r="E430" s="74"/>
      <c r="F430" s="74"/>
      <c r="G430" s="74"/>
      <c r="H430" s="74"/>
      <c r="I430" s="74"/>
      <c r="J430" s="74"/>
      <c r="K430" s="74"/>
      <c r="L430" s="74"/>
      <c r="M430" s="74"/>
      <c r="N430" s="74"/>
      <c r="O430" s="74"/>
      <c r="P430" s="74"/>
      <c r="Q430" s="74"/>
      <c r="R430" s="74"/>
      <c r="S430" s="74"/>
      <c r="T430" s="74"/>
      <c r="U430" s="74"/>
      <c r="V430" s="74"/>
      <c r="W430" s="74"/>
      <c r="X430" s="74"/>
      <c r="Y430" s="74"/>
      <c r="Z430" s="74"/>
    </row>
    <row r="431" spans="1:26" ht="15.75" customHeight="1" x14ac:dyDescent="0.45">
      <c r="A431" s="74"/>
      <c r="B431" s="74"/>
      <c r="C431" s="74"/>
      <c r="D431" s="74"/>
      <c r="E431" s="74"/>
      <c r="F431" s="74"/>
      <c r="G431" s="74"/>
      <c r="H431" s="74"/>
      <c r="I431" s="74"/>
      <c r="J431" s="74"/>
      <c r="K431" s="74"/>
      <c r="L431" s="74"/>
      <c r="M431" s="74"/>
      <c r="N431" s="74"/>
      <c r="O431" s="74"/>
      <c r="P431" s="74"/>
      <c r="Q431" s="74"/>
      <c r="R431" s="74"/>
      <c r="S431" s="74"/>
      <c r="T431" s="74"/>
      <c r="U431" s="74"/>
      <c r="V431" s="74"/>
      <c r="W431" s="74"/>
      <c r="X431" s="74"/>
      <c r="Y431" s="74"/>
      <c r="Z431" s="74"/>
    </row>
    <row r="432" spans="1:26" ht="15.75" customHeight="1" x14ac:dyDescent="0.45">
      <c r="A432" s="74"/>
      <c r="B432" s="74"/>
      <c r="C432" s="74"/>
      <c r="D432" s="74"/>
      <c r="E432" s="74"/>
      <c r="F432" s="74"/>
      <c r="G432" s="74"/>
      <c r="H432" s="74"/>
      <c r="I432" s="74"/>
      <c r="J432" s="74"/>
      <c r="K432" s="74"/>
      <c r="L432" s="74"/>
      <c r="M432" s="74"/>
      <c r="N432" s="74"/>
      <c r="O432" s="74"/>
      <c r="P432" s="74"/>
      <c r="Q432" s="74"/>
      <c r="R432" s="74"/>
      <c r="S432" s="74"/>
      <c r="T432" s="74"/>
      <c r="U432" s="74"/>
      <c r="V432" s="74"/>
      <c r="W432" s="74"/>
      <c r="X432" s="74"/>
      <c r="Y432" s="74"/>
      <c r="Z432" s="74"/>
    </row>
    <row r="433" spans="1:26" ht="15.75" customHeight="1" x14ac:dyDescent="0.45">
      <c r="A433" s="74"/>
      <c r="B433" s="74"/>
      <c r="C433" s="74"/>
      <c r="D433" s="74"/>
      <c r="E433" s="74"/>
      <c r="F433" s="74"/>
      <c r="G433" s="74"/>
      <c r="H433" s="74"/>
      <c r="I433" s="74"/>
      <c r="J433" s="74"/>
      <c r="K433" s="74"/>
      <c r="L433" s="74"/>
      <c r="M433" s="74"/>
      <c r="N433" s="74"/>
      <c r="O433" s="74"/>
      <c r="P433" s="74"/>
      <c r="Q433" s="74"/>
      <c r="R433" s="74"/>
      <c r="S433" s="74"/>
      <c r="T433" s="74"/>
      <c r="U433" s="74"/>
      <c r="V433" s="74"/>
      <c r="W433" s="74"/>
      <c r="X433" s="74"/>
      <c r="Y433" s="74"/>
      <c r="Z433" s="74"/>
    </row>
    <row r="434" spans="1:26" ht="15.75" customHeight="1" x14ac:dyDescent="0.45">
      <c r="A434" s="74"/>
      <c r="B434" s="74"/>
      <c r="C434" s="74"/>
      <c r="D434" s="74"/>
      <c r="E434" s="74"/>
      <c r="F434" s="74"/>
      <c r="G434" s="74"/>
      <c r="H434" s="74"/>
      <c r="I434" s="74"/>
      <c r="J434" s="74"/>
      <c r="K434" s="74"/>
      <c r="L434" s="74"/>
      <c r="M434" s="74"/>
      <c r="N434" s="74"/>
      <c r="O434" s="74"/>
      <c r="P434" s="74"/>
      <c r="Q434" s="74"/>
      <c r="R434" s="74"/>
      <c r="S434" s="74"/>
      <c r="T434" s="74"/>
      <c r="U434" s="74"/>
      <c r="V434" s="74"/>
      <c r="W434" s="74"/>
      <c r="X434" s="74"/>
      <c r="Y434" s="74"/>
      <c r="Z434" s="74"/>
    </row>
    <row r="435" spans="1:26" ht="15.75" customHeight="1" x14ac:dyDescent="0.45">
      <c r="A435" s="74"/>
      <c r="B435" s="74"/>
      <c r="C435" s="74"/>
      <c r="D435" s="74"/>
      <c r="E435" s="74"/>
      <c r="F435" s="74"/>
      <c r="G435" s="74"/>
      <c r="H435" s="74"/>
      <c r="I435" s="74"/>
      <c r="J435" s="74"/>
      <c r="K435" s="74"/>
      <c r="L435" s="74"/>
      <c r="M435" s="74"/>
      <c r="N435" s="74"/>
      <c r="O435" s="74"/>
      <c r="P435" s="74"/>
      <c r="Q435" s="74"/>
      <c r="R435" s="74"/>
      <c r="S435" s="74"/>
      <c r="T435" s="74"/>
      <c r="U435" s="74"/>
      <c r="V435" s="74"/>
      <c r="W435" s="74"/>
      <c r="X435" s="74"/>
      <c r="Y435" s="74"/>
      <c r="Z435" s="74"/>
    </row>
    <row r="436" spans="1:26" ht="15.75" customHeight="1" x14ac:dyDescent="0.45">
      <c r="A436" s="74"/>
      <c r="B436" s="74"/>
      <c r="C436" s="74"/>
      <c r="D436" s="74"/>
      <c r="E436" s="74"/>
      <c r="F436" s="74"/>
      <c r="G436" s="74"/>
      <c r="H436" s="74"/>
      <c r="I436" s="74"/>
      <c r="J436" s="74"/>
      <c r="K436" s="74"/>
      <c r="L436" s="74"/>
      <c r="M436" s="74"/>
      <c r="N436" s="74"/>
      <c r="O436" s="74"/>
      <c r="P436" s="74"/>
      <c r="Q436" s="74"/>
      <c r="R436" s="74"/>
      <c r="S436" s="74"/>
      <c r="T436" s="74"/>
      <c r="U436" s="74"/>
      <c r="V436" s="74"/>
      <c r="W436" s="74"/>
      <c r="X436" s="74"/>
      <c r="Y436" s="74"/>
      <c r="Z436" s="74"/>
    </row>
    <row r="437" spans="1:26" ht="15.75" customHeight="1" x14ac:dyDescent="0.45">
      <c r="A437" s="74"/>
      <c r="B437" s="74"/>
      <c r="C437" s="74"/>
      <c r="D437" s="74"/>
      <c r="E437" s="74"/>
      <c r="F437" s="74"/>
      <c r="G437" s="74"/>
      <c r="H437" s="74"/>
      <c r="I437" s="74"/>
      <c r="J437" s="74"/>
      <c r="K437" s="74"/>
      <c r="L437" s="74"/>
      <c r="M437" s="74"/>
      <c r="N437" s="74"/>
      <c r="O437" s="74"/>
      <c r="P437" s="74"/>
      <c r="Q437" s="74"/>
      <c r="R437" s="74"/>
      <c r="S437" s="74"/>
      <c r="T437" s="74"/>
      <c r="U437" s="74"/>
      <c r="V437" s="74"/>
      <c r="W437" s="74"/>
      <c r="X437" s="74"/>
      <c r="Y437" s="74"/>
      <c r="Z437" s="74"/>
    </row>
    <row r="438" spans="1:26" ht="15.75" customHeight="1" x14ac:dyDescent="0.45">
      <c r="A438" s="74"/>
      <c r="B438" s="74"/>
      <c r="C438" s="74"/>
      <c r="D438" s="74"/>
      <c r="E438" s="74"/>
      <c r="F438" s="74"/>
      <c r="G438" s="74"/>
      <c r="H438" s="74"/>
      <c r="I438" s="74"/>
      <c r="J438" s="74"/>
      <c r="K438" s="74"/>
      <c r="L438" s="74"/>
      <c r="M438" s="74"/>
      <c r="N438" s="74"/>
      <c r="O438" s="74"/>
      <c r="P438" s="74"/>
      <c r="Q438" s="74"/>
      <c r="R438" s="74"/>
      <c r="S438" s="74"/>
      <c r="T438" s="74"/>
      <c r="U438" s="74"/>
      <c r="V438" s="74"/>
      <c r="W438" s="74"/>
      <c r="X438" s="74"/>
      <c r="Y438" s="74"/>
      <c r="Z438" s="74"/>
    </row>
    <row r="439" spans="1:26" ht="15.75" customHeight="1" x14ac:dyDescent="0.45">
      <c r="A439" s="74"/>
      <c r="B439" s="74"/>
      <c r="C439" s="74"/>
      <c r="D439" s="74"/>
      <c r="E439" s="74"/>
      <c r="F439" s="74"/>
      <c r="G439" s="74"/>
      <c r="H439" s="74"/>
      <c r="I439" s="74"/>
      <c r="J439" s="74"/>
      <c r="K439" s="74"/>
      <c r="L439" s="74"/>
      <c r="M439" s="74"/>
      <c r="N439" s="74"/>
      <c r="O439" s="74"/>
      <c r="P439" s="74"/>
      <c r="Q439" s="74"/>
      <c r="R439" s="74"/>
      <c r="S439" s="74"/>
      <c r="T439" s="74"/>
      <c r="U439" s="74"/>
      <c r="V439" s="74"/>
      <c r="W439" s="74"/>
      <c r="X439" s="74"/>
      <c r="Y439" s="74"/>
      <c r="Z439" s="74"/>
    </row>
    <row r="440" spans="1:26" ht="15.75" customHeight="1" x14ac:dyDescent="0.45">
      <c r="A440" s="74"/>
      <c r="B440" s="74"/>
      <c r="C440" s="74"/>
      <c r="D440" s="74"/>
      <c r="E440" s="74"/>
      <c r="F440" s="74"/>
      <c r="G440" s="74"/>
      <c r="H440" s="74"/>
      <c r="I440" s="74"/>
      <c r="J440" s="74"/>
      <c r="K440" s="74"/>
      <c r="L440" s="74"/>
      <c r="M440" s="74"/>
      <c r="N440" s="74"/>
      <c r="O440" s="74"/>
      <c r="P440" s="74"/>
      <c r="Q440" s="74"/>
      <c r="R440" s="74"/>
      <c r="S440" s="74"/>
      <c r="T440" s="74"/>
      <c r="U440" s="74"/>
      <c r="V440" s="74"/>
      <c r="W440" s="74"/>
      <c r="X440" s="74"/>
      <c r="Y440" s="74"/>
      <c r="Z440" s="74"/>
    </row>
    <row r="441" spans="1:26" ht="15.75" customHeight="1" x14ac:dyDescent="0.45">
      <c r="A441" s="74"/>
      <c r="B441" s="74"/>
      <c r="C441" s="74"/>
      <c r="D441" s="74"/>
      <c r="E441" s="74"/>
      <c r="F441" s="74"/>
      <c r="G441" s="74"/>
      <c r="H441" s="74"/>
      <c r="I441" s="74"/>
      <c r="J441" s="74"/>
      <c r="K441" s="74"/>
      <c r="L441" s="74"/>
      <c r="M441" s="74"/>
      <c r="N441" s="74"/>
      <c r="O441" s="74"/>
      <c r="P441" s="74"/>
      <c r="Q441" s="74"/>
      <c r="R441" s="74"/>
      <c r="S441" s="74"/>
      <c r="T441" s="74"/>
      <c r="U441" s="74"/>
      <c r="V441" s="74"/>
      <c r="W441" s="74"/>
      <c r="X441" s="74"/>
      <c r="Y441" s="74"/>
      <c r="Z441" s="74"/>
    </row>
    <row r="442" spans="1:26" ht="15.75" customHeight="1" x14ac:dyDescent="0.45">
      <c r="A442" s="74"/>
      <c r="B442" s="74"/>
      <c r="C442" s="74"/>
      <c r="D442" s="74"/>
      <c r="E442" s="74"/>
      <c r="F442" s="74"/>
      <c r="G442" s="74"/>
      <c r="H442" s="74"/>
      <c r="I442" s="74"/>
      <c r="J442" s="74"/>
      <c r="K442" s="74"/>
      <c r="L442" s="74"/>
      <c r="M442" s="74"/>
      <c r="N442" s="74"/>
      <c r="O442" s="74"/>
      <c r="P442" s="74"/>
      <c r="Q442" s="74"/>
      <c r="R442" s="74"/>
      <c r="S442" s="74"/>
      <c r="T442" s="74"/>
      <c r="U442" s="74"/>
      <c r="V442" s="74"/>
      <c r="W442" s="74"/>
      <c r="X442" s="74"/>
      <c r="Y442" s="74"/>
      <c r="Z442" s="74"/>
    </row>
    <row r="443" spans="1:26" ht="15.75" customHeight="1" x14ac:dyDescent="0.45">
      <c r="A443" s="74"/>
      <c r="B443" s="74"/>
      <c r="C443" s="74"/>
      <c r="D443" s="74"/>
      <c r="E443" s="74"/>
      <c r="F443" s="74"/>
      <c r="G443" s="74"/>
      <c r="H443" s="74"/>
      <c r="I443" s="74"/>
      <c r="J443" s="74"/>
      <c r="K443" s="74"/>
      <c r="L443" s="74"/>
      <c r="M443" s="74"/>
      <c r="N443" s="74"/>
      <c r="O443" s="74"/>
      <c r="P443" s="74"/>
      <c r="Q443" s="74"/>
      <c r="R443" s="74"/>
      <c r="S443" s="74"/>
      <c r="T443" s="74"/>
      <c r="U443" s="74"/>
      <c r="V443" s="74"/>
      <c r="W443" s="74"/>
      <c r="X443" s="74"/>
      <c r="Y443" s="74"/>
      <c r="Z443" s="74"/>
    </row>
    <row r="444" spans="1:26" ht="15.75" customHeight="1" x14ac:dyDescent="0.45">
      <c r="A444" s="74"/>
      <c r="B444" s="74"/>
      <c r="C444" s="74"/>
      <c r="D444" s="74"/>
      <c r="E444" s="74"/>
      <c r="F444" s="74"/>
      <c r="G444" s="74"/>
      <c r="H444" s="74"/>
      <c r="I444" s="74"/>
      <c r="J444" s="74"/>
      <c r="K444" s="74"/>
      <c r="L444" s="74"/>
      <c r="M444" s="74"/>
      <c r="N444" s="74"/>
      <c r="O444" s="74"/>
      <c r="P444" s="74"/>
      <c r="Q444" s="74"/>
      <c r="R444" s="74"/>
      <c r="S444" s="74"/>
      <c r="T444" s="74"/>
      <c r="U444" s="74"/>
      <c r="V444" s="74"/>
      <c r="W444" s="74"/>
      <c r="X444" s="74"/>
      <c r="Y444" s="74"/>
      <c r="Z444" s="74"/>
    </row>
    <row r="445" spans="1:26" ht="15.75" customHeight="1" x14ac:dyDescent="0.45">
      <c r="A445" s="74"/>
      <c r="B445" s="74"/>
      <c r="C445" s="74"/>
      <c r="D445" s="74"/>
      <c r="E445" s="74"/>
      <c r="F445" s="74"/>
      <c r="G445" s="74"/>
      <c r="H445" s="74"/>
      <c r="I445" s="74"/>
      <c r="J445" s="74"/>
      <c r="K445" s="74"/>
      <c r="L445" s="74"/>
      <c r="M445" s="74"/>
      <c r="N445" s="74"/>
      <c r="O445" s="74"/>
      <c r="P445" s="74"/>
      <c r="Q445" s="74"/>
      <c r="R445" s="74"/>
      <c r="S445" s="74"/>
      <c r="T445" s="74"/>
      <c r="U445" s="74"/>
      <c r="V445" s="74"/>
      <c r="W445" s="74"/>
      <c r="X445" s="74"/>
      <c r="Y445" s="74"/>
      <c r="Z445" s="74"/>
    </row>
    <row r="446" spans="1:26" ht="15.75" customHeight="1" x14ac:dyDescent="0.45">
      <c r="A446" s="74"/>
      <c r="B446" s="74"/>
      <c r="C446" s="74"/>
      <c r="D446" s="74"/>
      <c r="E446" s="74"/>
      <c r="F446" s="74"/>
      <c r="G446" s="74"/>
      <c r="H446" s="74"/>
      <c r="I446" s="74"/>
      <c r="J446" s="74"/>
      <c r="K446" s="74"/>
      <c r="L446" s="74"/>
      <c r="M446" s="74"/>
      <c r="N446" s="74"/>
      <c r="O446" s="74"/>
      <c r="P446" s="74"/>
      <c r="Q446" s="74"/>
      <c r="R446" s="74"/>
      <c r="S446" s="74"/>
      <c r="T446" s="74"/>
      <c r="U446" s="74"/>
      <c r="V446" s="74"/>
      <c r="W446" s="74"/>
      <c r="X446" s="74"/>
      <c r="Y446" s="74"/>
      <c r="Z446" s="74"/>
    </row>
    <row r="447" spans="1:26" ht="15.75" customHeight="1" x14ac:dyDescent="0.45">
      <c r="A447" s="74"/>
      <c r="B447" s="74"/>
      <c r="C447" s="74"/>
      <c r="D447" s="74"/>
      <c r="E447" s="74"/>
      <c r="F447" s="74"/>
      <c r="G447" s="74"/>
      <c r="H447" s="74"/>
      <c r="I447" s="74"/>
      <c r="J447" s="74"/>
      <c r="K447" s="74"/>
      <c r="L447" s="74"/>
      <c r="M447" s="74"/>
      <c r="N447" s="74"/>
      <c r="O447" s="74"/>
      <c r="P447" s="74"/>
      <c r="Q447" s="74"/>
      <c r="R447" s="74"/>
      <c r="S447" s="74"/>
      <c r="T447" s="74"/>
      <c r="U447" s="74"/>
      <c r="V447" s="74"/>
      <c r="W447" s="74"/>
      <c r="X447" s="74"/>
      <c r="Y447" s="74"/>
      <c r="Z447" s="74"/>
    </row>
    <row r="448" spans="1:26" ht="15.75" customHeight="1" x14ac:dyDescent="0.45">
      <c r="A448" s="74"/>
      <c r="B448" s="74"/>
      <c r="C448" s="74"/>
      <c r="D448" s="74"/>
      <c r="E448" s="74"/>
      <c r="F448" s="74"/>
      <c r="G448" s="74"/>
      <c r="H448" s="74"/>
      <c r="I448" s="74"/>
      <c r="J448" s="74"/>
      <c r="K448" s="74"/>
      <c r="L448" s="74"/>
      <c r="M448" s="74"/>
      <c r="N448" s="74"/>
      <c r="O448" s="74"/>
      <c r="P448" s="74"/>
      <c r="Q448" s="74"/>
      <c r="R448" s="74"/>
      <c r="S448" s="74"/>
      <c r="T448" s="74"/>
      <c r="U448" s="74"/>
      <c r="V448" s="74"/>
      <c r="W448" s="74"/>
      <c r="X448" s="74"/>
      <c r="Y448" s="74"/>
      <c r="Z448" s="74"/>
    </row>
    <row r="449" spans="1:26" ht="15.75" customHeight="1" x14ac:dyDescent="0.45">
      <c r="A449" s="74"/>
      <c r="B449" s="74"/>
      <c r="C449" s="74"/>
      <c r="D449" s="74"/>
      <c r="E449" s="74"/>
      <c r="F449" s="74"/>
      <c r="G449" s="74"/>
      <c r="H449" s="74"/>
      <c r="I449" s="74"/>
      <c r="J449" s="74"/>
      <c r="K449" s="74"/>
      <c r="L449" s="74"/>
      <c r="M449" s="74"/>
      <c r="N449" s="74"/>
      <c r="O449" s="74"/>
      <c r="P449" s="74"/>
      <c r="Q449" s="74"/>
      <c r="R449" s="74"/>
      <c r="S449" s="74"/>
      <c r="T449" s="74"/>
      <c r="U449" s="74"/>
      <c r="V449" s="74"/>
      <c r="W449" s="74"/>
      <c r="X449" s="74"/>
      <c r="Y449" s="74"/>
      <c r="Z449" s="74"/>
    </row>
    <row r="450" spans="1:26" ht="15.75" customHeight="1" x14ac:dyDescent="0.45">
      <c r="A450" s="74"/>
      <c r="B450" s="74"/>
      <c r="C450" s="74"/>
      <c r="D450" s="74"/>
      <c r="E450" s="74"/>
      <c r="F450" s="74"/>
      <c r="G450" s="74"/>
      <c r="H450" s="74"/>
      <c r="I450" s="74"/>
      <c r="J450" s="74"/>
      <c r="K450" s="74"/>
      <c r="L450" s="74"/>
      <c r="M450" s="74"/>
      <c r="N450" s="74"/>
      <c r="O450" s="74"/>
      <c r="P450" s="74"/>
      <c r="Q450" s="74"/>
      <c r="R450" s="74"/>
      <c r="S450" s="74"/>
      <c r="T450" s="74"/>
      <c r="U450" s="74"/>
      <c r="V450" s="74"/>
      <c r="W450" s="74"/>
      <c r="X450" s="74"/>
      <c r="Y450" s="74"/>
      <c r="Z450" s="74"/>
    </row>
    <row r="451" spans="1:26" ht="15.75" customHeight="1" x14ac:dyDescent="0.45">
      <c r="A451" s="74"/>
      <c r="B451" s="74"/>
      <c r="C451" s="74"/>
      <c r="D451" s="74"/>
      <c r="E451" s="74"/>
      <c r="F451" s="74"/>
      <c r="G451" s="74"/>
      <c r="H451" s="74"/>
      <c r="I451" s="74"/>
      <c r="J451" s="74"/>
      <c r="K451" s="74"/>
      <c r="L451" s="74"/>
      <c r="M451" s="74"/>
      <c r="N451" s="74"/>
      <c r="O451" s="74"/>
      <c r="P451" s="74"/>
      <c r="Q451" s="74"/>
      <c r="R451" s="74"/>
      <c r="S451" s="74"/>
      <c r="T451" s="74"/>
      <c r="U451" s="74"/>
      <c r="V451" s="74"/>
      <c r="W451" s="74"/>
      <c r="X451" s="74"/>
      <c r="Y451" s="74"/>
      <c r="Z451" s="74"/>
    </row>
    <row r="452" spans="1:26" ht="15.75" customHeight="1" x14ac:dyDescent="0.45">
      <c r="A452" s="74"/>
      <c r="B452" s="74"/>
      <c r="C452" s="74"/>
      <c r="D452" s="74"/>
      <c r="E452" s="74"/>
      <c r="F452" s="74"/>
      <c r="G452" s="74"/>
      <c r="H452" s="74"/>
      <c r="I452" s="74"/>
      <c r="J452" s="74"/>
      <c r="K452" s="74"/>
      <c r="L452" s="74"/>
      <c r="M452" s="74"/>
      <c r="N452" s="74"/>
      <c r="O452" s="74"/>
      <c r="P452" s="74"/>
      <c r="Q452" s="74"/>
      <c r="R452" s="74"/>
      <c r="S452" s="74"/>
      <c r="T452" s="74"/>
      <c r="U452" s="74"/>
      <c r="V452" s="74"/>
      <c r="W452" s="74"/>
      <c r="X452" s="74"/>
      <c r="Y452" s="74"/>
      <c r="Z452" s="74"/>
    </row>
    <row r="453" spans="1:26" ht="15.75" customHeight="1" x14ac:dyDescent="0.45">
      <c r="A453" s="74"/>
      <c r="B453" s="74"/>
      <c r="C453" s="74"/>
      <c r="D453" s="74"/>
      <c r="E453" s="74"/>
      <c r="F453" s="74"/>
      <c r="G453" s="74"/>
      <c r="H453" s="74"/>
      <c r="I453" s="74"/>
      <c r="J453" s="74"/>
      <c r="K453" s="74"/>
      <c r="L453" s="74"/>
      <c r="M453" s="74"/>
      <c r="N453" s="74"/>
      <c r="O453" s="74"/>
      <c r="P453" s="74"/>
      <c r="Q453" s="74"/>
      <c r="R453" s="74"/>
      <c r="S453" s="74"/>
      <c r="T453" s="74"/>
      <c r="U453" s="74"/>
      <c r="V453" s="74"/>
      <c r="W453" s="74"/>
      <c r="X453" s="74"/>
      <c r="Y453" s="74"/>
      <c r="Z453" s="74"/>
    </row>
    <row r="454" spans="1:26" ht="15.75" customHeight="1" x14ac:dyDescent="0.45">
      <c r="A454" s="74"/>
      <c r="B454" s="74"/>
      <c r="C454" s="74"/>
      <c r="D454" s="74"/>
      <c r="E454" s="74"/>
      <c r="F454" s="74"/>
      <c r="G454" s="74"/>
      <c r="H454" s="74"/>
      <c r="I454" s="74"/>
      <c r="J454" s="74"/>
      <c r="K454" s="74"/>
      <c r="L454" s="74"/>
      <c r="M454" s="74"/>
      <c r="N454" s="74"/>
      <c r="O454" s="74"/>
      <c r="P454" s="74"/>
      <c r="Q454" s="74"/>
      <c r="R454" s="74"/>
      <c r="S454" s="74"/>
      <c r="T454" s="74"/>
      <c r="U454" s="74"/>
      <c r="V454" s="74"/>
      <c r="W454" s="74"/>
      <c r="X454" s="74"/>
      <c r="Y454" s="74"/>
      <c r="Z454" s="74"/>
    </row>
    <row r="455" spans="1:26" ht="15.75" customHeight="1" x14ac:dyDescent="0.45">
      <c r="A455" s="74"/>
      <c r="B455" s="74"/>
      <c r="C455" s="74"/>
      <c r="D455" s="74"/>
      <c r="E455" s="74"/>
      <c r="F455" s="74"/>
      <c r="G455" s="74"/>
      <c r="H455" s="74"/>
      <c r="I455" s="74"/>
      <c r="J455" s="74"/>
      <c r="K455" s="74"/>
      <c r="L455" s="74"/>
      <c r="M455" s="74"/>
      <c r="N455" s="74"/>
      <c r="O455" s="74"/>
      <c r="P455" s="74"/>
      <c r="Q455" s="74"/>
      <c r="R455" s="74"/>
      <c r="S455" s="74"/>
      <c r="T455" s="74"/>
      <c r="U455" s="74"/>
      <c r="V455" s="74"/>
      <c r="W455" s="74"/>
      <c r="X455" s="74"/>
      <c r="Y455" s="74"/>
      <c r="Z455" s="74"/>
    </row>
    <row r="456" spans="1:26" ht="15.75" customHeight="1" x14ac:dyDescent="0.45">
      <c r="A456" s="74"/>
      <c r="B456" s="74"/>
      <c r="C456" s="74"/>
      <c r="D456" s="74"/>
      <c r="E456" s="74"/>
      <c r="F456" s="74"/>
      <c r="G456" s="74"/>
      <c r="H456" s="74"/>
      <c r="I456" s="74"/>
      <c r="J456" s="74"/>
      <c r="K456" s="74"/>
      <c r="L456" s="74"/>
      <c r="M456" s="74"/>
      <c r="N456" s="74"/>
      <c r="O456" s="74"/>
      <c r="P456" s="74"/>
      <c r="Q456" s="74"/>
      <c r="R456" s="74"/>
      <c r="S456" s="74"/>
      <c r="T456" s="74"/>
      <c r="U456" s="74"/>
      <c r="V456" s="74"/>
      <c r="W456" s="74"/>
      <c r="X456" s="74"/>
      <c r="Y456" s="74"/>
      <c r="Z456" s="74"/>
    </row>
    <row r="457" spans="1:26" ht="15.75" customHeight="1" x14ac:dyDescent="0.45">
      <c r="A457" s="74"/>
      <c r="B457" s="74"/>
      <c r="C457" s="74"/>
      <c r="D457" s="74"/>
      <c r="E457" s="74"/>
      <c r="F457" s="74"/>
      <c r="G457" s="74"/>
      <c r="H457" s="74"/>
      <c r="I457" s="74"/>
      <c r="J457" s="74"/>
      <c r="K457" s="74"/>
      <c r="L457" s="74"/>
      <c r="M457" s="74"/>
      <c r="N457" s="74"/>
      <c r="O457" s="74"/>
      <c r="P457" s="74"/>
      <c r="Q457" s="74"/>
      <c r="R457" s="74"/>
      <c r="S457" s="74"/>
      <c r="T457" s="74"/>
      <c r="U457" s="74"/>
      <c r="V457" s="74"/>
      <c r="W457" s="74"/>
      <c r="X457" s="74"/>
      <c r="Y457" s="74"/>
      <c r="Z457" s="74"/>
    </row>
    <row r="458" spans="1:26" ht="15.75" customHeight="1" x14ac:dyDescent="0.45">
      <c r="A458" s="74"/>
      <c r="B458" s="74"/>
      <c r="C458" s="74"/>
      <c r="D458" s="74"/>
      <c r="E458" s="74"/>
      <c r="F458" s="74"/>
      <c r="G458" s="74"/>
      <c r="H458" s="74"/>
      <c r="I458" s="74"/>
      <c r="J458" s="74"/>
      <c r="K458" s="74"/>
      <c r="L458" s="74"/>
      <c r="M458" s="74"/>
      <c r="N458" s="74"/>
      <c r="O458" s="74"/>
      <c r="P458" s="74"/>
      <c r="Q458" s="74"/>
      <c r="R458" s="74"/>
      <c r="S458" s="74"/>
      <c r="T458" s="74"/>
      <c r="U458" s="74"/>
      <c r="V458" s="74"/>
      <c r="W458" s="74"/>
      <c r="X458" s="74"/>
      <c r="Y458" s="74"/>
      <c r="Z458" s="74"/>
    </row>
    <row r="459" spans="1:26" ht="15.75" customHeight="1" x14ac:dyDescent="0.45">
      <c r="A459" s="74"/>
      <c r="B459" s="74"/>
      <c r="C459" s="74"/>
      <c r="D459" s="74"/>
      <c r="E459" s="74"/>
      <c r="F459" s="74"/>
      <c r="G459" s="74"/>
      <c r="H459" s="74"/>
      <c r="I459" s="74"/>
      <c r="J459" s="74"/>
      <c r="K459" s="74"/>
      <c r="L459" s="74"/>
      <c r="M459" s="74"/>
      <c r="N459" s="74"/>
      <c r="O459" s="74"/>
      <c r="P459" s="74"/>
      <c r="Q459" s="74"/>
      <c r="R459" s="74"/>
      <c r="S459" s="74"/>
      <c r="T459" s="74"/>
      <c r="U459" s="74"/>
      <c r="V459" s="74"/>
      <c r="W459" s="74"/>
      <c r="X459" s="74"/>
      <c r="Y459" s="74"/>
      <c r="Z459" s="74"/>
    </row>
    <row r="460" spans="1:26" ht="15.75" customHeight="1" x14ac:dyDescent="0.45">
      <c r="A460" s="74"/>
      <c r="B460" s="74"/>
      <c r="C460" s="74"/>
      <c r="D460" s="74"/>
      <c r="E460" s="74"/>
      <c r="F460" s="74"/>
      <c r="G460" s="74"/>
      <c r="H460" s="74"/>
      <c r="I460" s="74"/>
      <c r="J460" s="74"/>
      <c r="K460" s="74"/>
      <c r="L460" s="74"/>
      <c r="M460" s="74"/>
      <c r="N460" s="74"/>
      <c r="O460" s="74"/>
      <c r="P460" s="74"/>
      <c r="Q460" s="74"/>
      <c r="R460" s="74"/>
      <c r="S460" s="74"/>
      <c r="T460" s="74"/>
      <c r="U460" s="74"/>
      <c r="V460" s="74"/>
      <c r="W460" s="74"/>
      <c r="X460" s="74"/>
      <c r="Y460" s="74"/>
      <c r="Z460" s="74"/>
    </row>
    <row r="461" spans="1:26" ht="15.75" customHeight="1" x14ac:dyDescent="0.45">
      <c r="A461" s="74"/>
      <c r="B461" s="74"/>
      <c r="C461" s="74"/>
      <c r="D461" s="74"/>
      <c r="E461" s="74"/>
      <c r="F461" s="74"/>
      <c r="G461" s="74"/>
      <c r="H461" s="74"/>
      <c r="I461" s="74"/>
      <c r="J461" s="74"/>
      <c r="K461" s="74"/>
      <c r="L461" s="74"/>
      <c r="M461" s="74"/>
      <c r="N461" s="74"/>
      <c r="O461" s="74"/>
      <c r="P461" s="74"/>
      <c r="Q461" s="74"/>
      <c r="R461" s="74"/>
      <c r="S461" s="74"/>
      <c r="T461" s="74"/>
      <c r="U461" s="74"/>
      <c r="V461" s="74"/>
      <c r="W461" s="74"/>
      <c r="X461" s="74"/>
      <c r="Y461" s="74"/>
      <c r="Z461" s="74"/>
    </row>
    <row r="462" spans="1:26" ht="15.75" customHeight="1" x14ac:dyDescent="0.45">
      <c r="A462" s="74"/>
      <c r="B462" s="74"/>
      <c r="C462" s="74"/>
      <c r="D462" s="74"/>
      <c r="E462" s="74"/>
      <c r="F462" s="74"/>
      <c r="G462" s="74"/>
      <c r="H462" s="74"/>
      <c r="I462" s="74"/>
      <c r="J462" s="74"/>
      <c r="K462" s="74"/>
      <c r="L462" s="74"/>
      <c r="M462" s="74"/>
      <c r="N462" s="74"/>
      <c r="O462" s="74"/>
      <c r="P462" s="74"/>
      <c r="Q462" s="74"/>
      <c r="R462" s="74"/>
      <c r="S462" s="74"/>
      <c r="T462" s="74"/>
      <c r="U462" s="74"/>
      <c r="V462" s="74"/>
      <c r="W462" s="74"/>
      <c r="X462" s="74"/>
      <c r="Y462" s="74"/>
      <c r="Z462" s="74"/>
    </row>
    <row r="463" spans="1:26" ht="15.75" customHeight="1" x14ac:dyDescent="0.45">
      <c r="A463" s="74"/>
      <c r="B463" s="74"/>
      <c r="C463" s="74"/>
      <c r="D463" s="74"/>
      <c r="E463" s="74"/>
      <c r="F463" s="74"/>
      <c r="G463" s="74"/>
      <c r="H463" s="74"/>
      <c r="I463" s="74"/>
      <c r="J463" s="74"/>
      <c r="K463" s="74"/>
      <c r="L463" s="74"/>
      <c r="M463" s="74"/>
      <c r="N463" s="74"/>
      <c r="O463" s="74"/>
      <c r="P463" s="74"/>
      <c r="Q463" s="74"/>
      <c r="R463" s="74"/>
      <c r="S463" s="74"/>
      <c r="T463" s="74"/>
      <c r="U463" s="74"/>
      <c r="V463" s="74"/>
      <c r="W463" s="74"/>
      <c r="X463" s="74"/>
      <c r="Y463" s="74"/>
      <c r="Z463" s="74"/>
    </row>
    <row r="464" spans="1:26" ht="15.75" customHeight="1" x14ac:dyDescent="0.45">
      <c r="A464" s="74"/>
      <c r="B464" s="74"/>
      <c r="C464" s="74"/>
      <c r="D464" s="74"/>
      <c r="E464" s="74"/>
      <c r="F464" s="74"/>
      <c r="G464" s="74"/>
      <c r="H464" s="74"/>
      <c r="I464" s="74"/>
      <c r="J464" s="74"/>
      <c r="K464" s="74"/>
      <c r="L464" s="74"/>
      <c r="M464" s="74"/>
      <c r="N464" s="74"/>
      <c r="O464" s="74"/>
      <c r="P464" s="74"/>
      <c r="Q464" s="74"/>
      <c r="R464" s="74"/>
      <c r="S464" s="74"/>
      <c r="T464" s="74"/>
      <c r="U464" s="74"/>
      <c r="V464" s="74"/>
      <c r="W464" s="74"/>
      <c r="X464" s="74"/>
      <c r="Y464" s="74"/>
      <c r="Z464" s="74"/>
    </row>
    <row r="465" spans="1:26" ht="15.75" customHeight="1" x14ac:dyDescent="0.45">
      <c r="A465" s="74"/>
      <c r="B465" s="74"/>
      <c r="C465" s="74"/>
      <c r="D465" s="74"/>
      <c r="E465" s="74"/>
      <c r="F465" s="74"/>
      <c r="G465" s="74"/>
      <c r="H465" s="74"/>
      <c r="I465" s="74"/>
      <c r="J465" s="74"/>
      <c r="K465" s="74"/>
      <c r="L465" s="74"/>
      <c r="M465" s="74"/>
      <c r="N465" s="74"/>
      <c r="O465" s="74"/>
      <c r="P465" s="74"/>
      <c r="Q465" s="74"/>
      <c r="R465" s="74"/>
      <c r="S465" s="74"/>
      <c r="T465" s="74"/>
      <c r="U465" s="74"/>
      <c r="V465" s="74"/>
      <c r="W465" s="74"/>
      <c r="X465" s="74"/>
      <c r="Y465" s="74"/>
      <c r="Z465" s="74"/>
    </row>
    <row r="466" spans="1:26" ht="15.75" customHeight="1" x14ac:dyDescent="0.45">
      <c r="A466" s="74"/>
      <c r="B466" s="74"/>
      <c r="C466" s="74"/>
      <c r="D466" s="74"/>
      <c r="E466" s="74"/>
      <c r="F466" s="74"/>
      <c r="G466" s="74"/>
      <c r="H466" s="74"/>
      <c r="I466" s="74"/>
      <c r="J466" s="74"/>
      <c r="K466" s="74"/>
      <c r="L466" s="74"/>
      <c r="M466" s="74"/>
      <c r="N466" s="74"/>
      <c r="O466" s="74"/>
      <c r="P466" s="74"/>
      <c r="Q466" s="74"/>
      <c r="R466" s="74"/>
      <c r="S466" s="74"/>
      <c r="T466" s="74"/>
      <c r="U466" s="74"/>
      <c r="V466" s="74"/>
      <c r="W466" s="74"/>
      <c r="X466" s="74"/>
      <c r="Y466" s="74"/>
      <c r="Z466" s="74"/>
    </row>
    <row r="467" spans="1:26" ht="15.75" customHeight="1" x14ac:dyDescent="0.45">
      <c r="A467" s="74"/>
      <c r="B467" s="74"/>
      <c r="C467" s="74"/>
      <c r="D467" s="74"/>
      <c r="E467" s="74"/>
      <c r="F467" s="74"/>
      <c r="G467" s="74"/>
      <c r="H467" s="74"/>
      <c r="I467" s="74"/>
      <c r="J467" s="74"/>
      <c r="K467" s="74"/>
      <c r="L467" s="74"/>
      <c r="M467" s="74"/>
      <c r="N467" s="74"/>
      <c r="O467" s="74"/>
      <c r="P467" s="74"/>
      <c r="Q467" s="74"/>
      <c r="R467" s="74"/>
      <c r="S467" s="74"/>
      <c r="T467" s="74"/>
      <c r="U467" s="74"/>
      <c r="V467" s="74"/>
      <c r="W467" s="74"/>
      <c r="X467" s="74"/>
      <c r="Y467" s="74"/>
      <c r="Z467" s="74"/>
    </row>
    <row r="468" spans="1:26" ht="15.75" customHeight="1" x14ac:dyDescent="0.45">
      <c r="A468" s="74"/>
      <c r="B468" s="74"/>
      <c r="C468" s="74"/>
      <c r="D468" s="74"/>
      <c r="E468" s="74"/>
      <c r="F468" s="74"/>
      <c r="G468" s="74"/>
      <c r="H468" s="74"/>
      <c r="I468" s="74"/>
      <c r="J468" s="74"/>
      <c r="K468" s="74"/>
      <c r="L468" s="74"/>
      <c r="M468" s="74"/>
      <c r="N468" s="74"/>
      <c r="O468" s="74"/>
      <c r="P468" s="74"/>
      <c r="Q468" s="74"/>
      <c r="R468" s="74"/>
      <c r="S468" s="74"/>
      <c r="T468" s="74"/>
      <c r="U468" s="74"/>
      <c r="V468" s="74"/>
      <c r="W468" s="74"/>
      <c r="X468" s="74"/>
      <c r="Y468" s="74"/>
      <c r="Z468" s="74"/>
    </row>
    <row r="469" spans="1:26" ht="15.75" customHeight="1" x14ac:dyDescent="0.45">
      <c r="A469" s="74"/>
      <c r="B469" s="74"/>
      <c r="C469" s="74"/>
      <c r="D469" s="74"/>
      <c r="E469" s="74"/>
      <c r="F469" s="74"/>
      <c r="G469" s="74"/>
      <c r="H469" s="74"/>
      <c r="I469" s="74"/>
      <c r="J469" s="74"/>
      <c r="K469" s="74"/>
      <c r="L469" s="74"/>
      <c r="M469" s="74"/>
      <c r="N469" s="74"/>
      <c r="O469" s="74"/>
      <c r="P469" s="74"/>
      <c r="Q469" s="74"/>
      <c r="R469" s="74"/>
      <c r="S469" s="74"/>
      <c r="T469" s="74"/>
      <c r="U469" s="74"/>
      <c r="V469" s="74"/>
      <c r="W469" s="74"/>
      <c r="X469" s="74"/>
      <c r="Y469" s="74"/>
      <c r="Z469" s="74"/>
    </row>
    <row r="470" spans="1:26" ht="15.75" customHeight="1" x14ac:dyDescent="0.45">
      <c r="A470" s="74"/>
      <c r="B470" s="74"/>
      <c r="C470" s="74"/>
      <c r="D470" s="74"/>
      <c r="E470" s="74"/>
      <c r="F470" s="74"/>
      <c r="G470" s="74"/>
      <c r="H470" s="74"/>
      <c r="I470" s="74"/>
      <c r="J470" s="74"/>
      <c r="K470" s="74"/>
      <c r="L470" s="74"/>
      <c r="M470" s="74"/>
      <c r="N470" s="74"/>
      <c r="O470" s="74"/>
      <c r="P470" s="74"/>
      <c r="Q470" s="74"/>
      <c r="R470" s="74"/>
      <c r="S470" s="74"/>
      <c r="T470" s="74"/>
      <c r="U470" s="74"/>
      <c r="V470" s="74"/>
      <c r="W470" s="74"/>
      <c r="X470" s="74"/>
      <c r="Y470" s="74"/>
      <c r="Z470" s="74"/>
    </row>
    <row r="471" spans="1:26" ht="15.75" customHeight="1" x14ac:dyDescent="0.45">
      <c r="A471" s="74"/>
      <c r="B471" s="74"/>
      <c r="C471" s="74"/>
      <c r="D471" s="74"/>
      <c r="E471" s="74"/>
      <c r="F471" s="74"/>
      <c r="G471" s="74"/>
      <c r="H471" s="74"/>
      <c r="I471" s="74"/>
      <c r="J471" s="74"/>
      <c r="K471" s="74"/>
      <c r="L471" s="74"/>
      <c r="M471" s="74"/>
      <c r="N471" s="74"/>
      <c r="O471" s="74"/>
      <c r="P471" s="74"/>
      <c r="Q471" s="74"/>
      <c r="R471" s="74"/>
      <c r="S471" s="74"/>
      <c r="T471" s="74"/>
      <c r="U471" s="74"/>
      <c r="V471" s="74"/>
      <c r="W471" s="74"/>
      <c r="X471" s="74"/>
      <c r="Y471" s="74"/>
      <c r="Z471" s="74"/>
    </row>
    <row r="472" spans="1:26" ht="15.75" customHeight="1" x14ac:dyDescent="0.45">
      <c r="A472" s="74"/>
      <c r="B472" s="74"/>
      <c r="C472" s="74"/>
      <c r="D472" s="74"/>
      <c r="E472" s="74"/>
      <c r="F472" s="74"/>
      <c r="G472" s="74"/>
      <c r="H472" s="74"/>
      <c r="I472" s="74"/>
      <c r="J472" s="74"/>
      <c r="K472" s="74"/>
      <c r="L472" s="74"/>
      <c r="M472" s="74"/>
      <c r="N472" s="74"/>
      <c r="O472" s="74"/>
      <c r="P472" s="74"/>
      <c r="Q472" s="74"/>
      <c r="R472" s="74"/>
      <c r="S472" s="74"/>
      <c r="T472" s="74"/>
      <c r="U472" s="74"/>
      <c r="V472" s="74"/>
      <c r="W472" s="74"/>
      <c r="X472" s="74"/>
      <c r="Y472" s="74"/>
      <c r="Z472" s="74"/>
    </row>
    <row r="473" spans="1:26" ht="15.75" customHeight="1" x14ac:dyDescent="0.45">
      <c r="A473" s="74"/>
      <c r="B473" s="74"/>
      <c r="C473" s="74"/>
      <c r="D473" s="74"/>
      <c r="E473" s="74"/>
      <c r="F473" s="74"/>
      <c r="G473" s="74"/>
      <c r="H473" s="74"/>
      <c r="I473" s="74"/>
      <c r="J473" s="74"/>
      <c r="K473" s="74"/>
      <c r="L473" s="74"/>
      <c r="M473" s="74"/>
      <c r="N473" s="74"/>
      <c r="O473" s="74"/>
      <c r="P473" s="74"/>
      <c r="Q473" s="74"/>
      <c r="R473" s="74"/>
      <c r="S473" s="74"/>
      <c r="T473" s="74"/>
      <c r="U473" s="74"/>
      <c r="V473" s="74"/>
      <c r="W473" s="74"/>
      <c r="X473" s="74"/>
      <c r="Y473" s="74"/>
      <c r="Z473" s="74"/>
    </row>
    <row r="474" spans="1:26" ht="15.75" customHeight="1" x14ac:dyDescent="0.45">
      <c r="A474" s="74"/>
      <c r="B474" s="74"/>
      <c r="C474" s="74"/>
      <c r="D474" s="74"/>
      <c r="E474" s="74"/>
      <c r="F474" s="74"/>
      <c r="G474" s="74"/>
      <c r="H474" s="74"/>
      <c r="I474" s="74"/>
      <c r="J474" s="74"/>
      <c r="K474" s="74"/>
      <c r="L474" s="74"/>
      <c r="M474" s="74"/>
      <c r="N474" s="74"/>
      <c r="O474" s="74"/>
      <c r="P474" s="74"/>
      <c r="Q474" s="74"/>
      <c r="R474" s="74"/>
      <c r="S474" s="74"/>
      <c r="T474" s="74"/>
      <c r="U474" s="74"/>
      <c r="V474" s="74"/>
      <c r="W474" s="74"/>
      <c r="X474" s="74"/>
      <c r="Y474" s="74"/>
      <c r="Z474" s="74"/>
    </row>
    <row r="475" spans="1:26" ht="15.75" customHeight="1" x14ac:dyDescent="0.45">
      <c r="A475" s="74"/>
      <c r="B475" s="74"/>
      <c r="C475" s="74"/>
      <c r="D475" s="74"/>
      <c r="E475" s="74"/>
      <c r="F475" s="74"/>
      <c r="G475" s="74"/>
      <c r="H475" s="74"/>
      <c r="I475" s="74"/>
      <c r="J475" s="74"/>
      <c r="K475" s="74"/>
      <c r="L475" s="74"/>
      <c r="M475" s="74"/>
      <c r="N475" s="74"/>
      <c r="O475" s="74"/>
      <c r="P475" s="74"/>
      <c r="Q475" s="74"/>
      <c r="R475" s="74"/>
      <c r="S475" s="74"/>
      <c r="T475" s="74"/>
      <c r="U475" s="74"/>
      <c r="V475" s="74"/>
      <c r="W475" s="74"/>
      <c r="X475" s="74"/>
      <c r="Y475" s="74"/>
      <c r="Z475" s="74"/>
    </row>
    <row r="476" spans="1:26" ht="15.75" customHeight="1" x14ac:dyDescent="0.45">
      <c r="A476" s="74"/>
      <c r="B476" s="74"/>
      <c r="C476" s="74"/>
      <c r="D476" s="74"/>
      <c r="E476" s="74"/>
      <c r="F476" s="74"/>
      <c r="G476" s="74"/>
      <c r="H476" s="74"/>
      <c r="I476" s="74"/>
      <c r="J476" s="74"/>
      <c r="K476" s="74"/>
      <c r="L476" s="74"/>
      <c r="M476" s="74"/>
      <c r="N476" s="74"/>
      <c r="O476" s="74"/>
      <c r="P476" s="74"/>
      <c r="Q476" s="74"/>
      <c r="R476" s="74"/>
      <c r="S476" s="74"/>
      <c r="T476" s="74"/>
      <c r="U476" s="74"/>
      <c r="V476" s="74"/>
      <c r="W476" s="74"/>
      <c r="X476" s="74"/>
      <c r="Y476" s="74"/>
      <c r="Z476" s="74"/>
    </row>
    <row r="477" spans="1:26" ht="15.75" customHeight="1" x14ac:dyDescent="0.45">
      <c r="A477" s="74"/>
      <c r="B477" s="74"/>
      <c r="C477" s="74"/>
      <c r="D477" s="74"/>
      <c r="E477" s="74"/>
      <c r="F477" s="74"/>
      <c r="G477" s="74"/>
      <c r="H477" s="74"/>
      <c r="I477" s="74"/>
      <c r="J477" s="74"/>
      <c r="K477" s="74"/>
      <c r="L477" s="74"/>
      <c r="M477" s="74"/>
      <c r="N477" s="74"/>
      <c r="O477" s="74"/>
      <c r="P477" s="74"/>
      <c r="Q477" s="74"/>
      <c r="R477" s="74"/>
      <c r="S477" s="74"/>
      <c r="T477" s="74"/>
      <c r="U477" s="74"/>
      <c r="V477" s="74"/>
      <c r="W477" s="74"/>
      <c r="X477" s="74"/>
      <c r="Y477" s="74"/>
      <c r="Z477" s="74"/>
    </row>
    <row r="478" spans="1:26" ht="15.75" customHeight="1" x14ac:dyDescent="0.45">
      <c r="A478" s="74"/>
      <c r="B478" s="74"/>
      <c r="C478" s="74"/>
      <c r="D478" s="74"/>
      <c r="E478" s="74"/>
      <c r="F478" s="74"/>
      <c r="G478" s="74"/>
      <c r="H478" s="74"/>
      <c r="I478" s="74"/>
      <c r="J478" s="74"/>
      <c r="K478" s="74"/>
      <c r="L478" s="74"/>
      <c r="M478" s="74"/>
      <c r="N478" s="74"/>
      <c r="O478" s="74"/>
      <c r="P478" s="74"/>
      <c r="Q478" s="74"/>
      <c r="R478" s="74"/>
      <c r="S478" s="74"/>
      <c r="T478" s="74"/>
      <c r="U478" s="74"/>
      <c r="V478" s="74"/>
      <c r="W478" s="74"/>
      <c r="X478" s="74"/>
      <c r="Y478" s="74"/>
      <c r="Z478" s="74"/>
    </row>
    <row r="479" spans="1:26" ht="15.75" customHeight="1" x14ac:dyDescent="0.45">
      <c r="A479" s="74"/>
      <c r="B479" s="74"/>
      <c r="C479" s="74"/>
      <c r="D479" s="74"/>
      <c r="E479" s="74"/>
      <c r="F479" s="74"/>
      <c r="G479" s="74"/>
      <c r="H479" s="74"/>
      <c r="I479" s="74"/>
      <c r="J479" s="74"/>
      <c r="K479" s="74"/>
      <c r="L479" s="74"/>
      <c r="M479" s="74"/>
      <c r="N479" s="74"/>
      <c r="O479" s="74"/>
      <c r="P479" s="74"/>
      <c r="Q479" s="74"/>
      <c r="R479" s="74"/>
      <c r="S479" s="74"/>
      <c r="T479" s="74"/>
      <c r="U479" s="74"/>
      <c r="V479" s="74"/>
      <c r="W479" s="74"/>
      <c r="X479" s="74"/>
      <c r="Y479" s="74"/>
      <c r="Z479" s="74"/>
    </row>
    <row r="480" spans="1:26" ht="15.75" customHeight="1" x14ac:dyDescent="0.45">
      <c r="A480" s="74"/>
      <c r="B480" s="74"/>
      <c r="C480" s="74"/>
      <c r="D480" s="74"/>
      <c r="E480" s="74"/>
      <c r="F480" s="74"/>
      <c r="G480" s="74"/>
      <c r="H480" s="74"/>
      <c r="I480" s="74"/>
      <c r="J480" s="74"/>
      <c r="K480" s="74"/>
      <c r="L480" s="74"/>
      <c r="M480" s="74"/>
      <c r="N480" s="74"/>
      <c r="O480" s="74"/>
      <c r="P480" s="74"/>
      <c r="Q480" s="74"/>
      <c r="R480" s="74"/>
      <c r="S480" s="74"/>
      <c r="T480" s="74"/>
      <c r="U480" s="74"/>
      <c r="V480" s="74"/>
      <c r="W480" s="74"/>
      <c r="X480" s="74"/>
      <c r="Y480" s="74"/>
      <c r="Z480" s="74"/>
    </row>
    <row r="481" spans="1:26" ht="15.75" customHeight="1" x14ac:dyDescent="0.45">
      <c r="A481" s="74"/>
      <c r="B481" s="74"/>
      <c r="C481" s="74"/>
      <c r="D481" s="74"/>
      <c r="E481" s="74"/>
      <c r="F481" s="74"/>
      <c r="G481" s="74"/>
      <c r="H481" s="74"/>
      <c r="I481" s="74"/>
      <c r="J481" s="74"/>
      <c r="K481" s="74"/>
      <c r="L481" s="74"/>
      <c r="M481" s="74"/>
      <c r="N481" s="74"/>
      <c r="O481" s="74"/>
      <c r="P481" s="74"/>
      <c r="Q481" s="74"/>
      <c r="R481" s="74"/>
      <c r="S481" s="74"/>
      <c r="T481" s="74"/>
      <c r="U481" s="74"/>
      <c r="V481" s="74"/>
      <c r="W481" s="74"/>
      <c r="X481" s="74"/>
      <c r="Y481" s="74"/>
      <c r="Z481" s="74"/>
    </row>
    <row r="482" spans="1:26" ht="15.75" customHeight="1" x14ac:dyDescent="0.45">
      <c r="A482" s="74"/>
      <c r="B482" s="74"/>
      <c r="C482" s="74"/>
      <c r="D482" s="74"/>
      <c r="E482" s="74"/>
      <c r="F482" s="74"/>
      <c r="G482" s="74"/>
      <c r="H482" s="74"/>
      <c r="I482" s="74"/>
      <c r="J482" s="74"/>
      <c r="K482" s="74"/>
      <c r="L482" s="74"/>
      <c r="M482" s="74"/>
      <c r="N482" s="74"/>
      <c r="O482" s="74"/>
      <c r="P482" s="74"/>
      <c r="Q482" s="74"/>
      <c r="R482" s="74"/>
      <c r="S482" s="74"/>
      <c r="T482" s="74"/>
      <c r="U482" s="74"/>
      <c r="V482" s="74"/>
      <c r="W482" s="74"/>
      <c r="X482" s="74"/>
      <c r="Y482" s="74"/>
      <c r="Z482" s="74"/>
    </row>
    <row r="483" spans="1:26" ht="15.75" customHeight="1" x14ac:dyDescent="0.45">
      <c r="A483" s="74"/>
      <c r="B483" s="74"/>
      <c r="C483" s="74"/>
      <c r="D483" s="74"/>
      <c r="E483" s="74"/>
      <c r="F483" s="74"/>
      <c r="G483" s="74"/>
      <c r="H483" s="74"/>
      <c r="I483" s="74"/>
      <c r="J483" s="74"/>
      <c r="K483" s="74"/>
      <c r="L483" s="74"/>
      <c r="M483" s="74"/>
      <c r="N483" s="74"/>
      <c r="O483" s="74"/>
      <c r="P483" s="74"/>
      <c r="Q483" s="74"/>
      <c r="R483" s="74"/>
      <c r="S483" s="74"/>
      <c r="T483" s="74"/>
      <c r="U483" s="74"/>
      <c r="V483" s="74"/>
      <c r="W483" s="74"/>
      <c r="X483" s="74"/>
      <c r="Y483" s="74"/>
      <c r="Z483" s="74"/>
    </row>
    <row r="484" spans="1:26" ht="15.75" customHeight="1" x14ac:dyDescent="0.45">
      <c r="A484" s="74"/>
      <c r="B484" s="74"/>
      <c r="C484" s="74"/>
      <c r="D484" s="74"/>
      <c r="E484" s="74"/>
      <c r="F484" s="74"/>
      <c r="G484" s="74"/>
      <c r="H484" s="74"/>
      <c r="I484" s="74"/>
      <c r="J484" s="74"/>
      <c r="K484" s="74"/>
      <c r="L484" s="74"/>
      <c r="M484" s="74"/>
      <c r="N484" s="74"/>
      <c r="O484" s="74"/>
      <c r="P484" s="74"/>
      <c r="Q484" s="74"/>
      <c r="R484" s="74"/>
      <c r="S484" s="74"/>
      <c r="T484" s="74"/>
      <c r="U484" s="74"/>
      <c r="V484" s="74"/>
      <c r="W484" s="74"/>
      <c r="X484" s="74"/>
      <c r="Y484" s="74"/>
      <c r="Z484" s="74"/>
    </row>
    <row r="485" spans="1:26" ht="15.75" customHeight="1" x14ac:dyDescent="0.45">
      <c r="A485" s="74"/>
      <c r="B485" s="74"/>
      <c r="C485" s="74"/>
      <c r="D485" s="74"/>
      <c r="E485" s="74"/>
      <c r="F485" s="74"/>
      <c r="G485" s="74"/>
      <c r="H485" s="74"/>
      <c r="I485" s="74"/>
      <c r="J485" s="74"/>
      <c r="K485" s="74"/>
      <c r="L485" s="74"/>
      <c r="M485" s="74"/>
      <c r="N485" s="74"/>
      <c r="O485" s="74"/>
      <c r="P485" s="74"/>
      <c r="Q485" s="74"/>
      <c r="R485" s="74"/>
      <c r="S485" s="74"/>
      <c r="T485" s="74"/>
      <c r="U485" s="74"/>
      <c r="V485" s="74"/>
      <c r="W485" s="74"/>
      <c r="X485" s="74"/>
      <c r="Y485" s="74"/>
      <c r="Z485" s="74"/>
    </row>
    <row r="486" spans="1:26" ht="15.75" customHeight="1" x14ac:dyDescent="0.45">
      <c r="A486" s="74"/>
      <c r="B486" s="74"/>
      <c r="C486" s="74"/>
      <c r="D486" s="74"/>
      <c r="E486" s="74"/>
      <c r="F486" s="74"/>
      <c r="G486" s="74"/>
      <c r="H486" s="74"/>
      <c r="I486" s="74"/>
      <c r="J486" s="74"/>
      <c r="K486" s="74"/>
      <c r="L486" s="74"/>
      <c r="M486" s="74"/>
      <c r="N486" s="74"/>
      <c r="O486" s="74"/>
      <c r="P486" s="74"/>
      <c r="Q486" s="74"/>
      <c r="R486" s="74"/>
      <c r="S486" s="74"/>
      <c r="T486" s="74"/>
      <c r="U486" s="74"/>
      <c r="V486" s="74"/>
      <c r="W486" s="74"/>
      <c r="X486" s="74"/>
      <c r="Y486" s="74"/>
      <c r="Z486" s="74"/>
    </row>
    <row r="487" spans="1:26" ht="15.75" customHeight="1" x14ac:dyDescent="0.45">
      <c r="A487" s="74"/>
      <c r="B487" s="74"/>
      <c r="C487" s="74"/>
      <c r="D487" s="74"/>
      <c r="E487" s="74"/>
      <c r="F487" s="74"/>
      <c r="G487" s="74"/>
      <c r="H487" s="74"/>
      <c r="I487" s="74"/>
      <c r="J487" s="74"/>
      <c r="K487" s="74"/>
      <c r="L487" s="74"/>
      <c r="M487" s="74"/>
      <c r="N487" s="74"/>
      <c r="O487" s="74"/>
      <c r="P487" s="74"/>
      <c r="Q487" s="74"/>
      <c r="R487" s="74"/>
      <c r="S487" s="74"/>
      <c r="T487" s="74"/>
      <c r="U487" s="74"/>
      <c r="V487" s="74"/>
      <c r="W487" s="74"/>
      <c r="X487" s="74"/>
      <c r="Y487" s="74"/>
      <c r="Z487" s="74"/>
    </row>
    <row r="488" spans="1:26" ht="15.75" customHeight="1" x14ac:dyDescent="0.45">
      <c r="A488" s="74"/>
      <c r="B488" s="74"/>
      <c r="C488" s="74"/>
      <c r="D488" s="74"/>
      <c r="E488" s="74"/>
      <c r="F488" s="74"/>
      <c r="G488" s="74"/>
      <c r="H488" s="74"/>
      <c r="I488" s="74"/>
      <c r="J488" s="74"/>
      <c r="K488" s="74"/>
      <c r="L488" s="74"/>
      <c r="M488" s="74"/>
      <c r="N488" s="74"/>
      <c r="O488" s="74"/>
      <c r="P488" s="74"/>
      <c r="Q488" s="74"/>
      <c r="R488" s="74"/>
      <c r="S488" s="74"/>
      <c r="T488" s="74"/>
      <c r="U488" s="74"/>
      <c r="V488" s="74"/>
      <c r="W488" s="74"/>
      <c r="X488" s="74"/>
      <c r="Y488" s="74"/>
      <c r="Z488" s="74"/>
    </row>
    <row r="489" spans="1:26" ht="15.75" customHeight="1" x14ac:dyDescent="0.45">
      <c r="A489" s="74"/>
      <c r="B489" s="74"/>
      <c r="C489" s="74"/>
      <c r="D489" s="74"/>
      <c r="E489" s="74"/>
      <c r="F489" s="74"/>
      <c r="G489" s="74"/>
      <c r="H489" s="74"/>
      <c r="I489" s="74"/>
      <c r="J489" s="74"/>
      <c r="K489" s="74"/>
      <c r="L489" s="74"/>
      <c r="M489" s="74"/>
      <c r="N489" s="74"/>
      <c r="O489" s="74"/>
      <c r="P489" s="74"/>
      <c r="Q489" s="74"/>
      <c r="R489" s="74"/>
      <c r="S489" s="74"/>
      <c r="T489" s="74"/>
      <c r="U489" s="74"/>
      <c r="V489" s="74"/>
      <c r="W489" s="74"/>
      <c r="X489" s="74"/>
      <c r="Y489" s="74"/>
      <c r="Z489" s="74"/>
    </row>
    <row r="490" spans="1:26" ht="15.75" customHeight="1" x14ac:dyDescent="0.45">
      <c r="A490" s="74"/>
      <c r="B490" s="74"/>
      <c r="C490" s="74"/>
      <c r="D490" s="74"/>
      <c r="E490" s="74"/>
      <c r="F490" s="74"/>
      <c r="G490" s="74"/>
      <c r="H490" s="74"/>
      <c r="I490" s="74"/>
      <c r="J490" s="74"/>
      <c r="K490" s="74"/>
      <c r="L490" s="74"/>
      <c r="M490" s="74"/>
      <c r="N490" s="74"/>
      <c r="O490" s="74"/>
      <c r="P490" s="74"/>
      <c r="Q490" s="74"/>
      <c r="R490" s="74"/>
      <c r="S490" s="74"/>
      <c r="T490" s="74"/>
      <c r="U490" s="74"/>
      <c r="V490" s="74"/>
      <c r="W490" s="74"/>
      <c r="X490" s="74"/>
      <c r="Y490" s="74"/>
      <c r="Z490" s="74"/>
    </row>
    <row r="491" spans="1:26" ht="15.75" customHeight="1" x14ac:dyDescent="0.45">
      <c r="A491" s="74"/>
      <c r="B491" s="74"/>
      <c r="C491" s="74"/>
      <c r="D491" s="74"/>
      <c r="E491" s="74"/>
      <c r="F491" s="74"/>
      <c r="G491" s="74"/>
      <c r="H491" s="74"/>
      <c r="I491" s="74"/>
      <c r="J491" s="74"/>
      <c r="K491" s="74"/>
      <c r="L491" s="74"/>
      <c r="M491" s="74"/>
      <c r="N491" s="74"/>
      <c r="O491" s="74"/>
      <c r="P491" s="74"/>
      <c r="Q491" s="74"/>
      <c r="R491" s="74"/>
      <c r="S491" s="74"/>
      <c r="T491" s="74"/>
      <c r="U491" s="74"/>
      <c r="V491" s="74"/>
      <c r="W491" s="74"/>
      <c r="X491" s="74"/>
      <c r="Y491" s="74"/>
      <c r="Z491" s="74"/>
    </row>
    <row r="492" spans="1:26" ht="15.75" customHeight="1" x14ac:dyDescent="0.45">
      <c r="A492" s="74"/>
      <c r="B492" s="74"/>
      <c r="C492" s="74"/>
      <c r="D492" s="74"/>
      <c r="E492" s="74"/>
      <c r="F492" s="74"/>
      <c r="G492" s="74"/>
      <c r="H492" s="74"/>
      <c r="I492" s="74"/>
      <c r="J492" s="74"/>
      <c r="K492" s="74"/>
      <c r="L492" s="74"/>
      <c r="M492" s="74"/>
      <c r="N492" s="74"/>
      <c r="O492" s="74"/>
      <c r="P492" s="74"/>
      <c r="Q492" s="74"/>
      <c r="R492" s="74"/>
      <c r="S492" s="74"/>
      <c r="T492" s="74"/>
      <c r="U492" s="74"/>
      <c r="V492" s="74"/>
      <c r="W492" s="74"/>
      <c r="X492" s="74"/>
      <c r="Y492" s="74"/>
      <c r="Z492" s="74"/>
    </row>
    <row r="493" spans="1:26" ht="15.75" customHeight="1" x14ac:dyDescent="0.45">
      <c r="A493" s="74"/>
      <c r="B493" s="74"/>
      <c r="C493" s="74"/>
      <c r="D493" s="74"/>
      <c r="E493" s="74"/>
      <c r="F493" s="74"/>
      <c r="G493" s="74"/>
      <c r="H493" s="74"/>
      <c r="I493" s="74"/>
      <c r="J493" s="74"/>
      <c r="K493" s="74"/>
      <c r="L493" s="74"/>
      <c r="M493" s="74"/>
      <c r="N493" s="74"/>
      <c r="O493" s="74"/>
      <c r="P493" s="74"/>
      <c r="Q493" s="74"/>
      <c r="R493" s="74"/>
      <c r="S493" s="74"/>
      <c r="T493" s="74"/>
      <c r="U493" s="74"/>
      <c r="V493" s="74"/>
      <c r="W493" s="74"/>
      <c r="X493" s="74"/>
      <c r="Y493" s="74"/>
      <c r="Z493" s="74"/>
    </row>
    <row r="494" spans="1:26" ht="15.75" customHeight="1" x14ac:dyDescent="0.45">
      <c r="A494" s="74"/>
      <c r="B494" s="74"/>
      <c r="C494" s="74"/>
      <c r="D494" s="74"/>
      <c r="E494" s="74"/>
      <c r="F494" s="74"/>
      <c r="G494" s="74"/>
      <c r="H494" s="74"/>
      <c r="I494" s="74"/>
      <c r="J494" s="74"/>
      <c r="K494" s="74"/>
      <c r="L494" s="74"/>
      <c r="M494" s="74"/>
      <c r="N494" s="74"/>
      <c r="O494" s="74"/>
      <c r="P494" s="74"/>
      <c r="Q494" s="74"/>
      <c r="R494" s="74"/>
      <c r="S494" s="74"/>
      <c r="T494" s="74"/>
      <c r="U494" s="74"/>
      <c r="V494" s="74"/>
      <c r="W494" s="74"/>
      <c r="X494" s="74"/>
      <c r="Y494" s="74"/>
      <c r="Z494" s="74"/>
    </row>
    <row r="495" spans="1:26" ht="15.75" customHeight="1" x14ac:dyDescent="0.45">
      <c r="A495" s="74"/>
      <c r="B495" s="74"/>
      <c r="C495" s="74"/>
      <c r="D495" s="74"/>
      <c r="E495" s="74"/>
      <c r="F495" s="74"/>
      <c r="G495" s="74"/>
      <c r="H495" s="74"/>
      <c r="I495" s="74"/>
      <c r="J495" s="74"/>
      <c r="K495" s="74"/>
      <c r="L495" s="74"/>
      <c r="M495" s="74"/>
      <c r="N495" s="74"/>
      <c r="O495" s="74"/>
      <c r="P495" s="74"/>
      <c r="Q495" s="74"/>
      <c r="R495" s="74"/>
      <c r="S495" s="74"/>
      <c r="T495" s="74"/>
      <c r="U495" s="74"/>
      <c r="V495" s="74"/>
      <c r="W495" s="74"/>
      <c r="X495" s="74"/>
      <c r="Y495" s="74"/>
      <c r="Z495" s="74"/>
    </row>
    <row r="496" spans="1:26" ht="15.75" customHeight="1" x14ac:dyDescent="0.45">
      <c r="A496" s="74"/>
      <c r="B496" s="74"/>
      <c r="C496" s="74"/>
      <c r="D496" s="74"/>
      <c r="E496" s="74"/>
      <c r="F496" s="74"/>
      <c r="G496" s="74"/>
      <c r="H496" s="74"/>
      <c r="I496" s="74"/>
      <c r="J496" s="74"/>
      <c r="K496" s="74"/>
      <c r="L496" s="74"/>
      <c r="M496" s="74"/>
      <c r="N496" s="74"/>
      <c r="O496" s="74"/>
      <c r="P496" s="74"/>
      <c r="Q496" s="74"/>
      <c r="R496" s="74"/>
      <c r="S496" s="74"/>
      <c r="T496" s="74"/>
      <c r="U496" s="74"/>
      <c r="V496" s="74"/>
      <c r="W496" s="74"/>
      <c r="X496" s="74"/>
      <c r="Y496" s="74"/>
      <c r="Z496" s="74"/>
    </row>
    <row r="497" spans="1:26" ht="15.75" customHeight="1" x14ac:dyDescent="0.45">
      <c r="A497" s="74"/>
      <c r="B497" s="74"/>
      <c r="C497" s="74"/>
      <c r="D497" s="74"/>
      <c r="E497" s="74"/>
      <c r="F497" s="74"/>
      <c r="G497" s="74"/>
      <c r="H497" s="74"/>
      <c r="I497" s="74"/>
      <c r="J497" s="74"/>
      <c r="K497" s="74"/>
      <c r="L497" s="74"/>
      <c r="M497" s="74"/>
      <c r="N497" s="74"/>
      <c r="O497" s="74"/>
      <c r="P497" s="74"/>
      <c r="Q497" s="74"/>
      <c r="R497" s="74"/>
      <c r="S497" s="74"/>
      <c r="T497" s="74"/>
      <c r="U497" s="74"/>
      <c r="V497" s="74"/>
      <c r="W497" s="74"/>
      <c r="X497" s="74"/>
      <c r="Y497" s="74"/>
      <c r="Z497" s="74"/>
    </row>
    <row r="498" spans="1:26" ht="15.75" customHeight="1" x14ac:dyDescent="0.45">
      <c r="A498" s="74"/>
      <c r="B498" s="74"/>
      <c r="C498" s="74"/>
      <c r="D498" s="74"/>
      <c r="E498" s="74"/>
      <c r="F498" s="74"/>
      <c r="G498" s="74"/>
      <c r="H498" s="74"/>
      <c r="I498" s="74"/>
      <c r="J498" s="74"/>
      <c r="K498" s="74"/>
      <c r="L498" s="74"/>
      <c r="M498" s="74"/>
      <c r="N498" s="74"/>
      <c r="O498" s="74"/>
      <c r="P498" s="74"/>
      <c r="Q498" s="74"/>
      <c r="R498" s="74"/>
      <c r="S498" s="74"/>
      <c r="T498" s="74"/>
      <c r="U498" s="74"/>
      <c r="V498" s="74"/>
      <c r="W498" s="74"/>
      <c r="X498" s="74"/>
      <c r="Y498" s="74"/>
      <c r="Z498" s="74"/>
    </row>
    <row r="499" spans="1:26" ht="15.75" customHeight="1" x14ac:dyDescent="0.45">
      <c r="A499" s="74"/>
      <c r="B499" s="74"/>
      <c r="C499" s="74"/>
      <c r="D499" s="74"/>
      <c r="E499" s="74"/>
      <c r="F499" s="74"/>
      <c r="G499" s="74"/>
      <c r="H499" s="74"/>
      <c r="I499" s="74"/>
      <c r="J499" s="74"/>
      <c r="K499" s="74"/>
      <c r="L499" s="74"/>
      <c r="M499" s="74"/>
      <c r="N499" s="74"/>
      <c r="O499" s="74"/>
      <c r="P499" s="74"/>
      <c r="Q499" s="74"/>
      <c r="R499" s="74"/>
      <c r="S499" s="74"/>
      <c r="T499" s="74"/>
      <c r="U499" s="74"/>
      <c r="V499" s="74"/>
      <c r="W499" s="74"/>
      <c r="X499" s="74"/>
      <c r="Y499" s="74"/>
      <c r="Z499" s="74"/>
    </row>
    <row r="500" spans="1:26" ht="15.75" customHeight="1" x14ac:dyDescent="0.45">
      <c r="A500" s="74"/>
      <c r="B500" s="74"/>
      <c r="C500" s="74"/>
      <c r="D500" s="74"/>
      <c r="E500" s="74"/>
      <c r="F500" s="74"/>
      <c r="G500" s="74"/>
      <c r="H500" s="74"/>
      <c r="I500" s="74"/>
      <c r="J500" s="74"/>
      <c r="K500" s="74"/>
      <c r="L500" s="74"/>
      <c r="M500" s="74"/>
      <c r="N500" s="74"/>
      <c r="O500" s="74"/>
      <c r="P500" s="74"/>
      <c r="Q500" s="74"/>
      <c r="R500" s="74"/>
      <c r="S500" s="74"/>
      <c r="T500" s="74"/>
      <c r="U500" s="74"/>
      <c r="V500" s="74"/>
      <c r="W500" s="74"/>
      <c r="X500" s="74"/>
      <c r="Y500" s="74"/>
      <c r="Z500" s="74"/>
    </row>
    <row r="501" spans="1:26" ht="15.75" customHeight="1" x14ac:dyDescent="0.45">
      <c r="A501" s="74"/>
      <c r="B501" s="74"/>
      <c r="C501" s="74"/>
      <c r="D501" s="74"/>
      <c r="E501" s="74"/>
      <c r="F501" s="74"/>
      <c r="G501" s="74"/>
      <c r="H501" s="74"/>
      <c r="I501" s="74"/>
      <c r="J501" s="74"/>
      <c r="K501" s="74"/>
      <c r="L501" s="74"/>
      <c r="M501" s="74"/>
      <c r="N501" s="74"/>
      <c r="O501" s="74"/>
      <c r="P501" s="74"/>
      <c r="Q501" s="74"/>
      <c r="R501" s="74"/>
      <c r="S501" s="74"/>
      <c r="T501" s="74"/>
      <c r="U501" s="74"/>
      <c r="V501" s="74"/>
      <c r="W501" s="74"/>
      <c r="X501" s="74"/>
      <c r="Y501" s="74"/>
      <c r="Z501" s="74"/>
    </row>
    <row r="502" spans="1:26" ht="15.75" customHeight="1" x14ac:dyDescent="0.45">
      <c r="A502" s="74"/>
      <c r="B502" s="74"/>
      <c r="C502" s="74"/>
      <c r="D502" s="74"/>
      <c r="E502" s="74"/>
      <c r="F502" s="74"/>
      <c r="G502" s="74"/>
      <c r="H502" s="74"/>
      <c r="I502" s="74"/>
      <c r="J502" s="74"/>
      <c r="K502" s="74"/>
      <c r="L502" s="74"/>
      <c r="M502" s="74"/>
      <c r="N502" s="74"/>
      <c r="O502" s="74"/>
      <c r="P502" s="74"/>
      <c r="Q502" s="74"/>
      <c r="R502" s="74"/>
      <c r="S502" s="74"/>
      <c r="T502" s="74"/>
      <c r="U502" s="74"/>
      <c r="V502" s="74"/>
      <c r="W502" s="74"/>
      <c r="X502" s="74"/>
      <c r="Y502" s="74"/>
      <c r="Z502" s="74"/>
    </row>
    <row r="503" spans="1:26" ht="15.75" customHeight="1" x14ac:dyDescent="0.45">
      <c r="A503" s="74"/>
      <c r="B503" s="74"/>
      <c r="C503" s="74"/>
      <c r="D503" s="74"/>
      <c r="E503" s="74"/>
      <c r="F503" s="74"/>
      <c r="G503" s="74"/>
      <c r="H503" s="74"/>
      <c r="I503" s="74"/>
      <c r="J503" s="74"/>
      <c r="K503" s="74"/>
      <c r="L503" s="74"/>
      <c r="M503" s="74"/>
      <c r="N503" s="74"/>
      <c r="O503" s="74"/>
      <c r="P503" s="74"/>
      <c r="Q503" s="74"/>
      <c r="R503" s="74"/>
      <c r="S503" s="74"/>
      <c r="T503" s="74"/>
      <c r="U503" s="74"/>
      <c r="V503" s="74"/>
      <c r="W503" s="74"/>
      <c r="X503" s="74"/>
      <c r="Y503" s="74"/>
      <c r="Z503" s="74"/>
    </row>
    <row r="504" spans="1:26" ht="15.75" customHeight="1" x14ac:dyDescent="0.45">
      <c r="A504" s="74"/>
      <c r="B504" s="74"/>
      <c r="C504" s="74"/>
      <c r="D504" s="74"/>
      <c r="E504" s="74"/>
      <c r="F504" s="74"/>
      <c r="G504" s="74"/>
      <c r="H504" s="74"/>
      <c r="I504" s="74"/>
      <c r="J504" s="74"/>
      <c r="K504" s="74"/>
      <c r="L504" s="74"/>
      <c r="M504" s="74"/>
      <c r="N504" s="74"/>
      <c r="O504" s="74"/>
      <c r="P504" s="74"/>
      <c r="Q504" s="74"/>
      <c r="R504" s="74"/>
      <c r="S504" s="74"/>
      <c r="T504" s="74"/>
      <c r="U504" s="74"/>
      <c r="V504" s="74"/>
      <c r="W504" s="74"/>
      <c r="X504" s="74"/>
      <c r="Y504" s="74"/>
      <c r="Z504" s="74"/>
    </row>
    <row r="505" spans="1:26" ht="15.75" customHeight="1" x14ac:dyDescent="0.45">
      <c r="A505" s="74"/>
      <c r="B505" s="74"/>
      <c r="C505" s="74"/>
      <c r="D505" s="74"/>
      <c r="E505" s="74"/>
      <c r="F505" s="74"/>
      <c r="G505" s="74"/>
      <c r="H505" s="74"/>
      <c r="I505" s="74"/>
      <c r="J505" s="74"/>
      <c r="K505" s="74"/>
      <c r="L505" s="74"/>
      <c r="M505" s="74"/>
      <c r="N505" s="74"/>
      <c r="O505" s="74"/>
      <c r="P505" s="74"/>
      <c r="Q505" s="74"/>
      <c r="R505" s="74"/>
      <c r="S505" s="74"/>
      <c r="T505" s="74"/>
      <c r="U505" s="74"/>
      <c r="V505" s="74"/>
      <c r="W505" s="74"/>
      <c r="X505" s="74"/>
      <c r="Y505" s="74"/>
      <c r="Z505" s="74"/>
    </row>
    <row r="506" spans="1:26" ht="15.75" customHeight="1" x14ac:dyDescent="0.45">
      <c r="A506" s="74"/>
      <c r="B506" s="74"/>
      <c r="C506" s="74"/>
      <c r="D506" s="74"/>
      <c r="E506" s="74"/>
      <c r="F506" s="74"/>
      <c r="G506" s="74"/>
      <c r="H506" s="74"/>
      <c r="I506" s="74"/>
      <c r="J506" s="74"/>
      <c r="K506" s="74"/>
      <c r="L506" s="74"/>
      <c r="M506" s="74"/>
      <c r="N506" s="74"/>
      <c r="O506" s="74"/>
      <c r="P506" s="74"/>
      <c r="Q506" s="74"/>
      <c r="R506" s="74"/>
      <c r="S506" s="74"/>
      <c r="T506" s="74"/>
      <c r="U506" s="74"/>
      <c r="V506" s="74"/>
      <c r="W506" s="74"/>
      <c r="X506" s="74"/>
      <c r="Y506" s="74"/>
      <c r="Z506" s="74"/>
    </row>
    <row r="507" spans="1:26" ht="15.75" customHeight="1" x14ac:dyDescent="0.45">
      <c r="A507" s="74"/>
      <c r="B507" s="74"/>
      <c r="C507" s="74"/>
      <c r="D507" s="74"/>
      <c r="E507" s="74"/>
      <c r="F507" s="74"/>
      <c r="G507" s="74"/>
      <c r="H507" s="74"/>
      <c r="I507" s="74"/>
      <c r="J507" s="74"/>
      <c r="K507" s="74"/>
      <c r="L507" s="74"/>
      <c r="M507" s="74"/>
      <c r="N507" s="74"/>
      <c r="O507" s="74"/>
      <c r="P507" s="74"/>
      <c r="Q507" s="74"/>
      <c r="R507" s="74"/>
      <c r="S507" s="74"/>
      <c r="T507" s="74"/>
      <c r="U507" s="74"/>
      <c r="V507" s="74"/>
      <c r="W507" s="74"/>
      <c r="X507" s="74"/>
      <c r="Y507" s="74"/>
      <c r="Z507" s="74"/>
    </row>
    <row r="508" spans="1:26" ht="15.75" customHeight="1" x14ac:dyDescent="0.45">
      <c r="A508" s="74"/>
      <c r="B508" s="74"/>
      <c r="C508" s="74"/>
      <c r="D508" s="74"/>
      <c r="E508" s="74"/>
      <c r="F508" s="74"/>
      <c r="G508" s="74"/>
      <c r="H508" s="74"/>
      <c r="I508" s="74"/>
      <c r="J508" s="74"/>
      <c r="K508" s="74"/>
      <c r="L508" s="74"/>
      <c r="M508" s="74"/>
      <c r="N508" s="74"/>
      <c r="O508" s="74"/>
      <c r="P508" s="74"/>
      <c r="Q508" s="74"/>
      <c r="R508" s="74"/>
      <c r="S508" s="74"/>
      <c r="T508" s="74"/>
      <c r="U508" s="74"/>
      <c r="V508" s="74"/>
      <c r="W508" s="74"/>
      <c r="X508" s="74"/>
      <c r="Y508" s="74"/>
      <c r="Z508" s="74"/>
    </row>
    <row r="509" spans="1:26" ht="15.75" customHeight="1" x14ac:dyDescent="0.45">
      <c r="A509" s="74"/>
      <c r="B509" s="74"/>
      <c r="C509" s="74"/>
      <c r="D509" s="74"/>
      <c r="E509" s="74"/>
      <c r="F509" s="74"/>
      <c r="G509" s="74"/>
      <c r="H509" s="74"/>
      <c r="I509" s="74"/>
      <c r="J509" s="74"/>
      <c r="K509" s="74"/>
      <c r="L509" s="74"/>
      <c r="M509" s="74"/>
      <c r="N509" s="74"/>
      <c r="O509" s="74"/>
      <c r="P509" s="74"/>
      <c r="Q509" s="74"/>
      <c r="R509" s="74"/>
      <c r="S509" s="74"/>
      <c r="T509" s="74"/>
      <c r="U509" s="74"/>
      <c r="V509" s="74"/>
      <c r="W509" s="74"/>
      <c r="X509" s="74"/>
      <c r="Y509" s="74"/>
      <c r="Z509" s="74"/>
    </row>
    <row r="510" spans="1:26" ht="15.75" customHeight="1" x14ac:dyDescent="0.45">
      <c r="A510" s="74"/>
      <c r="B510" s="74"/>
      <c r="C510" s="74"/>
      <c r="D510" s="74"/>
      <c r="E510" s="74"/>
      <c r="F510" s="74"/>
      <c r="G510" s="74"/>
      <c r="H510" s="74"/>
      <c r="I510" s="74"/>
      <c r="J510" s="74"/>
      <c r="K510" s="74"/>
      <c r="L510" s="74"/>
      <c r="M510" s="74"/>
      <c r="N510" s="74"/>
      <c r="O510" s="74"/>
      <c r="P510" s="74"/>
      <c r="Q510" s="74"/>
      <c r="R510" s="74"/>
      <c r="S510" s="74"/>
      <c r="T510" s="74"/>
      <c r="U510" s="74"/>
      <c r="V510" s="74"/>
      <c r="W510" s="74"/>
      <c r="X510" s="74"/>
      <c r="Y510" s="74"/>
      <c r="Z510" s="74"/>
    </row>
    <row r="511" spans="1:26" ht="15.75" customHeight="1" x14ac:dyDescent="0.45">
      <c r="A511" s="74"/>
      <c r="B511" s="74"/>
      <c r="C511" s="74"/>
      <c r="D511" s="74"/>
      <c r="E511" s="74"/>
      <c r="F511" s="74"/>
      <c r="G511" s="74"/>
      <c r="H511" s="74"/>
      <c r="I511" s="74"/>
      <c r="J511" s="74"/>
      <c r="K511" s="74"/>
      <c r="L511" s="74"/>
      <c r="M511" s="74"/>
      <c r="N511" s="74"/>
      <c r="O511" s="74"/>
      <c r="P511" s="74"/>
      <c r="Q511" s="74"/>
      <c r="R511" s="74"/>
      <c r="S511" s="74"/>
      <c r="T511" s="74"/>
      <c r="U511" s="74"/>
      <c r="V511" s="74"/>
      <c r="W511" s="74"/>
      <c r="X511" s="74"/>
      <c r="Y511" s="74"/>
      <c r="Z511" s="74"/>
    </row>
    <row r="512" spans="1:26" ht="15.75" customHeight="1" x14ac:dyDescent="0.45">
      <c r="A512" s="74"/>
      <c r="B512" s="74"/>
      <c r="C512" s="74"/>
      <c r="D512" s="74"/>
      <c r="E512" s="74"/>
      <c r="F512" s="74"/>
      <c r="G512" s="74"/>
      <c r="H512" s="74"/>
      <c r="I512" s="74"/>
      <c r="J512" s="74"/>
      <c r="K512" s="74"/>
      <c r="L512" s="74"/>
      <c r="M512" s="74"/>
      <c r="N512" s="74"/>
      <c r="O512" s="74"/>
      <c r="P512" s="74"/>
      <c r="Q512" s="74"/>
      <c r="R512" s="74"/>
      <c r="S512" s="74"/>
      <c r="T512" s="74"/>
      <c r="U512" s="74"/>
      <c r="V512" s="74"/>
      <c r="W512" s="74"/>
      <c r="X512" s="74"/>
      <c r="Y512" s="74"/>
      <c r="Z512" s="74"/>
    </row>
    <row r="513" spans="1:26" ht="15.75" customHeight="1" x14ac:dyDescent="0.45">
      <c r="A513" s="74"/>
      <c r="B513" s="74"/>
      <c r="C513" s="74"/>
      <c r="D513" s="74"/>
      <c r="E513" s="74"/>
      <c r="F513" s="74"/>
      <c r="G513" s="74"/>
      <c r="H513" s="74"/>
      <c r="I513" s="74"/>
      <c r="J513" s="74"/>
      <c r="K513" s="74"/>
      <c r="L513" s="74"/>
      <c r="M513" s="74"/>
      <c r="N513" s="74"/>
      <c r="O513" s="74"/>
      <c r="P513" s="74"/>
      <c r="Q513" s="74"/>
      <c r="R513" s="74"/>
      <c r="S513" s="74"/>
      <c r="T513" s="74"/>
      <c r="U513" s="74"/>
      <c r="V513" s="74"/>
      <c r="W513" s="74"/>
      <c r="X513" s="74"/>
      <c r="Y513" s="74"/>
      <c r="Z513" s="74"/>
    </row>
    <row r="514" spans="1:26" ht="15.75" customHeight="1" x14ac:dyDescent="0.45">
      <c r="A514" s="74"/>
      <c r="B514" s="74"/>
      <c r="C514" s="74"/>
      <c r="D514" s="74"/>
      <c r="E514" s="74"/>
      <c r="F514" s="74"/>
      <c r="G514" s="74"/>
      <c r="H514" s="74"/>
      <c r="I514" s="74"/>
      <c r="J514" s="74"/>
      <c r="K514" s="74"/>
      <c r="L514" s="74"/>
      <c r="M514" s="74"/>
      <c r="N514" s="74"/>
      <c r="O514" s="74"/>
      <c r="P514" s="74"/>
      <c r="Q514" s="74"/>
      <c r="R514" s="74"/>
      <c r="S514" s="74"/>
      <c r="T514" s="74"/>
      <c r="U514" s="74"/>
      <c r="V514" s="74"/>
      <c r="W514" s="74"/>
      <c r="X514" s="74"/>
      <c r="Y514" s="74"/>
      <c r="Z514" s="74"/>
    </row>
    <row r="515" spans="1:26" ht="15.75" customHeight="1" x14ac:dyDescent="0.45">
      <c r="A515" s="74"/>
      <c r="B515" s="74"/>
      <c r="C515" s="74"/>
      <c r="D515" s="74"/>
      <c r="E515" s="74"/>
      <c r="F515" s="74"/>
      <c r="G515" s="74"/>
      <c r="H515" s="74"/>
      <c r="I515" s="74"/>
      <c r="J515" s="74"/>
      <c r="K515" s="74"/>
      <c r="L515" s="74"/>
      <c r="M515" s="74"/>
      <c r="N515" s="74"/>
      <c r="O515" s="74"/>
      <c r="P515" s="74"/>
      <c r="Q515" s="74"/>
      <c r="R515" s="74"/>
      <c r="S515" s="74"/>
      <c r="T515" s="74"/>
      <c r="U515" s="74"/>
      <c r="V515" s="74"/>
      <c r="W515" s="74"/>
      <c r="X515" s="74"/>
      <c r="Y515" s="74"/>
      <c r="Z515" s="74"/>
    </row>
    <row r="516" spans="1:26" ht="15.75" customHeight="1" x14ac:dyDescent="0.45">
      <c r="A516" s="74"/>
      <c r="B516" s="74"/>
      <c r="C516" s="74"/>
      <c r="D516" s="74"/>
      <c r="E516" s="74"/>
      <c r="F516" s="74"/>
      <c r="G516" s="74"/>
      <c r="H516" s="74"/>
      <c r="I516" s="74"/>
      <c r="J516" s="74"/>
      <c r="K516" s="74"/>
      <c r="L516" s="74"/>
      <c r="M516" s="74"/>
      <c r="N516" s="74"/>
      <c r="O516" s="74"/>
      <c r="P516" s="74"/>
      <c r="Q516" s="74"/>
      <c r="R516" s="74"/>
      <c r="S516" s="74"/>
      <c r="T516" s="74"/>
      <c r="U516" s="74"/>
      <c r="V516" s="74"/>
      <c r="W516" s="74"/>
      <c r="X516" s="74"/>
      <c r="Y516" s="74"/>
      <c r="Z516" s="74"/>
    </row>
    <row r="517" spans="1:26" ht="15.75" customHeight="1" x14ac:dyDescent="0.45">
      <c r="A517" s="74"/>
      <c r="B517" s="74"/>
      <c r="C517" s="74"/>
      <c r="D517" s="74"/>
      <c r="E517" s="74"/>
      <c r="F517" s="74"/>
      <c r="G517" s="74"/>
      <c r="H517" s="74"/>
      <c r="I517" s="74"/>
      <c r="J517" s="74"/>
      <c r="K517" s="74"/>
      <c r="L517" s="74"/>
      <c r="M517" s="74"/>
      <c r="N517" s="74"/>
      <c r="O517" s="74"/>
      <c r="P517" s="74"/>
      <c r="Q517" s="74"/>
      <c r="R517" s="74"/>
      <c r="S517" s="74"/>
      <c r="T517" s="74"/>
      <c r="U517" s="74"/>
      <c r="V517" s="74"/>
      <c r="W517" s="74"/>
      <c r="X517" s="74"/>
      <c r="Y517" s="74"/>
      <c r="Z517" s="74"/>
    </row>
    <row r="518" spans="1:26" ht="15.75" customHeight="1" x14ac:dyDescent="0.45">
      <c r="A518" s="74"/>
      <c r="B518" s="74"/>
      <c r="C518" s="74"/>
      <c r="D518" s="74"/>
      <c r="E518" s="74"/>
      <c r="F518" s="74"/>
      <c r="G518" s="74"/>
      <c r="H518" s="74"/>
      <c r="I518" s="74"/>
      <c r="J518" s="74"/>
      <c r="K518" s="74"/>
      <c r="L518" s="74"/>
      <c r="M518" s="74"/>
      <c r="N518" s="74"/>
      <c r="O518" s="74"/>
      <c r="P518" s="74"/>
      <c r="Q518" s="74"/>
      <c r="R518" s="74"/>
      <c r="S518" s="74"/>
      <c r="T518" s="74"/>
      <c r="U518" s="74"/>
      <c r="V518" s="74"/>
      <c r="W518" s="74"/>
      <c r="X518" s="74"/>
      <c r="Y518" s="74"/>
      <c r="Z518" s="74"/>
    </row>
    <row r="519" spans="1:26" ht="15.75" customHeight="1" x14ac:dyDescent="0.45">
      <c r="A519" s="74"/>
      <c r="B519" s="74"/>
      <c r="C519" s="74"/>
      <c r="D519" s="74"/>
      <c r="E519" s="74"/>
      <c r="F519" s="74"/>
      <c r="G519" s="74"/>
      <c r="H519" s="74"/>
      <c r="I519" s="74"/>
      <c r="J519" s="74"/>
      <c r="K519" s="74"/>
      <c r="L519" s="74"/>
      <c r="M519" s="74"/>
      <c r="N519" s="74"/>
      <c r="O519" s="74"/>
      <c r="P519" s="74"/>
      <c r="Q519" s="74"/>
      <c r="R519" s="74"/>
      <c r="S519" s="74"/>
      <c r="T519" s="74"/>
      <c r="U519" s="74"/>
      <c r="V519" s="74"/>
      <c r="W519" s="74"/>
      <c r="X519" s="74"/>
      <c r="Y519" s="74"/>
      <c r="Z519" s="74"/>
    </row>
    <row r="520" spans="1:26" ht="15.75" customHeight="1" x14ac:dyDescent="0.45">
      <c r="A520" s="74"/>
      <c r="B520" s="74"/>
      <c r="C520" s="74"/>
      <c r="D520" s="74"/>
      <c r="E520" s="74"/>
      <c r="F520" s="74"/>
      <c r="G520" s="74"/>
      <c r="H520" s="74"/>
      <c r="I520" s="74"/>
      <c r="J520" s="74"/>
      <c r="K520" s="74"/>
      <c r="L520" s="74"/>
      <c r="M520" s="74"/>
      <c r="N520" s="74"/>
      <c r="O520" s="74"/>
      <c r="P520" s="74"/>
      <c r="Q520" s="74"/>
      <c r="R520" s="74"/>
      <c r="S520" s="74"/>
      <c r="T520" s="74"/>
      <c r="U520" s="74"/>
      <c r="V520" s="74"/>
      <c r="W520" s="74"/>
      <c r="X520" s="74"/>
      <c r="Y520" s="74"/>
      <c r="Z520" s="74"/>
    </row>
    <row r="521" spans="1:26" ht="15.75" customHeight="1" x14ac:dyDescent="0.45">
      <c r="A521" s="74"/>
      <c r="B521" s="74"/>
      <c r="C521" s="74"/>
      <c r="D521" s="74"/>
      <c r="E521" s="74"/>
      <c r="F521" s="74"/>
      <c r="G521" s="74"/>
      <c r="H521" s="74"/>
      <c r="I521" s="74"/>
      <c r="J521" s="74"/>
      <c r="K521" s="74"/>
      <c r="L521" s="74"/>
      <c r="M521" s="74"/>
      <c r="N521" s="74"/>
      <c r="O521" s="74"/>
      <c r="P521" s="74"/>
      <c r="Q521" s="74"/>
      <c r="R521" s="74"/>
      <c r="S521" s="74"/>
      <c r="T521" s="74"/>
      <c r="U521" s="74"/>
      <c r="V521" s="74"/>
      <c r="W521" s="74"/>
      <c r="X521" s="74"/>
      <c r="Y521" s="74"/>
      <c r="Z521" s="74"/>
    </row>
    <row r="522" spans="1:26" ht="15.75" customHeight="1" x14ac:dyDescent="0.45">
      <c r="A522" s="74"/>
      <c r="B522" s="74"/>
      <c r="C522" s="74"/>
      <c r="D522" s="74"/>
      <c r="E522" s="74"/>
      <c r="F522" s="74"/>
      <c r="G522" s="74"/>
      <c r="H522" s="74"/>
      <c r="I522" s="74"/>
      <c r="J522" s="74"/>
      <c r="K522" s="74"/>
      <c r="L522" s="74"/>
      <c r="M522" s="74"/>
      <c r="N522" s="74"/>
      <c r="O522" s="74"/>
      <c r="P522" s="74"/>
      <c r="Q522" s="74"/>
      <c r="R522" s="74"/>
      <c r="S522" s="74"/>
      <c r="T522" s="74"/>
      <c r="U522" s="74"/>
      <c r="V522" s="74"/>
      <c r="W522" s="74"/>
      <c r="X522" s="74"/>
      <c r="Y522" s="74"/>
      <c r="Z522" s="74"/>
    </row>
    <row r="523" spans="1:26" ht="15.75" customHeight="1" x14ac:dyDescent="0.45">
      <c r="A523" s="74"/>
      <c r="B523" s="74"/>
      <c r="C523" s="74"/>
      <c r="D523" s="74"/>
      <c r="E523" s="74"/>
      <c r="F523" s="74"/>
      <c r="G523" s="74"/>
      <c r="H523" s="74"/>
      <c r="I523" s="74"/>
      <c r="J523" s="74"/>
      <c r="K523" s="74"/>
      <c r="L523" s="74"/>
      <c r="M523" s="74"/>
      <c r="N523" s="74"/>
      <c r="O523" s="74"/>
      <c r="P523" s="74"/>
      <c r="Q523" s="74"/>
      <c r="R523" s="74"/>
      <c r="S523" s="74"/>
      <c r="T523" s="74"/>
      <c r="U523" s="74"/>
      <c r="V523" s="74"/>
      <c r="W523" s="74"/>
      <c r="X523" s="74"/>
      <c r="Y523" s="74"/>
      <c r="Z523" s="74"/>
    </row>
    <row r="524" spans="1:26" ht="15.75" customHeight="1" x14ac:dyDescent="0.45">
      <c r="A524" s="74"/>
      <c r="B524" s="74"/>
      <c r="C524" s="74"/>
      <c r="D524" s="74"/>
      <c r="E524" s="74"/>
      <c r="F524" s="74"/>
      <c r="G524" s="74"/>
      <c r="H524" s="74"/>
      <c r="I524" s="74"/>
      <c r="J524" s="74"/>
      <c r="K524" s="74"/>
      <c r="L524" s="74"/>
      <c r="M524" s="74"/>
      <c r="N524" s="74"/>
      <c r="O524" s="74"/>
      <c r="P524" s="74"/>
      <c r="Q524" s="74"/>
      <c r="R524" s="74"/>
      <c r="S524" s="74"/>
      <c r="T524" s="74"/>
      <c r="U524" s="74"/>
      <c r="V524" s="74"/>
      <c r="W524" s="74"/>
      <c r="X524" s="74"/>
      <c r="Y524" s="74"/>
      <c r="Z524" s="74"/>
    </row>
    <row r="525" spans="1:26" ht="15.75" customHeight="1" x14ac:dyDescent="0.45">
      <c r="A525" s="74"/>
      <c r="B525" s="74"/>
      <c r="C525" s="74"/>
      <c r="D525" s="74"/>
      <c r="E525" s="74"/>
      <c r="F525" s="74"/>
      <c r="G525" s="74"/>
      <c r="H525" s="74"/>
      <c r="I525" s="74"/>
      <c r="J525" s="74"/>
      <c r="K525" s="74"/>
      <c r="L525" s="74"/>
      <c r="M525" s="74"/>
      <c r="N525" s="74"/>
      <c r="O525" s="74"/>
      <c r="P525" s="74"/>
      <c r="Q525" s="74"/>
      <c r="R525" s="74"/>
      <c r="S525" s="74"/>
      <c r="T525" s="74"/>
      <c r="U525" s="74"/>
      <c r="V525" s="74"/>
      <c r="W525" s="74"/>
      <c r="X525" s="74"/>
      <c r="Y525" s="74"/>
      <c r="Z525" s="74"/>
    </row>
    <row r="526" spans="1:26" ht="15.75" customHeight="1" x14ac:dyDescent="0.45">
      <c r="A526" s="74"/>
      <c r="B526" s="74"/>
      <c r="C526" s="74"/>
      <c r="D526" s="74"/>
      <c r="E526" s="74"/>
      <c r="F526" s="74"/>
      <c r="G526" s="74"/>
      <c r="H526" s="74"/>
      <c r="I526" s="74"/>
      <c r="J526" s="74"/>
      <c r="K526" s="74"/>
      <c r="L526" s="74"/>
      <c r="M526" s="74"/>
      <c r="N526" s="74"/>
      <c r="O526" s="74"/>
      <c r="P526" s="74"/>
      <c r="Q526" s="74"/>
      <c r="R526" s="74"/>
      <c r="S526" s="74"/>
      <c r="T526" s="74"/>
      <c r="U526" s="74"/>
      <c r="V526" s="74"/>
      <c r="W526" s="74"/>
      <c r="X526" s="74"/>
      <c r="Y526" s="74"/>
      <c r="Z526" s="74"/>
    </row>
    <row r="527" spans="1:26" ht="15.75" customHeight="1" x14ac:dyDescent="0.45">
      <c r="A527" s="74"/>
      <c r="B527" s="74"/>
      <c r="C527" s="74"/>
      <c r="D527" s="74"/>
      <c r="E527" s="74"/>
      <c r="F527" s="74"/>
      <c r="G527" s="74"/>
      <c r="H527" s="74"/>
      <c r="I527" s="74"/>
      <c r="J527" s="74"/>
      <c r="K527" s="74"/>
      <c r="L527" s="74"/>
      <c r="M527" s="74"/>
      <c r="N527" s="74"/>
      <c r="O527" s="74"/>
      <c r="P527" s="74"/>
      <c r="Q527" s="74"/>
      <c r="R527" s="74"/>
      <c r="S527" s="74"/>
      <c r="T527" s="74"/>
      <c r="U527" s="74"/>
      <c r="V527" s="74"/>
      <c r="W527" s="74"/>
      <c r="X527" s="74"/>
      <c r="Y527" s="74"/>
      <c r="Z527" s="74"/>
    </row>
    <row r="528" spans="1:26" ht="15.75" customHeight="1" x14ac:dyDescent="0.45">
      <c r="A528" s="74"/>
      <c r="B528" s="74"/>
      <c r="C528" s="74"/>
      <c r="D528" s="74"/>
      <c r="E528" s="74"/>
      <c r="F528" s="74"/>
      <c r="G528" s="74"/>
      <c r="H528" s="74"/>
      <c r="I528" s="74"/>
      <c r="J528" s="74"/>
      <c r="K528" s="74"/>
      <c r="L528" s="74"/>
      <c r="M528" s="74"/>
      <c r="N528" s="74"/>
      <c r="O528" s="74"/>
      <c r="P528" s="74"/>
      <c r="Q528" s="74"/>
      <c r="R528" s="74"/>
      <c r="S528" s="74"/>
      <c r="T528" s="74"/>
      <c r="U528" s="74"/>
      <c r="V528" s="74"/>
      <c r="W528" s="74"/>
      <c r="X528" s="74"/>
      <c r="Y528" s="74"/>
      <c r="Z528" s="74"/>
    </row>
    <row r="529" spans="1:26" ht="15.75" customHeight="1" x14ac:dyDescent="0.45">
      <c r="A529" s="74"/>
      <c r="B529" s="74"/>
      <c r="C529" s="74"/>
      <c r="D529" s="74"/>
      <c r="E529" s="74"/>
      <c r="F529" s="74"/>
      <c r="G529" s="74"/>
      <c r="H529" s="74"/>
      <c r="I529" s="74"/>
      <c r="J529" s="74"/>
      <c r="K529" s="74"/>
      <c r="L529" s="74"/>
      <c r="M529" s="74"/>
      <c r="N529" s="74"/>
      <c r="O529" s="74"/>
      <c r="P529" s="74"/>
      <c r="Q529" s="74"/>
      <c r="R529" s="74"/>
      <c r="S529" s="74"/>
      <c r="T529" s="74"/>
      <c r="U529" s="74"/>
      <c r="V529" s="74"/>
      <c r="W529" s="74"/>
      <c r="X529" s="74"/>
      <c r="Y529" s="74"/>
      <c r="Z529" s="74"/>
    </row>
    <row r="530" spans="1:26" ht="15.75" customHeight="1" x14ac:dyDescent="0.45">
      <c r="A530" s="74"/>
      <c r="B530" s="74"/>
      <c r="C530" s="74"/>
      <c r="D530" s="74"/>
      <c r="E530" s="74"/>
      <c r="F530" s="74"/>
      <c r="G530" s="74"/>
      <c r="H530" s="74"/>
      <c r="I530" s="74"/>
      <c r="J530" s="74"/>
      <c r="K530" s="74"/>
      <c r="L530" s="74"/>
      <c r="M530" s="74"/>
      <c r="N530" s="74"/>
      <c r="O530" s="74"/>
      <c r="P530" s="74"/>
      <c r="Q530" s="74"/>
      <c r="R530" s="74"/>
      <c r="S530" s="74"/>
      <c r="T530" s="74"/>
      <c r="U530" s="74"/>
      <c r="V530" s="74"/>
      <c r="W530" s="74"/>
      <c r="X530" s="74"/>
      <c r="Y530" s="74"/>
      <c r="Z530" s="74"/>
    </row>
    <row r="531" spans="1:26" ht="15.75" customHeight="1" x14ac:dyDescent="0.45">
      <c r="A531" s="74"/>
      <c r="B531" s="74"/>
      <c r="C531" s="74"/>
      <c r="D531" s="74"/>
      <c r="E531" s="74"/>
      <c r="F531" s="74"/>
      <c r="G531" s="74"/>
      <c r="H531" s="74"/>
      <c r="I531" s="74"/>
      <c r="J531" s="74"/>
      <c r="K531" s="74"/>
      <c r="L531" s="74"/>
      <c r="M531" s="74"/>
      <c r="N531" s="74"/>
      <c r="O531" s="74"/>
      <c r="P531" s="74"/>
      <c r="Q531" s="74"/>
      <c r="R531" s="74"/>
      <c r="S531" s="74"/>
      <c r="T531" s="74"/>
      <c r="U531" s="74"/>
      <c r="V531" s="74"/>
      <c r="W531" s="74"/>
      <c r="X531" s="74"/>
      <c r="Y531" s="74"/>
      <c r="Z531" s="74"/>
    </row>
    <row r="532" spans="1:26" ht="15.75" customHeight="1" x14ac:dyDescent="0.45">
      <c r="A532" s="74"/>
      <c r="B532" s="74"/>
      <c r="C532" s="74"/>
      <c r="D532" s="74"/>
      <c r="E532" s="74"/>
      <c r="F532" s="74"/>
      <c r="G532" s="74"/>
      <c r="H532" s="74"/>
      <c r="I532" s="74"/>
      <c r="J532" s="74"/>
      <c r="K532" s="74"/>
      <c r="L532" s="74"/>
      <c r="M532" s="74"/>
      <c r="N532" s="74"/>
      <c r="O532" s="74"/>
      <c r="P532" s="74"/>
      <c r="Q532" s="74"/>
      <c r="R532" s="74"/>
      <c r="S532" s="74"/>
      <c r="T532" s="74"/>
      <c r="U532" s="74"/>
      <c r="V532" s="74"/>
      <c r="W532" s="74"/>
      <c r="X532" s="74"/>
      <c r="Y532" s="74"/>
      <c r="Z532" s="74"/>
    </row>
    <row r="533" spans="1:26" ht="15.75" customHeight="1" x14ac:dyDescent="0.45">
      <c r="A533" s="74"/>
      <c r="B533" s="74"/>
      <c r="C533" s="74"/>
      <c r="D533" s="74"/>
      <c r="E533" s="74"/>
      <c r="F533" s="74"/>
      <c r="G533" s="74"/>
      <c r="H533" s="74"/>
      <c r="I533" s="74"/>
      <c r="J533" s="74"/>
      <c r="K533" s="74"/>
      <c r="L533" s="74"/>
      <c r="M533" s="74"/>
      <c r="N533" s="74"/>
      <c r="O533" s="74"/>
      <c r="P533" s="74"/>
      <c r="Q533" s="74"/>
      <c r="R533" s="74"/>
      <c r="S533" s="74"/>
      <c r="T533" s="74"/>
      <c r="U533" s="74"/>
      <c r="V533" s="74"/>
      <c r="W533" s="74"/>
      <c r="X533" s="74"/>
      <c r="Y533" s="74"/>
      <c r="Z533" s="74"/>
    </row>
    <row r="534" spans="1:26" ht="15.75" customHeight="1" x14ac:dyDescent="0.45">
      <c r="A534" s="74"/>
      <c r="B534" s="74"/>
      <c r="C534" s="74"/>
      <c r="D534" s="74"/>
      <c r="E534" s="74"/>
      <c r="F534" s="74"/>
      <c r="G534" s="74"/>
      <c r="H534" s="74"/>
      <c r="I534" s="74"/>
      <c r="J534" s="74"/>
      <c r="K534" s="74"/>
      <c r="L534" s="74"/>
      <c r="M534" s="74"/>
      <c r="N534" s="74"/>
      <c r="O534" s="74"/>
      <c r="P534" s="74"/>
      <c r="Q534" s="74"/>
      <c r="R534" s="74"/>
      <c r="S534" s="74"/>
      <c r="T534" s="74"/>
      <c r="U534" s="74"/>
      <c r="V534" s="74"/>
      <c r="W534" s="74"/>
      <c r="X534" s="74"/>
      <c r="Y534" s="74"/>
      <c r="Z534" s="74"/>
    </row>
    <row r="535" spans="1:26" ht="15.75" customHeight="1" x14ac:dyDescent="0.45">
      <c r="A535" s="74"/>
      <c r="B535" s="74"/>
      <c r="C535" s="74"/>
      <c r="D535" s="74"/>
      <c r="E535" s="74"/>
      <c r="F535" s="74"/>
      <c r="G535" s="74"/>
      <c r="H535" s="74"/>
      <c r="I535" s="74"/>
      <c r="J535" s="74"/>
      <c r="K535" s="74"/>
      <c r="L535" s="74"/>
      <c r="M535" s="74"/>
      <c r="N535" s="74"/>
      <c r="O535" s="74"/>
      <c r="P535" s="74"/>
      <c r="Q535" s="74"/>
      <c r="R535" s="74"/>
      <c r="S535" s="74"/>
      <c r="T535" s="74"/>
      <c r="U535" s="74"/>
      <c r="V535" s="74"/>
      <c r="W535" s="74"/>
      <c r="X535" s="74"/>
      <c r="Y535" s="74"/>
      <c r="Z535" s="74"/>
    </row>
    <row r="536" spans="1:26" ht="15.75" customHeight="1" x14ac:dyDescent="0.45">
      <c r="A536" s="74"/>
      <c r="B536" s="74"/>
      <c r="C536" s="74"/>
      <c r="D536" s="74"/>
      <c r="E536" s="74"/>
      <c r="F536" s="74"/>
      <c r="G536" s="74"/>
      <c r="H536" s="74"/>
      <c r="I536" s="74"/>
      <c r="J536" s="74"/>
      <c r="K536" s="74"/>
      <c r="L536" s="74"/>
      <c r="M536" s="74"/>
      <c r="N536" s="74"/>
      <c r="O536" s="74"/>
      <c r="P536" s="74"/>
      <c r="Q536" s="74"/>
      <c r="R536" s="74"/>
      <c r="S536" s="74"/>
      <c r="T536" s="74"/>
      <c r="U536" s="74"/>
      <c r="V536" s="74"/>
      <c r="W536" s="74"/>
      <c r="X536" s="74"/>
      <c r="Y536" s="74"/>
      <c r="Z536" s="74"/>
    </row>
    <row r="537" spans="1:26" ht="15.75" customHeight="1" x14ac:dyDescent="0.45">
      <c r="A537" s="74"/>
      <c r="B537" s="74"/>
      <c r="C537" s="74"/>
      <c r="D537" s="74"/>
      <c r="E537" s="74"/>
      <c r="F537" s="74"/>
      <c r="G537" s="74"/>
      <c r="H537" s="74"/>
      <c r="I537" s="74"/>
      <c r="J537" s="74"/>
      <c r="K537" s="74"/>
      <c r="L537" s="74"/>
      <c r="M537" s="74"/>
      <c r="N537" s="74"/>
      <c r="O537" s="74"/>
      <c r="P537" s="74"/>
      <c r="Q537" s="74"/>
      <c r="R537" s="74"/>
      <c r="S537" s="74"/>
      <c r="T537" s="74"/>
      <c r="U537" s="74"/>
      <c r="V537" s="74"/>
      <c r="W537" s="74"/>
      <c r="X537" s="74"/>
      <c r="Y537" s="74"/>
      <c r="Z537" s="74"/>
    </row>
    <row r="538" spans="1:26" ht="15.75" customHeight="1" x14ac:dyDescent="0.45">
      <c r="A538" s="74"/>
      <c r="B538" s="74"/>
      <c r="C538" s="74"/>
      <c r="D538" s="74"/>
      <c r="E538" s="74"/>
      <c r="F538" s="74"/>
      <c r="G538" s="74"/>
      <c r="H538" s="74"/>
      <c r="I538" s="74"/>
      <c r="J538" s="74"/>
      <c r="K538" s="74"/>
      <c r="L538" s="74"/>
      <c r="M538" s="74"/>
      <c r="N538" s="74"/>
      <c r="O538" s="74"/>
      <c r="P538" s="74"/>
      <c r="Q538" s="74"/>
      <c r="R538" s="74"/>
      <c r="S538" s="74"/>
      <c r="T538" s="74"/>
      <c r="U538" s="74"/>
      <c r="V538" s="74"/>
      <c r="W538" s="74"/>
      <c r="X538" s="74"/>
      <c r="Y538" s="74"/>
      <c r="Z538" s="74"/>
    </row>
    <row r="539" spans="1:26" ht="15.75" customHeight="1" x14ac:dyDescent="0.45">
      <c r="A539" s="74"/>
      <c r="B539" s="74"/>
      <c r="C539" s="74"/>
      <c r="D539" s="74"/>
      <c r="E539" s="74"/>
      <c r="F539" s="74"/>
      <c r="G539" s="74"/>
      <c r="H539" s="74"/>
      <c r="I539" s="74"/>
      <c r="J539" s="74"/>
      <c r="K539" s="74"/>
      <c r="L539" s="74"/>
      <c r="M539" s="74"/>
      <c r="N539" s="74"/>
      <c r="O539" s="74"/>
      <c r="P539" s="74"/>
      <c r="Q539" s="74"/>
      <c r="R539" s="74"/>
      <c r="S539" s="74"/>
      <c r="T539" s="74"/>
      <c r="U539" s="74"/>
      <c r="V539" s="74"/>
      <c r="W539" s="74"/>
      <c r="X539" s="74"/>
      <c r="Y539" s="74"/>
      <c r="Z539" s="74"/>
    </row>
    <row r="540" spans="1:26" ht="15.75" customHeight="1" x14ac:dyDescent="0.45">
      <c r="A540" s="74"/>
      <c r="B540" s="74"/>
      <c r="C540" s="74"/>
      <c r="D540" s="74"/>
      <c r="E540" s="74"/>
      <c r="F540" s="74"/>
      <c r="G540" s="74"/>
      <c r="H540" s="74"/>
      <c r="I540" s="74"/>
      <c r="J540" s="74"/>
      <c r="K540" s="74"/>
      <c r="L540" s="74"/>
      <c r="M540" s="74"/>
      <c r="N540" s="74"/>
      <c r="O540" s="74"/>
      <c r="P540" s="74"/>
      <c r="Q540" s="74"/>
      <c r="R540" s="74"/>
      <c r="S540" s="74"/>
      <c r="T540" s="74"/>
      <c r="U540" s="74"/>
      <c r="V540" s="74"/>
      <c r="W540" s="74"/>
      <c r="X540" s="74"/>
      <c r="Y540" s="74"/>
      <c r="Z540" s="74"/>
    </row>
    <row r="541" spans="1:26" ht="15.75" customHeight="1" x14ac:dyDescent="0.45">
      <c r="A541" s="74"/>
      <c r="B541" s="74"/>
      <c r="C541" s="74"/>
      <c r="D541" s="74"/>
      <c r="E541" s="74"/>
      <c r="F541" s="74"/>
      <c r="G541" s="74"/>
      <c r="H541" s="74"/>
      <c r="I541" s="74"/>
      <c r="J541" s="74"/>
      <c r="K541" s="74"/>
      <c r="L541" s="74"/>
      <c r="M541" s="74"/>
      <c r="N541" s="74"/>
      <c r="O541" s="74"/>
      <c r="P541" s="74"/>
      <c r="Q541" s="74"/>
      <c r="R541" s="74"/>
      <c r="S541" s="74"/>
      <c r="T541" s="74"/>
      <c r="U541" s="74"/>
      <c r="V541" s="74"/>
      <c r="W541" s="74"/>
      <c r="X541" s="74"/>
      <c r="Y541" s="74"/>
      <c r="Z541" s="74"/>
    </row>
    <row r="542" spans="1:26" ht="15.75" customHeight="1" x14ac:dyDescent="0.45">
      <c r="A542" s="74"/>
      <c r="B542" s="74"/>
      <c r="C542" s="74"/>
      <c r="D542" s="74"/>
      <c r="E542" s="74"/>
      <c r="F542" s="74"/>
      <c r="G542" s="74"/>
      <c r="H542" s="74"/>
      <c r="I542" s="74"/>
      <c r="J542" s="74"/>
      <c r="K542" s="74"/>
      <c r="L542" s="74"/>
      <c r="M542" s="74"/>
      <c r="N542" s="74"/>
      <c r="O542" s="74"/>
      <c r="P542" s="74"/>
      <c r="Q542" s="74"/>
      <c r="R542" s="74"/>
      <c r="S542" s="74"/>
      <c r="T542" s="74"/>
      <c r="U542" s="74"/>
      <c r="V542" s="74"/>
      <c r="W542" s="74"/>
      <c r="X542" s="74"/>
      <c r="Y542" s="74"/>
      <c r="Z542" s="74"/>
    </row>
    <row r="543" spans="1:26" ht="15.75" customHeight="1" x14ac:dyDescent="0.45">
      <c r="A543" s="74"/>
      <c r="B543" s="74"/>
      <c r="C543" s="74"/>
      <c r="D543" s="74"/>
      <c r="E543" s="74"/>
      <c r="F543" s="74"/>
      <c r="G543" s="74"/>
      <c r="H543" s="74"/>
      <c r="I543" s="74"/>
      <c r="J543" s="74"/>
      <c r="K543" s="74"/>
      <c r="L543" s="74"/>
      <c r="M543" s="74"/>
      <c r="N543" s="74"/>
      <c r="O543" s="74"/>
      <c r="P543" s="74"/>
      <c r="Q543" s="74"/>
      <c r="R543" s="74"/>
      <c r="S543" s="74"/>
      <c r="T543" s="74"/>
      <c r="U543" s="74"/>
      <c r="V543" s="74"/>
      <c r="W543" s="74"/>
      <c r="X543" s="74"/>
      <c r="Y543" s="74"/>
      <c r="Z543" s="74"/>
    </row>
    <row r="544" spans="1:26" ht="15.75" customHeight="1" x14ac:dyDescent="0.45">
      <c r="A544" s="74"/>
      <c r="B544" s="74"/>
      <c r="C544" s="74"/>
      <c r="D544" s="74"/>
      <c r="E544" s="74"/>
      <c r="F544" s="74"/>
      <c r="G544" s="74"/>
      <c r="H544" s="74"/>
      <c r="I544" s="74"/>
      <c r="J544" s="74"/>
      <c r="K544" s="74"/>
      <c r="L544" s="74"/>
      <c r="M544" s="74"/>
      <c r="N544" s="74"/>
      <c r="O544" s="74"/>
      <c r="P544" s="74"/>
      <c r="Q544" s="74"/>
      <c r="R544" s="74"/>
      <c r="S544" s="74"/>
      <c r="T544" s="74"/>
      <c r="U544" s="74"/>
      <c r="V544" s="74"/>
      <c r="W544" s="74"/>
      <c r="X544" s="74"/>
      <c r="Y544" s="74"/>
      <c r="Z544" s="74"/>
    </row>
    <row r="545" spans="1:26" ht="15.75" customHeight="1" x14ac:dyDescent="0.45">
      <c r="A545" s="74"/>
      <c r="B545" s="74"/>
      <c r="C545" s="74"/>
      <c r="D545" s="74"/>
      <c r="E545" s="74"/>
      <c r="F545" s="74"/>
      <c r="G545" s="74"/>
      <c r="H545" s="74"/>
      <c r="I545" s="74"/>
      <c r="J545" s="74"/>
      <c r="K545" s="74"/>
      <c r="L545" s="74"/>
      <c r="M545" s="74"/>
      <c r="N545" s="74"/>
      <c r="O545" s="74"/>
      <c r="P545" s="74"/>
      <c r="Q545" s="74"/>
      <c r="R545" s="74"/>
      <c r="S545" s="74"/>
      <c r="T545" s="74"/>
      <c r="U545" s="74"/>
      <c r="V545" s="74"/>
      <c r="W545" s="74"/>
      <c r="X545" s="74"/>
      <c r="Y545" s="74"/>
      <c r="Z545" s="74"/>
    </row>
    <row r="546" spans="1:26" ht="15.75" customHeight="1" x14ac:dyDescent="0.45">
      <c r="A546" s="74"/>
      <c r="B546" s="74"/>
      <c r="C546" s="74"/>
      <c r="D546" s="74"/>
      <c r="E546" s="74"/>
      <c r="F546" s="74"/>
      <c r="G546" s="74"/>
      <c r="H546" s="74"/>
      <c r="I546" s="74"/>
      <c r="J546" s="74"/>
      <c r="K546" s="74"/>
      <c r="L546" s="74"/>
      <c r="M546" s="74"/>
      <c r="N546" s="74"/>
      <c r="O546" s="74"/>
      <c r="P546" s="74"/>
      <c r="Q546" s="74"/>
      <c r="R546" s="74"/>
      <c r="S546" s="74"/>
      <c r="T546" s="74"/>
      <c r="U546" s="74"/>
      <c r="V546" s="74"/>
      <c r="W546" s="74"/>
      <c r="X546" s="74"/>
      <c r="Y546" s="74"/>
      <c r="Z546" s="74"/>
    </row>
    <row r="547" spans="1:26" ht="15.75" customHeight="1" x14ac:dyDescent="0.45">
      <c r="A547" s="74"/>
      <c r="B547" s="74"/>
      <c r="C547" s="74"/>
      <c r="D547" s="74"/>
      <c r="E547" s="74"/>
      <c r="F547" s="74"/>
      <c r="G547" s="74"/>
      <c r="H547" s="74"/>
      <c r="I547" s="74"/>
      <c r="J547" s="74"/>
      <c r="K547" s="74"/>
      <c r="L547" s="74"/>
      <c r="M547" s="74"/>
      <c r="N547" s="74"/>
      <c r="O547" s="74"/>
      <c r="P547" s="74"/>
      <c r="Q547" s="74"/>
      <c r="R547" s="74"/>
      <c r="S547" s="74"/>
      <c r="T547" s="74"/>
      <c r="U547" s="74"/>
      <c r="V547" s="74"/>
      <c r="W547" s="74"/>
      <c r="X547" s="74"/>
      <c r="Y547" s="74"/>
      <c r="Z547" s="74"/>
    </row>
    <row r="548" spans="1:26" ht="15.75" customHeight="1" x14ac:dyDescent="0.45">
      <c r="A548" s="74"/>
      <c r="B548" s="74"/>
      <c r="C548" s="74"/>
      <c r="D548" s="74"/>
      <c r="E548" s="74"/>
      <c r="F548" s="74"/>
      <c r="G548" s="74"/>
      <c r="H548" s="74"/>
      <c r="I548" s="74"/>
      <c r="J548" s="74"/>
      <c r="K548" s="74"/>
      <c r="L548" s="74"/>
      <c r="M548" s="74"/>
      <c r="N548" s="74"/>
      <c r="O548" s="74"/>
      <c r="P548" s="74"/>
      <c r="Q548" s="74"/>
      <c r="R548" s="74"/>
      <c r="S548" s="74"/>
      <c r="T548" s="74"/>
      <c r="U548" s="74"/>
      <c r="V548" s="74"/>
      <c r="W548" s="74"/>
      <c r="X548" s="74"/>
      <c r="Y548" s="74"/>
      <c r="Z548" s="74"/>
    </row>
    <row r="549" spans="1:26" ht="15.75" customHeight="1" x14ac:dyDescent="0.45">
      <c r="A549" s="74"/>
      <c r="B549" s="74"/>
      <c r="C549" s="74"/>
      <c r="D549" s="74"/>
      <c r="E549" s="74"/>
      <c r="F549" s="74"/>
      <c r="G549" s="74"/>
      <c r="H549" s="74"/>
      <c r="I549" s="74"/>
      <c r="J549" s="74"/>
      <c r="K549" s="74"/>
      <c r="L549" s="74"/>
      <c r="M549" s="74"/>
      <c r="N549" s="74"/>
      <c r="O549" s="74"/>
      <c r="P549" s="74"/>
      <c r="Q549" s="74"/>
      <c r="R549" s="74"/>
      <c r="S549" s="74"/>
      <c r="T549" s="74"/>
      <c r="U549" s="74"/>
      <c r="V549" s="74"/>
      <c r="W549" s="74"/>
      <c r="X549" s="74"/>
      <c r="Y549" s="74"/>
      <c r="Z549" s="74"/>
    </row>
    <row r="550" spans="1:26" ht="15.75" customHeight="1" x14ac:dyDescent="0.45">
      <c r="A550" s="74"/>
      <c r="B550" s="74"/>
      <c r="C550" s="74"/>
      <c r="D550" s="74"/>
      <c r="E550" s="74"/>
      <c r="F550" s="74"/>
      <c r="G550" s="74"/>
      <c r="H550" s="74"/>
      <c r="I550" s="74"/>
      <c r="J550" s="74"/>
      <c r="K550" s="74"/>
      <c r="L550" s="74"/>
      <c r="M550" s="74"/>
      <c r="N550" s="74"/>
      <c r="O550" s="74"/>
      <c r="P550" s="74"/>
      <c r="Q550" s="74"/>
      <c r="R550" s="74"/>
      <c r="S550" s="74"/>
      <c r="T550" s="74"/>
      <c r="U550" s="74"/>
      <c r="V550" s="74"/>
      <c r="W550" s="74"/>
      <c r="X550" s="74"/>
      <c r="Y550" s="74"/>
      <c r="Z550" s="74"/>
    </row>
    <row r="551" spans="1:26" ht="15.75" customHeight="1" x14ac:dyDescent="0.45">
      <c r="A551" s="74"/>
      <c r="B551" s="74"/>
      <c r="C551" s="74"/>
      <c r="D551" s="74"/>
      <c r="E551" s="74"/>
      <c r="F551" s="74"/>
      <c r="G551" s="74"/>
      <c r="H551" s="74"/>
      <c r="I551" s="74"/>
      <c r="J551" s="74"/>
      <c r="K551" s="74"/>
      <c r="L551" s="74"/>
      <c r="M551" s="74"/>
      <c r="N551" s="74"/>
      <c r="O551" s="74"/>
      <c r="P551" s="74"/>
      <c r="Q551" s="74"/>
      <c r="R551" s="74"/>
      <c r="S551" s="74"/>
      <c r="T551" s="74"/>
      <c r="U551" s="74"/>
      <c r="V551" s="74"/>
      <c r="W551" s="74"/>
      <c r="X551" s="74"/>
      <c r="Y551" s="74"/>
      <c r="Z551" s="74"/>
    </row>
    <row r="552" spans="1:26" ht="15.75" customHeight="1" x14ac:dyDescent="0.45">
      <c r="A552" s="74"/>
      <c r="B552" s="74"/>
      <c r="C552" s="74"/>
      <c r="D552" s="74"/>
      <c r="E552" s="74"/>
      <c r="F552" s="74"/>
      <c r="G552" s="74"/>
      <c r="H552" s="74"/>
      <c r="I552" s="74"/>
      <c r="J552" s="74"/>
      <c r="K552" s="74"/>
      <c r="L552" s="74"/>
      <c r="M552" s="74"/>
      <c r="N552" s="74"/>
      <c r="O552" s="74"/>
      <c r="P552" s="74"/>
      <c r="Q552" s="74"/>
      <c r="R552" s="74"/>
      <c r="S552" s="74"/>
      <c r="T552" s="74"/>
      <c r="U552" s="74"/>
      <c r="V552" s="74"/>
      <c r="W552" s="74"/>
      <c r="X552" s="74"/>
      <c r="Y552" s="74"/>
      <c r="Z552" s="74"/>
    </row>
    <row r="553" spans="1:26" ht="15.75" customHeight="1" x14ac:dyDescent="0.45">
      <c r="A553" s="74"/>
      <c r="B553" s="74"/>
      <c r="C553" s="74"/>
      <c r="D553" s="74"/>
      <c r="E553" s="74"/>
      <c r="F553" s="74"/>
      <c r="G553" s="74"/>
      <c r="H553" s="74"/>
      <c r="I553" s="74"/>
      <c r="J553" s="74"/>
      <c r="K553" s="74"/>
      <c r="L553" s="74"/>
      <c r="M553" s="74"/>
      <c r="N553" s="74"/>
      <c r="O553" s="74"/>
      <c r="P553" s="74"/>
      <c r="Q553" s="74"/>
      <c r="R553" s="74"/>
      <c r="S553" s="74"/>
      <c r="T553" s="74"/>
      <c r="U553" s="74"/>
      <c r="V553" s="74"/>
      <c r="W553" s="74"/>
      <c r="X553" s="74"/>
      <c r="Y553" s="74"/>
      <c r="Z553" s="74"/>
    </row>
    <row r="554" spans="1:26" ht="15.75" customHeight="1" x14ac:dyDescent="0.45">
      <c r="A554" s="74"/>
      <c r="B554" s="74"/>
      <c r="C554" s="74"/>
      <c r="D554" s="74"/>
      <c r="E554" s="74"/>
      <c r="F554" s="74"/>
      <c r="G554" s="74"/>
      <c r="H554" s="74"/>
      <c r="I554" s="74"/>
      <c r="J554" s="74"/>
      <c r="K554" s="74"/>
      <c r="L554" s="74"/>
      <c r="M554" s="74"/>
      <c r="N554" s="74"/>
      <c r="O554" s="74"/>
      <c r="P554" s="74"/>
      <c r="Q554" s="74"/>
      <c r="R554" s="74"/>
      <c r="S554" s="74"/>
      <c r="T554" s="74"/>
      <c r="U554" s="74"/>
      <c r="V554" s="74"/>
      <c r="W554" s="74"/>
      <c r="X554" s="74"/>
      <c r="Y554" s="74"/>
      <c r="Z554" s="74"/>
    </row>
    <row r="555" spans="1:26" ht="15.75" customHeight="1" x14ac:dyDescent="0.45">
      <c r="A555" s="74"/>
      <c r="B555" s="74"/>
      <c r="C555" s="74"/>
      <c r="D555" s="74"/>
      <c r="E555" s="74"/>
      <c r="F555" s="74"/>
      <c r="G555" s="74"/>
      <c r="H555" s="74"/>
      <c r="I555" s="74"/>
      <c r="J555" s="74"/>
      <c r="K555" s="74"/>
      <c r="L555" s="74"/>
      <c r="M555" s="74"/>
      <c r="N555" s="74"/>
      <c r="O555" s="74"/>
      <c r="P555" s="74"/>
      <c r="Q555" s="74"/>
      <c r="R555" s="74"/>
      <c r="S555" s="74"/>
      <c r="T555" s="74"/>
      <c r="U555" s="74"/>
      <c r="V555" s="74"/>
      <c r="W555" s="74"/>
      <c r="X555" s="74"/>
      <c r="Y555" s="74"/>
      <c r="Z555" s="74"/>
    </row>
    <row r="556" spans="1:26" ht="15.75" customHeight="1" x14ac:dyDescent="0.45">
      <c r="A556" s="74"/>
      <c r="B556" s="74"/>
      <c r="C556" s="74"/>
      <c r="D556" s="74"/>
      <c r="E556" s="74"/>
      <c r="F556" s="74"/>
      <c r="G556" s="74"/>
      <c r="H556" s="74"/>
      <c r="I556" s="74"/>
      <c r="J556" s="74"/>
      <c r="K556" s="74"/>
      <c r="L556" s="74"/>
      <c r="M556" s="74"/>
      <c r="N556" s="74"/>
      <c r="O556" s="74"/>
      <c r="P556" s="74"/>
      <c r="Q556" s="74"/>
      <c r="R556" s="74"/>
      <c r="S556" s="74"/>
      <c r="T556" s="74"/>
      <c r="U556" s="74"/>
      <c r="V556" s="74"/>
      <c r="W556" s="74"/>
      <c r="X556" s="74"/>
      <c r="Y556" s="74"/>
      <c r="Z556" s="74"/>
    </row>
    <row r="557" spans="1:26" ht="15.75" customHeight="1" x14ac:dyDescent="0.45">
      <c r="A557" s="74"/>
      <c r="B557" s="74"/>
      <c r="C557" s="74"/>
      <c r="D557" s="74"/>
      <c r="E557" s="74"/>
      <c r="F557" s="74"/>
      <c r="G557" s="74"/>
      <c r="H557" s="74"/>
      <c r="I557" s="74"/>
      <c r="J557" s="74"/>
      <c r="K557" s="74"/>
      <c r="L557" s="74"/>
      <c r="M557" s="74"/>
      <c r="N557" s="74"/>
      <c r="O557" s="74"/>
      <c r="P557" s="74"/>
      <c r="Q557" s="74"/>
      <c r="R557" s="74"/>
      <c r="S557" s="74"/>
      <c r="T557" s="74"/>
      <c r="U557" s="74"/>
      <c r="V557" s="74"/>
      <c r="W557" s="74"/>
      <c r="X557" s="74"/>
      <c r="Y557" s="74"/>
      <c r="Z557" s="74"/>
    </row>
    <row r="558" spans="1:26" ht="15.75" customHeight="1" x14ac:dyDescent="0.45">
      <c r="A558" s="74"/>
      <c r="B558" s="74"/>
      <c r="C558" s="74"/>
      <c r="D558" s="74"/>
      <c r="E558" s="74"/>
      <c r="F558" s="74"/>
      <c r="G558" s="74"/>
      <c r="H558" s="74"/>
      <c r="I558" s="74"/>
      <c r="J558" s="74"/>
      <c r="K558" s="74"/>
      <c r="L558" s="74"/>
      <c r="M558" s="74"/>
      <c r="N558" s="74"/>
      <c r="O558" s="74"/>
      <c r="P558" s="74"/>
      <c r="Q558" s="74"/>
      <c r="R558" s="74"/>
      <c r="S558" s="74"/>
      <c r="T558" s="74"/>
      <c r="U558" s="74"/>
      <c r="V558" s="74"/>
      <c r="W558" s="74"/>
      <c r="X558" s="74"/>
      <c r="Y558" s="74"/>
      <c r="Z558" s="74"/>
    </row>
    <row r="559" spans="1:26" ht="15.75" customHeight="1" x14ac:dyDescent="0.45">
      <c r="A559" s="74"/>
      <c r="B559" s="74"/>
      <c r="C559" s="74"/>
      <c r="D559" s="74"/>
      <c r="E559" s="74"/>
      <c r="F559" s="74"/>
      <c r="G559" s="74"/>
      <c r="H559" s="74"/>
      <c r="I559" s="74"/>
      <c r="J559" s="74"/>
      <c r="K559" s="74"/>
      <c r="L559" s="74"/>
      <c r="M559" s="74"/>
      <c r="N559" s="74"/>
      <c r="O559" s="74"/>
      <c r="P559" s="74"/>
      <c r="Q559" s="74"/>
      <c r="R559" s="74"/>
      <c r="S559" s="74"/>
      <c r="T559" s="74"/>
      <c r="U559" s="74"/>
      <c r="V559" s="74"/>
      <c r="W559" s="74"/>
      <c r="X559" s="74"/>
      <c r="Y559" s="74"/>
      <c r="Z559" s="74"/>
    </row>
    <row r="560" spans="1:26" ht="15.75" customHeight="1" x14ac:dyDescent="0.45">
      <c r="A560" s="74"/>
      <c r="B560" s="74"/>
      <c r="C560" s="74"/>
      <c r="D560" s="74"/>
      <c r="E560" s="74"/>
      <c r="F560" s="74"/>
      <c r="G560" s="74"/>
      <c r="H560" s="74"/>
      <c r="I560" s="74"/>
      <c r="J560" s="74"/>
      <c r="K560" s="74"/>
      <c r="L560" s="74"/>
      <c r="M560" s="74"/>
      <c r="N560" s="74"/>
      <c r="O560" s="74"/>
      <c r="P560" s="74"/>
      <c r="Q560" s="74"/>
      <c r="R560" s="74"/>
      <c r="S560" s="74"/>
      <c r="T560" s="74"/>
      <c r="U560" s="74"/>
      <c r="V560" s="74"/>
      <c r="W560" s="74"/>
      <c r="X560" s="74"/>
      <c r="Y560" s="74"/>
      <c r="Z560" s="74"/>
    </row>
    <row r="561" spans="1:26" ht="15.75" customHeight="1" x14ac:dyDescent="0.45">
      <c r="A561" s="74"/>
      <c r="B561" s="74"/>
      <c r="C561" s="74"/>
      <c r="D561" s="74"/>
      <c r="E561" s="74"/>
      <c r="F561" s="74"/>
      <c r="G561" s="74"/>
      <c r="H561" s="74"/>
      <c r="I561" s="74"/>
      <c r="J561" s="74"/>
      <c r="K561" s="74"/>
      <c r="L561" s="74"/>
      <c r="M561" s="74"/>
      <c r="N561" s="74"/>
      <c r="O561" s="74"/>
      <c r="P561" s="74"/>
      <c r="Q561" s="74"/>
      <c r="R561" s="74"/>
      <c r="S561" s="74"/>
      <c r="T561" s="74"/>
      <c r="U561" s="74"/>
      <c r="V561" s="74"/>
      <c r="W561" s="74"/>
      <c r="X561" s="74"/>
      <c r="Y561" s="74"/>
      <c r="Z561" s="74"/>
    </row>
    <row r="562" spans="1:26" ht="15.75" customHeight="1" x14ac:dyDescent="0.45">
      <c r="A562" s="74"/>
      <c r="B562" s="74"/>
      <c r="C562" s="74"/>
      <c r="D562" s="74"/>
      <c r="E562" s="74"/>
      <c r="F562" s="74"/>
      <c r="G562" s="74"/>
      <c r="H562" s="74"/>
      <c r="I562" s="74"/>
      <c r="J562" s="74"/>
      <c r="K562" s="74"/>
      <c r="L562" s="74"/>
      <c r="M562" s="74"/>
      <c r="N562" s="74"/>
      <c r="O562" s="74"/>
      <c r="P562" s="74"/>
      <c r="Q562" s="74"/>
      <c r="R562" s="74"/>
      <c r="S562" s="74"/>
      <c r="T562" s="74"/>
      <c r="U562" s="74"/>
      <c r="V562" s="74"/>
      <c r="W562" s="74"/>
      <c r="X562" s="74"/>
      <c r="Y562" s="74"/>
      <c r="Z562" s="74"/>
    </row>
    <row r="563" spans="1:26" ht="15.75" customHeight="1" x14ac:dyDescent="0.45">
      <c r="A563" s="74"/>
      <c r="B563" s="74"/>
      <c r="C563" s="74"/>
      <c r="D563" s="74"/>
      <c r="E563" s="74"/>
      <c r="F563" s="74"/>
      <c r="G563" s="74"/>
      <c r="H563" s="74"/>
      <c r="I563" s="74"/>
      <c r="J563" s="74"/>
      <c r="K563" s="74"/>
      <c r="L563" s="74"/>
      <c r="M563" s="74"/>
      <c r="N563" s="74"/>
      <c r="O563" s="74"/>
      <c r="P563" s="74"/>
      <c r="Q563" s="74"/>
      <c r="R563" s="74"/>
      <c r="S563" s="74"/>
      <c r="T563" s="74"/>
      <c r="U563" s="74"/>
      <c r="V563" s="74"/>
      <c r="W563" s="74"/>
      <c r="X563" s="74"/>
      <c r="Y563" s="74"/>
      <c r="Z563" s="74"/>
    </row>
    <row r="564" spans="1:26" ht="15.75" customHeight="1" x14ac:dyDescent="0.45">
      <c r="A564" s="74"/>
      <c r="B564" s="74"/>
      <c r="C564" s="74"/>
      <c r="D564" s="74"/>
      <c r="E564" s="74"/>
      <c r="F564" s="74"/>
      <c r="G564" s="74"/>
      <c r="H564" s="74"/>
      <c r="I564" s="74"/>
      <c r="J564" s="74"/>
      <c r="K564" s="74"/>
      <c r="L564" s="74"/>
      <c r="M564" s="74"/>
      <c r="N564" s="74"/>
      <c r="O564" s="74"/>
      <c r="P564" s="74"/>
      <c r="Q564" s="74"/>
      <c r="R564" s="74"/>
      <c r="S564" s="74"/>
      <c r="T564" s="74"/>
      <c r="U564" s="74"/>
      <c r="V564" s="74"/>
      <c r="W564" s="74"/>
      <c r="X564" s="74"/>
      <c r="Y564" s="74"/>
      <c r="Z564" s="74"/>
    </row>
    <row r="565" spans="1:26" ht="15.75" customHeight="1" x14ac:dyDescent="0.45">
      <c r="A565" s="74"/>
      <c r="B565" s="74"/>
      <c r="C565" s="74"/>
      <c r="D565" s="74"/>
      <c r="E565" s="74"/>
      <c r="F565" s="74"/>
      <c r="G565" s="74"/>
      <c r="H565" s="74"/>
      <c r="I565" s="74"/>
      <c r="J565" s="74"/>
      <c r="K565" s="74"/>
      <c r="L565" s="74"/>
      <c r="M565" s="74"/>
      <c r="N565" s="74"/>
      <c r="O565" s="74"/>
      <c r="P565" s="74"/>
      <c r="Q565" s="74"/>
      <c r="R565" s="74"/>
      <c r="S565" s="74"/>
      <c r="T565" s="74"/>
      <c r="U565" s="74"/>
      <c r="V565" s="74"/>
      <c r="W565" s="74"/>
      <c r="X565" s="74"/>
      <c r="Y565" s="74"/>
      <c r="Z565" s="74"/>
    </row>
    <row r="566" spans="1:26" ht="15.75" customHeight="1" x14ac:dyDescent="0.45">
      <c r="A566" s="74"/>
      <c r="B566" s="74"/>
      <c r="C566" s="74"/>
      <c r="D566" s="74"/>
      <c r="E566" s="74"/>
      <c r="F566" s="74"/>
      <c r="G566" s="74"/>
      <c r="H566" s="74"/>
      <c r="I566" s="74"/>
      <c r="J566" s="74"/>
      <c r="K566" s="74"/>
      <c r="L566" s="74"/>
      <c r="M566" s="74"/>
      <c r="N566" s="74"/>
      <c r="O566" s="74"/>
      <c r="P566" s="74"/>
      <c r="Q566" s="74"/>
      <c r="R566" s="74"/>
      <c r="S566" s="74"/>
      <c r="T566" s="74"/>
      <c r="U566" s="74"/>
      <c r="V566" s="74"/>
      <c r="W566" s="74"/>
      <c r="X566" s="74"/>
      <c r="Y566" s="74"/>
      <c r="Z566" s="74"/>
    </row>
    <row r="567" spans="1:26" ht="15.75" customHeight="1" x14ac:dyDescent="0.45">
      <c r="A567" s="74"/>
      <c r="B567" s="74"/>
      <c r="C567" s="74"/>
      <c r="D567" s="74"/>
      <c r="E567" s="74"/>
      <c r="F567" s="74"/>
      <c r="G567" s="74"/>
      <c r="H567" s="74"/>
      <c r="I567" s="74"/>
      <c r="J567" s="74"/>
      <c r="K567" s="74"/>
      <c r="L567" s="74"/>
      <c r="M567" s="74"/>
      <c r="N567" s="74"/>
      <c r="O567" s="74"/>
      <c r="P567" s="74"/>
      <c r="Q567" s="74"/>
      <c r="R567" s="74"/>
      <c r="S567" s="74"/>
      <c r="T567" s="74"/>
      <c r="U567" s="74"/>
      <c r="V567" s="74"/>
      <c r="W567" s="74"/>
      <c r="X567" s="74"/>
      <c r="Y567" s="74"/>
      <c r="Z567" s="74"/>
    </row>
    <row r="568" spans="1:26" ht="15.75" customHeight="1" x14ac:dyDescent="0.45">
      <c r="A568" s="74"/>
      <c r="B568" s="74"/>
      <c r="C568" s="74"/>
      <c r="D568" s="74"/>
      <c r="E568" s="74"/>
      <c r="F568" s="74"/>
      <c r="G568" s="74"/>
      <c r="H568" s="74"/>
      <c r="I568" s="74"/>
      <c r="J568" s="74"/>
      <c r="K568" s="74"/>
      <c r="L568" s="74"/>
      <c r="M568" s="74"/>
      <c r="N568" s="74"/>
      <c r="O568" s="74"/>
      <c r="P568" s="74"/>
      <c r="Q568" s="74"/>
      <c r="R568" s="74"/>
      <c r="S568" s="74"/>
      <c r="T568" s="74"/>
      <c r="U568" s="74"/>
      <c r="V568" s="74"/>
      <c r="W568" s="74"/>
      <c r="X568" s="74"/>
      <c r="Y568" s="74"/>
      <c r="Z568" s="74"/>
    </row>
    <row r="569" spans="1:26" ht="15.75" customHeight="1" x14ac:dyDescent="0.45">
      <c r="A569" s="74"/>
      <c r="B569" s="74"/>
      <c r="C569" s="74"/>
      <c r="D569" s="74"/>
      <c r="E569" s="74"/>
      <c r="F569" s="74"/>
      <c r="G569" s="74"/>
      <c r="H569" s="74"/>
      <c r="I569" s="74"/>
      <c r="J569" s="74"/>
      <c r="K569" s="74"/>
      <c r="L569" s="74"/>
      <c r="M569" s="74"/>
      <c r="N569" s="74"/>
      <c r="O569" s="74"/>
      <c r="P569" s="74"/>
      <c r="Q569" s="74"/>
      <c r="R569" s="74"/>
      <c r="S569" s="74"/>
      <c r="T569" s="74"/>
      <c r="U569" s="74"/>
      <c r="V569" s="74"/>
      <c r="W569" s="74"/>
      <c r="X569" s="74"/>
      <c r="Y569" s="74"/>
      <c r="Z569" s="74"/>
    </row>
    <row r="570" spans="1:26" ht="15.75" customHeight="1" x14ac:dyDescent="0.45">
      <c r="A570" s="74"/>
      <c r="B570" s="74"/>
      <c r="C570" s="74"/>
      <c r="D570" s="74"/>
      <c r="E570" s="74"/>
      <c r="F570" s="74"/>
      <c r="G570" s="74"/>
      <c r="H570" s="74"/>
      <c r="I570" s="74"/>
      <c r="J570" s="74"/>
      <c r="K570" s="74"/>
      <c r="L570" s="74"/>
      <c r="M570" s="74"/>
      <c r="N570" s="74"/>
      <c r="O570" s="74"/>
      <c r="P570" s="74"/>
      <c r="Q570" s="74"/>
      <c r="R570" s="74"/>
      <c r="S570" s="74"/>
      <c r="T570" s="74"/>
      <c r="U570" s="74"/>
      <c r="V570" s="74"/>
      <c r="W570" s="74"/>
      <c r="X570" s="74"/>
      <c r="Y570" s="74"/>
      <c r="Z570" s="74"/>
    </row>
    <row r="571" spans="1:26" ht="15.75" customHeight="1" x14ac:dyDescent="0.45">
      <c r="A571" s="74"/>
      <c r="B571" s="74"/>
      <c r="C571" s="74"/>
      <c r="D571" s="74"/>
      <c r="E571" s="74"/>
      <c r="F571" s="74"/>
      <c r="G571" s="74"/>
      <c r="H571" s="74"/>
      <c r="I571" s="74"/>
      <c r="J571" s="74"/>
      <c r="K571" s="74"/>
      <c r="L571" s="74"/>
      <c r="M571" s="74"/>
      <c r="N571" s="74"/>
      <c r="O571" s="74"/>
      <c r="P571" s="74"/>
      <c r="Q571" s="74"/>
      <c r="R571" s="74"/>
      <c r="S571" s="74"/>
      <c r="T571" s="74"/>
      <c r="U571" s="74"/>
      <c r="V571" s="74"/>
      <c r="W571" s="74"/>
      <c r="X571" s="74"/>
      <c r="Y571" s="74"/>
      <c r="Z571" s="74"/>
    </row>
    <row r="572" spans="1:26" ht="15.75" customHeight="1" x14ac:dyDescent="0.45">
      <c r="A572" s="74"/>
      <c r="B572" s="74"/>
      <c r="C572" s="74"/>
      <c r="D572" s="74"/>
      <c r="E572" s="74"/>
      <c r="F572" s="74"/>
      <c r="G572" s="74"/>
      <c r="H572" s="74"/>
      <c r="I572" s="74"/>
      <c r="J572" s="74"/>
      <c r="K572" s="74"/>
      <c r="L572" s="74"/>
      <c r="M572" s="74"/>
      <c r="N572" s="74"/>
      <c r="O572" s="74"/>
      <c r="P572" s="74"/>
      <c r="Q572" s="74"/>
      <c r="R572" s="74"/>
      <c r="S572" s="74"/>
      <c r="T572" s="74"/>
      <c r="U572" s="74"/>
      <c r="V572" s="74"/>
      <c r="W572" s="74"/>
      <c r="X572" s="74"/>
      <c r="Y572" s="74"/>
      <c r="Z572" s="74"/>
    </row>
    <row r="573" spans="1:26" ht="15.75" customHeight="1" x14ac:dyDescent="0.45">
      <c r="A573" s="74"/>
      <c r="B573" s="74"/>
      <c r="C573" s="74"/>
      <c r="D573" s="74"/>
      <c r="E573" s="74"/>
      <c r="F573" s="74"/>
      <c r="G573" s="74"/>
      <c r="H573" s="74"/>
      <c r="I573" s="74"/>
      <c r="J573" s="74"/>
      <c r="K573" s="74"/>
      <c r="L573" s="74"/>
      <c r="M573" s="74"/>
      <c r="N573" s="74"/>
      <c r="O573" s="74"/>
      <c r="P573" s="74"/>
      <c r="Q573" s="74"/>
      <c r="R573" s="74"/>
      <c r="S573" s="74"/>
      <c r="T573" s="74"/>
      <c r="U573" s="74"/>
      <c r="V573" s="74"/>
      <c r="W573" s="74"/>
      <c r="X573" s="74"/>
      <c r="Y573" s="74"/>
      <c r="Z573" s="74"/>
    </row>
    <row r="574" spans="1:26" ht="15.75" customHeight="1" x14ac:dyDescent="0.45">
      <c r="A574" s="74"/>
      <c r="B574" s="74"/>
      <c r="C574" s="74"/>
      <c r="D574" s="74"/>
      <c r="E574" s="74"/>
      <c r="F574" s="74"/>
      <c r="G574" s="74"/>
      <c r="H574" s="74"/>
      <c r="I574" s="74"/>
      <c r="J574" s="74"/>
      <c r="K574" s="74"/>
      <c r="L574" s="74"/>
      <c r="M574" s="74"/>
      <c r="N574" s="74"/>
      <c r="O574" s="74"/>
      <c r="P574" s="74"/>
      <c r="Q574" s="74"/>
      <c r="R574" s="74"/>
      <c r="S574" s="74"/>
      <c r="T574" s="74"/>
      <c r="U574" s="74"/>
      <c r="V574" s="74"/>
      <c r="W574" s="74"/>
      <c r="X574" s="74"/>
      <c r="Y574" s="74"/>
      <c r="Z574" s="74"/>
    </row>
    <row r="575" spans="1:26" ht="15.75" customHeight="1" x14ac:dyDescent="0.45">
      <c r="A575" s="74"/>
      <c r="B575" s="74"/>
      <c r="C575" s="74"/>
      <c r="D575" s="74"/>
      <c r="E575" s="74"/>
      <c r="F575" s="74"/>
      <c r="G575" s="74"/>
      <c r="H575" s="74"/>
      <c r="I575" s="74"/>
      <c r="J575" s="74"/>
      <c r="K575" s="74"/>
      <c r="L575" s="74"/>
      <c r="M575" s="74"/>
      <c r="N575" s="74"/>
      <c r="O575" s="74"/>
      <c r="P575" s="74"/>
      <c r="Q575" s="74"/>
      <c r="R575" s="74"/>
      <c r="S575" s="74"/>
      <c r="T575" s="74"/>
      <c r="U575" s="74"/>
      <c r="V575" s="74"/>
      <c r="W575" s="74"/>
      <c r="X575" s="74"/>
      <c r="Y575" s="74"/>
      <c r="Z575" s="74"/>
    </row>
    <row r="576" spans="1:26" ht="15.75" customHeight="1" x14ac:dyDescent="0.45">
      <c r="A576" s="74"/>
      <c r="B576" s="74"/>
      <c r="C576" s="74"/>
      <c r="D576" s="74"/>
      <c r="E576" s="74"/>
      <c r="F576" s="74"/>
      <c r="G576" s="74"/>
      <c r="H576" s="74"/>
      <c r="I576" s="74"/>
      <c r="J576" s="74"/>
      <c r="K576" s="74"/>
      <c r="L576" s="74"/>
      <c r="M576" s="74"/>
      <c r="N576" s="74"/>
      <c r="O576" s="74"/>
      <c r="P576" s="74"/>
      <c r="Q576" s="74"/>
      <c r="R576" s="74"/>
      <c r="S576" s="74"/>
      <c r="T576" s="74"/>
      <c r="U576" s="74"/>
      <c r="V576" s="74"/>
      <c r="W576" s="74"/>
      <c r="X576" s="74"/>
      <c r="Y576" s="74"/>
      <c r="Z576" s="74"/>
    </row>
    <row r="577" spans="1:26" ht="15.75" customHeight="1" x14ac:dyDescent="0.45">
      <c r="A577" s="74"/>
      <c r="B577" s="74"/>
      <c r="C577" s="74"/>
      <c r="D577" s="74"/>
      <c r="E577" s="74"/>
      <c r="F577" s="74"/>
      <c r="G577" s="74"/>
      <c r="H577" s="74"/>
      <c r="I577" s="74"/>
      <c r="J577" s="74"/>
      <c r="K577" s="74"/>
      <c r="L577" s="74"/>
      <c r="M577" s="74"/>
      <c r="N577" s="74"/>
      <c r="O577" s="74"/>
      <c r="P577" s="74"/>
      <c r="Q577" s="74"/>
      <c r="R577" s="74"/>
      <c r="S577" s="74"/>
      <c r="T577" s="74"/>
      <c r="U577" s="74"/>
      <c r="V577" s="74"/>
      <c r="W577" s="74"/>
      <c r="X577" s="74"/>
      <c r="Y577" s="74"/>
      <c r="Z577" s="74"/>
    </row>
    <row r="578" spans="1:26" ht="15.75" customHeight="1" x14ac:dyDescent="0.45">
      <c r="A578" s="74"/>
      <c r="B578" s="74"/>
      <c r="C578" s="74"/>
      <c r="D578" s="74"/>
      <c r="E578" s="74"/>
      <c r="F578" s="74"/>
      <c r="G578" s="74"/>
      <c r="H578" s="74"/>
      <c r="I578" s="74"/>
      <c r="J578" s="74"/>
      <c r="K578" s="74"/>
      <c r="L578" s="74"/>
      <c r="M578" s="74"/>
      <c r="N578" s="74"/>
      <c r="O578" s="74"/>
      <c r="P578" s="74"/>
      <c r="Q578" s="74"/>
      <c r="R578" s="74"/>
      <c r="S578" s="74"/>
      <c r="T578" s="74"/>
      <c r="U578" s="74"/>
      <c r="V578" s="74"/>
      <c r="W578" s="74"/>
      <c r="X578" s="74"/>
      <c r="Y578" s="74"/>
      <c r="Z578" s="74"/>
    </row>
    <row r="579" spans="1:26" ht="15.75" customHeight="1" x14ac:dyDescent="0.45">
      <c r="A579" s="74"/>
      <c r="B579" s="74"/>
      <c r="C579" s="74"/>
      <c r="D579" s="74"/>
      <c r="E579" s="74"/>
      <c r="F579" s="74"/>
      <c r="G579" s="74"/>
      <c r="H579" s="74"/>
      <c r="I579" s="74"/>
      <c r="J579" s="74"/>
      <c r="K579" s="74"/>
      <c r="L579" s="74"/>
      <c r="M579" s="74"/>
      <c r="N579" s="74"/>
      <c r="O579" s="74"/>
      <c r="P579" s="74"/>
      <c r="Q579" s="74"/>
      <c r="R579" s="74"/>
      <c r="S579" s="74"/>
      <c r="T579" s="74"/>
      <c r="U579" s="74"/>
      <c r="V579" s="74"/>
      <c r="W579" s="74"/>
      <c r="X579" s="74"/>
      <c r="Y579" s="74"/>
      <c r="Z579" s="74"/>
    </row>
    <row r="580" spans="1:26" ht="15.75" customHeight="1" x14ac:dyDescent="0.45">
      <c r="A580" s="74"/>
      <c r="B580" s="74"/>
      <c r="C580" s="74"/>
      <c r="D580" s="74"/>
      <c r="E580" s="74"/>
      <c r="F580" s="74"/>
      <c r="G580" s="74"/>
      <c r="H580" s="74"/>
      <c r="I580" s="74"/>
      <c r="J580" s="74"/>
      <c r="K580" s="74"/>
      <c r="L580" s="74"/>
      <c r="M580" s="74"/>
      <c r="N580" s="74"/>
      <c r="O580" s="74"/>
      <c r="P580" s="74"/>
      <c r="Q580" s="74"/>
      <c r="R580" s="74"/>
      <c r="S580" s="74"/>
      <c r="T580" s="74"/>
      <c r="U580" s="74"/>
      <c r="V580" s="74"/>
      <c r="W580" s="74"/>
      <c r="X580" s="74"/>
      <c r="Y580" s="74"/>
      <c r="Z580" s="74"/>
    </row>
    <row r="581" spans="1:26" ht="15.75" customHeight="1" x14ac:dyDescent="0.45">
      <c r="A581" s="74"/>
      <c r="B581" s="74"/>
      <c r="C581" s="74"/>
      <c r="D581" s="74"/>
      <c r="E581" s="74"/>
      <c r="F581" s="74"/>
      <c r="G581" s="74"/>
      <c r="H581" s="74"/>
      <c r="I581" s="74"/>
      <c r="J581" s="74"/>
      <c r="K581" s="74"/>
      <c r="L581" s="74"/>
      <c r="M581" s="74"/>
      <c r="N581" s="74"/>
      <c r="O581" s="74"/>
      <c r="P581" s="74"/>
      <c r="Q581" s="74"/>
      <c r="R581" s="74"/>
      <c r="S581" s="74"/>
      <c r="T581" s="74"/>
      <c r="U581" s="74"/>
      <c r="V581" s="74"/>
      <c r="W581" s="74"/>
      <c r="X581" s="74"/>
      <c r="Y581" s="74"/>
      <c r="Z581" s="74"/>
    </row>
    <row r="582" spans="1:26" ht="15.75" customHeight="1" x14ac:dyDescent="0.45">
      <c r="A582" s="74"/>
      <c r="B582" s="74"/>
      <c r="C582" s="74"/>
      <c r="D582" s="74"/>
      <c r="E582" s="74"/>
      <c r="F582" s="74"/>
      <c r="G582" s="74"/>
      <c r="H582" s="74"/>
      <c r="I582" s="74"/>
      <c r="J582" s="74"/>
      <c r="K582" s="74"/>
      <c r="L582" s="74"/>
      <c r="M582" s="74"/>
      <c r="N582" s="74"/>
      <c r="O582" s="74"/>
      <c r="P582" s="74"/>
      <c r="Q582" s="74"/>
      <c r="R582" s="74"/>
      <c r="S582" s="74"/>
      <c r="T582" s="74"/>
      <c r="U582" s="74"/>
      <c r="V582" s="74"/>
      <c r="W582" s="74"/>
      <c r="X582" s="74"/>
      <c r="Y582" s="74"/>
      <c r="Z582" s="74"/>
    </row>
    <row r="583" spans="1:26" ht="15.75" customHeight="1" x14ac:dyDescent="0.45">
      <c r="A583" s="74"/>
      <c r="B583" s="74"/>
      <c r="C583" s="74"/>
      <c r="D583" s="74"/>
      <c r="E583" s="74"/>
      <c r="F583" s="74"/>
      <c r="G583" s="74"/>
      <c r="H583" s="74"/>
      <c r="I583" s="74"/>
      <c r="J583" s="74"/>
      <c r="K583" s="74"/>
      <c r="L583" s="74"/>
      <c r="M583" s="74"/>
      <c r="N583" s="74"/>
      <c r="O583" s="74"/>
      <c r="P583" s="74"/>
      <c r="Q583" s="74"/>
      <c r="R583" s="74"/>
      <c r="S583" s="74"/>
      <c r="T583" s="74"/>
      <c r="U583" s="74"/>
      <c r="V583" s="74"/>
      <c r="W583" s="74"/>
      <c r="X583" s="74"/>
      <c r="Y583" s="74"/>
      <c r="Z583" s="74"/>
    </row>
    <row r="584" spans="1:26" ht="15.75" customHeight="1" x14ac:dyDescent="0.45">
      <c r="A584" s="74"/>
      <c r="B584" s="74"/>
      <c r="C584" s="74"/>
      <c r="D584" s="74"/>
      <c r="E584" s="74"/>
      <c r="F584" s="74"/>
      <c r="G584" s="74"/>
      <c r="H584" s="74"/>
      <c r="I584" s="74"/>
      <c r="J584" s="74"/>
      <c r="K584" s="74"/>
      <c r="L584" s="74"/>
      <c r="M584" s="74"/>
      <c r="N584" s="74"/>
      <c r="O584" s="74"/>
      <c r="P584" s="74"/>
      <c r="Q584" s="74"/>
      <c r="R584" s="74"/>
      <c r="S584" s="74"/>
      <c r="T584" s="74"/>
      <c r="U584" s="74"/>
      <c r="V584" s="74"/>
      <c r="W584" s="74"/>
      <c r="X584" s="74"/>
      <c r="Y584" s="74"/>
      <c r="Z584" s="74"/>
    </row>
    <row r="585" spans="1:26" ht="15.75" customHeight="1" x14ac:dyDescent="0.45">
      <c r="A585" s="74"/>
      <c r="B585" s="74"/>
      <c r="C585" s="74"/>
      <c r="D585" s="74"/>
      <c r="E585" s="74"/>
      <c r="F585" s="74"/>
      <c r="G585" s="74"/>
      <c r="H585" s="74"/>
      <c r="I585" s="74"/>
      <c r="J585" s="74"/>
      <c r="K585" s="74"/>
      <c r="L585" s="74"/>
      <c r="M585" s="74"/>
      <c r="N585" s="74"/>
      <c r="O585" s="74"/>
      <c r="P585" s="74"/>
      <c r="Q585" s="74"/>
      <c r="R585" s="74"/>
      <c r="S585" s="74"/>
      <c r="T585" s="74"/>
      <c r="U585" s="74"/>
      <c r="V585" s="74"/>
      <c r="W585" s="74"/>
      <c r="X585" s="74"/>
      <c r="Y585" s="74"/>
      <c r="Z585" s="74"/>
    </row>
    <row r="586" spans="1:26" ht="15.75" customHeight="1" x14ac:dyDescent="0.45">
      <c r="A586" s="74"/>
      <c r="B586" s="74"/>
      <c r="C586" s="74"/>
      <c r="D586" s="74"/>
      <c r="E586" s="74"/>
      <c r="F586" s="74"/>
      <c r="G586" s="74"/>
      <c r="H586" s="74"/>
      <c r="I586" s="74"/>
      <c r="J586" s="74"/>
      <c r="K586" s="74"/>
      <c r="L586" s="74"/>
      <c r="M586" s="74"/>
      <c r="N586" s="74"/>
      <c r="O586" s="74"/>
      <c r="P586" s="74"/>
      <c r="Q586" s="74"/>
      <c r="R586" s="74"/>
      <c r="S586" s="74"/>
      <c r="T586" s="74"/>
      <c r="U586" s="74"/>
      <c r="V586" s="74"/>
      <c r="W586" s="74"/>
      <c r="X586" s="74"/>
      <c r="Y586" s="74"/>
      <c r="Z586" s="74"/>
    </row>
    <row r="587" spans="1:26" ht="15.75" customHeight="1" x14ac:dyDescent="0.45">
      <c r="A587" s="74"/>
      <c r="B587" s="74"/>
      <c r="C587" s="74"/>
      <c r="D587" s="74"/>
      <c r="E587" s="74"/>
      <c r="F587" s="74"/>
      <c r="G587" s="74"/>
      <c r="H587" s="74"/>
      <c r="I587" s="74"/>
      <c r="J587" s="74"/>
      <c r="K587" s="74"/>
      <c r="L587" s="74"/>
      <c r="M587" s="74"/>
      <c r="N587" s="74"/>
      <c r="O587" s="74"/>
      <c r="P587" s="74"/>
      <c r="Q587" s="74"/>
      <c r="R587" s="74"/>
      <c r="S587" s="74"/>
      <c r="T587" s="74"/>
      <c r="U587" s="74"/>
      <c r="V587" s="74"/>
      <c r="W587" s="74"/>
      <c r="X587" s="74"/>
      <c r="Y587" s="74"/>
      <c r="Z587" s="74"/>
    </row>
    <row r="588" spans="1:26" ht="15.75" customHeight="1" x14ac:dyDescent="0.45">
      <c r="A588" s="74"/>
      <c r="B588" s="74"/>
      <c r="C588" s="74"/>
      <c r="D588" s="74"/>
      <c r="E588" s="74"/>
      <c r="F588" s="74"/>
      <c r="G588" s="74"/>
      <c r="H588" s="74"/>
      <c r="I588" s="74"/>
      <c r="J588" s="74"/>
      <c r="K588" s="74"/>
      <c r="L588" s="74"/>
      <c r="M588" s="74"/>
      <c r="N588" s="74"/>
      <c r="O588" s="74"/>
      <c r="P588" s="74"/>
      <c r="Q588" s="74"/>
      <c r="R588" s="74"/>
      <c r="S588" s="74"/>
      <c r="T588" s="74"/>
      <c r="U588" s="74"/>
      <c r="V588" s="74"/>
      <c r="W588" s="74"/>
      <c r="X588" s="74"/>
      <c r="Y588" s="74"/>
      <c r="Z588" s="74"/>
    </row>
    <row r="589" spans="1:26" ht="15.75" customHeight="1" x14ac:dyDescent="0.45">
      <c r="A589" s="74"/>
      <c r="B589" s="74"/>
      <c r="C589" s="74"/>
      <c r="D589" s="74"/>
      <c r="E589" s="74"/>
      <c r="F589" s="74"/>
      <c r="G589" s="74"/>
      <c r="H589" s="74"/>
      <c r="I589" s="74"/>
      <c r="J589" s="74"/>
      <c r="K589" s="74"/>
      <c r="L589" s="74"/>
      <c r="M589" s="74"/>
      <c r="N589" s="74"/>
      <c r="O589" s="74"/>
      <c r="P589" s="74"/>
      <c r="Q589" s="74"/>
      <c r="R589" s="74"/>
      <c r="S589" s="74"/>
      <c r="T589" s="74"/>
      <c r="U589" s="74"/>
      <c r="V589" s="74"/>
      <c r="W589" s="74"/>
      <c r="X589" s="74"/>
      <c r="Y589" s="74"/>
      <c r="Z589" s="74"/>
    </row>
    <row r="590" spans="1:26" ht="15.75" customHeight="1" x14ac:dyDescent="0.45">
      <c r="A590" s="74"/>
      <c r="B590" s="74"/>
      <c r="C590" s="74"/>
      <c r="D590" s="74"/>
      <c r="E590" s="74"/>
      <c r="F590" s="74"/>
      <c r="G590" s="74"/>
      <c r="H590" s="74"/>
      <c r="I590" s="74"/>
      <c r="J590" s="74"/>
      <c r="K590" s="74"/>
      <c r="L590" s="74"/>
      <c r="M590" s="74"/>
      <c r="N590" s="74"/>
      <c r="O590" s="74"/>
      <c r="P590" s="74"/>
      <c r="Q590" s="74"/>
      <c r="R590" s="74"/>
      <c r="S590" s="74"/>
      <c r="T590" s="74"/>
      <c r="U590" s="74"/>
      <c r="V590" s="74"/>
      <c r="W590" s="74"/>
      <c r="X590" s="74"/>
      <c r="Y590" s="74"/>
      <c r="Z590" s="74"/>
    </row>
    <row r="591" spans="1:26" ht="15.75" customHeight="1" x14ac:dyDescent="0.45">
      <c r="A591" s="74"/>
      <c r="B591" s="74"/>
      <c r="C591" s="74"/>
      <c r="D591" s="74"/>
      <c r="E591" s="74"/>
      <c r="F591" s="74"/>
      <c r="G591" s="74"/>
      <c r="H591" s="74"/>
      <c r="I591" s="74"/>
      <c r="J591" s="74"/>
      <c r="K591" s="74"/>
      <c r="L591" s="74"/>
      <c r="M591" s="74"/>
      <c r="N591" s="74"/>
      <c r="O591" s="74"/>
      <c r="P591" s="74"/>
      <c r="Q591" s="74"/>
      <c r="R591" s="74"/>
      <c r="S591" s="74"/>
      <c r="T591" s="74"/>
      <c r="U591" s="74"/>
      <c r="V591" s="74"/>
      <c r="W591" s="74"/>
      <c r="X591" s="74"/>
      <c r="Y591" s="74"/>
      <c r="Z591" s="74"/>
    </row>
    <row r="592" spans="1:26" ht="15.75" customHeight="1" x14ac:dyDescent="0.45">
      <c r="A592" s="74"/>
      <c r="B592" s="74"/>
      <c r="C592" s="74"/>
      <c r="D592" s="74"/>
      <c r="E592" s="74"/>
      <c r="F592" s="74"/>
      <c r="G592" s="74"/>
      <c r="H592" s="74"/>
      <c r="I592" s="74"/>
      <c r="J592" s="74"/>
      <c r="K592" s="74"/>
      <c r="L592" s="74"/>
      <c r="M592" s="74"/>
      <c r="N592" s="74"/>
      <c r="O592" s="74"/>
      <c r="P592" s="74"/>
      <c r="Q592" s="74"/>
      <c r="R592" s="74"/>
      <c r="S592" s="74"/>
      <c r="T592" s="74"/>
      <c r="U592" s="74"/>
      <c r="V592" s="74"/>
      <c r="W592" s="74"/>
      <c r="X592" s="74"/>
      <c r="Y592" s="74"/>
      <c r="Z592" s="74"/>
    </row>
    <row r="593" spans="1:26" ht="15.75" customHeight="1" x14ac:dyDescent="0.45">
      <c r="A593" s="74"/>
      <c r="B593" s="74"/>
      <c r="C593" s="74"/>
      <c r="D593" s="74"/>
      <c r="E593" s="74"/>
      <c r="F593" s="74"/>
      <c r="G593" s="74"/>
      <c r="H593" s="74"/>
      <c r="I593" s="74"/>
      <c r="J593" s="74"/>
      <c r="K593" s="74"/>
      <c r="L593" s="74"/>
      <c r="M593" s="74"/>
      <c r="N593" s="74"/>
      <c r="O593" s="74"/>
      <c r="P593" s="74"/>
      <c r="Q593" s="74"/>
      <c r="R593" s="74"/>
      <c r="S593" s="74"/>
      <c r="T593" s="74"/>
      <c r="U593" s="74"/>
      <c r="V593" s="74"/>
      <c r="W593" s="74"/>
      <c r="X593" s="74"/>
      <c r="Y593" s="74"/>
      <c r="Z593" s="74"/>
    </row>
    <row r="594" spans="1:26" ht="15.75" customHeight="1" x14ac:dyDescent="0.45">
      <c r="A594" s="74"/>
      <c r="B594" s="74"/>
      <c r="C594" s="74"/>
      <c r="D594" s="74"/>
      <c r="E594" s="74"/>
      <c r="F594" s="74"/>
      <c r="G594" s="74"/>
      <c r="H594" s="74"/>
      <c r="I594" s="74"/>
      <c r="J594" s="74"/>
      <c r="K594" s="74"/>
      <c r="L594" s="74"/>
      <c r="M594" s="74"/>
      <c r="N594" s="74"/>
      <c r="O594" s="74"/>
      <c r="P594" s="74"/>
      <c r="Q594" s="74"/>
      <c r="R594" s="74"/>
      <c r="S594" s="74"/>
      <c r="T594" s="74"/>
      <c r="U594" s="74"/>
      <c r="V594" s="74"/>
      <c r="W594" s="74"/>
      <c r="X594" s="74"/>
      <c r="Y594" s="74"/>
      <c r="Z594" s="74"/>
    </row>
    <row r="595" spans="1:26" ht="15.75" customHeight="1" x14ac:dyDescent="0.45">
      <c r="A595" s="74"/>
      <c r="B595" s="74"/>
      <c r="C595" s="74"/>
      <c r="D595" s="74"/>
      <c r="E595" s="74"/>
      <c r="F595" s="74"/>
      <c r="G595" s="74"/>
      <c r="H595" s="74"/>
      <c r="I595" s="74"/>
      <c r="J595" s="74"/>
      <c r="K595" s="74"/>
      <c r="L595" s="74"/>
      <c r="M595" s="74"/>
      <c r="N595" s="74"/>
      <c r="O595" s="74"/>
      <c r="P595" s="74"/>
      <c r="Q595" s="74"/>
      <c r="R595" s="74"/>
      <c r="S595" s="74"/>
      <c r="T595" s="74"/>
      <c r="U595" s="74"/>
      <c r="V595" s="74"/>
      <c r="W595" s="74"/>
      <c r="X595" s="74"/>
      <c r="Y595" s="74"/>
      <c r="Z595" s="74"/>
    </row>
    <row r="596" spans="1:26" ht="15.75" customHeight="1" x14ac:dyDescent="0.45">
      <c r="A596" s="74"/>
      <c r="B596" s="74"/>
      <c r="C596" s="74"/>
      <c r="D596" s="74"/>
      <c r="E596" s="74"/>
      <c r="F596" s="74"/>
      <c r="G596" s="74"/>
      <c r="H596" s="74"/>
      <c r="I596" s="74"/>
      <c r="J596" s="74"/>
      <c r="K596" s="74"/>
      <c r="L596" s="74"/>
      <c r="M596" s="74"/>
      <c r="N596" s="74"/>
      <c r="O596" s="74"/>
      <c r="P596" s="74"/>
      <c r="Q596" s="74"/>
      <c r="R596" s="74"/>
      <c r="S596" s="74"/>
      <c r="T596" s="74"/>
      <c r="U596" s="74"/>
      <c r="V596" s="74"/>
      <c r="W596" s="74"/>
      <c r="X596" s="74"/>
      <c r="Y596" s="74"/>
      <c r="Z596" s="74"/>
    </row>
    <row r="597" spans="1:26" ht="15.75" customHeight="1" x14ac:dyDescent="0.45">
      <c r="A597" s="74"/>
      <c r="B597" s="74"/>
      <c r="C597" s="74"/>
      <c r="D597" s="74"/>
      <c r="E597" s="74"/>
      <c r="F597" s="74"/>
      <c r="G597" s="74"/>
      <c r="H597" s="74"/>
      <c r="I597" s="74"/>
      <c r="J597" s="74"/>
      <c r="K597" s="74"/>
      <c r="L597" s="74"/>
      <c r="M597" s="74"/>
      <c r="N597" s="74"/>
      <c r="O597" s="74"/>
      <c r="P597" s="74"/>
      <c r="Q597" s="74"/>
      <c r="R597" s="74"/>
      <c r="S597" s="74"/>
      <c r="T597" s="74"/>
      <c r="U597" s="74"/>
      <c r="V597" s="74"/>
      <c r="W597" s="74"/>
      <c r="X597" s="74"/>
      <c r="Y597" s="74"/>
      <c r="Z597" s="74"/>
    </row>
    <row r="598" spans="1:26" ht="15.75" customHeight="1" x14ac:dyDescent="0.45">
      <c r="A598" s="74"/>
      <c r="B598" s="74"/>
      <c r="C598" s="74"/>
      <c r="D598" s="74"/>
      <c r="E598" s="74"/>
      <c r="F598" s="74"/>
      <c r="G598" s="74"/>
      <c r="H598" s="74"/>
      <c r="I598" s="74"/>
      <c r="J598" s="74"/>
      <c r="K598" s="74"/>
      <c r="L598" s="74"/>
      <c r="M598" s="74"/>
      <c r="N598" s="74"/>
      <c r="O598" s="74"/>
      <c r="P598" s="74"/>
      <c r="Q598" s="74"/>
      <c r="R598" s="74"/>
      <c r="S598" s="74"/>
      <c r="T598" s="74"/>
      <c r="U598" s="74"/>
      <c r="V598" s="74"/>
      <c r="W598" s="74"/>
      <c r="X598" s="74"/>
      <c r="Y598" s="74"/>
      <c r="Z598" s="74"/>
    </row>
    <row r="599" spans="1:26" ht="15.75" customHeight="1" x14ac:dyDescent="0.45">
      <c r="A599" s="74"/>
      <c r="B599" s="74"/>
      <c r="C599" s="74"/>
      <c r="D599" s="74"/>
      <c r="E599" s="74"/>
      <c r="F599" s="74"/>
      <c r="G599" s="74"/>
      <c r="H599" s="74"/>
      <c r="I599" s="74"/>
      <c r="J599" s="74"/>
      <c r="K599" s="74"/>
      <c r="L599" s="74"/>
      <c r="M599" s="74"/>
      <c r="N599" s="74"/>
      <c r="O599" s="74"/>
      <c r="P599" s="74"/>
      <c r="Q599" s="74"/>
      <c r="R599" s="74"/>
      <c r="S599" s="74"/>
      <c r="T599" s="74"/>
      <c r="U599" s="74"/>
      <c r="V599" s="74"/>
      <c r="W599" s="74"/>
      <c r="X599" s="74"/>
      <c r="Y599" s="74"/>
      <c r="Z599" s="74"/>
    </row>
    <row r="600" spans="1:26" ht="15.75" customHeight="1" x14ac:dyDescent="0.45">
      <c r="A600" s="74"/>
      <c r="B600" s="74"/>
      <c r="C600" s="74"/>
      <c r="D600" s="74"/>
      <c r="E600" s="74"/>
      <c r="F600" s="74"/>
      <c r="G600" s="74"/>
      <c r="H600" s="74"/>
      <c r="I600" s="74"/>
      <c r="J600" s="74"/>
      <c r="K600" s="74"/>
      <c r="L600" s="74"/>
      <c r="M600" s="74"/>
      <c r="N600" s="74"/>
      <c r="O600" s="74"/>
      <c r="P600" s="74"/>
      <c r="Q600" s="74"/>
      <c r="R600" s="74"/>
      <c r="S600" s="74"/>
      <c r="T600" s="74"/>
      <c r="U600" s="74"/>
      <c r="V600" s="74"/>
      <c r="W600" s="74"/>
      <c r="X600" s="74"/>
      <c r="Y600" s="74"/>
      <c r="Z600" s="74"/>
    </row>
    <row r="601" spans="1:26" ht="15.75" customHeight="1" x14ac:dyDescent="0.45">
      <c r="A601" s="74"/>
      <c r="B601" s="74"/>
      <c r="C601" s="74"/>
      <c r="D601" s="74"/>
      <c r="E601" s="74"/>
      <c r="F601" s="74"/>
      <c r="G601" s="74"/>
      <c r="H601" s="74"/>
      <c r="I601" s="74"/>
      <c r="J601" s="74"/>
      <c r="K601" s="74"/>
      <c r="L601" s="74"/>
      <c r="M601" s="74"/>
      <c r="N601" s="74"/>
      <c r="O601" s="74"/>
      <c r="P601" s="74"/>
      <c r="Q601" s="74"/>
      <c r="R601" s="74"/>
      <c r="S601" s="74"/>
      <c r="T601" s="74"/>
      <c r="U601" s="74"/>
      <c r="V601" s="74"/>
      <c r="W601" s="74"/>
      <c r="X601" s="74"/>
      <c r="Y601" s="74"/>
      <c r="Z601" s="74"/>
    </row>
    <row r="602" spans="1:26" ht="15.75" customHeight="1" x14ac:dyDescent="0.45">
      <c r="A602" s="74"/>
      <c r="B602" s="74"/>
      <c r="C602" s="74"/>
      <c r="D602" s="74"/>
      <c r="E602" s="74"/>
      <c r="F602" s="74"/>
      <c r="G602" s="74"/>
      <c r="H602" s="74"/>
      <c r="I602" s="74"/>
      <c r="J602" s="74"/>
      <c r="K602" s="74"/>
      <c r="L602" s="74"/>
      <c r="M602" s="74"/>
      <c r="N602" s="74"/>
      <c r="O602" s="74"/>
      <c r="P602" s="74"/>
      <c r="Q602" s="74"/>
      <c r="R602" s="74"/>
      <c r="S602" s="74"/>
      <c r="T602" s="74"/>
      <c r="U602" s="74"/>
      <c r="V602" s="74"/>
      <c r="W602" s="74"/>
      <c r="X602" s="74"/>
      <c r="Y602" s="74"/>
      <c r="Z602" s="74"/>
    </row>
    <row r="603" spans="1:26" ht="15.75" customHeight="1" x14ac:dyDescent="0.45">
      <c r="A603" s="74"/>
      <c r="B603" s="74"/>
      <c r="C603" s="74"/>
      <c r="D603" s="74"/>
      <c r="E603" s="74"/>
      <c r="F603" s="74"/>
      <c r="G603" s="74"/>
      <c r="H603" s="74"/>
      <c r="I603" s="74"/>
      <c r="J603" s="74"/>
      <c r="K603" s="74"/>
      <c r="L603" s="74"/>
      <c r="M603" s="74"/>
      <c r="N603" s="74"/>
      <c r="O603" s="74"/>
      <c r="P603" s="74"/>
      <c r="Q603" s="74"/>
      <c r="R603" s="74"/>
      <c r="S603" s="74"/>
      <c r="T603" s="74"/>
      <c r="U603" s="74"/>
      <c r="V603" s="74"/>
      <c r="W603" s="74"/>
      <c r="X603" s="74"/>
      <c r="Y603" s="74"/>
      <c r="Z603" s="74"/>
    </row>
    <row r="604" spans="1:26" ht="15.75" customHeight="1" x14ac:dyDescent="0.45">
      <c r="A604" s="74"/>
      <c r="B604" s="74"/>
      <c r="C604" s="74"/>
      <c r="D604" s="74"/>
      <c r="E604" s="74"/>
      <c r="F604" s="74"/>
      <c r="G604" s="74"/>
      <c r="H604" s="74"/>
      <c r="I604" s="74"/>
      <c r="J604" s="74"/>
      <c r="K604" s="74"/>
      <c r="L604" s="74"/>
      <c r="M604" s="74"/>
      <c r="N604" s="74"/>
      <c r="O604" s="74"/>
      <c r="P604" s="74"/>
      <c r="Q604" s="74"/>
      <c r="R604" s="74"/>
      <c r="S604" s="74"/>
      <c r="T604" s="74"/>
      <c r="U604" s="74"/>
      <c r="V604" s="74"/>
      <c r="W604" s="74"/>
      <c r="X604" s="74"/>
      <c r="Y604" s="74"/>
      <c r="Z604" s="74"/>
    </row>
    <row r="605" spans="1:26" ht="15.75" customHeight="1" x14ac:dyDescent="0.45">
      <c r="A605" s="74"/>
      <c r="B605" s="74"/>
      <c r="C605" s="74"/>
      <c r="D605" s="74"/>
      <c r="E605" s="74"/>
      <c r="F605" s="74"/>
      <c r="G605" s="74"/>
      <c r="H605" s="74"/>
      <c r="I605" s="74"/>
      <c r="J605" s="74"/>
      <c r="K605" s="74"/>
      <c r="L605" s="74"/>
      <c r="M605" s="74"/>
      <c r="N605" s="74"/>
      <c r="O605" s="74"/>
      <c r="P605" s="74"/>
      <c r="Q605" s="74"/>
      <c r="R605" s="74"/>
      <c r="S605" s="74"/>
      <c r="T605" s="74"/>
      <c r="U605" s="74"/>
      <c r="V605" s="74"/>
      <c r="W605" s="74"/>
      <c r="X605" s="74"/>
      <c r="Y605" s="74"/>
      <c r="Z605" s="74"/>
    </row>
    <row r="606" spans="1:26" ht="15.75" customHeight="1" x14ac:dyDescent="0.45">
      <c r="A606" s="74"/>
      <c r="B606" s="74"/>
      <c r="C606" s="74"/>
      <c r="D606" s="74"/>
      <c r="E606" s="74"/>
      <c r="F606" s="74"/>
      <c r="G606" s="74"/>
      <c r="H606" s="74"/>
      <c r="I606" s="74"/>
      <c r="J606" s="74"/>
      <c r="K606" s="74"/>
      <c r="L606" s="74"/>
      <c r="M606" s="74"/>
      <c r="N606" s="74"/>
      <c r="O606" s="74"/>
      <c r="P606" s="74"/>
      <c r="Q606" s="74"/>
      <c r="R606" s="74"/>
      <c r="S606" s="74"/>
      <c r="T606" s="74"/>
      <c r="U606" s="74"/>
      <c r="V606" s="74"/>
      <c r="W606" s="74"/>
      <c r="X606" s="74"/>
      <c r="Y606" s="74"/>
      <c r="Z606" s="74"/>
    </row>
    <row r="607" spans="1:26" ht="15.75" customHeight="1" x14ac:dyDescent="0.45">
      <c r="A607" s="74"/>
      <c r="B607" s="74"/>
      <c r="C607" s="74"/>
      <c r="D607" s="74"/>
      <c r="E607" s="74"/>
      <c r="F607" s="74"/>
      <c r="G607" s="74"/>
      <c r="H607" s="74"/>
      <c r="I607" s="74"/>
      <c r="J607" s="74"/>
      <c r="K607" s="74"/>
      <c r="L607" s="74"/>
      <c r="M607" s="74"/>
      <c r="N607" s="74"/>
      <c r="O607" s="74"/>
      <c r="P607" s="74"/>
      <c r="Q607" s="74"/>
      <c r="R607" s="74"/>
      <c r="S607" s="74"/>
      <c r="T607" s="74"/>
      <c r="U607" s="74"/>
      <c r="V607" s="74"/>
      <c r="W607" s="74"/>
      <c r="X607" s="74"/>
      <c r="Y607" s="74"/>
      <c r="Z607" s="74"/>
    </row>
    <row r="608" spans="1:26" ht="15.75" customHeight="1" x14ac:dyDescent="0.45">
      <c r="A608" s="74"/>
      <c r="B608" s="74"/>
      <c r="C608" s="74"/>
      <c r="D608" s="74"/>
      <c r="E608" s="74"/>
      <c r="F608" s="74"/>
      <c r="G608" s="74"/>
      <c r="H608" s="74"/>
      <c r="I608" s="74"/>
      <c r="J608" s="74"/>
      <c r="K608" s="74"/>
      <c r="L608" s="74"/>
      <c r="M608" s="74"/>
      <c r="N608" s="74"/>
      <c r="O608" s="74"/>
      <c r="P608" s="74"/>
      <c r="Q608" s="74"/>
      <c r="R608" s="74"/>
      <c r="S608" s="74"/>
      <c r="T608" s="74"/>
      <c r="U608" s="74"/>
      <c r="V608" s="74"/>
      <c r="W608" s="74"/>
      <c r="X608" s="74"/>
      <c r="Y608" s="74"/>
      <c r="Z608" s="74"/>
    </row>
    <row r="609" spans="1:26" ht="15.75" customHeight="1" x14ac:dyDescent="0.45">
      <c r="A609" s="74"/>
      <c r="B609" s="74"/>
      <c r="C609" s="74"/>
      <c r="D609" s="74"/>
      <c r="E609" s="74"/>
      <c r="F609" s="74"/>
      <c r="G609" s="74"/>
      <c r="H609" s="74"/>
      <c r="I609" s="74"/>
      <c r="J609" s="74"/>
      <c r="K609" s="74"/>
      <c r="L609" s="74"/>
      <c r="M609" s="74"/>
      <c r="N609" s="74"/>
      <c r="O609" s="74"/>
      <c r="P609" s="74"/>
      <c r="Q609" s="74"/>
      <c r="R609" s="74"/>
      <c r="S609" s="74"/>
      <c r="T609" s="74"/>
      <c r="U609" s="74"/>
      <c r="V609" s="74"/>
      <c r="W609" s="74"/>
      <c r="X609" s="74"/>
      <c r="Y609" s="74"/>
      <c r="Z609" s="74"/>
    </row>
    <row r="610" spans="1:26" ht="15.75" customHeight="1" x14ac:dyDescent="0.45">
      <c r="A610" s="74"/>
      <c r="B610" s="74"/>
      <c r="C610" s="74"/>
      <c r="D610" s="74"/>
      <c r="E610" s="74"/>
      <c r="F610" s="74"/>
      <c r="G610" s="74"/>
      <c r="H610" s="74"/>
      <c r="I610" s="74"/>
      <c r="J610" s="74"/>
      <c r="K610" s="74"/>
      <c r="L610" s="74"/>
      <c r="M610" s="74"/>
      <c r="N610" s="74"/>
      <c r="O610" s="74"/>
      <c r="P610" s="74"/>
      <c r="Q610" s="74"/>
      <c r="R610" s="74"/>
      <c r="S610" s="74"/>
      <c r="T610" s="74"/>
      <c r="U610" s="74"/>
      <c r="V610" s="74"/>
      <c r="W610" s="74"/>
      <c r="X610" s="74"/>
      <c r="Y610" s="74"/>
      <c r="Z610" s="74"/>
    </row>
    <row r="611" spans="1:26" ht="15.75" customHeight="1" x14ac:dyDescent="0.45">
      <c r="A611" s="74"/>
      <c r="B611" s="74"/>
      <c r="C611" s="74"/>
      <c r="D611" s="74"/>
      <c r="E611" s="74"/>
      <c r="F611" s="74"/>
      <c r="G611" s="74"/>
      <c r="H611" s="74"/>
      <c r="I611" s="74"/>
      <c r="J611" s="74"/>
      <c r="K611" s="74"/>
      <c r="L611" s="74"/>
      <c r="M611" s="74"/>
      <c r="N611" s="74"/>
      <c r="O611" s="74"/>
      <c r="P611" s="74"/>
      <c r="Q611" s="74"/>
      <c r="R611" s="74"/>
      <c r="S611" s="74"/>
      <c r="T611" s="74"/>
      <c r="U611" s="74"/>
      <c r="V611" s="74"/>
      <c r="W611" s="74"/>
      <c r="X611" s="74"/>
      <c r="Y611" s="74"/>
      <c r="Z611" s="74"/>
    </row>
    <row r="612" spans="1:26" ht="15.75" customHeight="1" x14ac:dyDescent="0.45">
      <c r="A612" s="74"/>
      <c r="B612" s="74"/>
      <c r="C612" s="74"/>
      <c r="D612" s="74"/>
      <c r="E612" s="74"/>
      <c r="F612" s="74"/>
      <c r="G612" s="74"/>
      <c r="H612" s="74"/>
      <c r="I612" s="74"/>
      <c r="J612" s="74"/>
      <c r="K612" s="74"/>
      <c r="L612" s="74"/>
      <c r="M612" s="74"/>
      <c r="N612" s="74"/>
      <c r="O612" s="74"/>
      <c r="P612" s="74"/>
      <c r="Q612" s="74"/>
      <c r="R612" s="74"/>
      <c r="S612" s="74"/>
      <c r="T612" s="74"/>
      <c r="U612" s="74"/>
      <c r="V612" s="74"/>
      <c r="W612" s="74"/>
      <c r="X612" s="74"/>
      <c r="Y612" s="74"/>
      <c r="Z612" s="74"/>
    </row>
    <row r="613" spans="1:26" ht="15.75" customHeight="1" x14ac:dyDescent="0.45">
      <c r="A613" s="74"/>
      <c r="B613" s="74"/>
      <c r="C613" s="74"/>
      <c r="D613" s="74"/>
      <c r="E613" s="74"/>
      <c r="F613" s="74"/>
      <c r="G613" s="74"/>
      <c r="H613" s="74"/>
      <c r="I613" s="74"/>
      <c r="J613" s="74"/>
      <c r="K613" s="74"/>
      <c r="L613" s="74"/>
      <c r="M613" s="74"/>
      <c r="N613" s="74"/>
      <c r="O613" s="74"/>
      <c r="P613" s="74"/>
      <c r="Q613" s="74"/>
      <c r="R613" s="74"/>
      <c r="S613" s="74"/>
      <c r="T613" s="74"/>
      <c r="U613" s="74"/>
      <c r="V613" s="74"/>
      <c r="W613" s="74"/>
      <c r="X613" s="74"/>
      <c r="Y613" s="74"/>
      <c r="Z613" s="74"/>
    </row>
    <row r="614" spans="1:26" ht="15.75" customHeight="1" x14ac:dyDescent="0.45">
      <c r="A614" s="74"/>
      <c r="B614" s="74"/>
      <c r="C614" s="74"/>
      <c r="D614" s="74"/>
      <c r="E614" s="74"/>
      <c r="F614" s="74"/>
      <c r="G614" s="74"/>
      <c r="H614" s="74"/>
      <c r="I614" s="74"/>
      <c r="J614" s="74"/>
      <c r="K614" s="74"/>
      <c r="L614" s="74"/>
      <c r="M614" s="74"/>
      <c r="N614" s="74"/>
      <c r="O614" s="74"/>
      <c r="P614" s="74"/>
      <c r="Q614" s="74"/>
      <c r="R614" s="74"/>
      <c r="S614" s="74"/>
      <c r="T614" s="74"/>
      <c r="U614" s="74"/>
      <c r="V614" s="74"/>
      <c r="W614" s="74"/>
      <c r="X614" s="74"/>
      <c r="Y614" s="74"/>
      <c r="Z614" s="74"/>
    </row>
    <row r="615" spans="1:26" ht="15.75" customHeight="1" x14ac:dyDescent="0.45">
      <c r="A615" s="74"/>
      <c r="B615" s="74"/>
      <c r="C615" s="74"/>
      <c r="D615" s="74"/>
      <c r="E615" s="74"/>
      <c r="F615" s="74"/>
      <c r="G615" s="74"/>
      <c r="H615" s="74"/>
      <c r="I615" s="74"/>
      <c r="J615" s="74"/>
      <c r="K615" s="74"/>
      <c r="L615" s="74"/>
      <c r="M615" s="74"/>
      <c r="N615" s="74"/>
      <c r="O615" s="74"/>
      <c r="P615" s="74"/>
      <c r="Q615" s="74"/>
      <c r="R615" s="74"/>
      <c r="S615" s="74"/>
      <c r="T615" s="74"/>
      <c r="U615" s="74"/>
      <c r="V615" s="74"/>
      <c r="W615" s="74"/>
      <c r="X615" s="74"/>
      <c r="Y615" s="74"/>
      <c r="Z615" s="74"/>
    </row>
    <row r="616" spans="1:26" ht="15.75" customHeight="1" x14ac:dyDescent="0.45">
      <c r="A616" s="74"/>
      <c r="B616" s="74"/>
      <c r="C616" s="74"/>
      <c r="D616" s="74"/>
      <c r="E616" s="74"/>
      <c r="F616" s="74"/>
      <c r="G616" s="74"/>
      <c r="H616" s="74"/>
      <c r="I616" s="74"/>
      <c r="J616" s="74"/>
      <c r="K616" s="74"/>
      <c r="L616" s="74"/>
      <c r="M616" s="74"/>
      <c r="N616" s="74"/>
      <c r="O616" s="74"/>
      <c r="P616" s="74"/>
      <c r="Q616" s="74"/>
      <c r="R616" s="74"/>
      <c r="S616" s="74"/>
      <c r="T616" s="74"/>
      <c r="U616" s="74"/>
      <c r="V616" s="74"/>
      <c r="W616" s="74"/>
      <c r="X616" s="74"/>
      <c r="Y616" s="74"/>
      <c r="Z616" s="74"/>
    </row>
    <row r="617" spans="1:26" ht="15.75" customHeight="1" x14ac:dyDescent="0.45">
      <c r="A617" s="74"/>
      <c r="B617" s="74"/>
      <c r="C617" s="74"/>
      <c r="D617" s="74"/>
      <c r="E617" s="74"/>
      <c r="F617" s="74"/>
      <c r="G617" s="74"/>
      <c r="H617" s="74"/>
      <c r="I617" s="74"/>
      <c r="J617" s="74"/>
      <c r="K617" s="74"/>
      <c r="L617" s="74"/>
      <c r="M617" s="74"/>
      <c r="N617" s="74"/>
      <c r="O617" s="74"/>
      <c r="P617" s="74"/>
      <c r="Q617" s="74"/>
      <c r="R617" s="74"/>
      <c r="S617" s="74"/>
      <c r="T617" s="74"/>
      <c r="U617" s="74"/>
      <c r="V617" s="74"/>
      <c r="W617" s="74"/>
      <c r="X617" s="74"/>
      <c r="Y617" s="74"/>
      <c r="Z617" s="74"/>
    </row>
    <row r="618" spans="1:26" ht="15.75" customHeight="1" x14ac:dyDescent="0.45">
      <c r="A618" s="74"/>
      <c r="B618" s="74"/>
      <c r="C618" s="74"/>
      <c r="D618" s="74"/>
      <c r="E618" s="74"/>
      <c r="F618" s="74"/>
      <c r="G618" s="74"/>
      <c r="H618" s="74"/>
      <c r="I618" s="74"/>
      <c r="J618" s="74"/>
      <c r="K618" s="74"/>
      <c r="L618" s="74"/>
      <c r="M618" s="74"/>
      <c r="N618" s="74"/>
      <c r="O618" s="74"/>
      <c r="P618" s="74"/>
      <c r="Q618" s="74"/>
      <c r="R618" s="74"/>
      <c r="S618" s="74"/>
      <c r="T618" s="74"/>
      <c r="U618" s="74"/>
      <c r="V618" s="74"/>
      <c r="W618" s="74"/>
      <c r="X618" s="74"/>
      <c r="Y618" s="74"/>
      <c r="Z618" s="74"/>
    </row>
    <row r="619" spans="1:26" ht="15.75" customHeight="1" x14ac:dyDescent="0.45">
      <c r="A619" s="74"/>
      <c r="B619" s="74"/>
      <c r="C619" s="74"/>
      <c r="D619" s="74"/>
      <c r="E619" s="74"/>
      <c r="F619" s="74"/>
      <c r="G619" s="74"/>
      <c r="H619" s="74"/>
      <c r="I619" s="74"/>
      <c r="J619" s="74"/>
      <c r="K619" s="74"/>
      <c r="L619" s="74"/>
      <c r="M619" s="74"/>
      <c r="N619" s="74"/>
      <c r="O619" s="74"/>
      <c r="P619" s="74"/>
      <c r="Q619" s="74"/>
      <c r="R619" s="74"/>
      <c r="S619" s="74"/>
      <c r="T619" s="74"/>
      <c r="U619" s="74"/>
      <c r="V619" s="74"/>
      <c r="W619" s="74"/>
      <c r="X619" s="74"/>
      <c r="Y619" s="74"/>
      <c r="Z619" s="74"/>
    </row>
    <row r="620" spans="1:26" ht="15.75" customHeight="1" x14ac:dyDescent="0.45">
      <c r="A620" s="74"/>
      <c r="B620" s="74"/>
      <c r="C620" s="74"/>
      <c r="D620" s="74"/>
      <c r="E620" s="74"/>
      <c r="F620" s="74"/>
      <c r="G620" s="74"/>
      <c r="H620" s="74"/>
      <c r="I620" s="74"/>
      <c r="J620" s="74"/>
      <c r="K620" s="74"/>
      <c r="L620" s="74"/>
      <c r="M620" s="74"/>
      <c r="N620" s="74"/>
      <c r="O620" s="74"/>
      <c r="P620" s="74"/>
      <c r="Q620" s="74"/>
      <c r="R620" s="74"/>
      <c r="S620" s="74"/>
      <c r="T620" s="74"/>
      <c r="U620" s="74"/>
      <c r="V620" s="74"/>
      <c r="W620" s="74"/>
      <c r="X620" s="74"/>
      <c r="Y620" s="74"/>
      <c r="Z620" s="74"/>
    </row>
    <row r="621" spans="1:26" ht="15.75" customHeight="1" x14ac:dyDescent="0.45">
      <c r="A621" s="74"/>
      <c r="B621" s="74"/>
      <c r="C621" s="74"/>
      <c r="D621" s="74"/>
      <c r="E621" s="74"/>
      <c r="F621" s="74"/>
      <c r="G621" s="74"/>
      <c r="H621" s="74"/>
      <c r="I621" s="74"/>
      <c r="J621" s="74"/>
      <c r="K621" s="74"/>
      <c r="L621" s="74"/>
      <c r="M621" s="74"/>
      <c r="N621" s="74"/>
      <c r="O621" s="74"/>
      <c r="P621" s="74"/>
      <c r="Q621" s="74"/>
      <c r="R621" s="74"/>
      <c r="S621" s="74"/>
      <c r="T621" s="74"/>
      <c r="U621" s="74"/>
      <c r="V621" s="74"/>
      <c r="W621" s="74"/>
      <c r="X621" s="74"/>
      <c r="Y621" s="74"/>
      <c r="Z621" s="74"/>
    </row>
    <row r="622" spans="1:26" ht="15.75" customHeight="1" x14ac:dyDescent="0.45">
      <c r="A622" s="74"/>
      <c r="B622" s="74"/>
      <c r="C622" s="74"/>
      <c r="D622" s="74"/>
      <c r="E622" s="74"/>
      <c r="F622" s="74"/>
      <c r="G622" s="74"/>
      <c r="H622" s="74"/>
      <c r="I622" s="74"/>
      <c r="J622" s="74"/>
      <c r="K622" s="74"/>
      <c r="L622" s="74"/>
      <c r="M622" s="74"/>
      <c r="N622" s="74"/>
      <c r="O622" s="74"/>
      <c r="P622" s="74"/>
      <c r="Q622" s="74"/>
      <c r="R622" s="74"/>
      <c r="S622" s="74"/>
      <c r="T622" s="74"/>
      <c r="U622" s="74"/>
      <c r="V622" s="74"/>
      <c r="W622" s="74"/>
      <c r="X622" s="74"/>
      <c r="Y622" s="74"/>
      <c r="Z622" s="74"/>
    </row>
    <row r="623" spans="1:26" ht="15.75" customHeight="1" x14ac:dyDescent="0.45">
      <c r="A623" s="74"/>
      <c r="B623" s="74"/>
      <c r="C623" s="74"/>
      <c r="D623" s="74"/>
      <c r="E623" s="74"/>
      <c r="F623" s="74"/>
      <c r="G623" s="74"/>
      <c r="H623" s="74"/>
      <c r="I623" s="74"/>
      <c r="J623" s="74"/>
      <c r="K623" s="74"/>
      <c r="L623" s="74"/>
      <c r="M623" s="74"/>
      <c r="N623" s="74"/>
      <c r="O623" s="74"/>
      <c r="P623" s="74"/>
      <c r="Q623" s="74"/>
      <c r="R623" s="74"/>
      <c r="S623" s="74"/>
      <c r="T623" s="74"/>
      <c r="U623" s="74"/>
      <c r="V623" s="74"/>
      <c r="W623" s="74"/>
      <c r="X623" s="74"/>
      <c r="Y623" s="74"/>
      <c r="Z623" s="74"/>
    </row>
    <row r="624" spans="1:26" ht="15.75" customHeight="1" x14ac:dyDescent="0.45">
      <c r="A624" s="74"/>
      <c r="B624" s="74"/>
      <c r="C624" s="74"/>
      <c r="D624" s="74"/>
      <c r="E624" s="74"/>
      <c r="F624" s="74"/>
      <c r="G624" s="74"/>
      <c r="H624" s="74"/>
      <c r="I624" s="74"/>
      <c r="J624" s="74"/>
      <c r="K624" s="74"/>
      <c r="L624" s="74"/>
      <c r="M624" s="74"/>
      <c r="N624" s="74"/>
      <c r="O624" s="74"/>
      <c r="P624" s="74"/>
      <c r="Q624" s="74"/>
      <c r="R624" s="74"/>
      <c r="S624" s="74"/>
      <c r="T624" s="74"/>
      <c r="U624" s="74"/>
      <c r="V624" s="74"/>
      <c r="W624" s="74"/>
      <c r="X624" s="74"/>
      <c r="Y624" s="74"/>
      <c r="Z624" s="74"/>
    </row>
    <row r="625" spans="1:26" ht="15.75" customHeight="1" x14ac:dyDescent="0.45">
      <c r="A625" s="74"/>
      <c r="B625" s="74"/>
      <c r="C625" s="74"/>
      <c r="D625" s="74"/>
      <c r="E625" s="74"/>
      <c r="F625" s="74"/>
      <c r="G625" s="74"/>
      <c r="H625" s="74"/>
      <c r="I625" s="74"/>
      <c r="J625" s="74"/>
      <c r="K625" s="74"/>
      <c r="L625" s="74"/>
      <c r="M625" s="74"/>
      <c r="N625" s="74"/>
      <c r="O625" s="74"/>
      <c r="P625" s="74"/>
      <c r="Q625" s="74"/>
      <c r="R625" s="74"/>
      <c r="S625" s="74"/>
      <c r="T625" s="74"/>
      <c r="U625" s="74"/>
      <c r="V625" s="74"/>
      <c r="W625" s="74"/>
      <c r="X625" s="74"/>
      <c r="Y625" s="74"/>
      <c r="Z625" s="74"/>
    </row>
    <row r="626" spans="1:26" ht="15.75" customHeight="1" x14ac:dyDescent="0.45">
      <c r="A626" s="74"/>
      <c r="B626" s="74"/>
      <c r="C626" s="74"/>
      <c r="D626" s="74"/>
      <c r="E626" s="74"/>
      <c r="F626" s="74"/>
      <c r="G626" s="74"/>
      <c r="H626" s="74"/>
      <c r="I626" s="74"/>
      <c r="J626" s="74"/>
      <c r="K626" s="74"/>
      <c r="L626" s="74"/>
      <c r="M626" s="74"/>
      <c r="N626" s="74"/>
      <c r="O626" s="74"/>
      <c r="P626" s="74"/>
      <c r="Q626" s="74"/>
      <c r="R626" s="74"/>
      <c r="S626" s="74"/>
      <c r="T626" s="74"/>
      <c r="U626" s="74"/>
      <c r="V626" s="74"/>
      <c r="W626" s="74"/>
      <c r="X626" s="74"/>
      <c r="Y626" s="74"/>
      <c r="Z626" s="74"/>
    </row>
    <row r="627" spans="1:26" ht="15.75" customHeight="1" x14ac:dyDescent="0.45">
      <c r="A627" s="74"/>
      <c r="B627" s="74"/>
      <c r="C627" s="74"/>
      <c r="D627" s="74"/>
      <c r="E627" s="74"/>
      <c r="F627" s="74"/>
      <c r="G627" s="74"/>
      <c r="H627" s="74"/>
      <c r="I627" s="74"/>
      <c r="J627" s="74"/>
      <c r="K627" s="74"/>
      <c r="L627" s="74"/>
      <c r="M627" s="74"/>
      <c r="N627" s="74"/>
      <c r="O627" s="74"/>
      <c r="P627" s="74"/>
      <c r="Q627" s="74"/>
      <c r="R627" s="74"/>
      <c r="S627" s="74"/>
      <c r="T627" s="74"/>
      <c r="U627" s="74"/>
      <c r="V627" s="74"/>
      <c r="W627" s="74"/>
      <c r="X627" s="74"/>
      <c r="Y627" s="74"/>
      <c r="Z627" s="74"/>
    </row>
    <row r="628" spans="1:26" ht="15.75" customHeight="1" x14ac:dyDescent="0.45">
      <c r="A628" s="74"/>
      <c r="B628" s="74"/>
      <c r="C628" s="74"/>
      <c r="D628" s="74"/>
      <c r="E628" s="74"/>
      <c r="F628" s="74"/>
      <c r="G628" s="74"/>
      <c r="H628" s="74"/>
      <c r="I628" s="74"/>
      <c r="J628" s="74"/>
      <c r="K628" s="74"/>
      <c r="L628" s="74"/>
      <c r="M628" s="74"/>
      <c r="N628" s="74"/>
      <c r="O628" s="74"/>
      <c r="P628" s="74"/>
      <c r="Q628" s="74"/>
      <c r="R628" s="74"/>
      <c r="S628" s="74"/>
      <c r="T628" s="74"/>
      <c r="U628" s="74"/>
      <c r="V628" s="74"/>
      <c r="W628" s="74"/>
      <c r="X628" s="74"/>
      <c r="Y628" s="74"/>
      <c r="Z628" s="74"/>
    </row>
    <row r="629" spans="1:26" ht="15.75" customHeight="1" x14ac:dyDescent="0.45">
      <c r="A629" s="74"/>
      <c r="B629" s="74"/>
      <c r="C629" s="74"/>
      <c r="D629" s="74"/>
      <c r="E629" s="74"/>
      <c r="F629" s="74"/>
      <c r="G629" s="74"/>
      <c r="H629" s="74"/>
      <c r="I629" s="74"/>
      <c r="J629" s="74"/>
      <c r="K629" s="74"/>
      <c r="L629" s="74"/>
      <c r="M629" s="74"/>
      <c r="N629" s="74"/>
      <c r="O629" s="74"/>
      <c r="P629" s="74"/>
      <c r="Q629" s="74"/>
      <c r="R629" s="74"/>
      <c r="S629" s="74"/>
      <c r="T629" s="74"/>
      <c r="U629" s="74"/>
      <c r="V629" s="74"/>
      <c r="W629" s="74"/>
      <c r="X629" s="74"/>
      <c r="Y629" s="74"/>
      <c r="Z629" s="74"/>
    </row>
    <row r="630" spans="1:26" ht="15.75" customHeight="1" x14ac:dyDescent="0.45">
      <c r="A630" s="74"/>
      <c r="B630" s="74"/>
      <c r="C630" s="74"/>
      <c r="D630" s="74"/>
      <c r="E630" s="74"/>
      <c r="F630" s="74"/>
      <c r="G630" s="74"/>
      <c r="H630" s="74"/>
      <c r="I630" s="74"/>
      <c r="J630" s="74"/>
      <c r="K630" s="74"/>
      <c r="L630" s="74"/>
      <c r="M630" s="74"/>
      <c r="N630" s="74"/>
      <c r="O630" s="74"/>
      <c r="P630" s="74"/>
      <c r="Q630" s="74"/>
      <c r="R630" s="74"/>
      <c r="S630" s="74"/>
      <c r="T630" s="74"/>
      <c r="U630" s="74"/>
      <c r="V630" s="74"/>
      <c r="W630" s="74"/>
      <c r="X630" s="74"/>
      <c r="Y630" s="74"/>
      <c r="Z630" s="74"/>
    </row>
    <row r="631" spans="1:26" ht="15.75" customHeight="1" x14ac:dyDescent="0.45">
      <c r="A631" s="74"/>
      <c r="B631" s="74"/>
      <c r="C631" s="74"/>
      <c r="D631" s="74"/>
      <c r="E631" s="74"/>
      <c r="F631" s="74"/>
      <c r="G631" s="74"/>
      <c r="H631" s="74"/>
      <c r="I631" s="74"/>
      <c r="J631" s="74"/>
      <c r="K631" s="74"/>
      <c r="L631" s="74"/>
      <c r="M631" s="74"/>
      <c r="N631" s="74"/>
      <c r="O631" s="74"/>
      <c r="P631" s="74"/>
      <c r="Q631" s="74"/>
      <c r="R631" s="74"/>
      <c r="S631" s="74"/>
      <c r="T631" s="74"/>
      <c r="U631" s="74"/>
      <c r="V631" s="74"/>
      <c r="W631" s="74"/>
      <c r="X631" s="74"/>
      <c r="Y631" s="74"/>
      <c r="Z631" s="74"/>
    </row>
    <row r="632" spans="1:26" ht="15.75" customHeight="1" x14ac:dyDescent="0.45">
      <c r="A632" s="74"/>
      <c r="B632" s="74"/>
      <c r="C632" s="74"/>
      <c r="D632" s="74"/>
      <c r="E632" s="74"/>
      <c r="F632" s="74"/>
      <c r="G632" s="74"/>
      <c r="H632" s="74"/>
      <c r="I632" s="74"/>
      <c r="J632" s="74"/>
      <c r="K632" s="74"/>
      <c r="L632" s="74"/>
      <c r="M632" s="74"/>
      <c r="N632" s="74"/>
      <c r="O632" s="74"/>
      <c r="P632" s="74"/>
      <c r="Q632" s="74"/>
      <c r="R632" s="74"/>
      <c r="S632" s="74"/>
      <c r="T632" s="74"/>
      <c r="U632" s="74"/>
      <c r="V632" s="74"/>
      <c r="W632" s="74"/>
      <c r="X632" s="74"/>
      <c r="Y632" s="74"/>
      <c r="Z632" s="74"/>
    </row>
    <row r="633" spans="1:26" ht="15.75" customHeight="1" x14ac:dyDescent="0.45">
      <c r="A633" s="74"/>
      <c r="B633" s="74"/>
      <c r="C633" s="74"/>
      <c r="D633" s="74"/>
      <c r="E633" s="74"/>
      <c r="F633" s="74"/>
      <c r="G633" s="74"/>
      <c r="H633" s="74"/>
      <c r="I633" s="74"/>
      <c r="J633" s="74"/>
      <c r="K633" s="74"/>
      <c r="L633" s="74"/>
      <c r="M633" s="74"/>
      <c r="N633" s="74"/>
      <c r="O633" s="74"/>
      <c r="P633" s="74"/>
      <c r="Q633" s="74"/>
      <c r="R633" s="74"/>
      <c r="S633" s="74"/>
      <c r="T633" s="74"/>
      <c r="U633" s="74"/>
      <c r="V633" s="74"/>
      <c r="W633" s="74"/>
      <c r="X633" s="74"/>
      <c r="Y633" s="74"/>
      <c r="Z633" s="74"/>
    </row>
    <row r="634" spans="1:26" ht="15.75" customHeight="1" x14ac:dyDescent="0.45">
      <c r="A634" s="74"/>
      <c r="B634" s="74"/>
      <c r="C634" s="74"/>
      <c r="D634" s="74"/>
      <c r="E634" s="74"/>
      <c r="F634" s="74"/>
      <c r="G634" s="74"/>
      <c r="H634" s="74"/>
      <c r="I634" s="74"/>
      <c r="J634" s="74"/>
      <c r="K634" s="74"/>
      <c r="L634" s="74"/>
      <c r="M634" s="74"/>
      <c r="N634" s="74"/>
      <c r="O634" s="74"/>
      <c r="P634" s="74"/>
      <c r="Q634" s="74"/>
      <c r="R634" s="74"/>
      <c r="S634" s="74"/>
      <c r="T634" s="74"/>
      <c r="U634" s="74"/>
      <c r="V634" s="74"/>
      <c r="W634" s="74"/>
      <c r="X634" s="74"/>
      <c r="Y634" s="74"/>
      <c r="Z634" s="74"/>
    </row>
    <row r="635" spans="1:26" ht="15.75" customHeight="1" x14ac:dyDescent="0.45">
      <c r="A635" s="74"/>
      <c r="B635" s="74"/>
      <c r="C635" s="74"/>
      <c r="D635" s="74"/>
      <c r="E635" s="74"/>
      <c r="F635" s="74"/>
      <c r="G635" s="74"/>
      <c r="H635" s="74"/>
      <c r="I635" s="74"/>
      <c r="J635" s="74"/>
      <c r="K635" s="74"/>
      <c r="L635" s="74"/>
      <c r="M635" s="74"/>
      <c r="N635" s="74"/>
      <c r="O635" s="74"/>
      <c r="P635" s="74"/>
      <c r="Q635" s="74"/>
      <c r="R635" s="74"/>
      <c r="S635" s="74"/>
      <c r="T635" s="74"/>
      <c r="U635" s="74"/>
      <c r="V635" s="74"/>
      <c r="W635" s="74"/>
      <c r="X635" s="74"/>
      <c r="Y635" s="74"/>
      <c r="Z635" s="74"/>
    </row>
    <row r="636" spans="1:26" ht="15.75" customHeight="1" x14ac:dyDescent="0.45">
      <c r="A636" s="74"/>
      <c r="B636" s="74"/>
      <c r="C636" s="74"/>
      <c r="D636" s="74"/>
      <c r="E636" s="74"/>
      <c r="F636" s="74"/>
      <c r="G636" s="74"/>
      <c r="H636" s="74"/>
      <c r="I636" s="74"/>
      <c r="J636" s="74"/>
      <c r="K636" s="74"/>
      <c r="L636" s="74"/>
      <c r="M636" s="74"/>
      <c r="N636" s="74"/>
      <c r="O636" s="74"/>
      <c r="P636" s="74"/>
      <c r="Q636" s="74"/>
      <c r="R636" s="74"/>
      <c r="S636" s="74"/>
      <c r="T636" s="74"/>
      <c r="U636" s="74"/>
      <c r="V636" s="74"/>
      <c r="W636" s="74"/>
      <c r="X636" s="74"/>
      <c r="Y636" s="74"/>
      <c r="Z636" s="74"/>
    </row>
    <row r="637" spans="1:26" ht="15.75" customHeight="1" x14ac:dyDescent="0.45">
      <c r="A637" s="74"/>
      <c r="B637" s="74"/>
      <c r="C637" s="74"/>
      <c r="D637" s="74"/>
      <c r="E637" s="74"/>
      <c r="F637" s="74"/>
      <c r="G637" s="74"/>
      <c r="H637" s="74"/>
      <c r="I637" s="74"/>
      <c r="J637" s="74"/>
      <c r="K637" s="74"/>
      <c r="L637" s="74"/>
      <c r="M637" s="74"/>
      <c r="N637" s="74"/>
      <c r="O637" s="74"/>
      <c r="P637" s="74"/>
      <c r="Q637" s="74"/>
      <c r="R637" s="74"/>
      <c r="S637" s="74"/>
      <c r="T637" s="74"/>
      <c r="U637" s="74"/>
      <c r="V637" s="74"/>
      <c r="W637" s="74"/>
      <c r="X637" s="74"/>
      <c r="Y637" s="74"/>
      <c r="Z637" s="74"/>
    </row>
    <row r="638" spans="1:26" ht="15.75" customHeight="1" x14ac:dyDescent="0.45">
      <c r="A638" s="74"/>
      <c r="B638" s="74"/>
      <c r="C638" s="74"/>
      <c r="D638" s="74"/>
      <c r="E638" s="74"/>
      <c r="F638" s="74"/>
      <c r="G638" s="74"/>
      <c r="H638" s="74"/>
      <c r="I638" s="74"/>
      <c r="J638" s="74"/>
      <c r="K638" s="74"/>
      <c r="L638" s="74"/>
      <c r="M638" s="74"/>
      <c r="N638" s="74"/>
      <c r="O638" s="74"/>
      <c r="P638" s="74"/>
      <c r="Q638" s="74"/>
      <c r="R638" s="74"/>
      <c r="S638" s="74"/>
      <c r="T638" s="74"/>
      <c r="U638" s="74"/>
      <c r="V638" s="74"/>
      <c r="W638" s="74"/>
      <c r="X638" s="74"/>
      <c r="Y638" s="74"/>
      <c r="Z638" s="74"/>
    </row>
    <row r="639" spans="1:26" ht="15.75" customHeight="1" x14ac:dyDescent="0.45">
      <c r="A639" s="74"/>
      <c r="B639" s="74"/>
      <c r="C639" s="74"/>
      <c r="D639" s="74"/>
      <c r="E639" s="74"/>
      <c r="F639" s="74"/>
      <c r="G639" s="74"/>
      <c r="H639" s="74"/>
      <c r="I639" s="74"/>
      <c r="J639" s="74"/>
      <c r="K639" s="74"/>
      <c r="L639" s="74"/>
      <c r="M639" s="74"/>
      <c r="N639" s="74"/>
      <c r="O639" s="74"/>
      <c r="P639" s="74"/>
      <c r="Q639" s="74"/>
      <c r="R639" s="74"/>
      <c r="S639" s="74"/>
      <c r="T639" s="74"/>
      <c r="U639" s="74"/>
      <c r="V639" s="74"/>
      <c r="W639" s="74"/>
      <c r="X639" s="74"/>
      <c r="Y639" s="74"/>
      <c r="Z639" s="74"/>
    </row>
    <row r="640" spans="1:26" ht="15.75" customHeight="1" x14ac:dyDescent="0.45">
      <c r="A640" s="74"/>
      <c r="B640" s="74"/>
      <c r="C640" s="74"/>
      <c r="D640" s="74"/>
      <c r="E640" s="74"/>
      <c r="F640" s="74"/>
      <c r="G640" s="74"/>
      <c r="H640" s="74"/>
      <c r="I640" s="74"/>
      <c r="J640" s="74"/>
      <c r="K640" s="74"/>
      <c r="L640" s="74"/>
      <c r="M640" s="74"/>
      <c r="N640" s="74"/>
      <c r="O640" s="74"/>
      <c r="P640" s="74"/>
      <c r="Q640" s="74"/>
      <c r="R640" s="74"/>
      <c r="S640" s="74"/>
      <c r="T640" s="74"/>
      <c r="U640" s="74"/>
      <c r="V640" s="74"/>
      <c r="W640" s="74"/>
      <c r="X640" s="74"/>
      <c r="Y640" s="74"/>
      <c r="Z640" s="74"/>
    </row>
    <row r="641" spans="1:26" ht="15.75" customHeight="1" x14ac:dyDescent="0.45">
      <c r="A641" s="74"/>
      <c r="B641" s="74"/>
      <c r="C641" s="74"/>
      <c r="D641" s="74"/>
      <c r="E641" s="74"/>
      <c r="F641" s="74"/>
      <c r="G641" s="74"/>
      <c r="H641" s="74"/>
      <c r="I641" s="74"/>
      <c r="J641" s="74"/>
      <c r="K641" s="74"/>
      <c r="L641" s="74"/>
      <c r="M641" s="74"/>
      <c r="N641" s="74"/>
      <c r="O641" s="74"/>
      <c r="P641" s="74"/>
      <c r="Q641" s="74"/>
      <c r="R641" s="74"/>
      <c r="S641" s="74"/>
      <c r="T641" s="74"/>
      <c r="U641" s="74"/>
      <c r="V641" s="74"/>
      <c r="W641" s="74"/>
      <c r="X641" s="74"/>
      <c r="Y641" s="74"/>
      <c r="Z641" s="74"/>
    </row>
    <row r="642" spans="1:26" ht="15.75" customHeight="1" x14ac:dyDescent="0.45">
      <c r="A642" s="74"/>
      <c r="B642" s="74"/>
      <c r="C642" s="74"/>
      <c r="D642" s="74"/>
      <c r="E642" s="74"/>
      <c r="F642" s="74"/>
      <c r="G642" s="74"/>
      <c r="H642" s="74"/>
      <c r="I642" s="74"/>
      <c r="J642" s="74"/>
      <c r="K642" s="74"/>
      <c r="L642" s="74"/>
      <c r="M642" s="74"/>
      <c r="N642" s="74"/>
      <c r="O642" s="74"/>
      <c r="P642" s="74"/>
      <c r="Q642" s="74"/>
      <c r="R642" s="74"/>
      <c r="S642" s="74"/>
      <c r="T642" s="74"/>
      <c r="U642" s="74"/>
      <c r="V642" s="74"/>
      <c r="W642" s="74"/>
      <c r="X642" s="74"/>
      <c r="Y642" s="74"/>
      <c r="Z642" s="74"/>
    </row>
    <row r="643" spans="1:26" ht="15.75" customHeight="1" x14ac:dyDescent="0.45">
      <c r="A643" s="74"/>
      <c r="B643" s="74"/>
      <c r="C643" s="74"/>
      <c r="D643" s="74"/>
      <c r="E643" s="74"/>
      <c r="F643" s="74"/>
      <c r="G643" s="74"/>
      <c r="H643" s="74"/>
      <c r="I643" s="74"/>
      <c r="J643" s="74"/>
      <c r="K643" s="74"/>
      <c r="L643" s="74"/>
      <c r="M643" s="74"/>
      <c r="N643" s="74"/>
      <c r="O643" s="74"/>
      <c r="P643" s="74"/>
      <c r="Q643" s="74"/>
      <c r="R643" s="74"/>
      <c r="S643" s="74"/>
      <c r="T643" s="74"/>
      <c r="U643" s="74"/>
      <c r="V643" s="74"/>
      <c r="W643" s="74"/>
      <c r="X643" s="74"/>
      <c r="Y643" s="74"/>
      <c r="Z643" s="74"/>
    </row>
    <row r="644" spans="1:26" ht="15.75" customHeight="1" x14ac:dyDescent="0.45">
      <c r="A644" s="74"/>
      <c r="B644" s="74"/>
      <c r="C644" s="74"/>
      <c r="D644" s="74"/>
      <c r="E644" s="74"/>
      <c r="F644" s="74"/>
      <c r="G644" s="74"/>
      <c r="H644" s="74"/>
      <c r="I644" s="74"/>
      <c r="J644" s="74"/>
      <c r="K644" s="74"/>
      <c r="L644" s="74"/>
      <c r="M644" s="74"/>
      <c r="N644" s="74"/>
      <c r="O644" s="74"/>
      <c r="P644" s="74"/>
      <c r="Q644" s="74"/>
      <c r="R644" s="74"/>
      <c r="S644" s="74"/>
      <c r="T644" s="74"/>
      <c r="U644" s="74"/>
      <c r="V644" s="74"/>
      <c r="W644" s="74"/>
      <c r="X644" s="74"/>
      <c r="Y644" s="74"/>
      <c r="Z644" s="74"/>
    </row>
    <row r="645" spans="1:26" ht="15.75" customHeight="1" x14ac:dyDescent="0.45">
      <c r="A645" s="74"/>
      <c r="B645" s="74"/>
      <c r="C645" s="74"/>
      <c r="D645" s="74"/>
      <c r="E645" s="74"/>
      <c r="F645" s="74"/>
      <c r="G645" s="74"/>
      <c r="H645" s="74"/>
      <c r="I645" s="74"/>
      <c r="J645" s="74"/>
      <c r="K645" s="74"/>
      <c r="L645" s="74"/>
      <c r="M645" s="74"/>
      <c r="N645" s="74"/>
      <c r="O645" s="74"/>
      <c r="P645" s="74"/>
      <c r="Q645" s="74"/>
      <c r="R645" s="74"/>
      <c r="S645" s="74"/>
      <c r="T645" s="74"/>
      <c r="U645" s="74"/>
      <c r="V645" s="74"/>
      <c r="W645" s="74"/>
      <c r="X645" s="74"/>
      <c r="Y645" s="74"/>
      <c r="Z645" s="74"/>
    </row>
    <row r="646" spans="1:26" ht="15.75" customHeight="1" x14ac:dyDescent="0.45">
      <c r="A646" s="74"/>
      <c r="B646" s="74"/>
      <c r="C646" s="74"/>
      <c r="D646" s="74"/>
      <c r="E646" s="74"/>
      <c r="F646" s="74"/>
      <c r="G646" s="74"/>
      <c r="H646" s="74"/>
      <c r="I646" s="74"/>
      <c r="J646" s="74"/>
      <c r="K646" s="74"/>
      <c r="L646" s="74"/>
      <c r="M646" s="74"/>
      <c r="N646" s="74"/>
      <c r="O646" s="74"/>
      <c r="P646" s="74"/>
      <c r="Q646" s="74"/>
      <c r="R646" s="74"/>
      <c r="S646" s="74"/>
      <c r="T646" s="74"/>
      <c r="U646" s="74"/>
      <c r="V646" s="74"/>
      <c r="W646" s="74"/>
      <c r="X646" s="74"/>
      <c r="Y646" s="74"/>
      <c r="Z646" s="74"/>
    </row>
    <row r="647" spans="1:26" ht="15.75" customHeight="1" x14ac:dyDescent="0.45">
      <c r="A647" s="74"/>
      <c r="B647" s="74"/>
      <c r="C647" s="74"/>
      <c r="D647" s="74"/>
      <c r="E647" s="74"/>
      <c r="F647" s="74"/>
      <c r="G647" s="74"/>
      <c r="H647" s="74"/>
      <c r="I647" s="74"/>
      <c r="J647" s="74"/>
      <c r="K647" s="74"/>
      <c r="L647" s="74"/>
      <c r="M647" s="74"/>
      <c r="N647" s="74"/>
      <c r="O647" s="74"/>
      <c r="P647" s="74"/>
      <c r="Q647" s="74"/>
      <c r="R647" s="74"/>
      <c r="S647" s="74"/>
      <c r="T647" s="74"/>
      <c r="U647" s="74"/>
      <c r="V647" s="74"/>
      <c r="W647" s="74"/>
      <c r="X647" s="74"/>
      <c r="Y647" s="74"/>
      <c r="Z647" s="74"/>
    </row>
    <row r="648" spans="1:26" ht="15.75" customHeight="1" x14ac:dyDescent="0.45">
      <c r="A648" s="74"/>
      <c r="B648" s="74"/>
      <c r="C648" s="74"/>
      <c r="D648" s="74"/>
      <c r="E648" s="74"/>
      <c r="F648" s="74"/>
      <c r="G648" s="74"/>
      <c r="H648" s="74"/>
      <c r="I648" s="74"/>
      <c r="J648" s="74"/>
      <c r="K648" s="74"/>
      <c r="L648" s="74"/>
      <c r="M648" s="74"/>
      <c r="N648" s="74"/>
      <c r="O648" s="74"/>
      <c r="P648" s="74"/>
      <c r="Q648" s="74"/>
      <c r="R648" s="74"/>
      <c r="S648" s="74"/>
      <c r="T648" s="74"/>
      <c r="U648" s="74"/>
      <c r="V648" s="74"/>
      <c r="W648" s="74"/>
      <c r="X648" s="74"/>
      <c r="Y648" s="74"/>
      <c r="Z648" s="74"/>
    </row>
    <row r="649" spans="1:26" ht="15.75" customHeight="1" x14ac:dyDescent="0.45">
      <c r="A649" s="74"/>
      <c r="B649" s="74"/>
      <c r="C649" s="74"/>
      <c r="D649" s="74"/>
      <c r="E649" s="74"/>
      <c r="F649" s="74"/>
      <c r="G649" s="74"/>
      <c r="H649" s="74"/>
      <c r="I649" s="74"/>
      <c r="J649" s="74"/>
      <c r="K649" s="74"/>
      <c r="L649" s="74"/>
      <c r="M649" s="74"/>
      <c r="N649" s="74"/>
      <c r="O649" s="74"/>
      <c r="P649" s="74"/>
      <c r="Q649" s="74"/>
      <c r="R649" s="74"/>
      <c r="S649" s="74"/>
      <c r="T649" s="74"/>
      <c r="U649" s="74"/>
      <c r="V649" s="74"/>
      <c r="W649" s="74"/>
      <c r="X649" s="74"/>
      <c r="Y649" s="74"/>
      <c r="Z649" s="74"/>
    </row>
    <row r="650" spans="1:26" ht="15.75" customHeight="1" x14ac:dyDescent="0.45">
      <c r="A650" s="74"/>
      <c r="B650" s="74"/>
      <c r="C650" s="74"/>
      <c r="D650" s="74"/>
      <c r="E650" s="74"/>
      <c r="F650" s="74"/>
      <c r="G650" s="74"/>
      <c r="H650" s="74"/>
      <c r="I650" s="74"/>
      <c r="J650" s="74"/>
      <c r="K650" s="74"/>
      <c r="L650" s="74"/>
      <c r="M650" s="74"/>
      <c r="N650" s="74"/>
      <c r="O650" s="74"/>
      <c r="P650" s="74"/>
      <c r="Q650" s="74"/>
      <c r="R650" s="74"/>
      <c r="S650" s="74"/>
      <c r="T650" s="74"/>
      <c r="U650" s="74"/>
      <c r="V650" s="74"/>
      <c r="W650" s="74"/>
      <c r="X650" s="74"/>
      <c r="Y650" s="74"/>
      <c r="Z650" s="74"/>
    </row>
    <row r="651" spans="1:26" ht="15.75" customHeight="1" x14ac:dyDescent="0.45">
      <c r="A651" s="74"/>
      <c r="B651" s="74"/>
      <c r="C651" s="74"/>
      <c r="D651" s="74"/>
      <c r="E651" s="74"/>
      <c r="F651" s="74"/>
      <c r="G651" s="74"/>
      <c r="H651" s="74"/>
      <c r="I651" s="74"/>
      <c r="J651" s="74"/>
      <c r="K651" s="74"/>
      <c r="L651" s="74"/>
      <c r="M651" s="74"/>
      <c r="N651" s="74"/>
      <c r="O651" s="74"/>
      <c r="P651" s="74"/>
      <c r="Q651" s="74"/>
      <c r="R651" s="74"/>
      <c r="S651" s="74"/>
      <c r="T651" s="74"/>
      <c r="U651" s="74"/>
      <c r="V651" s="74"/>
      <c r="W651" s="74"/>
      <c r="X651" s="74"/>
      <c r="Y651" s="74"/>
      <c r="Z651" s="74"/>
    </row>
    <row r="652" spans="1:26" ht="15.75" customHeight="1" x14ac:dyDescent="0.45">
      <c r="A652" s="74"/>
      <c r="B652" s="74"/>
      <c r="C652" s="74"/>
      <c r="D652" s="74"/>
      <c r="E652" s="74"/>
      <c r="F652" s="74"/>
      <c r="G652" s="74"/>
      <c r="H652" s="74"/>
      <c r="I652" s="74"/>
      <c r="J652" s="74"/>
      <c r="K652" s="74"/>
      <c r="L652" s="74"/>
      <c r="M652" s="74"/>
      <c r="N652" s="74"/>
      <c r="O652" s="74"/>
      <c r="P652" s="74"/>
      <c r="Q652" s="74"/>
      <c r="R652" s="74"/>
      <c r="S652" s="74"/>
      <c r="T652" s="74"/>
      <c r="U652" s="74"/>
      <c r="V652" s="74"/>
      <c r="W652" s="74"/>
      <c r="X652" s="74"/>
      <c r="Y652" s="74"/>
      <c r="Z652" s="74"/>
    </row>
    <row r="653" spans="1:26" ht="15.75" customHeight="1" x14ac:dyDescent="0.45">
      <c r="A653" s="74"/>
      <c r="B653" s="74"/>
      <c r="C653" s="74"/>
      <c r="D653" s="74"/>
      <c r="E653" s="74"/>
      <c r="F653" s="74"/>
      <c r="G653" s="74"/>
      <c r="H653" s="74"/>
      <c r="I653" s="74"/>
      <c r="J653" s="74"/>
      <c r="K653" s="74"/>
      <c r="L653" s="74"/>
      <c r="M653" s="74"/>
      <c r="N653" s="74"/>
      <c r="O653" s="74"/>
      <c r="P653" s="74"/>
      <c r="Q653" s="74"/>
      <c r="R653" s="74"/>
      <c r="S653" s="74"/>
      <c r="T653" s="74"/>
      <c r="U653" s="74"/>
      <c r="V653" s="74"/>
      <c r="W653" s="74"/>
      <c r="X653" s="74"/>
      <c r="Y653" s="74"/>
      <c r="Z653" s="74"/>
    </row>
    <row r="654" spans="1:26" ht="15.75" customHeight="1" x14ac:dyDescent="0.45">
      <c r="A654" s="74"/>
      <c r="B654" s="74"/>
      <c r="C654" s="74"/>
      <c r="D654" s="74"/>
      <c r="E654" s="74"/>
      <c r="F654" s="74"/>
      <c r="G654" s="74"/>
      <c r="H654" s="74"/>
      <c r="I654" s="74"/>
      <c r="J654" s="74"/>
      <c r="K654" s="74"/>
      <c r="L654" s="74"/>
      <c r="M654" s="74"/>
      <c r="N654" s="74"/>
      <c r="O654" s="74"/>
      <c r="P654" s="74"/>
      <c r="Q654" s="74"/>
      <c r="R654" s="74"/>
      <c r="S654" s="74"/>
      <c r="T654" s="74"/>
      <c r="U654" s="74"/>
      <c r="V654" s="74"/>
      <c r="W654" s="74"/>
      <c r="X654" s="74"/>
      <c r="Y654" s="74"/>
      <c r="Z654" s="74"/>
    </row>
    <row r="655" spans="1:26" ht="15.75" customHeight="1" x14ac:dyDescent="0.45">
      <c r="A655" s="74"/>
      <c r="B655" s="74"/>
      <c r="C655" s="74"/>
      <c r="D655" s="74"/>
      <c r="E655" s="74"/>
      <c r="F655" s="74"/>
      <c r="G655" s="74"/>
      <c r="H655" s="74"/>
      <c r="I655" s="74"/>
      <c r="J655" s="74"/>
      <c r="K655" s="74"/>
      <c r="L655" s="74"/>
      <c r="M655" s="74"/>
      <c r="N655" s="74"/>
      <c r="O655" s="74"/>
      <c r="P655" s="74"/>
      <c r="Q655" s="74"/>
      <c r="R655" s="74"/>
      <c r="S655" s="74"/>
      <c r="T655" s="74"/>
      <c r="U655" s="74"/>
      <c r="V655" s="74"/>
      <c r="W655" s="74"/>
      <c r="X655" s="74"/>
      <c r="Y655" s="74"/>
      <c r="Z655" s="74"/>
    </row>
    <row r="656" spans="1:26" ht="15.75" customHeight="1" x14ac:dyDescent="0.45">
      <c r="A656" s="74"/>
      <c r="B656" s="74"/>
      <c r="C656" s="74"/>
      <c r="D656" s="74"/>
      <c r="E656" s="74"/>
      <c r="F656" s="74"/>
      <c r="G656" s="74"/>
      <c r="H656" s="74"/>
      <c r="I656" s="74"/>
      <c r="J656" s="74"/>
      <c r="K656" s="74"/>
      <c r="L656" s="74"/>
      <c r="M656" s="74"/>
      <c r="N656" s="74"/>
      <c r="O656" s="74"/>
      <c r="P656" s="74"/>
      <c r="Q656" s="74"/>
      <c r="R656" s="74"/>
      <c r="S656" s="74"/>
      <c r="T656" s="74"/>
      <c r="U656" s="74"/>
      <c r="V656" s="74"/>
      <c r="W656" s="74"/>
      <c r="X656" s="74"/>
      <c r="Y656" s="74"/>
      <c r="Z656" s="74"/>
    </row>
    <row r="657" spans="1:26" ht="15.75" customHeight="1" x14ac:dyDescent="0.45">
      <c r="A657" s="74"/>
      <c r="B657" s="74"/>
      <c r="C657" s="74"/>
      <c r="D657" s="74"/>
      <c r="E657" s="74"/>
      <c r="F657" s="74"/>
      <c r="G657" s="74"/>
      <c r="H657" s="74"/>
      <c r="I657" s="74"/>
      <c r="J657" s="74"/>
      <c r="K657" s="74"/>
      <c r="L657" s="74"/>
      <c r="M657" s="74"/>
      <c r="N657" s="74"/>
      <c r="O657" s="74"/>
      <c r="P657" s="74"/>
      <c r="Q657" s="74"/>
      <c r="R657" s="74"/>
      <c r="S657" s="74"/>
      <c r="T657" s="74"/>
      <c r="U657" s="74"/>
      <c r="V657" s="74"/>
      <c r="W657" s="74"/>
      <c r="X657" s="74"/>
      <c r="Y657" s="74"/>
      <c r="Z657" s="74"/>
    </row>
    <row r="658" spans="1:26" ht="15.75" customHeight="1" x14ac:dyDescent="0.45">
      <c r="A658" s="74"/>
      <c r="B658" s="74"/>
      <c r="C658" s="74"/>
      <c r="D658" s="74"/>
      <c r="E658" s="74"/>
      <c r="F658" s="74"/>
      <c r="G658" s="74"/>
      <c r="H658" s="74"/>
      <c r="I658" s="74"/>
      <c r="J658" s="74"/>
      <c r="K658" s="74"/>
      <c r="L658" s="74"/>
      <c r="M658" s="74"/>
      <c r="N658" s="74"/>
      <c r="O658" s="74"/>
      <c r="P658" s="74"/>
      <c r="Q658" s="74"/>
      <c r="R658" s="74"/>
      <c r="S658" s="74"/>
      <c r="T658" s="74"/>
      <c r="U658" s="74"/>
      <c r="V658" s="74"/>
      <c r="W658" s="74"/>
      <c r="X658" s="74"/>
      <c r="Y658" s="74"/>
      <c r="Z658" s="74"/>
    </row>
    <row r="659" spans="1:26" ht="15.75" customHeight="1" x14ac:dyDescent="0.45">
      <c r="A659" s="74"/>
      <c r="B659" s="74"/>
      <c r="C659" s="74"/>
      <c r="D659" s="74"/>
      <c r="E659" s="74"/>
      <c r="F659" s="74"/>
      <c r="G659" s="74"/>
      <c r="H659" s="74"/>
      <c r="I659" s="74"/>
      <c r="J659" s="74"/>
      <c r="K659" s="74"/>
      <c r="L659" s="74"/>
      <c r="M659" s="74"/>
      <c r="N659" s="74"/>
      <c r="O659" s="74"/>
      <c r="P659" s="74"/>
      <c r="Q659" s="74"/>
      <c r="R659" s="74"/>
      <c r="S659" s="74"/>
      <c r="T659" s="74"/>
      <c r="U659" s="74"/>
      <c r="V659" s="74"/>
      <c r="W659" s="74"/>
      <c r="X659" s="74"/>
      <c r="Y659" s="74"/>
      <c r="Z659" s="74"/>
    </row>
    <row r="660" spans="1:26" ht="15.75" customHeight="1" x14ac:dyDescent="0.45">
      <c r="A660" s="74"/>
      <c r="B660" s="74"/>
      <c r="C660" s="74"/>
      <c r="D660" s="74"/>
      <c r="E660" s="74"/>
      <c r="F660" s="74"/>
      <c r="G660" s="74"/>
      <c r="H660" s="74"/>
      <c r="I660" s="74"/>
      <c r="J660" s="74"/>
      <c r="K660" s="74"/>
      <c r="L660" s="74"/>
      <c r="M660" s="74"/>
      <c r="N660" s="74"/>
      <c r="O660" s="74"/>
      <c r="P660" s="74"/>
      <c r="Q660" s="74"/>
      <c r="R660" s="74"/>
      <c r="S660" s="74"/>
      <c r="T660" s="74"/>
      <c r="U660" s="74"/>
      <c r="V660" s="74"/>
      <c r="W660" s="74"/>
      <c r="X660" s="74"/>
      <c r="Y660" s="74"/>
      <c r="Z660" s="74"/>
    </row>
    <row r="661" spans="1:26" ht="15.75" customHeight="1" x14ac:dyDescent="0.45">
      <c r="A661" s="74"/>
      <c r="B661" s="74"/>
      <c r="C661" s="74"/>
      <c r="D661" s="74"/>
      <c r="E661" s="74"/>
      <c r="F661" s="74"/>
      <c r="G661" s="74"/>
      <c r="H661" s="74"/>
      <c r="I661" s="74"/>
      <c r="J661" s="74"/>
      <c r="K661" s="74"/>
      <c r="L661" s="74"/>
      <c r="M661" s="74"/>
      <c r="N661" s="74"/>
      <c r="O661" s="74"/>
      <c r="P661" s="74"/>
      <c r="Q661" s="74"/>
      <c r="R661" s="74"/>
      <c r="S661" s="74"/>
      <c r="T661" s="74"/>
      <c r="U661" s="74"/>
      <c r="V661" s="74"/>
      <c r="W661" s="74"/>
      <c r="X661" s="74"/>
      <c r="Y661" s="74"/>
      <c r="Z661" s="74"/>
    </row>
    <row r="662" spans="1:26" ht="15.75" customHeight="1" x14ac:dyDescent="0.45">
      <c r="A662" s="74"/>
      <c r="B662" s="74"/>
      <c r="C662" s="74"/>
      <c r="D662" s="74"/>
      <c r="E662" s="74"/>
      <c r="F662" s="74"/>
      <c r="G662" s="74"/>
      <c r="H662" s="74"/>
      <c r="I662" s="74"/>
      <c r="J662" s="74"/>
      <c r="K662" s="74"/>
      <c r="L662" s="74"/>
      <c r="M662" s="74"/>
      <c r="N662" s="74"/>
      <c r="O662" s="74"/>
      <c r="P662" s="74"/>
      <c r="Q662" s="74"/>
      <c r="R662" s="74"/>
      <c r="S662" s="74"/>
      <c r="T662" s="74"/>
      <c r="U662" s="74"/>
      <c r="V662" s="74"/>
      <c r="W662" s="74"/>
      <c r="X662" s="74"/>
      <c r="Y662" s="74"/>
      <c r="Z662" s="74"/>
    </row>
    <row r="663" spans="1:26" ht="15.75" customHeight="1" x14ac:dyDescent="0.45">
      <c r="A663" s="74"/>
      <c r="B663" s="74"/>
      <c r="C663" s="74"/>
      <c r="D663" s="74"/>
      <c r="E663" s="74"/>
      <c r="F663" s="74"/>
      <c r="G663" s="74"/>
      <c r="H663" s="74"/>
      <c r="I663" s="74"/>
      <c r="J663" s="74"/>
      <c r="K663" s="74"/>
      <c r="L663" s="74"/>
      <c r="M663" s="74"/>
      <c r="N663" s="74"/>
      <c r="O663" s="74"/>
      <c r="P663" s="74"/>
      <c r="Q663" s="74"/>
      <c r="R663" s="74"/>
      <c r="S663" s="74"/>
      <c r="T663" s="74"/>
      <c r="U663" s="74"/>
      <c r="V663" s="74"/>
      <c r="W663" s="74"/>
      <c r="X663" s="74"/>
      <c r="Y663" s="74"/>
      <c r="Z663" s="74"/>
    </row>
    <row r="664" spans="1:26" ht="15.75" customHeight="1" x14ac:dyDescent="0.45">
      <c r="A664" s="74"/>
      <c r="B664" s="74"/>
      <c r="C664" s="74"/>
      <c r="D664" s="74"/>
      <c r="E664" s="74"/>
      <c r="F664" s="74"/>
      <c r="G664" s="74"/>
      <c r="H664" s="74"/>
      <c r="I664" s="74"/>
      <c r="J664" s="74"/>
      <c r="K664" s="74"/>
      <c r="L664" s="74"/>
      <c r="M664" s="74"/>
      <c r="N664" s="74"/>
      <c r="O664" s="74"/>
      <c r="P664" s="74"/>
      <c r="Q664" s="74"/>
      <c r="R664" s="74"/>
      <c r="S664" s="74"/>
      <c r="T664" s="74"/>
      <c r="U664" s="74"/>
      <c r="V664" s="74"/>
      <c r="W664" s="74"/>
      <c r="X664" s="74"/>
      <c r="Y664" s="74"/>
      <c r="Z664" s="74"/>
    </row>
    <row r="665" spans="1:26" ht="15.75" customHeight="1" x14ac:dyDescent="0.45">
      <c r="A665" s="74"/>
      <c r="B665" s="74"/>
      <c r="C665" s="74"/>
      <c r="D665" s="74"/>
      <c r="E665" s="74"/>
      <c r="F665" s="74"/>
      <c r="G665" s="74"/>
      <c r="H665" s="74"/>
      <c r="I665" s="74"/>
      <c r="J665" s="74"/>
      <c r="K665" s="74"/>
      <c r="L665" s="74"/>
      <c r="M665" s="74"/>
      <c r="N665" s="74"/>
      <c r="O665" s="74"/>
      <c r="P665" s="74"/>
      <c r="Q665" s="74"/>
      <c r="R665" s="74"/>
      <c r="S665" s="74"/>
      <c r="T665" s="74"/>
      <c r="U665" s="74"/>
      <c r="V665" s="74"/>
      <c r="W665" s="74"/>
      <c r="X665" s="74"/>
      <c r="Y665" s="74"/>
      <c r="Z665" s="74"/>
    </row>
    <row r="666" spans="1:26" ht="15.75" customHeight="1" x14ac:dyDescent="0.45">
      <c r="A666" s="74"/>
      <c r="B666" s="74"/>
      <c r="C666" s="74"/>
      <c r="D666" s="74"/>
      <c r="E666" s="74"/>
      <c r="F666" s="74"/>
      <c r="G666" s="74"/>
      <c r="H666" s="74"/>
      <c r="I666" s="74"/>
      <c r="J666" s="74"/>
      <c r="K666" s="74"/>
      <c r="L666" s="74"/>
      <c r="M666" s="74"/>
      <c r="N666" s="74"/>
      <c r="O666" s="74"/>
      <c r="P666" s="74"/>
      <c r="Q666" s="74"/>
      <c r="R666" s="74"/>
      <c r="S666" s="74"/>
      <c r="T666" s="74"/>
      <c r="U666" s="74"/>
      <c r="V666" s="74"/>
      <c r="W666" s="74"/>
      <c r="X666" s="74"/>
      <c r="Y666" s="74"/>
      <c r="Z666" s="74"/>
    </row>
    <row r="667" spans="1:26" ht="15.75" customHeight="1" x14ac:dyDescent="0.45">
      <c r="A667" s="74"/>
      <c r="B667" s="74"/>
      <c r="C667" s="74"/>
      <c r="D667" s="74"/>
      <c r="E667" s="74"/>
      <c r="F667" s="74"/>
      <c r="G667" s="74"/>
      <c r="H667" s="74"/>
      <c r="I667" s="74"/>
      <c r="J667" s="74"/>
      <c r="K667" s="74"/>
      <c r="L667" s="74"/>
      <c r="M667" s="74"/>
      <c r="N667" s="74"/>
      <c r="O667" s="74"/>
      <c r="P667" s="74"/>
      <c r="Q667" s="74"/>
      <c r="R667" s="74"/>
      <c r="S667" s="74"/>
      <c r="T667" s="74"/>
      <c r="U667" s="74"/>
      <c r="V667" s="74"/>
      <c r="W667" s="74"/>
      <c r="X667" s="74"/>
      <c r="Y667" s="74"/>
      <c r="Z667" s="74"/>
    </row>
    <row r="668" spans="1:26" ht="15.75" customHeight="1" x14ac:dyDescent="0.45">
      <c r="A668" s="74"/>
      <c r="B668" s="74"/>
      <c r="C668" s="74"/>
      <c r="D668" s="74"/>
      <c r="E668" s="74"/>
      <c r="F668" s="74"/>
      <c r="G668" s="74"/>
      <c r="H668" s="74"/>
      <c r="I668" s="74"/>
      <c r="J668" s="74"/>
      <c r="K668" s="74"/>
      <c r="L668" s="74"/>
      <c r="M668" s="74"/>
      <c r="N668" s="74"/>
      <c r="O668" s="74"/>
      <c r="P668" s="74"/>
      <c r="Q668" s="74"/>
      <c r="R668" s="74"/>
      <c r="S668" s="74"/>
      <c r="T668" s="74"/>
      <c r="U668" s="74"/>
      <c r="V668" s="74"/>
      <c r="W668" s="74"/>
      <c r="X668" s="74"/>
      <c r="Y668" s="74"/>
      <c r="Z668" s="74"/>
    </row>
    <row r="669" spans="1:26" ht="15.75" customHeight="1" x14ac:dyDescent="0.45">
      <c r="A669" s="74"/>
      <c r="B669" s="74"/>
      <c r="C669" s="74"/>
      <c r="D669" s="74"/>
      <c r="E669" s="74"/>
      <c r="F669" s="74"/>
      <c r="G669" s="74"/>
      <c r="H669" s="74"/>
      <c r="I669" s="74"/>
      <c r="J669" s="74"/>
      <c r="K669" s="74"/>
      <c r="L669" s="74"/>
      <c r="M669" s="74"/>
      <c r="N669" s="74"/>
      <c r="O669" s="74"/>
      <c r="P669" s="74"/>
      <c r="Q669" s="74"/>
      <c r="R669" s="74"/>
      <c r="S669" s="74"/>
      <c r="T669" s="74"/>
      <c r="U669" s="74"/>
      <c r="V669" s="74"/>
      <c r="W669" s="74"/>
      <c r="X669" s="74"/>
      <c r="Y669" s="74"/>
      <c r="Z669" s="74"/>
    </row>
    <row r="670" spans="1:26" ht="15.75" customHeight="1" x14ac:dyDescent="0.45">
      <c r="A670" s="74"/>
      <c r="B670" s="74"/>
      <c r="C670" s="74"/>
      <c r="D670" s="74"/>
      <c r="E670" s="74"/>
      <c r="F670" s="74"/>
      <c r="G670" s="74"/>
      <c r="H670" s="74"/>
      <c r="I670" s="74"/>
      <c r="J670" s="74"/>
      <c r="K670" s="74"/>
      <c r="L670" s="74"/>
      <c r="M670" s="74"/>
      <c r="N670" s="74"/>
      <c r="O670" s="74"/>
      <c r="P670" s="74"/>
      <c r="Q670" s="74"/>
      <c r="R670" s="74"/>
      <c r="S670" s="74"/>
      <c r="T670" s="74"/>
      <c r="U670" s="74"/>
      <c r="V670" s="74"/>
      <c r="W670" s="74"/>
      <c r="X670" s="74"/>
      <c r="Y670" s="74"/>
      <c r="Z670" s="74"/>
    </row>
    <row r="671" spans="1:26" ht="15.75" customHeight="1" x14ac:dyDescent="0.45">
      <c r="A671" s="74"/>
      <c r="B671" s="74"/>
      <c r="C671" s="74"/>
      <c r="D671" s="74"/>
      <c r="E671" s="74"/>
      <c r="F671" s="74"/>
      <c r="G671" s="74"/>
      <c r="H671" s="74"/>
      <c r="I671" s="74"/>
      <c r="J671" s="74"/>
      <c r="K671" s="74"/>
      <c r="L671" s="74"/>
      <c r="M671" s="74"/>
      <c r="N671" s="74"/>
      <c r="O671" s="74"/>
      <c r="P671" s="74"/>
      <c r="Q671" s="74"/>
      <c r="R671" s="74"/>
      <c r="S671" s="74"/>
      <c r="T671" s="74"/>
      <c r="U671" s="74"/>
      <c r="V671" s="74"/>
      <c r="W671" s="74"/>
      <c r="X671" s="74"/>
      <c r="Y671" s="74"/>
      <c r="Z671" s="74"/>
    </row>
    <row r="672" spans="1:26" ht="15.75" customHeight="1" x14ac:dyDescent="0.45">
      <c r="A672" s="74"/>
      <c r="B672" s="74"/>
      <c r="C672" s="74"/>
      <c r="D672" s="74"/>
      <c r="E672" s="74"/>
      <c r="F672" s="74"/>
      <c r="G672" s="74"/>
      <c r="H672" s="74"/>
      <c r="I672" s="74"/>
      <c r="J672" s="74"/>
      <c r="K672" s="74"/>
      <c r="L672" s="74"/>
      <c r="M672" s="74"/>
      <c r="N672" s="74"/>
      <c r="O672" s="74"/>
      <c r="P672" s="74"/>
      <c r="Q672" s="74"/>
      <c r="R672" s="74"/>
      <c r="S672" s="74"/>
      <c r="T672" s="74"/>
      <c r="U672" s="74"/>
      <c r="V672" s="74"/>
      <c r="W672" s="74"/>
      <c r="X672" s="74"/>
      <c r="Y672" s="74"/>
      <c r="Z672" s="74"/>
    </row>
    <row r="673" spans="1:26" ht="15.75" customHeight="1" x14ac:dyDescent="0.45">
      <c r="A673" s="74"/>
      <c r="B673" s="74"/>
      <c r="C673" s="74"/>
      <c r="D673" s="74"/>
      <c r="E673" s="74"/>
      <c r="F673" s="74"/>
      <c r="G673" s="74"/>
      <c r="H673" s="74"/>
      <c r="I673" s="74"/>
      <c r="J673" s="74"/>
      <c r="K673" s="74"/>
      <c r="L673" s="74"/>
      <c r="M673" s="74"/>
      <c r="N673" s="74"/>
      <c r="O673" s="74"/>
      <c r="P673" s="74"/>
      <c r="Q673" s="74"/>
      <c r="R673" s="74"/>
      <c r="S673" s="74"/>
      <c r="T673" s="74"/>
      <c r="U673" s="74"/>
      <c r="V673" s="74"/>
      <c r="W673" s="74"/>
      <c r="X673" s="74"/>
      <c r="Y673" s="74"/>
      <c r="Z673" s="74"/>
    </row>
    <row r="674" spans="1:26" ht="15.75" customHeight="1" x14ac:dyDescent="0.45">
      <c r="A674" s="74"/>
      <c r="B674" s="74"/>
      <c r="C674" s="74"/>
      <c r="D674" s="74"/>
      <c r="E674" s="74"/>
      <c r="F674" s="74"/>
      <c r="G674" s="74"/>
      <c r="H674" s="74"/>
      <c r="I674" s="74"/>
      <c r="J674" s="74"/>
      <c r="K674" s="74"/>
      <c r="L674" s="74"/>
      <c r="M674" s="74"/>
      <c r="N674" s="74"/>
      <c r="O674" s="74"/>
      <c r="P674" s="74"/>
      <c r="Q674" s="74"/>
      <c r="R674" s="74"/>
      <c r="S674" s="74"/>
      <c r="T674" s="74"/>
      <c r="U674" s="74"/>
      <c r="V674" s="74"/>
      <c r="W674" s="74"/>
      <c r="X674" s="74"/>
      <c r="Y674" s="74"/>
      <c r="Z674" s="74"/>
    </row>
    <row r="675" spans="1:26" ht="15.75" customHeight="1" x14ac:dyDescent="0.45">
      <c r="A675" s="74"/>
      <c r="B675" s="74"/>
      <c r="C675" s="74"/>
      <c r="D675" s="74"/>
      <c r="E675" s="74"/>
      <c r="F675" s="74"/>
      <c r="G675" s="74"/>
      <c r="H675" s="74"/>
      <c r="I675" s="74"/>
      <c r="J675" s="74"/>
      <c r="K675" s="74"/>
      <c r="L675" s="74"/>
      <c r="M675" s="74"/>
      <c r="N675" s="74"/>
      <c r="O675" s="74"/>
      <c r="P675" s="74"/>
      <c r="Q675" s="74"/>
      <c r="R675" s="74"/>
      <c r="S675" s="74"/>
      <c r="T675" s="74"/>
      <c r="U675" s="74"/>
      <c r="V675" s="74"/>
      <c r="W675" s="74"/>
      <c r="X675" s="74"/>
      <c r="Y675" s="74"/>
      <c r="Z675" s="74"/>
    </row>
    <row r="676" spans="1:26" ht="15.75" customHeight="1" x14ac:dyDescent="0.45">
      <c r="A676" s="74"/>
      <c r="B676" s="74"/>
      <c r="C676" s="74"/>
      <c r="D676" s="74"/>
      <c r="E676" s="74"/>
      <c r="F676" s="74"/>
      <c r="G676" s="74"/>
      <c r="H676" s="74"/>
      <c r="I676" s="74"/>
      <c r="J676" s="74"/>
      <c r="K676" s="74"/>
      <c r="L676" s="74"/>
      <c r="M676" s="74"/>
      <c r="N676" s="74"/>
      <c r="O676" s="74"/>
      <c r="P676" s="74"/>
      <c r="Q676" s="74"/>
      <c r="R676" s="74"/>
      <c r="S676" s="74"/>
      <c r="T676" s="74"/>
      <c r="U676" s="74"/>
      <c r="V676" s="74"/>
      <c r="W676" s="74"/>
      <c r="X676" s="74"/>
      <c r="Y676" s="74"/>
      <c r="Z676" s="74"/>
    </row>
    <row r="677" spans="1:26" ht="15.75" customHeight="1" x14ac:dyDescent="0.45">
      <c r="A677" s="74"/>
      <c r="B677" s="74"/>
      <c r="C677" s="74"/>
      <c r="D677" s="74"/>
      <c r="E677" s="74"/>
      <c r="F677" s="74"/>
      <c r="G677" s="74"/>
      <c r="H677" s="74"/>
      <c r="I677" s="74"/>
      <c r="J677" s="74"/>
      <c r="K677" s="74"/>
      <c r="L677" s="74"/>
      <c r="M677" s="74"/>
      <c r="N677" s="74"/>
      <c r="O677" s="74"/>
      <c r="P677" s="74"/>
      <c r="Q677" s="74"/>
      <c r="R677" s="74"/>
      <c r="S677" s="74"/>
      <c r="T677" s="74"/>
      <c r="U677" s="74"/>
      <c r="V677" s="74"/>
      <c r="W677" s="74"/>
      <c r="X677" s="74"/>
      <c r="Y677" s="74"/>
      <c r="Z677" s="74"/>
    </row>
    <row r="678" spans="1:26" ht="15.75" customHeight="1" x14ac:dyDescent="0.45">
      <c r="A678" s="74"/>
      <c r="B678" s="74"/>
      <c r="C678" s="74"/>
      <c r="D678" s="74"/>
      <c r="E678" s="74"/>
      <c r="F678" s="74"/>
      <c r="G678" s="74"/>
      <c r="H678" s="74"/>
      <c r="I678" s="74"/>
      <c r="J678" s="74"/>
      <c r="K678" s="74"/>
      <c r="L678" s="74"/>
      <c r="M678" s="74"/>
      <c r="N678" s="74"/>
      <c r="O678" s="74"/>
      <c r="P678" s="74"/>
      <c r="Q678" s="74"/>
      <c r="R678" s="74"/>
      <c r="S678" s="74"/>
      <c r="T678" s="74"/>
      <c r="U678" s="74"/>
      <c r="V678" s="74"/>
      <c r="W678" s="74"/>
      <c r="X678" s="74"/>
      <c r="Y678" s="74"/>
      <c r="Z678" s="74"/>
    </row>
    <row r="679" spans="1:26" ht="15.75" customHeight="1" x14ac:dyDescent="0.45">
      <c r="A679" s="74"/>
      <c r="B679" s="74"/>
      <c r="C679" s="74"/>
      <c r="D679" s="74"/>
      <c r="E679" s="74"/>
      <c r="F679" s="74"/>
      <c r="G679" s="74"/>
      <c r="H679" s="74"/>
      <c r="I679" s="74"/>
      <c r="J679" s="74"/>
      <c r="K679" s="74"/>
      <c r="L679" s="74"/>
      <c r="M679" s="74"/>
      <c r="N679" s="74"/>
      <c r="O679" s="74"/>
      <c r="P679" s="74"/>
      <c r="Q679" s="74"/>
      <c r="R679" s="74"/>
      <c r="S679" s="74"/>
      <c r="T679" s="74"/>
      <c r="U679" s="74"/>
      <c r="V679" s="74"/>
      <c r="W679" s="74"/>
      <c r="X679" s="74"/>
      <c r="Y679" s="74"/>
      <c r="Z679" s="74"/>
    </row>
    <row r="680" spans="1:26" ht="15.75" customHeight="1" x14ac:dyDescent="0.45">
      <c r="A680" s="74"/>
      <c r="B680" s="74"/>
      <c r="C680" s="74"/>
      <c r="D680" s="74"/>
      <c r="E680" s="74"/>
      <c r="F680" s="74"/>
      <c r="G680" s="74"/>
      <c r="H680" s="74"/>
      <c r="I680" s="74"/>
      <c r="J680" s="74"/>
      <c r="K680" s="74"/>
      <c r="L680" s="74"/>
      <c r="M680" s="74"/>
      <c r="N680" s="74"/>
      <c r="O680" s="74"/>
      <c r="P680" s="74"/>
      <c r="Q680" s="74"/>
      <c r="R680" s="74"/>
      <c r="S680" s="74"/>
      <c r="T680" s="74"/>
      <c r="U680" s="74"/>
      <c r="V680" s="74"/>
      <c r="W680" s="74"/>
      <c r="X680" s="74"/>
      <c r="Y680" s="74"/>
      <c r="Z680" s="74"/>
    </row>
    <row r="681" spans="1:26" ht="15.75" customHeight="1" x14ac:dyDescent="0.45">
      <c r="A681" s="74"/>
      <c r="B681" s="74"/>
      <c r="C681" s="74"/>
      <c r="D681" s="74"/>
      <c r="E681" s="74"/>
      <c r="F681" s="74"/>
      <c r="G681" s="74"/>
      <c r="H681" s="74"/>
      <c r="I681" s="74"/>
      <c r="J681" s="74"/>
      <c r="K681" s="74"/>
      <c r="L681" s="74"/>
      <c r="M681" s="74"/>
      <c r="N681" s="74"/>
      <c r="O681" s="74"/>
      <c r="P681" s="74"/>
      <c r="Q681" s="74"/>
      <c r="R681" s="74"/>
      <c r="S681" s="74"/>
      <c r="T681" s="74"/>
      <c r="U681" s="74"/>
      <c r="V681" s="74"/>
      <c r="W681" s="74"/>
      <c r="X681" s="74"/>
      <c r="Y681" s="74"/>
      <c r="Z681" s="74"/>
    </row>
    <row r="682" spans="1:26" ht="15.75" customHeight="1" x14ac:dyDescent="0.45">
      <c r="A682" s="74"/>
      <c r="B682" s="74"/>
      <c r="C682" s="74"/>
      <c r="D682" s="74"/>
      <c r="E682" s="74"/>
      <c r="F682" s="74"/>
      <c r="G682" s="74"/>
      <c r="H682" s="74"/>
      <c r="I682" s="74"/>
      <c r="J682" s="74"/>
      <c r="K682" s="74"/>
      <c r="L682" s="74"/>
      <c r="M682" s="74"/>
      <c r="N682" s="74"/>
      <c r="O682" s="74"/>
      <c r="P682" s="74"/>
      <c r="Q682" s="74"/>
      <c r="R682" s="74"/>
      <c r="S682" s="74"/>
      <c r="T682" s="74"/>
      <c r="U682" s="74"/>
      <c r="V682" s="74"/>
      <c r="W682" s="74"/>
      <c r="X682" s="74"/>
      <c r="Y682" s="74"/>
      <c r="Z682" s="74"/>
    </row>
    <row r="683" spans="1:26" ht="15.75" customHeight="1" x14ac:dyDescent="0.45">
      <c r="A683" s="74"/>
      <c r="B683" s="74"/>
      <c r="C683" s="74"/>
      <c r="D683" s="74"/>
      <c r="E683" s="74"/>
      <c r="F683" s="74"/>
      <c r="G683" s="74"/>
      <c r="H683" s="74"/>
      <c r="I683" s="74"/>
      <c r="J683" s="74"/>
      <c r="K683" s="74"/>
      <c r="L683" s="74"/>
      <c r="M683" s="74"/>
      <c r="N683" s="74"/>
      <c r="O683" s="74"/>
      <c r="P683" s="74"/>
      <c r="Q683" s="74"/>
      <c r="R683" s="74"/>
      <c r="S683" s="74"/>
      <c r="T683" s="74"/>
      <c r="U683" s="74"/>
      <c r="V683" s="74"/>
      <c r="W683" s="74"/>
      <c r="X683" s="74"/>
      <c r="Y683" s="74"/>
      <c r="Z683" s="74"/>
    </row>
    <row r="684" spans="1:26" ht="15.75" customHeight="1" x14ac:dyDescent="0.45">
      <c r="A684" s="74"/>
      <c r="B684" s="74"/>
      <c r="C684" s="74"/>
      <c r="D684" s="74"/>
      <c r="E684" s="74"/>
      <c r="F684" s="74"/>
      <c r="G684" s="74"/>
      <c r="H684" s="74"/>
      <c r="I684" s="74"/>
      <c r="J684" s="74"/>
      <c r="K684" s="74"/>
      <c r="L684" s="74"/>
      <c r="M684" s="74"/>
      <c r="N684" s="74"/>
      <c r="O684" s="74"/>
      <c r="P684" s="74"/>
      <c r="Q684" s="74"/>
      <c r="R684" s="74"/>
      <c r="S684" s="74"/>
      <c r="T684" s="74"/>
      <c r="U684" s="74"/>
      <c r="V684" s="74"/>
      <c r="W684" s="74"/>
      <c r="X684" s="74"/>
      <c r="Y684" s="74"/>
      <c r="Z684" s="74"/>
    </row>
    <row r="685" spans="1:26" ht="15.75" customHeight="1" x14ac:dyDescent="0.45">
      <c r="A685" s="74"/>
      <c r="B685" s="74"/>
      <c r="C685" s="74"/>
      <c r="D685" s="74"/>
      <c r="E685" s="74"/>
      <c r="F685" s="74"/>
      <c r="G685" s="74"/>
      <c r="H685" s="74"/>
      <c r="I685" s="74"/>
      <c r="J685" s="74"/>
      <c r="K685" s="74"/>
      <c r="L685" s="74"/>
      <c r="M685" s="74"/>
      <c r="N685" s="74"/>
      <c r="O685" s="74"/>
      <c r="P685" s="74"/>
      <c r="Q685" s="74"/>
      <c r="R685" s="74"/>
      <c r="S685" s="74"/>
      <c r="T685" s="74"/>
      <c r="U685" s="74"/>
      <c r="V685" s="74"/>
      <c r="W685" s="74"/>
      <c r="X685" s="74"/>
      <c r="Y685" s="74"/>
      <c r="Z685" s="74"/>
    </row>
    <row r="686" spans="1:26" ht="15.75" customHeight="1" x14ac:dyDescent="0.45">
      <c r="A686" s="74"/>
      <c r="B686" s="74"/>
      <c r="C686" s="74"/>
      <c r="D686" s="74"/>
      <c r="E686" s="74"/>
      <c r="F686" s="74"/>
      <c r="G686" s="74"/>
      <c r="H686" s="74"/>
      <c r="I686" s="74"/>
      <c r="J686" s="74"/>
      <c r="K686" s="74"/>
      <c r="L686" s="74"/>
      <c r="M686" s="74"/>
      <c r="N686" s="74"/>
      <c r="O686" s="74"/>
      <c r="P686" s="74"/>
      <c r="Q686" s="74"/>
      <c r="R686" s="74"/>
      <c r="S686" s="74"/>
      <c r="T686" s="74"/>
      <c r="U686" s="74"/>
      <c r="V686" s="74"/>
      <c r="W686" s="74"/>
      <c r="X686" s="74"/>
      <c r="Y686" s="74"/>
      <c r="Z686" s="74"/>
    </row>
    <row r="687" spans="1:26" ht="15.75" customHeight="1" x14ac:dyDescent="0.45">
      <c r="A687" s="74"/>
      <c r="B687" s="74"/>
      <c r="C687" s="74"/>
      <c r="D687" s="74"/>
      <c r="E687" s="74"/>
      <c r="F687" s="74"/>
      <c r="G687" s="74"/>
      <c r="H687" s="74"/>
      <c r="I687" s="74"/>
      <c r="J687" s="74"/>
      <c r="K687" s="74"/>
      <c r="L687" s="74"/>
      <c r="M687" s="74"/>
      <c r="N687" s="74"/>
      <c r="O687" s="74"/>
      <c r="P687" s="74"/>
      <c r="Q687" s="74"/>
      <c r="R687" s="74"/>
      <c r="S687" s="74"/>
      <c r="T687" s="74"/>
      <c r="U687" s="74"/>
      <c r="V687" s="74"/>
      <c r="W687" s="74"/>
      <c r="X687" s="74"/>
      <c r="Y687" s="74"/>
      <c r="Z687" s="74"/>
    </row>
    <row r="688" spans="1:26" ht="15.75" customHeight="1" x14ac:dyDescent="0.45">
      <c r="A688" s="74"/>
      <c r="B688" s="74"/>
      <c r="C688" s="74"/>
      <c r="D688" s="74"/>
      <c r="E688" s="74"/>
      <c r="F688" s="74"/>
      <c r="G688" s="74"/>
      <c r="H688" s="74"/>
      <c r="I688" s="74"/>
      <c r="J688" s="74"/>
      <c r="K688" s="74"/>
      <c r="L688" s="74"/>
      <c r="M688" s="74"/>
      <c r="N688" s="74"/>
      <c r="O688" s="74"/>
      <c r="P688" s="74"/>
      <c r="Q688" s="74"/>
      <c r="R688" s="74"/>
      <c r="S688" s="74"/>
      <c r="T688" s="74"/>
      <c r="U688" s="74"/>
      <c r="V688" s="74"/>
      <c r="W688" s="74"/>
      <c r="X688" s="74"/>
      <c r="Y688" s="74"/>
      <c r="Z688" s="74"/>
    </row>
    <row r="689" spans="1:26" ht="15.75" customHeight="1" x14ac:dyDescent="0.45">
      <c r="A689" s="74"/>
      <c r="B689" s="74"/>
      <c r="C689" s="74"/>
      <c r="D689" s="74"/>
      <c r="E689" s="74"/>
      <c r="F689" s="74"/>
      <c r="G689" s="74"/>
      <c r="H689" s="74"/>
      <c r="I689" s="74"/>
      <c r="J689" s="74"/>
      <c r="K689" s="74"/>
      <c r="L689" s="74"/>
      <c r="M689" s="74"/>
      <c r="N689" s="74"/>
      <c r="O689" s="74"/>
      <c r="P689" s="74"/>
      <c r="Q689" s="74"/>
      <c r="R689" s="74"/>
      <c r="S689" s="74"/>
      <c r="T689" s="74"/>
      <c r="U689" s="74"/>
      <c r="V689" s="74"/>
      <c r="W689" s="74"/>
      <c r="X689" s="74"/>
      <c r="Y689" s="74"/>
      <c r="Z689" s="74"/>
    </row>
    <row r="690" spans="1:26" ht="15.75" customHeight="1" x14ac:dyDescent="0.45">
      <c r="A690" s="74"/>
      <c r="B690" s="74"/>
      <c r="C690" s="74"/>
      <c r="D690" s="74"/>
      <c r="E690" s="74"/>
      <c r="F690" s="74"/>
      <c r="G690" s="74"/>
      <c r="H690" s="74"/>
      <c r="I690" s="74"/>
      <c r="J690" s="74"/>
      <c r="K690" s="74"/>
      <c r="L690" s="74"/>
      <c r="M690" s="74"/>
      <c r="N690" s="74"/>
      <c r="O690" s="74"/>
      <c r="P690" s="74"/>
      <c r="Q690" s="74"/>
      <c r="R690" s="74"/>
      <c r="S690" s="74"/>
      <c r="T690" s="74"/>
      <c r="U690" s="74"/>
      <c r="V690" s="74"/>
      <c r="W690" s="74"/>
      <c r="X690" s="74"/>
      <c r="Y690" s="74"/>
      <c r="Z690" s="74"/>
    </row>
    <row r="691" spans="1:26" ht="15.75" customHeight="1" x14ac:dyDescent="0.45">
      <c r="A691" s="74"/>
      <c r="B691" s="74"/>
      <c r="C691" s="74"/>
      <c r="D691" s="74"/>
      <c r="E691" s="74"/>
      <c r="F691" s="74"/>
      <c r="G691" s="74"/>
      <c r="H691" s="74"/>
      <c r="I691" s="74"/>
      <c r="J691" s="74"/>
      <c r="K691" s="74"/>
      <c r="L691" s="74"/>
      <c r="M691" s="74"/>
      <c r="N691" s="74"/>
      <c r="O691" s="74"/>
      <c r="P691" s="74"/>
      <c r="Q691" s="74"/>
      <c r="R691" s="74"/>
      <c r="S691" s="74"/>
      <c r="T691" s="74"/>
      <c r="U691" s="74"/>
      <c r="V691" s="74"/>
      <c r="W691" s="74"/>
      <c r="X691" s="74"/>
      <c r="Y691" s="74"/>
      <c r="Z691" s="74"/>
    </row>
    <row r="692" spans="1:26" ht="15.75" customHeight="1" x14ac:dyDescent="0.45">
      <c r="A692" s="74"/>
      <c r="B692" s="74"/>
      <c r="C692" s="74"/>
      <c r="D692" s="74"/>
      <c r="E692" s="74"/>
      <c r="F692" s="74"/>
      <c r="G692" s="74"/>
      <c r="H692" s="74"/>
      <c r="I692" s="74"/>
      <c r="J692" s="74"/>
      <c r="K692" s="74"/>
      <c r="L692" s="74"/>
      <c r="M692" s="74"/>
      <c r="N692" s="74"/>
      <c r="O692" s="74"/>
      <c r="P692" s="74"/>
      <c r="Q692" s="74"/>
      <c r="R692" s="74"/>
      <c r="S692" s="74"/>
      <c r="T692" s="74"/>
      <c r="U692" s="74"/>
      <c r="V692" s="74"/>
      <c r="W692" s="74"/>
      <c r="X692" s="74"/>
      <c r="Y692" s="74"/>
      <c r="Z692" s="74"/>
    </row>
    <row r="693" spans="1:26" ht="15.75" customHeight="1" x14ac:dyDescent="0.45">
      <c r="A693" s="74"/>
      <c r="B693" s="74"/>
      <c r="C693" s="74"/>
      <c r="D693" s="74"/>
      <c r="E693" s="74"/>
      <c r="F693" s="74"/>
      <c r="G693" s="74"/>
      <c r="H693" s="74"/>
      <c r="I693" s="74"/>
      <c r="J693" s="74"/>
      <c r="K693" s="74"/>
      <c r="L693" s="74"/>
      <c r="M693" s="74"/>
      <c r="N693" s="74"/>
      <c r="O693" s="74"/>
      <c r="P693" s="74"/>
      <c r="Q693" s="74"/>
      <c r="R693" s="74"/>
      <c r="S693" s="74"/>
      <c r="T693" s="74"/>
      <c r="U693" s="74"/>
      <c r="V693" s="74"/>
      <c r="W693" s="74"/>
      <c r="X693" s="74"/>
      <c r="Y693" s="74"/>
      <c r="Z693" s="74"/>
    </row>
    <row r="694" spans="1:26" ht="15.75" customHeight="1" x14ac:dyDescent="0.45">
      <c r="A694" s="74"/>
      <c r="B694" s="74"/>
      <c r="C694" s="74"/>
      <c r="D694" s="74"/>
      <c r="E694" s="74"/>
      <c r="F694" s="74"/>
      <c r="G694" s="74"/>
      <c r="H694" s="74"/>
      <c r="I694" s="74"/>
      <c r="J694" s="74"/>
      <c r="K694" s="74"/>
      <c r="L694" s="74"/>
      <c r="M694" s="74"/>
      <c r="N694" s="74"/>
      <c r="O694" s="74"/>
      <c r="P694" s="74"/>
      <c r="Q694" s="74"/>
      <c r="R694" s="74"/>
      <c r="S694" s="74"/>
      <c r="T694" s="74"/>
      <c r="U694" s="74"/>
      <c r="V694" s="74"/>
      <c r="W694" s="74"/>
      <c r="X694" s="74"/>
      <c r="Y694" s="74"/>
      <c r="Z694" s="74"/>
    </row>
    <row r="695" spans="1:26" ht="15.75" customHeight="1" x14ac:dyDescent="0.45">
      <c r="A695" s="74"/>
      <c r="B695" s="74"/>
      <c r="C695" s="74"/>
      <c r="D695" s="74"/>
      <c r="E695" s="74"/>
      <c r="F695" s="74"/>
      <c r="G695" s="74"/>
      <c r="H695" s="74"/>
      <c r="I695" s="74"/>
      <c r="J695" s="74"/>
      <c r="K695" s="74"/>
      <c r="L695" s="74"/>
      <c r="M695" s="74"/>
      <c r="N695" s="74"/>
      <c r="O695" s="74"/>
      <c r="P695" s="74"/>
      <c r="Q695" s="74"/>
      <c r="R695" s="74"/>
      <c r="S695" s="74"/>
      <c r="T695" s="74"/>
      <c r="U695" s="74"/>
      <c r="V695" s="74"/>
      <c r="W695" s="74"/>
      <c r="X695" s="74"/>
      <c r="Y695" s="74"/>
      <c r="Z695" s="74"/>
    </row>
    <row r="696" spans="1:26" ht="15.75" customHeight="1" x14ac:dyDescent="0.45">
      <c r="A696" s="74"/>
      <c r="B696" s="74"/>
      <c r="C696" s="74"/>
      <c r="D696" s="74"/>
      <c r="E696" s="74"/>
      <c r="F696" s="74"/>
      <c r="G696" s="74"/>
      <c r="H696" s="74"/>
      <c r="I696" s="74"/>
      <c r="J696" s="74"/>
      <c r="K696" s="74"/>
      <c r="L696" s="74"/>
      <c r="M696" s="74"/>
      <c r="N696" s="74"/>
      <c r="O696" s="74"/>
      <c r="P696" s="74"/>
      <c r="Q696" s="74"/>
      <c r="R696" s="74"/>
      <c r="S696" s="74"/>
      <c r="T696" s="74"/>
      <c r="U696" s="74"/>
      <c r="V696" s="74"/>
      <c r="W696" s="74"/>
      <c r="X696" s="74"/>
      <c r="Y696" s="74"/>
      <c r="Z696" s="74"/>
    </row>
    <row r="697" spans="1:26" ht="15.75" customHeight="1" x14ac:dyDescent="0.45">
      <c r="A697" s="74"/>
      <c r="B697" s="74"/>
      <c r="C697" s="74"/>
      <c r="D697" s="74"/>
      <c r="E697" s="74"/>
      <c r="F697" s="74"/>
      <c r="G697" s="74"/>
      <c r="H697" s="74"/>
      <c r="I697" s="74"/>
      <c r="J697" s="74"/>
      <c r="K697" s="74"/>
      <c r="L697" s="74"/>
      <c r="M697" s="74"/>
      <c r="N697" s="74"/>
      <c r="O697" s="74"/>
      <c r="P697" s="74"/>
      <c r="Q697" s="74"/>
      <c r="R697" s="74"/>
      <c r="S697" s="74"/>
      <c r="T697" s="74"/>
      <c r="U697" s="74"/>
      <c r="V697" s="74"/>
      <c r="W697" s="74"/>
      <c r="X697" s="74"/>
      <c r="Y697" s="74"/>
      <c r="Z697" s="74"/>
    </row>
    <row r="698" spans="1:26" ht="15.75" customHeight="1" x14ac:dyDescent="0.45">
      <c r="A698" s="74"/>
      <c r="B698" s="74"/>
      <c r="C698" s="74"/>
      <c r="D698" s="74"/>
      <c r="E698" s="74"/>
      <c r="F698" s="74"/>
      <c r="G698" s="74"/>
      <c r="H698" s="74"/>
      <c r="I698" s="74"/>
      <c r="J698" s="74"/>
      <c r="K698" s="74"/>
      <c r="L698" s="74"/>
      <c r="M698" s="74"/>
      <c r="N698" s="74"/>
      <c r="O698" s="74"/>
      <c r="P698" s="74"/>
      <c r="Q698" s="74"/>
      <c r="R698" s="74"/>
      <c r="S698" s="74"/>
      <c r="T698" s="74"/>
      <c r="U698" s="74"/>
      <c r="V698" s="74"/>
      <c r="W698" s="74"/>
      <c r="X698" s="74"/>
      <c r="Y698" s="74"/>
      <c r="Z698" s="74"/>
    </row>
    <row r="699" spans="1:26" ht="15.75" customHeight="1" x14ac:dyDescent="0.45">
      <c r="A699" s="74"/>
      <c r="B699" s="74"/>
      <c r="C699" s="74"/>
      <c r="D699" s="74"/>
      <c r="E699" s="74"/>
      <c r="F699" s="74"/>
      <c r="G699" s="74"/>
      <c r="H699" s="74"/>
      <c r="I699" s="74"/>
      <c r="J699" s="74"/>
      <c r="K699" s="74"/>
      <c r="L699" s="74"/>
      <c r="M699" s="74"/>
      <c r="N699" s="74"/>
      <c r="O699" s="74"/>
      <c r="P699" s="74"/>
      <c r="Q699" s="74"/>
      <c r="R699" s="74"/>
      <c r="S699" s="74"/>
      <c r="T699" s="74"/>
      <c r="U699" s="74"/>
      <c r="V699" s="74"/>
      <c r="W699" s="74"/>
      <c r="X699" s="74"/>
      <c r="Y699" s="74"/>
      <c r="Z699" s="74"/>
    </row>
    <row r="700" spans="1:26" ht="15.75" customHeight="1" x14ac:dyDescent="0.45">
      <c r="A700" s="74"/>
      <c r="B700" s="74"/>
      <c r="C700" s="74"/>
      <c r="D700" s="74"/>
      <c r="E700" s="74"/>
      <c r="F700" s="74"/>
      <c r="G700" s="74"/>
      <c r="H700" s="74"/>
      <c r="I700" s="74"/>
      <c r="J700" s="74"/>
      <c r="K700" s="74"/>
      <c r="L700" s="74"/>
      <c r="M700" s="74"/>
      <c r="N700" s="74"/>
      <c r="O700" s="74"/>
      <c r="P700" s="74"/>
      <c r="Q700" s="74"/>
      <c r="R700" s="74"/>
      <c r="S700" s="74"/>
      <c r="T700" s="74"/>
      <c r="U700" s="74"/>
      <c r="V700" s="74"/>
      <c r="W700" s="74"/>
      <c r="X700" s="74"/>
      <c r="Y700" s="74"/>
      <c r="Z700" s="74"/>
    </row>
    <row r="701" spans="1:26" ht="15.75" customHeight="1" x14ac:dyDescent="0.45">
      <c r="A701" s="74"/>
      <c r="B701" s="74"/>
      <c r="C701" s="74"/>
      <c r="D701" s="74"/>
      <c r="E701" s="74"/>
      <c r="F701" s="74"/>
      <c r="G701" s="74"/>
      <c r="H701" s="74"/>
      <c r="I701" s="74"/>
      <c r="J701" s="74"/>
      <c r="K701" s="74"/>
      <c r="L701" s="74"/>
      <c r="M701" s="74"/>
      <c r="N701" s="74"/>
      <c r="O701" s="74"/>
      <c r="P701" s="74"/>
      <c r="Q701" s="74"/>
      <c r="R701" s="74"/>
      <c r="S701" s="74"/>
      <c r="T701" s="74"/>
      <c r="U701" s="74"/>
      <c r="V701" s="74"/>
      <c r="W701" s="74"/>
      <c r="X701" s="74"/>
      <c r="Y701" s="74"/>
      <c r="Z701" s="74"/>
    </row>
    <row r="702" spans="1:26" ht="15.75" customHeight="1" x14ac:dyDescent="0.45">
      <c r="A702" s="74"/>
      <c r="B702" s="74"/>
      <c r="C702" s="74"/>
      <c r="D702" s="74"/>
      <c r="E702" s="74"/>
      <c r="F702" s="74"/>
      <c r="G702" s="74"/>
      <c r="H702" s="74"/>
      <c r="I702" s="74"/>
      <c r="J702" s="74"/>
      <c r="K702" s="74"/>
      <c r="L702" s="74"/>
      <c r="M702" s="74"/>
      <c r="N702" s="74"/>
      <c r="O702" s="74"/>
      <c r="P702" s="74"/>
      <c r="Q702" s="74"/>
      <c r="R702" s="74"/>
      <c r="S702" s="74"/>
      <c r="T702" s="74"/>
      <c r="U702" s="74"/>
      <c r="V702" s="74"/>
      <c r="W702" s="74"/>
      <c r="X702" s="74"/>
      <c r="Y702" s="74"/>
      <c r="Z702" s="74"/>
    </row>
    <row r="703" spans="1:26" ht="15.75" customHeight="1" x14ac:dyDescent="0.45">
      <c r="A703" s="74"/>
      <c r="B703" s="74"/>
      <c r="C703" s="74"/>
      <c r="D703" s="74"/>
      <c r="E703" s="74"/>
      <c r="F703" s="74"/>
      <c r="G703" s="74"/>
      <c r="H703" s="74"/>
      <c r="I703" s="74"/>
      <c r="J703" s="74"/>
      <c r="K703" s="74"/>
      <c r="L703" s="74"/>
      <c r="M703" s="74"/>
      <c r="N703" s="74"/>
      <c r="O703" s="74"/>
      <c r="P703" s="74"/>
      <c r="Q703" s="74"/>
      <c r="R703" s="74"/>
      <c r="S703" s="74"/>
      <c r="T703" s="74"/>
      <c r="U703" s="74"/>
      <c r="V703" s="74"/>
      <c r="W703" s="74"/>
      <c r="X703" s="74"/>
      <c r="Y703" s="74"/>
      <c r="Z703" s="74"/>
    </row>
    <row r="704" spans="1:26" ht="15.75" customHeight="1" x14ac:dyDescent="0.45">
      <c r="A704" s="74"/>
      <c r="B704" s="74"/>
      <c r="C704" s="74"/>
      <c r="D704" s="74"/>
      <c r="E704" s="74"/>
      <c r="F704" s="74"/>
      <c r="G704" s="74"/>
      <c r="H704" s="74"/>
      <c r="I704" s="74"/>
      <c r="J704" s="74"/>
      <c r="K704" s="74"/>
      <c r="L704" s="74"/>
      <c r="M704" s="74"/>
      <c r="N704" s="74"/>
      <c r="O704" s="74"/>
      <c r="P704" s="74"/>
      <c r="Q704" s="74"/>
      <c r="R704" s="74"/>
      <c r="S704" s="74"/>
      <c r="T704" s="74"/>
      <c r="U704" s="74"/>
      <c r="V704" s="74"/>
      <c r="W704" s="74"/>
      <c r="X704" s="74"/>
      <c r="Y704" s="74"/>
      <c r="Z704" s="74"/>
    </row>
    <row r="705" spans="1:26" ht="15.75" customHeight="1" x14ac:dyDescent="0.45">
      <c r="A705" s="74"/>
      <c r="B705" s="74"/>
      <c r="C705" s="74"/>
      <c r="D705" s="74"/>
      <c r="E705" s="74"/>
      <c r="F705" s="74"/>
      <c r="G705" s="74"/>
      <c r="H705" s="74"/>
      <c r="I705" s="74"/>
      <c r="J705" s="74"/>
      <c r="K705" s="74"/>
      <c r="L705" s="74"/>
      <c r="M705" s="74"/>
      <c r="N705" s="74"/>
      <c r="O705" s="74"/>
      <c r="P705" s="74"/>
      <c r="Q705" s="74"/>
      <c r="R705" s="74"/>
      <c r="S705" s="74"/>
      <c r="T705" s="74"/>
      <c r="U705" s="74"/>
      <c r="V705" s="74"/>
      <c r="W705" s="74"/>
      <c r="X705" s="74"/>
      <c r="Y705" s="74"/>
      <c r="Z705" s="74"/>
    </row>
    <row r="706" spans="1:26" ht="15.75" customHeight="1" x14ac:dyDescent="0.45">
      <c r="A706" s="74"/>
      <c r="B706" s="74"/>
      <c r="C706" s="74"/>
      <c r="D706" s="74"/>
      <c r="E706" s="74"/>
      <c r="F706" s="74"/>
      <c r="G706" s="74"/>
      <c r="H706" s="74"/>
      <c r="I706" s="74"/>
      <c r="J706" s="74"/>
      <c r="K706" s="74"/>
      <c r="L706" s="74"/>
      <c r="M706" s="74"/>
      <c r="N706" s="74"/>
      <c r="O706" s="74"/>
      <c r="P706" s="74"/>
      <c r="Q706" s="74"/>
      <c r="R706" s="74"/>
      <c r="S706" s="74"/>
      <c r="T706" s="74"/>
      <c r="U706" s="74"/>
      <c r="V706" s="74"/>
      <c r="W706" s="74"/>
      <c r="X706" s="74"/>
      <c r="Y706" s="74"/>
      <c r="Z706" s="74"/>
    </row>
    <row r="707" spans="1:26" ht="15.75" customHeight="1" x14ac:dyDescent="0.45">
      <c r="A707" s="74"/>
      <c r="B707" s="74"/>
      <c r="C707" s="74"/>
      <c r="D707" s="74"/>
      <c r="E707" s="74"/>
      <c r="F707" s="74"/>
      <c r="G707" s="74"/>
      <c r="H707" s="74"/>
      <c r="I707" s="74"/>
      <c r="J707" s="74"/>
      <c r="K707" s="74"/>
      <c r="L707" s="74"/>
      <c r="M707" s="74"/>
      <c r="N707" s="74"/>
      <c r="O707" s="74"/>
      <c r="P707" s="74"/>
      <c r="Q707" s="74"/>
      <c r="R707" s="74"/>
      <c r="S707" s="74"/>
      <c r="T707" s="74"/>
      <c r="U707" s="74"/>
      <c r="V707" s="74"/>
      <c r="W707" s="74"/>
      <c r="X707" s="74"/>
      <c r="Y707" s="74"/>
      <c r="Z707" s="74"/>
    </row>
    <row r="708" spans="1:26" ht="15.75" customHeight="1" x14ac:dyDescent="0.45">
      <c r="A708" s="74"/>
      <c r="B708" s="74"/>
      <c r="C708" s="74"/>
      <c r="D708" s="74"/>
      <c r="E708" s="74"/>
      <c r="F708" s="74"/>
      <c r="G708" s="74"/>
      <c r="H708" s="74"/>
      <c r="I708" s="74"/>
      <c r="J708" s="74"/>
      <c r="K708" s="74"/>
      <c r="L708" s="74"/>
      <c r="M708" s="74"/>
      <c r="N708" s="74"/>
      <c r="O708" s="74"/>
      <c r="P708" s="74"/>
      <c r="Q708" s="74"/>
      <c r="R708" s="74"/>
      <c r="S708" s="74"/>
      <c r="T708" s="74"/>
      <c r="U708" s="74"/>
      <c r="V708" s="74"/>
      <c r="W708" s="74"/>
      <c r="X708" s="74"/>
      <c r="Y708" s="74"/>
      <c r="Z708" s="74"/>
    </row>
    <row r="709" spans="1:26" ht="15.75" customHeight="1" x14ac:dyDescent="0.45">
      <c r="A709" s="74"/>
      <c r="B709" s="74"/>
      <c r="C709" s="74"/>
      <c r="D709" s="74"/>
      <c r="E709" s="74"/>
      <c r="F709" s="74"/>
      <c r="G709" s="74"/>
      <c r="H709" s="74"/>
      <c r="I709" s="74"/>
      <c r="J709" s="74"/>
      <c r="K709" s="74"/>
      <c r="L709" s="74"/>
      <c r="M709" s="74"/>
      <c r="N709" s="74"/>
      <c r="O709" s="74"/>
      <c r="P709" s="74"/>
      <c r="Q709" s="74"/>
      <c r="R709" s="74"/>
      <c r="S709" s="74"/>
      <c r="T709" s="74"/>
      <c r="U709" s="74"/>
      <c r="V709" s="74"/>
      <c r="W709" s="74"/>
      <c r="X709" s="74"/>
      <c r="Y709" s="74"/>
      <c r="Z709" s="74"/>
    </row>
    <row r="710" spans="1:26" ht="15.75" customHeight="1" x14ac:dyDescent="0.45">
      <c r="A710" s="74"/>
      <c r="B710" s="74"/>
      <c r="C710" s="74"/>
      <c r="D710" s="74"/>
      <c r="E710" s="74"/>
      <c r="F710" s="74"/>
      <c r="G710" s="74"/>
      <c r="H710" s="74"/>
      <c r="I710" s="74"/>
      <c r="J710" s="74"/>
      <c r="K710" s="74"/>
      <c r="L710" s="74"/>
      <c r="M710" s="74"/>
      <c r="N710" s="74"/>
      <c r="O710" s="74"/>
      <c r="P710" s="74"/>
      <c r="Q710" s="74"/>
      <c r="R710" s="74"/>
      <c r="S710" s="74"/>
      <c r="T710" s="74"/>
      <c r="U710" s="74"/>
      <c r="V710" s="74"/>
      <c r="W710" s="74"/>
      <c r="X710" s="74"/>
      <c r="Y710" s="74"/>
      <c r="Z710" s="74"/>
    </row>
    <row r="711" spans="1:26" ht="15.75" customHeight="1" x14ac:dyDescent="0.45">
      <c r="A711" s="74"/>
      <c r="B711" s="74"/>
      <c r="C711" s="74"/>
      <c r="D711" s="74"/>
      <c r="E711" s="74"/>
      <c r="F711" s="74"/>
      <c r="G711" s="74"/>
      <c r="H711" s="74"/>
      <c r="I711" s="74"/>
      <c r="J711" s="74"/>
      <c r="K711" s="74"/>
      <c r="L711" s="74"/>
      <c r="M711" s="74"/>
      <c r="N711" s="74"/>
      <c r="O711" s="74"/>
      <c r="P711" s="74"/>
      <c r="Q711" s="74"/>
      <c r="R711" s="74"/>
      <c r="S711" s="74"/>
      <c r="T711" s="74"/>
      <c r="U711" s="74"/>
      <c r="V711" s="74"/>
      <c r="W711" s="74"/>
      <c r="X711" s="74"/>
      <c r="Y711" s="74"/>
      <c r="Z711" s="74"/>
    </row>
    <row r="712" spans="1:26" ht="15.75" customHeight="1" x14ac:dyDescent="0.45">
      <c r="A712" s="74"/>
      <c r="B712" s="74"/>
      <c r="C712" s="74"/>
      <c r="D712" s="74"/>
      <c r="E712" s="74"/>
      <c r="F712" s="74"/>
      <c r="G712" s="74"/>
      <c r="H712" s="74"/>
      <c r="I712" s="74"/>
      <c r="J712" s="74"/>
      <c r="K712" s="74"/>
      <c r="L712" s="74"/>
      <c r="M712" s="74"/>
      <c r="N712" s="74"/>
      <c r="O712" s="74"/>
      <c r="P712" s="74"/>
      <c r="Q712" s="74"/>
      <c r="R712" s="74"/>
      <c r="S712" s="74"/>
      <c r="T712" s="74"/>
      <c r="U712" s="74"/>
      <c r="V712" s="74"/>
      <c r="W712" s="74"/>
      <c r="X712" s="74"/>
      <c r="Y712" s="74"/>
      <c r="Z712" s="74"/>
    </row>
    <row r="713" spans="1:26" ht="15.75" customHeight="1" x14ac:dyDescent="0.45">
      <c r="A713" s="74"/>
      <c r="B713" s="74"/>
      <c r="C713" s="74"/>
      <c r="D713" s="74"/>
      <c r="E713" s="74"/>
      <c r="F713" s="74"/>
      <c r="G713" s="74"/>
      <c r="H713" s="74"/>
      <c r="I713" s="74"/>
      <c r="J713" s="74"/>
      <c r="K713" s="74"/>
      <c r="L713" s="74"/>
      <c r="M713" s="74"/>
      <c r="N713" s="74"/>
      <c r="O713" s="74"/>
      <c r="P713" s="74"/>
      <c r="Q713" s="74"/>
      <c r="R713" s="74"/>
      <c r="S713" s="74"/>
      <c r="T713" s="74"/>
      <c r="U713" s="74"/>
      <c r="V713" s="74"/>
      <c r="W713" s="74"/>
      <c r="X713" s="74"/>
      <c r="Y713" s="74"/>
      <c r="Z713" s="74"/>
    </row>
    <row r="714" spans="1:26" ht="15.75" customHeight="1" x14ac:dyDescent="0.45">
      <c r="A714" s="74"/>
      <c r="B714" s="74"/>
      <c r="C714" s="74"/>
      <c r="D714" s="74"/>
      <c r="E714" s="74"/>
      <c r="F714" s="74"/>
      <c r="G714" s="74"/>
      <c r="H714" s="74"/>
      <c r="I714" s="74"/>
      <c r="J714" s="74"/>
      <c r="K714" s="74"/>
      <c r="L714" s="74"/>
      <c r="M714" s="74"/>
      <c r="N714" s="74"/>
      <c r="O714" s="74"/>
      <c r="P714" s="74"/>
      <c r="Q714" s="74"/>
      <c r="R714" s="74"/>
      <c r="S714" s="74"/>
      <c r="T714" s="74"/>
      <c r="U714" s="74"/>
      <c r="V714" s="74"/>
      <c r="W714" s="74"/>
      <c r="X714" s="74"/>
      <c r="Y714" s="74"/>
      <c r="Z714" s="74"/>
    </row>
    <row r="715" spans="1:26" ht="15.75" customHeight="1" x14ac:dyDescent="0.45">
      <c r="A715" s="74"/>
      <c r="B715" s="74"/>
      <c r="C715" s="74"/>
      <c r="D715" s="74"/>
      <c r="E715" s="74"/>
      <c r="F715" s="74"/>
      <c r="G715" s="74"/>
      <c r="H715" s="74"/>
      <c r="I715" s="74"/>
      <c r="J715" s="74"/>
      <c r="K715" s="74"/>
      <c r="L715" s="74"/>
      <c r="M715" s="74"/>
      <c r="N715" s="74"/>
      <c r="O715" s="74"/>
      <c r="P715" s="74"/>
      <c r="Q715" s="74"/>
      <c r="R715" s="74"/>
      <c r="S715" s="74"/>
      <c r="T715" s="74"/>
      <c r="U715" s="74"/>
      <c r="V715" s="74"/>
      <c r="W715" s="74"/>
      <c r="X715" s="74"/>
      <c r="Y715" s="74"/>
      <c r="Z715" s="74"/>
    </row>
    <row r="716" spans="1:26" ht="15.75" customHeight="1" x14ac:dyDescent="0.45">
      <c r="A716" s="74"/>
      <c r="B716" s="74"/>
      <c r="C716" s="74"/>
      <c r="D716" s="74"/>
      <c r="E716" s="74"/>
      <c r="F716" s="74"/>
      <c r="G716" s="74"/>
      <c r="H716" s="74"/>
      <c r="I716" s="74"/>
      <c r="J716" s="74"/>
      <c r="K716" s="74"/>
      <c r="L716" s="74"/>
      <c r="M716" s="74"/>
      <c r="N716" s="74"/>
      <c r="O716" s="74"/>
      <c r="P716" s="74"/>
      <c r="Q716" s="74"/>
      <c r="R716" s="74"/>
      <c r="S716" s="74"/>
      <c r="T716" s="74"/>
      <c r="U716" s="74"/>
      <c r="V716" s="74"/>
      <c r="W716" s="74"/>
      <c r="X716" s="74"/>
      <c r="Y716" s="74"/>
      <c r="Z716" s="74"/>
    </row>
    <row r="717" spans="1:26" ht="15.75" customHeight="1" x14ac:dyDescent="0.45">
      <c r="A717" s="74"/>
      <c r="B717" s="74"/>
      <c r="C717" s="74"/>
      <c r="D717" s="74"/>
      <c r="E717" s="74"/>
      <c r="F717" s="74"/>
      <c r="G717" s="74"/>
      <c r="H717" s="74"/>
      <c r="I717" s="74"/>
      <c r="J717" s="74"/>
      <c r="K717" s="74"/>
      <c r="L717" s="74"/>
      <c r="M717" s="74"/>
      <c r="N717" s="74"/>
      <c r="O717" s="74"/>
      <c r="P717" s="74"/>
      <c r="Q717" s="74"/>
      <c r="R717" s="74"/>
      <c r="S717" s="74"/>
      <c r="T717" s="74"/>
      <c r="U717" s="74"/>
      <c r="V717" s="74"/>
      <c r="W717" s="74"/>
      <c r="X717" s="74"/>
      <c r="Y717" s="74"/>
      <c r="Z717" s="74"/>
    </row>
    <row r="718" spans="1:26" ht="15.75" customHeight="1" x14ac:dyDescent="0.45">
      <c r="A718" s="74"/>
      <c r="B718" s="74"/>
      <c r="C718" s="74"/>
      <c r="D718" s="74"/>
      <c r="E718" s="74"/>
      <c r="F718" s="74"/>
      <c r="G718" s="74"/>
      <c r="H718" s="74"/>
      <c r="I718" s="74"/>
      <c r="J718" s="74"/>
      <c r="K718" s="74"/>
      <c r="L718" s="74"/>
      <c r="M718" s="74"/>
      <c r="N718" s="74"/>
      <c r="O718" s="74"/>
      <c r="P718" s="74"/>
      <c r="Q718" s="74"/>
      <c r="R718" s="74"/>
      <c r="S718" s="74"/>
      <c r="T718" s="74"/>
      <c r="U718" s="74"/>
      <c r="V718" s="74"/>
      <c r="W718" s="74"/>
      <c r="X718" s="74"/>
      <c r="Y718" s="74"/>
      <c r="Z718" s="74"/>
    </row>
    <row r="719" spans="1:26" ht="15.75" customHeight="1" x14ac:dyDescent="0.45">
      <c r="A719" s="74"/>
      <c r="B719" s="74"/>
      <c r="C719" s="74"/>
      <c r="D719" s="74"/>
      <c r="E719" s="74"/>
      <c r="F719" s="74"/>
      <c r="G719" s="74"/>
      <c r="H719" s="74"/>
      <c r="I719" s="74"/>
      <c r="J719" s="74"/>
      <c r="K719" s="74"/>
      <c r="L719" s="74"/>
      <c r="M719" s="74"/>
      <c r="N719" s="74"/>
      <c r="O719" s="74"/>
      <c r="P719" s="74"/>
      <c r="Q719" s="74"/>
      <c r="R719" s="74"/>
      <c r="S719" s="74"/>
      <c r="T719" s="74"/>
      <c r="U719" s="74"/>
      <c r="V719" s="74"/>
      <c r="W719" s="74"/>
      <c r="X719" s="74"/>
      <c r="Y719" s="74"/>
      <c r="Z719" s="74"/>
    </row>
    <row r="720" spans="1:26" ht="15.75" customHeight="1" x14ac:dyDescent="0.45">
      <c r="A720" s="74"/>
      <c r="B720" s="74"/>
      <c r="C720" s="74"/>
      <c r="D720" s="74"/>
      <c r="E720" s="74"/>
      <c r="F720" s="74"/>
      <c r="G720" s="74"/>
      <c r="H720" s="74"/>
      <c r="I720" s="74"/>
      <c r="J720" s="74"/>
      <c r="K720" s="74"/>
      <c r="L720" s="74"/>
      <c r="M720" s="74"/>
      <c r="N720" s="74"/>
      <c r="O720" s="74"/>
      <c r="P720" s="74"/>
      <c r="Q720" s="74"/>
      <c r="R720" s="74"/>
      <c r="S720" s="74"/>
      <c r="T720" s="74"/>
      <c r="U720" s="74"/>
      <c r="V720" s="74"/>
      <c r="W720" s="74"/>
      <c r="X720" s="74"/>
      <c r="Y720" s="74"/>
      <c r="Z720" s="74"/>
    </row>
    <row r="721" spans="1:26" ht="15.75" customHeight="1" x14ac:dyDescent="0.45">
      <c r="A721" s="74"/>
      <c r="B721" s="74"/>
      <c r="C721" s="74"/>
      <c r="D721" s="74"/>
      <c r="E721" s="74"/>
      <c r="F721" s="74"/>
      <c r="G721" s="74"/>
      <c r="H721" s="74"/>
      <c r="I721" s="74"/>
      <c r="J721" s="74"/>
      <c r="K721" s="74"/>
      <c r="L721" s="74"/>
      <c r="M721" s="74"/>
      <c r="N721" s="74"/>
      <c r="O721" s="74"/>
      <c r="P721" s="74"/>
      <c r="Q721" s="74"/>
      <c r="R721" s="74"/>
      <c r="S721" s="74"/>
      <c r="T721" s="74"/>
      <c r="U721" s="74"/>
      <c r="V721" s="74"/>
      <c r="W721" s="74"/>
      <c r="X721" s="74"/>
      <c r="Y721" s="74"/>
      <c r="Z721" s="74"/>
    </row>
    <row r="722" spans="1:26" ht="15.75" customHeight="1" x14ac:dyDescent="0.45">
      <c r="A722" s="74"/>
      <c r="B722" s="74"/>
      <c r="C722" s="74"/>
      <c r="D722" s="74"/>
      <c r="E722" s="74"/>
      <c r="F722" s="74"/>
      <c r="G722" s="74"/>
      <c r="H722" s="74"/>
      <c r="I722" s="74"/>
      <c r="J722" s="74"/>
      <c r="K722" s="74"/>
      <c r="L722" s="74"/>
      <c r="M722" s="74"/>
      <c r="N722" s="74"/>
      <c r="O722" s="74"/>
      <c r="P722" s="74"/>
      <c r="Q722" s="74"/>
      <c r="R722" s="74"/>
      <c r="S722" s="74"/>
      <c r="T722" s="74"/>
      <c r="U722" s="74"/>
      <c r="V722" s="74"/>
      <c r="W722" s="74"/>
      <c r="X722" s="74"/>
      <c r="Y722" s="74"/>
      <c r="Z722" s="74"/>
    </row>
    <row r="723" spans="1:26" ht="15.75" customHeight="1" x14ac:dyDescent="0.45">
      <c r="A723" s="74"/>
      <c r="B723" s="74"/>
      <c r="C723" s="74"/>
      <c r="D723" s="74"/>
      <c r="E723" s="74"/>
      <c r="F723" s="74"/>
      <c r="G723" s="74"/>
      <c r="H723" s="74"/>
      <c r="I723" s="74"/>
      <c r="J723" s="74"/>
      <c r="K723" s="74"/>
      <c r="L723" s="74"/>
      <c r="M723" s="74"/>
      <c r="N723" s="74"/>
      <c r="O723" s="74"/>
      <c r="P723" s="74"/>
      <c r="Q723" s="74"/>
      <c r="R723" s="74"/>
      <c r="S723" s="74"/>
      <c r="T723" s="74"/>
      <c r="U723" s="74"/>
      <c r="V723" s="74"/>
      <c r="W723" s="74"/>
      <c r="X723" s="74"/>
      <c r="Y723" s="74"/>
      <c r="Z723" s="74"/>
    </row>
    <row r="724" spans="1:26" ht="15.75" customHeight="1" x14ac:dyDescent="0.45">
      <c r="A724" s="74"/>
      <c r="B724" s="74"/>
      <c r="C724" s="74"/>
      <c r="D724" s="74"/>
      <c r="E724" s="74"/>
      <c r="F724" s="74"/>
      <c r="G724" s="74"/>
      <c r="H724" s="74"/>
      <c r="I724" s="74"/>
      <c r="J724" s="74"/>
      <c r="K724" s="74"/>
      <c r="L724" s="74"/>
      <c r="M724" s="74"/>
      <c r="N724" s="74"/>
      <c r="O724" s="74"/>
      <c r="P724" s="74"/>
      <c r="Q724" s="74"/>
      <c r="R724" s="74"/>
      <c r="S724" s="74"/>
      <c r="T724" s="74"/>
      <c r="U724" s="74"/>
      <c r="V724" s="74"/>
      <c r="W724" s="74"/>
      <c r="X724" s="74"/>
      <c r="Y724" s="74"/>
      <c r="Z724" s="74"/>
    </row>
    <row r="725" spans="1:26" ht="15.75" customHeight="1" x14ac:dyDescent="0.45">
      <c r="A725" s="74"/>
      <c r="B725" s="74"/>
      <c r="C725" s="74"/>
      <c r="D725" s="74"/>
      <c r="E725" s="74"/>
      <c r="F725" s="74"/>
      <c r="G725" s="74"/>
      <c r="H725" s="74"/>
      <c r="I725" s="74"/>
      <c r="J725" s="74"/>
      <c r="K725" s="74"/>
      <c r="L725" s="74"/>
      <c r="M725" s="74"/>
      <c r="N725" s="74"/>
      <c r="O725" s="74"/>
      <c r="P725" s="74"/>
      <c r="Q725" s="74"/>
      <c r="R725" s="74"/>
      <c r="S725" s="74"/>
      <c r="T725" s="74"/>
      <c r="U725" s="74"/>
      <c r="V725" s="74"/>
      <c r="W725" s="74"/>
      <c r="X725" s="74"/>
      <c r="Y725" s="74"/>
      <c r="Z725" s="74"/>
    </row>
    <row r="726" spans="1:26" ht="15.75" customHeight="1" x14ac:dyDescent="0.45">
      <c r="A726" s="74"/>
      <c r="B726" s="74"/>
      <c r="C726" s="74"/>
      <c r="D726" s="74"/>
      <c r="E726" s="74"/>
      <c r="F726" s="74"/>
      <c r="G726" s="74"/>
      <c r="H726" s="74"/>
      <c r="I726" s="74"/>
      <c r="J726" s="74"/>
      <c r="K726" s="74"/>
      <c r="L726" s="74"/>
      <c r="M726" s="74"/>
      <c r="N726" s="74"/>
      <c r="O726" s="74"/>
      <c r="P726" s="74"/>
      <c r="Q726" s="74"/>
      <c r="R726" s="74"/>
      <c r="S726" s="74"/>
      <c r="T726" s="74"/>
      <c r="U726" s="74"/>
      <c r="V726" s="74"/>
      <c r="W726" s="74"/>
      <c r="X726" s="74"/>
      <c r="Y726" s="74"/>
      <c r="Z726" s="74"/>
    </row>
    <row r="727" spans="1:26" ht="15.75" customHeight="1" x14ac:dyDescent="0.45">
      <c r="A727" s="74"/>
      <c r="B727" s="74"/>
      <c r="C727" s="74"/>
      <c r="D727" s="74"/>
      <c r="E727" s="74"/>
      <c r="F727" s="74"/>
      <c r="G727" s="74"/>
      <c r="H727" s="74"/>
      <c r="I727" s="74"/>
      <c r="J727" s="74"/>
      <c r="K727" s="74"/>
      <c r="L727" s="74"/>
      <c r="M727" s="74"/>
      <c r="N727" s="74"/>
      <c r="O727" s="74"/>
      <c r="P727" s="74"/>
      <c r="Q727" s="74"/>
      <c r="R727" s="74"/>
      <c r="S727" s="74"/>
      <c r="T727" s="74"/>
      <c r="U727" s="74"/>
      <c r="V727" s="74"/>
      <c r="W727" s="74"/>
      <c r="X727" s="74"/>
      <c r="Y727" s="74"/>
      <c r="Z727" s="74"/>
    </row>
    <row r="728" spans="1:26" ht="15.75" customHeight="1" x14ac:dyDescent="0.45">
      <c r="A728" s="74"/>
      <c r="B728" s="74"/>
      <c r="C728" s="74"/>
      <c r="D728" s="74"/>
      <c r="E728" s="74"/>
      <c r="F728" s="74"/>
      <c r="G728" s="74"/>
      <c r="H728" s="74"/>
      <c r="I728" s="74"/>
      <c r="J728" s="74"/>
      <c r="K728" s="74"/>
      <c r="L728" s="74"/>
      <c r="M728" s="74"/>
      <c r="N728" s="74"/>
      <c r="O728" s="74"/>
      <c r="P728" s="74"/>
      <c r="Q728" s="74"/>
      <c r="R728" s="74"/>
      <c r="S728" s="74"/>
      <c r="T728" s="74"/>
      <c r="U728" s="74"/>
      <c r="V728" s="74"/>
      <c r="W728" s="74"/>
      <c r="X728" s="74"/>
      <c r="Y728" s="74"/>
      <c r="Z728" s="74"/>
    </row>
    <row r="729" spans="1:26" ht="15.75" customHeight="1" x14ac:dyDescent="0.45">
      <c r="A729" s="74"/>
      <c r="B729" s="74"/>
      <c r="C729" s="74"/>
      <c r="D729" s="74"/>
      <c r="E729" s="74"/>
      <c r="F729" s="74"/>
      <c r="G729" s="74"/>
      <c r="H729" s="74"/>
      <c r="I729" s="74"/>
      <c r="J729" s="74"/>
      <c r="K729" s="74"/>
      <c r="L729" s="74"/>
      <c r="M729" s="74"/>
      <c r="N729" s="74"/>
      <c r="O729" s="74"/>
      <c r="P729" s="74"/>
      <c r="Q729" s="74"/>
      <c r="R729" s="74"/>
      <c r="S729" s="74"/>
      <c r="T729" s="74"/>
      <c r="U729" s="74"/>
      <c r="V729" s="74"/>
      <c r="W729" s="74"/>
      <c r="X729" s="74"/>
      <c r="Y729" s="74"/>
      <c r="Z729" s="74"/>
    </row>
    <row r="730" spans="1:26" ht="15.75" customHeight="1" x14ac:dyDescent="0.45">
      <c r="A730" s="74"/>
      <c r="B730" s="74"/>
      <c r="C730" s="74"/>
      <c r="D730" s="74"/>
      <c r="E730" s="74"/>
      <c r="F730" s="74"/>
      <c r="G730" s="74"/>
      <c r="H730" s="74"/>
      <c r="I730" s="74"/>
      <c r="J730" s="74"/>
      <c r="K730" s="74"/>
      <c r="L730" s="74"/>
      <c r="M730" s="74"/>
      <c r="N730" s="74"/>
      <c r="O730" s="74"/>
      <c r="P730" s="74"/>
      <c r="Q730" s="74"/>
      <c r="R730" s="74"/>
      <c r="S730" s="74"/>
      <c r="T730" s="74"/>
      <c r="U730" s="74"/>
      <c r="V730" s="74"/>
      <c r="W730" s="74"/>
      <c r="X730" s="74"/>
      <c r="Y730" s="74"/>
      <c r="Z730" s="74"/>
    </row>
    <row r="731" spans="1:26" ht="15.75" customHeight="1" x14ac:dyDescent="0.45">
      <c r="A731" s="74"/>
      <c r="B731" s="74"/>
      <c r="C731" s="74"/>
      <c r="D731" s="74"/>
      <c r="E731" s="74"/>
      <c r="F731" s="74"/>
      <c r="G731" s="74"/>
      <c r="H731" s="74"/>
      <c r="I731" s="74"/>
      <c r="J731" s="74"/>
      <c r="K731" s="74"/>
      <c r="L731" s="74"/>
      <c r="M731" s="74"/>
      <c r="N731" s="74"/>
      <c r="O731" s="74"/>
      <c r="P731" s="74"/>
      <c r="Q731" s="74"/>
      <c r="R731" s="74"/>
      <c r="S731" s="74"/>
      <c r="T731" s="74"/>
      <c r="U731" s="74"/>
      <c r="V731" s="74"/>
      <c r="W731" s="74"/>
      <c r="X731" s="74"/>
      <c r="Y731" s="74"/>
      <c r="Z731" s="74"/>
    </row>
    <row r="732" spans="1:26" ht="15.75" customHeight="1" x14ac:dyDescent="0.45">
      <c r="A732" s="74"/>
      <c r="B732" s="74"/>
      <c r="C732" s="74"/>
      <c r="D732" s="74"/>
      <c r="E732" s="74"/>
      <c r="F732" s="74"/>
      <c r="G732" s="74"/>
      <c r="H732" s="74"/>
      <c r="I732" s="74"/>
      <c r="J732" s="74"/>
      <c r="K732" s="74"/>
      <c r="L732" s="74"/>
      <c r="M732" s="74"/>
      <c r="N732" s="74"/>
      <c r="O732" s="74"/>
      <c r="P732" s="74"/>
      <c r="Q732" s="74"/>
      <c r="R732" s="74"/>
      <c r="S732" s="74"/>
      <c r="T732" s="74"/>
      <c r="U732" s="74"/>
      <c r="V732" s="74"/>
      <c r="W732" s="74"/>
      <c r="X732" s="74"/>
      <c r="Y732" s="74"/>
      <c r="Z732" s="74"/>
    </row>
    <row r="733" spans="1:26" ht="15.75" customHeight="1" x14ac:dyDescent="0.45">
      <c r="A733" s="74"/>
      <c r="B733" s="74"/>
      <c r="C733" s="74"/>
      <c r="D733" s="74"/>
      <c r="E733" s="74"/>
      <c r="F733" s="74"/>
      <c r="G733" s="74"/>
      <c r="H733" s="74"/>
      <c r="I733" s="74"/>
      <c r="J733" s="74"/>
      <c r="K733" s="74"/>
      <c r="L733" s="74"/>
      <c r="M733" s="74"/>
      <c r="N733" s="74"/>
      <c r="O733" s="74"/>
      <c r="P733" s="74"/>
      <c r="Q733" s="74"/>
      <c r="R733" s="74"/>
      <c r="S733" s="74"/>
      <c r="T733" s="74"/>
      <c r="U733" s="74"/>
      <c r="V733" s="74"/>
      <c r="W733" s="74"/>
      <c r="X733" s="74"/>
      <c r="Y733" s="74"/>
      <c r="Z733" s="74"/>
    </row>
    <row r="734" spans="1:26" ht="15.75" customHeight="1" x14ac:dyDescent="0.45">
      <c r="A734" s="74"/>
      <c r="B734" s="74"/>
      <c r="C734" s="74"/>
      <c r="D734" s="74"/>
      <c r="E734" s="74"/>
      <c r="F734" s="74"/>
      <c r="G734" s="74"/>
      <c r="H734" s="74"/>
      <c r="I734" s="74"/>
      <c r="J734" s="74"/>
      <c r="K734" s="74"/>
      <c r="L734" s="74"/>
      <c r="M734" s="74"/>
      <c r="N734" s="74"/>
      <c r="O734" s="74"/>
      <c r="P734" s="74"/>
      <c r="Q734" s="74"/>
      <c r="R734" s="74"/>
      <c r="S734" s="74"/>
      <c r="T734" s="74"/>
      <c r="U734" s="74"/>
      <c r="V734" s="74"/>
      <c r="W734" s="74"/>
      <c r="X734" s="74"/>
      <c r="Y734" s="74"/>
      <c r="Z734" s="74"/>
    </row>
    <row r="735" spans="1:26" ht="15.75" customHeight="1" x14ac:dyDescent="0.45">
      <c r="A735" s="74"/>
      <c r="B735" s="74"/>
      <c r="C735" s="74"/>
      <c r="D735" s="74"/>
      <c r="E735" s="74"/>
      <c r="F735" s="74"/>
      <c r="G735" s="74"/>
      <c r="H735" s="74"/>
      <c r="I735" s="74"/>
      <c r="J735" s="74"/>
      <c r="K735" s="74"/>
      <c r="L735" s="74"/>
      <c r="M735" s="74"/>
      <c r="N735" s="74"/>
      <c r="O735" s="74"/>
      <c r="P735" s="74"/>
      <c r="Q735" s="74"/>
      <c r="R735" s="74"/>
      <c r="S735" s="74"/>
      <c r="T735" s="74"/>
      <c r="U735" s="74"/>
      <c r="V735" s="74"/>
      <c r="W735" s="74"/>
      <c r="X735" s="74"/>
      <c r="Y735" s="74"/>
      <c r="Z735" s="74"/>
    </row>
    <row r="736" spans="1:26" ht="15.75" customHeight="1" x14ac:dyDescent="0.45">
      <c r="A736" s="74"/>
      <c r="B736" s="74"/>
      <c r="C736" s="74"/>
      <c r="D736" s="74"/>
      <c r="E736" s="74"/>
      <c r="F736" s="74"/>
      <c r="G736" s="74"/>
      <c r="H736" s="74"/>
      <c r="I736" s="74"/>
      <c r="J736" s="74"/>
      <c r="K736" s="74"/>
      <c r="L736" s="74"/>
      <c r="M736" s="74"/>
      <c r="N736" s="74"/>
      <c r="O736" s="74"/>
      <c r="P736" s="74"/>
      <c r="Q736" s="74"/>
      <c r="R736" s="74"/>
      <c r="S736" s="74"/>
      <c r="T736" s="74"/>
      <c r="U736" s="74"/>
      <c r="V736" s="74"/>
      <c r="W736" s="74"/>
      <c r="X736" s="74"/>
      <c r="Y736" s="74"/>
      <c r="Z736" s="74"/>
    </row>
    <row r="737" spans="1:26" ht="15.75" customHeight="1" x14ac:dyDescent="0.45">
      <c r="A737" s="74"/>
      <c r="B737" s="74"/>
      <c r="C737" s="74"/>
      <c r="D737" s="74"/>
      <c r="E737" s="74"/>
      <c r="F737" s="74"/>
      <c r="G737" s="74"/>
      <c r="H737" s="74"/>
      <c r="I737" s="74"/>
      <c r="J737" s="74"/>
      <c r="K737" s="74"/>
      <c r="L737" s="74"/>
      <c r="M737" s="74"/>
      <c r="N737" s="74"/>
      <c r="O737" s="74"/>
      <c r="P737" s="74"/>
      <c r="Q737" s="74"/>
      <c r="R737" s="74"/>
      <c r="S737" s="74"/>
      <c r="T737" s="74"/>
      <c r="U737" s="74"/>
      <c r="V737" s="74"/>
      <c r="W737" s="74"/>
      <c r="X737" s="74"/>
      <c r="Y737" s="74"/>
      <c r="Z737" s="74"/>
    </row>
    <row r="738" spans="1:26" ht="15.75" customHeight="1" x14ac:dyDescent="0.45">
      <c r="A738" s="74"/>
      <c r="B738" s="74"/>
      <c r="C738" s="74"/>
      <c r="D738" s="74"/>
      <c r="E738" s="74"/>
      <c r="F738" s="74"/>
      <c r="G738" s="74"/>
      <c r="H738" s="74"/>
      <c r="I738" s="74"/>
      <c r="J738" s="74"/>
      <c r="K738" s="74"/>
      <c r="L738" s="74"/>
      <c r="M738" s="74"/>
      <c r="N738" s="74"/>
      <c r="O738" s="74"/>
      <c r="P738" s="74"/>
      <c r="Q738" s="74"/>
      <c r="R738" s="74"/>
      <c r="S738" s="74"/>
      <c r="T738" s="74"/>
      <c r="U738" s="74"/>
      <c r="V738" s="74"/>
      <c r="W738" s="74"/>
      <c r="X738" s="74"/>
      <c r="Y738" s="74"/>
      <c r="Z738" s="74"/>
    </row>
    <row r="739" spans="1:26" ht="15.75" customHeight="1" x14ac:dyDescent="0.45">
      <c r="A739" s="74"/>
      <c r="B739" s="74"/>
      <c r="C739" s="74"/>
      <c r="D739" s="74"/>
      <c r="E739" s="74"/>
      <c r="F739" s="74"/>
      <c r="G739" s="74"/>
      <c r="H739" s="74"/>
      <c r="I739" s="74"/>
      <c r="J739" s="74"/>
      <c r="K739" s="74"/>
      <c r="L739" s="74"/>
      <c r="M739" s="74"/>
      <c r="N739" s="74"/>
      <c r="O739" s="74"/>
      <c r="P739" s="74"/>
      <c r="Q739" s="74"/>
      <c r="R739" s="74"/>
      <c r="S739" s="74"/>
      <c r="T739" s="74"/>
      <c r="U739" s="74"/>
      <c r="V739" s="74"/>
      <c r="W739" s="74"/>
      <c r="X739" s="74"/>
      <c r="Y739" s="74"/>
      <c r="Z739" s="74"/>
    </row>
    <row r="740" spans="1:26" ht="15.75" customHeight="1" x14ac:dyDescent="0.45">
      <c r="A740" s="74"/>
      <c r="B740" s="74"/>
      <c r="C740" s="74"/>
      <c r="D740" s="74"/>
      <c r="E740" s="74"/>
      <c r="F740" s="74"/>
      <c r="G740" s="74"/>
      <c r="H740" s="74"/>
      <c r="I740" s="74"/>
      <c r="J740" s="74"/>
      <c r="K740" s="74"/>
      <c r="L740" s="74"/>
      <c r="M740" s="74"/>
      <c r="N740" s="74"/>
      <c r="O740" s="74"/>
      <c r="P740" s="74"/>
      <c r="Q740" s="74"/>
      <c r="R740" s="74"/>
      <c r="S740" s="74"/>
      <c r="T740" s="74"/>
      <c r="U740" s="74"/>
      <c r="V740" s="74"/>
      <c r="W740" s="74"/>
      <c r="X740" s="74"/>
      <c r="Y740" s="74"/>
      <c r="Z740" s="74"/>
    </row>
    <row r="741" spans="1:26" ht="15.75" customHeight="1" x14ac:dyDescent="0.45">
      <c r="A741" s="74"/>
      <c r="B741" s="74"/>
      <c r="C741" s="74"/>
      <c r="D741" s="74"/>
      <c r="E741" s="74"/>
      <c r="F741" s="74"/>
      <c r="G741" s="74"/>
      <c r="H741" s="74"/>
      <c r="I741" s="74"/>
      <c r="J741" s="74"/>
      <c r="K741" s="74"/>
      <c r="L741" s="74"/>
      <c r="M741" s="74"/>
      <c r="N741" s="74"/>
      <c r="O741" s="74"/>
      <c r="P741" s="74"/>
      <c r="Q741" s="74"/>
      <c r="R741" s="74"/>
      <c r="S741" s="74"/>
      <c r="T741" s="74"/>
      <c r="U741" s="74"/>
      <c r="V741" s="74"/>
      <c r="W741" s="74"/>
      <c r="X741" s="74"/>
      <c r="Y741" s="74"/>
      <c r="Z741" s="74"/>
    </row>
    <row r="742" spans="1:26" ht="15.75" customHeight="1" x14ac:dyDescent="0.45">
      <c r="A742" s="74"/>
      <c r="B742" s="74"/>
      <c r="C742" s="74"/>
      <c r="D742" s="74"/>
      <c r="E742" s="74"/>
      <c r="F742" s="74"/>
      <c r="G742" s="74"/>
      <c r="H742" s="74"/>
      <c r="I742" s="74"/>
      <c r="J742" s="74"/>
      <c r="K742" s="74"/>
      <c r="L742" s="74"/>
      <c r="M742" s="74"/>
      <c r="N742" s="74"/>
      <c r="O742" s="74"/>
      <c r="P742" s="74"/>
      <c r="Q742" s="74"/>
      <c r="R742" s="74"/>
      <c r="S742" s="74"/>
      <c r="T742" s="74"/>
      <c r="U742" s="74"/>
      <c r="V742" s="74"/>
      <c r="W742" s="74"/>
      <c r="X742" s="74"/>
      <c r="Y742" s="74"/>
      <c r="Z742" s="74"/>
    </row>
    <row r="743" spans="1:26" ht="15.75" customHeight="1" x14ac:dyDescent="0.45">
      <c r="A743" s="74"/>
      <c r="B743" s="74"/>
      <c r="C743" s="74"/>
      <c r="D743" s="74"/>
      <c r="E743" s="74"/>
      <c r="F743" s="74"/>
      <c r="G743" s="74"/>
      <c r="H743" s="74"/>
      <c r="I743" s="74"/>
      <c r="J743" s="74"/>
      <c r="K743" s="74"/>
      <c r="L743" s="74"/>
      <c r="M743" s="74"/>
      <c r="N743" s="74"/>
      <c r="O743" s="74"/>
      <c r="P743" s="74"/>
      <c r="Q743" s="74"/>
      <c r="R743" s="74"/>
      <c r="S743" s="74"/>
      <c r="T743" s="74"/>
      <c r="U743" s="74"/>
      <c r="V743" s="74"/>
      <c r="W743" s="74"/>
      <c r="X743" s="74"/>
      <c r="Y743" s="74"/>
      <c r="Z743" s="74"/>
    </row>
    <row r="744" spans="1:26" ht="15.75" customHeight="1" x14ac:dyDescent="0.45">
      <c r="A744" s="74"/>
      <c r="B744" s="74"/>
      <c r="C744" s="74"/>
      <c r="D744" s="74"/>
      <c r="E744" s="74"/>
      <c r="F744" s="74"/>
      <c r="G744" s="74"/>
      <c r="H744" s="74"/>
      <c r="I744" s="74"/>
      <c r="J744" s="74"/>
      <c r="K744" s="74"/>
      <c r="L744" s="74"/>
      <c r="M744" s="74"/>
      <c r="N744" s="74"/>
      <c r="O744" s="74"/>
      <c r="P744" s="74"/>
      <c r="Q744" s="74"/>
      <c r="R744" s="74"/>
      <c r="S744" s="74"/>
      <c r="T744" s="74"/>
      <c r="U744" s="74"/>
      <c r="V744" s="74"/>
      <c r="W744" s="74"/>
      <c r="X744" s="74"/>
      <c r="Y744" s="74"/>
      <c r="Z744" s="74"/>
    </row>
    <row r="745" spans="1:26" ht="15.75" customHeight="1" x14ac:dyDescent="0.45">
      <c r="A745" s="74"/>
      <c r="B745" s="74"/>
      <c r="C745" s="74"/>
      <c r="D745" s="74"/>
      <c r="E745" s="74"/>
      <c r="F745" s="74"/>
      <c r="G745" s="74"/>
      <c r="H745" s="74"/>
      <c r="I745" s="74"/>
      <c r="J745" s="74"/>
      <c r="K745" s="74"/>
      <c r="L745" s="74"/>
      <c r="M745" s="74"/>
      <c r="N745" s="74"/>
      <c r="O745" s="74"/>
      <c r="P745" s="74"/>
      <c r="Q745" s="74"/>
      <c r="R745" s="74"/>
      <c r="S745" s="74"/>
      <c r="T745" s="74"/>
      <c r="U745" s="74"/>
      <c r="V745" s="74"/>
      <c r="W745" s="74"/>
      <c r="X745" s="74"/>
      <c r="Y745" s="74"/>
      <c r="Z745" s="74"/>
    </row>
    <row r="746" spans="1:26" ht="15.75" customHeight="1" x14ac:dyDescent="0.45">
      <c r="A746" s="74"/>
      <c r="B746" s="74"/>
      <c r="C746" s="74"/>
      <c r="D746" s="74"/>
      <c r="E746" s="74"/>
      <c r="F746" s="74"/>
      <c r="G746" s="74"/>
      <c r="H746" s="74"/>
      <c r="I746" s="74"/>
      <c r="J746" s="74"/>
      <c r="K746" s="74"/>
      <c r="L746" s="74"/>
      <c r="M746" s="74"/>
      <c r="N746" s="74"/>
      <c r="O746" s="74"/>
      <c r="P746" s="74"/>
      <c r="Q746" s="74"/>
      <c r="R746" s="74"/>
      <c r="S746" s="74"/>
      <c r="T746" s="74"/>
      <c r="U746" s="74"/>
      <c r="V746" s="74"/>
      <c r="W746" s="74"/>
      <c r="X746" s="74"/>
      <c r="Y746" s="74"/>
      <c r="Z746" s="74"/>
    </row>
    <row r="747" spans="1:26" ht="15.75" customHeight="1" x14ac:dyDescent="0.45">
      <c r="A747" s="74"/>
      <c r="B747" s="74"/>
      <c r="C747" s="74"/>
      <c r="D747" s="74"/>
      <c r="E747" s="74"/>
      <c r="F747" s="74"/>
      <c r="G747" s="74"/>
      <c r="H747" s="74"/>
      <c r="I747" s="74"/>
      <c r="J747" s="74"/>
      <c r="K747" s="74"/>
      <c r="L747" s="74"/>
      <c r="M747" s="74"/>
      <c r="N747" s="74"/>
      <c r="O747" s="74"/>
      <c r="P747" s="74"/>
      <c r="Q747" s="74"/>
      <c r="R747" s="74"/>
      <c r="S747" s="74"/>
      <c r="T747" s="74"/>
      <c r="U747" s="74"/>
      <c r="V747" s="74"/>
      <c r="W747" s="74"/>
      <c r="X747" s="74"/>
      <c r="Y747" s="74"/>
      <c r="Z747" s="74"/>
    </row>
    <row r="748" spans="1:26" ht="15.75" customHeight="1" x14ac:dyDescent="0.45">
      <c r="A748" s="74"/>
      <c r="B748" s="74"/>
      <c r="C748" s="74"/>
      <c r="D748" s="74"/>
      <c r="E748" s="74"/>
      <c r="F748" s="74"/>
      <c r="G748" s="74"/>
      <c r="H748" s="74"/>
      <c r="I748" s="74"/>
      <c r="J748" s="74"/>
      <c r="K748" s="74"/>
      <c r="L748" s="74"/>
      <c r="M748" s="74"/>
      <c r="N748" s="74"/>
      <c r="O748" s="74"/>
      <c r="P748" s="74"/>
      <c r="Q748" s="74"/>
      <c r="R748" s="74"/>
      <c r="S748" s="74"/>
      <c r="T748" s="74"/>
      <c r="U748" s="74"/>
      <c r="V748" s="74"/>
      <c r="W748" s="74"/>
      <c r="X748" s="74"/>
      <c r="Y748" s="74"/>
      <c r="Z748" s="74"/>
    </row>
    <row r="749" spans="1:26" ht="15.75" customHeight="1" x14ac:dyDescent="0.45">
      <c r="A749" s="74"/>
      <c r="B749" s="74"/>
      <c r="C749" s="74"/>
      <c r="D749" s="74"/>
      <c r="E749" s="74"/>
      <c r="F749" s="74"/>
      <c r="G749" s="74"/>
      <c r="H749" s="74"/>
      <c r="I749" s="74"/>
      <c r="J749" s="74"/>
      <c r="K749" s="74"/>
      <c r="L749" s="74"/>
      <c r="M749" s="74"/>
      <c r="N749" s="74"/>
      <c r="O749" s="74"/>
      <c r="P749" s="74"/>
      <c r="Q749" s="74"/>
      <c r="R749" s="74"/>
      <c r="S749" s="74"/>
      <c r="T749" s="74"/>
      <c r="U749" s="74"/>
      <c r="V749" s="74"/>
      <c r="W749" s="74"/>
      <c r="X749" s="74"/>
      <c r="Y749" s="74"/>
      <c r="Z749" s="74"/>
    </row>
    <row r="750" spans="1:26" ht="15.75" customHeight="1" x14ac:dyDescent="0.45">
      <c r="A750" s="74"/>
      <c r="B750" s="74"/>
      <c r="C750" s="74"/>
      <c r="D750" s="74"/>
      <c r="E750" s="74"/>
      <c r="F750" s="74"/>
      <c r="G750" s="74"/>
      <c r="H750" s="74"/>
      <c r="I750" s="74"/>
      <c r="J750" s="74"/>
      <c r="K750" s="74"/>
      <c r="L750" s="74"/>
      <c r="M750" s="74"/>
      <c r="N750" s="74"/>
      <c r="O750" s="74"/>
      <c r="P750" s="74"/>
      <c r="Q750" s="74"/>
      <c r="R750" s="74"/>
      <c r="S750" s="74"/>
      <c r="T750" s="74"/>
      <c r="U750" s="74"/>
      <c r="V750" s="74"/>
      <c r="W750" s="74"/>
      <c r="X750" s="74"/>
      <c r="Y750" s="74"/>
      <c r="Z750" s="74"/>
    </row>
    <row r="751" spans="1:26" ht="15.75" customHeight="1" x14ac:dyDescent="0.45">
      <c r="A751" s="74"/>
      <c r="B751" s="74"/>
      <c r="C751" s="74"/>
      <c r="D751" s="74"/>
      <c r="E751" s="74"/>
      <c r="F751" s="74"/>
      <c r="G751" s="74"/>
      <c r="H751" s="74"/>
      <c r="I751" s="74"/>
      <c r="J751" s="74"/>
      <c r="K751" s="74"/>
      <c r="L751" s="74"/>
      <c r="M751" s="74"/>
      <c r="N751" s="74"/>
      <c r="O751" s="74"/>
      <c r="P751" s="74"/>
      <c r="Q751" s="74"/>
      <c r="R751" s="74"/>
      <c r="S751" s="74"/>
      <c r="T751" s="74"/>
      <c r="U751" s="74"/>
      <c r="V751" s="74"/>
      <c r="W751" s="74"/>
      <c r="X751" s="74"/>
      <c r="Y751" s="74"/>
      <c r="Z751" s="74"/>
    </row>
    <row r="752" spans="1:26" ht="15.75" customHeight="1" x14ac:dyDescent="0.45">
      <c r="A752" s="74"/>
      <c r="B752" s="74"/>
      <c r="C752" s="74"/>
      <c r="D752" s="74"/>
      <c r="E752" s="74"/>
      <c r="F752" s="74"/>
      <c r="G752" s="74"/>
      <c r="H752" s="74"/>
      <c r="I752" s="74"/>
      <c r="J752" s="74"/>
      <c r="K752" s="74"/>
      <c r="L752" s="74"/>
      <c r="M752" s="74"/>
      <c r="N752" s="74"/>
      <c r="O752" s="74"/>
      <c r="P752" s="74"/>
      <c r="Q752" s="74"/>
      <c r="R752" s="74"/>
      <c r="S752" s="74"/>
      <c r="T752" s="74"/>
      <c r="U752" s="74"/>
      <c r="V752" s="74"/>
      <c r="W752" s="74"/>
      <c r="X752" s="74"/>
      <c r="Y752" s="74"/>
      <c r="Z752" s="74"/>
    </row>
    <row r="753" spans="1:26" ht="15.75" customHeight="1" x14ac:dyDescent="0.45">
      <c r="A753" s="74"/>
      <c r="B753" s="74"/>
      <c r="C753" s="74"/>
      <c r="D753" s="74"/>
      <c r="E753" s="74"/>
      <c r="F753" s="74"/>
      <c r="G753" s="74"/>
      <c r="H753" s="74"/>
      <c r="I753" s="74"/>
      <c r="J753" s="74"/>
      <c r="K753" s="74"/>
      <c r="L753" s="74"/>
      <c r="M753" s="74"/>
      <c r="N753" s="74"/>
      <c r="O753" s="74"/>
      <c r="P753" s="74"/>
      <c r="Q753" s="74"/>
      <c r="R753" s="74"/>
      <c r="S753" s="74"/>
      <c r="T753" s="74"/>
      <c r="U753" s="74"/>
      <c r="V753" s="74"/>
      <c r="W753" s="74"/>
      <c r="X753" s="74"/>
      <c r="Y753" s="74"/>
      <c r="Z753" s="74"/>
    </row>
    <row r="754" spans="1:26" ht="15.75" customHeight="1" x14ac:dyDescent="0.45">
      <c r="A754" s="74"/>
      <c r="B754" s="74"/>
      <c r="C754" s="74"/>
      <c r="D754" s="74"/>
      <c r="E754" s="74"/>
      <c r="F754" s="74"/>
      <c r="G754" s="74"/>
      <c r="H754" s="74"/>
      <c r="I754" s="74"/>
      <c r="J754" s="74"/>
      <c r="K754" s="74"/>
      <c r="L754" s="74"/>
      <c r="M754" s="74"/>
      <c r="N754" s="74"/>
      <c r="O754" s="74"/>
      <c r="P754" s="74"/>
      <c r="Q754" s="74"/>
      <c r="R754" s="74"/>
      <c r="S754" s="74"/>
      <c r="T754" s="74"/>
      <c r="U754" s="74"/>
      <c r="V754" s="74"/>
      <c r="W754" s="74"/>
      <c r="X754" s="74"/>
      <c r="Y754" s="74"/>
      <c r="Z754" s="74"/>
    </row>
    <row r="755" spans="1:26" ht="15.75" customHeight="1" x14ac:dyDescent="0.45">
      <c r="A755" s="74"/>
      <c r="B755" s="74"/>
      <c r="C755" s="74"/>
      <c r="D755" s="74"/>
      <c r="E755" s="74"/>
      <c r="F755" s="74"/>
      <c r="G755" s="74"/>
      <c r="H755" s="74"/>
      <c r="I755" s="74"/>
      <c r="J755" s="74"/>
      <c r="K755" s="74"/>
      <c r="L755" s="74"/>
      <c r="M755" s="74"/>
      <c r="N755" s="74"/>
      <c r="O755" s="74"/>
      <c r="P755" s="74"/>
      <c r="Q755" s="74"/>
      <c r="R755" s="74"/>
      <c r="S755" s="74"/>
      <c r="T755" s="74"/>
      <c r="U755" s="74"/>
      <c r="V755" s="74"/>
      <c r="W755" s="74"/>
      <c r="X755" s="74"/>
      <c r="Y755" s="74"/>
      <c r="Z755" s="74"/>
    </row>
    <row r="756" spans="1:26" ht="15.75" customHeight="1" x14ac:dyDescent="0.45">
      <c r="A756" s="74"/>
      <c r="B756" s="74"/>
      <c r="C756" s="74"/>
      <c r="D756" s="74"/>
      <c r="E756" s="74"/>
      <c r="F756" s="74"/>
      <c r="G756" s="74"/>
      <c r="H756" s="74"/>
      <c r="I756" s="74"/>
      <c r="J756" s="74"/>
      <c r="K756" s="74"/>
      <c r="L756" s="74"/>
      <c r="M756" s="74"/>
      <c r="N756" s="74"/>
      <c r="O756" s="74"/>
      <c r="P756" s="74"/>
      <c r="Q756" s="74"/>
      <c r="R756" s="74"/>
      <c r="S756" s="74"/>
      <c r="T756" s="74"/>
      <c r="U756" s="74"/>
      <c r="V756" s="74"/>
      <c r="W756" s="74"/>
      <c r="X756" s="74"/>
      <c r="Y756" s="74"/>
      <c r="Z756" s="74"/>
    </row>
    <row r="757" spans="1:26" ht="15.75" customHeight="1" x14ac:dyDescent="0.45">
      <c r="A757" s="74"/>
      <c r="B757" s="74"/>
      <c r="C757" s="74"/>
      <c r="D757" s="74"/>
      <c r="E757" s="74"/>
      <c r="F757" s="74"/>
      <c r="G757" s="74"/>
      <c r="H757" s="74"/>
      <c r="I757" s="74"/>
      <c r="J757" s="74"/>
      <c r="K757" s="74"/>
      <c r="L757" s="74"/>
      <c r="M757" s="74"/>
      <c r="N757" s="74"/>
      <c r="O757" s="74"/>
      <c r="P757" s="74"/>
      <c r="Q757" s="74"/>
      <c r="R757" s="74"/>
      <c r="S757" s="74"/>
      <c r="T757" s="74"/>
      <c r="U757" s="74"/>
      <c r="V757" s="74"/>
      <c r="W757" s="74"/>
      <c r="X757" s="74"/>
      <c r="Y757" s="74"/>
      <c r="Z757" s="74"/>
    </row>
    <row r="758" spans="1:26" ht="15.75" customHeight="1" x14ac:dyDescent="0.45">
      <c r="A758" s="74"/>
      <c r="B758" s="74"/>
      <c r="C758" s="74"/>
      <c r="D758" s="74"/>
      <c r="E758" s="74"/>
      <c r="F758" s="74"/>
      <c r="G758" s="74"/>
      <c r="H758" s="74"/>
      <c r="I758" s="74"/>
      <c r="J758" s="74"/>
      <c r="K758" s="74"/>
      <c r="L758" s="74"/>
      <c r="M758" s="74"/>
      <c r="N758" s="74"/>
      <c r="O758" s="74"/>
      <c r="P758" s="74"/>
      <c r="Q758" s="74"/>
      <c r="R758" s="74"/>
      <c r="S758" s="74"/>
      <c r="T758" s="74"/>
      <c r="U758" s="74"/>
      <c r="V758" s="74"/>
      <c r="W758" s="74"/>
      <c r="X758" s="74"/>
      <c r="Y758" s="74"/>
      <c r="Z758" s="74"/>
    </row>
    <row r="759" spans="1:26" ht="15.75" customHeight="1" x14ac:dyDescent="0.45">
      <c r="A759" s="74"/>
      <c r="B759" s="74"/>
      <c r="C759" s="74"/>
      <c r="D759" s="74"/>
      <c r="E759" s="74"/>
      <c r="F759" s="74"/>
      <c r="G759" s="74"/>
      <c r="H759" s="74"/>
      <c r="I759" s="74"/>
      <c r="J759" s="74"/>
      <c r="K759" s="74"/>
      <c r="L759" s="74"/>
      <c r="M759" s="74"/>
      <c r="N759" s="74"/>
      <c r="O759" s="74"/>
      <c r="P759" s="74"/>
      <c r="Q759" s="74"/>
      <c r="R759" s="74"/>
      <c r="S759" s="74"/>
      <c r="T759" s="74"/>
      <c r="U759" s="74"/>
      <c r="V759" s="74"/>
      <c r="W759" s="74"/>
      <c r="X759" s="74"/>
      <c r="Y759" s="74"/>
      <c r="Z759" s="74"/>
    </row>
    <row r="760" spans="1:26" ht="15.75" customHeight="1" x14ac:dyDescent="0.45">
      <c r="A760" s="74"/>
      <c r="B760" s="74"/>
      <c r="C760" s="74"/>
      <c r="D760" s="74"/>
      <c r="E760" s="74"/>
      <c r="F760" s="74"/>
      <c r="G760" s="74"/>
      <c r="H760" s="74"/>
      <c r="I760" s="74"/>
      <c r="J760" s="74"/>
      <c r="K760" s="74"/>
      <c r="L760" s="74"/>
      <c r="M760" s="74"/>
      <c r="N760" s="74"/>
      <c r="O760" s="74"/>
      <c r="P760" s="74"/>
      <c r="Q760" s="74"/>
      <c r="R760" s="74"/>
      <c r="S760" s="74"/>
      <c r="T760" s="74"/>
      <c r="U760" s="74"/>
      <c r="V760" s="74"/>
      <c r="W760" s="74"/>
      <c r="X760" s="74"/>
      <c r="Y760" s="74"/>
      <c r="Z760" s="74"/>
    </row>
    <row r="761" spans="1:26" ht="15.75" customHeight="1" x14ac:dyDescent="0.45">
      <c r="A761" s="74"/>
      <c r="B761" s="74"/>
      <c r="C761" s="74"/>
      <c r="D761" s="74"/>
      <c r="E761" s="74"/>
      <c r="F761" s="74"/>
      <c r="G761" s="74"/>
      <c r="H761" s="74"/>
      <c r="I761" s="74"/>
      <c r="J761" s="74"/>
      <c r="K761" s="74"/>
      <c r="L761" s="74"/>
      <c r="M761" s="74"/>
      <c r="N761" s="74"/>
      <c r="O761" s="74"/>
      <c r="P761" s="74"/>
      <c r="Q761" s="74"/>
      <c r="R761" s="74"/>
      <c r="S761" s="74"/>
      <c r="T761" s="74"/>
      <c r="U761" s="74"/>
      <c r="V761" s="74"/>
      <c r="W761" s="74"/>
      <c r="X761" s="74"/>
      <c r="Y761" s="74"/>
      <c r="Z761" s="74"/>
    </row>
    <row r="762" spans="1:26" ht="15.75" customHeight="1" x14ac:dyDescent="0.45">
      <c r="A762" s="74"/>
      <c r="B762" s="74"/>
      <c r="C762" s="74"/>
      <c r="D762" s="74"/>
      <c r="E762" s="74"/>
      <c r="F762" s="74"/>
      <c r="G762" s="74"/>
      <c r="H762" s="74"/>
      <c r="I762" s="74"/>
      <c r="J762" s="74"/>
      <c r="K762" s="74"/>
      <c r="L762" s="74"/>
      <c r="M762" s="74"/>
      <c r="N762" s="74"/>
      <c r="O762" s="74"/>
      <c r="P762" s="74"/>
      <c r="Q762" s="74"/>
      <c r="R762" s="74"/>
      <c r="S762" s="74"/>
      <c r="T762" s="74"/>
      <c r="U762" s="74"/>
      <c r="V762" s="74"/>
      <c r="W762" s="74"/>
      <c r="X762" s="74"/>
      <c r="Y762" s="74"/>
      <c r="Z762" s="74"/>
    </row>
    <row r="763" spans="1:26" ht="15.75" customHeight="1" x14ac:dyDescent="0.45">
      <c r="A763" s="74"/>
      <c r="B763" s="74"/>
      <c r="C763" s="74"/>
      <c r="D763" s="74"/>
      <c r="E763" s="74"/>
      <c r="F763" s="74"/>
      <c r="G763" s="74"/>
      <c r="H763" s="74"/>
      <c r="I763" s="74"/>
      <c r="J763" s="74"/>
      <c r="K763" s="74"/>
      <c r="L763" s="74"/>
      <c r="M763" s="74"/>
      <c r="N763" s="74"/>
      <c r="O763" s="74"/>
      <c r="P763" s="74"/>
      <c r="Q763" s="74"/>
      <c r="R763" s="74"/>
      <c r="S763" s="74"/>
      <c r="T763" s="74"/>
      <c r="U763" s="74"/>
      <c r="V763" s="74"/>
      <c r="W763" s="74"/>
      <c r="X763" s="74"/>
      <c r="Y763" s="74"/>
      <c r="Z763" s="74"/>
    </row>
    <row r="764" spans="1:26" ht="15.75" customHeight="1" x14ac:dyDescent="0.45">
      <c r="A764" s="74"/>
      <c r="B764" s="74"/>
      <c r="C764" s="74"/>
      <c r="D764" s="74"/>
      <c r="E764" s="74"/>
      <c r="F764" s="74"/>
      <c r="G764" s="74"/>
      <c r="H764" s="74"/>
      <c r="I764" s="74"/>
      <c r="J764" s="74"/>
      <c r="K764" s="74"/>
      <c r="L764" s="74"/>
      <c r="M764" s="74"/>
      <c r="N764" s="74"/>
      <c r="O764" s="74"/>
      <c r="P764" s="74"/>
      <c r="Q764" s="74"/>
      <c r="R764" s="74"/>
      <c r="S764" s="74"/>
      <c r="T764" s="74"/>
      <c r="U764" s="74"/>
      <c r="V764" s="74"/>
      <c r="W764" s="74"/>
      <c r="X764" s="74"/>
      <c r="Y764" s="74"/>
      <c r="Z764" s="74"/>
    </row>
    <row r="765" spans="1:26" ht="15.75" customHeight="1" x14ac:dyDescent="0.45">
      <c r="A765" s="74"/>
      <c r="B765" s="74"/>
      <c r="C765" s="74"/>
      <c r="D765" s="74"/>
      <c r="E765" s="74"/>
      <c r="F765" s="74"/>
      <c r="G765" s="74"/>
      <c r="H765" s="74"/>
      <c r="I765" s="74"/>
      <c r="J765" s="74"/>
      <c r="K765" s="74"/>
      <c r="L765" s="74"/>
      <c r="M765" s="74"/>
      <c r="N765" s="74"/>
      <c r="O765" s="74"/>
      <c r="P765" s="74"/>
      <c r="Q765" s="74"/>
      <c r="R765" s="74"/>
      <c r="S765" s="74"/>
      <c r="T765" s="74"/>
      <c r="U765" s="74"/>
      <c r="V765" s="74"/>
      <c r="W765" s="74"/>
      <c r="X765" s="74"/>
      <c r="Y765" s="74"/>
      <c r="Z765" s="74"/>
    </row>
    <row r="766" spans="1:26" ht="15.75" customHeight="1" x14ac:dyDescent="0.45">
      <c r="A766" s="74"/>
      <c r="B766" s="74"/>
      <c r="C766" s="74"/>
      <c r="D766" s="74"/>
      <c r="E766" s="74"/>
      <c r="F766" s="74"/>
      <c r="G766" s="74"/>
      <c r="H766" s="74"/>
      <c r="I766" s="74"/>
      <c r="J766" s="74"/>
      <c r="K766" s="74"/>
      <c r="L766" s="74"/>
      <c r="M766" s="74"/>
      <c r="N766" s="74"/>
      <c r="O766" s="74"/>
      <c r="P766" s="74"/>
      <c r="Q766" s="74"/>
      <c r="R766" s="74"/>
      <c r="S766" s="74"/>
      <c r="T766" s="74"/>
      <c r="U766" s="74"/>
      <c r="V766" s="74"/>
      <c r="W766" s="74"/>
      <c r="X766" s="74"/>
      <c r="Y766" s="74"/>
      <c r="Z766" s="74"/>
    </row>
    <row r="767" spans="1:26" ht="15.75" customHeight="1" x14ac:dyDescent="0.45">
      <c r="A767" s="74"/>
      <c r="B767" s="74"/>
      <c r="C767" s="74"/>
      <c r="D767" s="74"/>
      <c r="E767" s="74"/>
      <c r="F767" s="74"/>
      <c r="G767" s="74"/>
      <c r="H767" s="74"/>
      <c r="I767" s="74"/>
      <c r="J767" s="74"/>
      <c r="K767" s="74"/>
      <c r="L767" s="74"/>
      <c r="M767" s="74"/>
      <c r="N767" s="74"/>
      <c r="O767" s="74"/>
      <c r="P767" s="74"/>
      <c r="Q767" s="74"/>
      <c r="R767" s="74"/>
      <c r="S767" s="74"/>
      <c r="T767" s="74"/>
      <c r="U767" s="74"/>
      <c r="V767" s="74"/>
      <c r="W767" s="74"/>
      <c r="X767" s="74"/>
      <c r="Y767" s="74"/>
      <c r="Z767" s="74"/>
    </row>
    <row r="768" spans="1:26" ht="15.75" customHeight="1" x14ac:dyDescent="0.45">
      <c r="A768" s="74"/>
      <c r="B768" s="74"/>
      <c r="C768" s="74"/>
      <c r="D768" s="74"/>
      <c r="E768" s="74"/>
      <c r="F768" s="74"/>
      <c r="G768" s="74"/>
      <c r="H768" s="74"/>
      <c r="I768" s="74"/>
      <c r="J768" s="74"/>
      <c r="K768" s="74"/>
      <c r="L768" s="74"/>
      <c r="M768" s="74"/>
      <c r="N768" s="74"/>
      <c r="O768" s="74"/>
      <c r="P768" s="74"/>
      <c r="Q768" s="74"/>
      <c r="R768" s="74"/>
      <c r="S768" s="74"/>
      <c r="T768" s="74"/>
      <c r="U768" s="74"/>
      <c r="V768" s="74"/>
      <c r="W768" s="74"/>
      <c r="X768" s="74"/>
      <c r="Y768" s="74"/>
      <c r="Z768" s="74"/>
    </row>
    <row r="769" spans="1:26" ht="15.75" customHeight="1" x14ac:dyDescent="0.45">
      <c r="A769" s="74"/>
      <c r="B769" s="74"/>
      <c r="C769" s="74"/>
      <c r="D769" s="74"/>
      <c r="E769" s="74"/>
      <c r="F769" s="74"/>
      <c r="G769" s="74"/>
      <c r="H769" s="74"/>
      <c r="I769" s="74"/>
      <c r="J769" s="74"/>
      <c r="K769" s="74"/>
      <c r="L769" s="74"/>
      <c r="M769" s="74"/>
      <c r="N769" s="74"/>
      <c r="O769" s="74"/>
      <c r="P769" s="74"/>
      <c r="Q769" s="74"/>
      <c r="R769" s="74"/>
      <c r="S769" s="74"/>
      <c r="T769" s="74"/>
      <c r="U769" s="74"/>
      <c r="V769" s="74"/>
      <c r="W769" s="74"/>
      <c r="X769" s="74"/>
      <c r="Y769" s="74"/>
      <c r="Z769" s="74"/>
    </row>
    <row r="770" spans="1:26" ht="15.75" customHeight="1" x14ac:dyDescent="0.45">
      <c r="A770" s="74"/>
      <c r="B770" s="74"/>
      <c r="C770" s="74"/>
      <c r="D770" s="74"/>
      <c r="E770" s="74"/>
      <c r="F770" s="74"/>
      <c r="G770" s="74"/>
      <c r="H770" s="74"/>
      <c r="I770" s="74"/>
      <c r="J770" s="74"/>
      <c r="K770" s="74"/>
      <c r="L770" s="74"/>
      <c r="M770" s="74"/>
      <c r="N770" s="74"/>
      <c r="O770" s="74"/>
      <c r="P770" s="74"/>
      <c r="Q770" s="74"/>
      <c r="R770" s="74"/>
      <c r="S770" s="74"/>
      <c r="T770" s="74"/>
      <c r="U770" s="74"/>
      <c r="V770" s="74"/>
      <c r="W770" s="74"/>
      <c r="X770" s="74"/>
      <c r="Y770" s="74"/>
      <c r="Z770" s="74"/>
    </row>
    <row r="771" spans="1:26" ht="15.75" customHeight="1" x14ac:dyDescent="0.45">
      <c r="A771" s="74"/>
      <c r="B771" s="74"/>
      <c r="C771" s="74"/>
      <c r="D771" s="74"/>
      <c r="E771" s="74"/>
      <c r="F771" s="74"/>
      <c r="G771" s="74"/>
      <c r="H771" s="74"/>
      <c r="I771" s="74"/>
      <c r="J771" s="74"/>
      <c r="K771" s="74"/>
      <c r="L771" s="74"/>
      <c r="M771" s="74"/>
      <c r="N771" s="74"/>
      <c r="O771" s="74"/>
      <c r="P771" s="74"/>
      <c r="Q771" s="74"/>
      <c r="R771" s="74"/>
      <c r="S771" s="74"/>
      <c r="T771" s="74"/>
      <c r="U771" s="74"/>
      <c r="V771" s="74"/>
      <c r="W771" s="74"/>
      <c r="X771" s="74"/>
      <c r="Y771" s="74"/>
      <c r="Z771" s="74"/>
    </row>
    <row r="772" spans="1:26" ht="15.75" customHeight="1" x14ac:dyDescent="0.45">
      <c r="A772" s="74"/>
      <c r="B772" s="74"/>
      <c r="C772" s="74"/>
      <c r="D772" s="74"/>
      <c r="E772" s="74"/>
      <c r="F772" s="74"/>
      <c r="G772" s="74"/>
      <c r="H772" s="74"/>
      <c r="I772" s="74"/>
      <c r="J772" s="74"/>
      <c r="K772" s="74"/>
      <c r="L772" s="74"/>
      <c r="M772" s="74"/>
      <c r="N772" s="74"/>
      <c r="O772" s="74"/>
      <c r="P772" s="74"/>
      <c r="Q772" s="74"/>
      <c r="R772" s="74"/>
      <c r="S772" s="74"/>
      <c r="T772" s="74"/>
      <c r="U772" s="74"/>
      <c r="V772" s="74"/>
      <c r="W772" s="74"/>
      <c r="X772" s="74"/>
      <c r="Y772" s="74"/>
      <c r="Z772" s="74"/>
    </row>
    <row r="773" spans="1:26" ht="15.75" customHeight="1" x14ac:dyDescent="0.45">
      <c r="A773" s="74"/>
      <c r="B773" s="74"/>
      <c r="C773" s="74"/>
      <c r="D773" s="74"/>
      <c r="E773" s="74"/>
      <c r="F773" s="74"/>
      <c r="G773" s="74"/>
      <c r="H773" s="74"/>
      <c r="I773" s="74"/>
      <c r="J773" s="74"/>
      <c r="K773" s="74"/>
      <c r="L773" s="74"/>
      <c r="M773" s="74"/>
      <c r="N773" s="74"/>
      <c r="O773" s="74"/>
      <c r="P773" s="74"/>
      <c r="Q773" s="74"/>
      <c r="R773" s="74"/>
      <c r="S773" s="74"/>
      <c r="T773" s="74"/>
      <c r="U773" s="74"/>
      <c r="V773" s="74"/>
      <c r="W773" s="74"/>
      <c r="X773" s="74"/>
      <c r="Y773" s="74"/>
      <c r="Z773" s="74"/>
    </row>
    <row r="774" spans="1:26" ht="15.75" customHeight="1" x14ac:dyDescent="0.45">
      <c r="A774" s="74"/>
      <c r="B774" s="74"/>
      <c r="C774" s="74"/>
      <c r="D774" s="74"/>
      <c r="E774" s="74"/>
      <c r="F774" s="74"/>
      <c r="G774" s="74"/>
      <c r="H774" s="74"/>
      <c r="I774" s="74"/>
      <c r="J774" s="74"/>
      <c r="K774" s="74"/>
      <c r="L774" s="74"/>
      <c r="M774" s="74"/>
      <c r="N774" s="74"/>
      <c r="O774" s="74"/>
      <c r="P774" s="74"/>
      <c r="Q774" s="74"/>
      <c r="R774" s="74"/>
      <c r="S774" s="74"/>
      <c r="T774" s="74"/>
      <c r="U774" s="74"/>
      <c r="V774" s="74"/>
      <c r="W774" s="74"/>
      <c r="X774" s="74"/>
      <c r="Y774" s="74"/>
      <c r="Z774" s="74"/>
    </row>
    <row r="775" spans="1:26" ht="15.75" customHeight="1" x14ac:dyDescent="0.45">
      <c r="A775" s="74"/>
      <c r="B775" s="74"/>
      <c r="C775" s="74"/>
      <c r="D775" s="74"/>
      <c r="E775" s="74"/>
      <c r="F775" s="74"/>
      <c r="G775" s="74"/>
      <c r="H775" s="74"/>
      <c r="I775" s="74"/>
      <c r="J775" s="74"/>
      <c r="K775" s="74"/>
      <c r="L775" s="74"/>
      <c r="M775" s="74"/>
      <c r="N775" s="74"/>
      <c r="O775" s="74"/>
      <c r="P775" s="74"/>
      <c r="Q775" s="74"/>
      <c r="R775" s="74"/>
      <c r="S775" s="74"/>
      <c r="T775" s="74"/>
      <c r="U775" s="74"/>
      <c r="V775" s="74"/>
      <c r="W775" s="74"/>
      <c r="X775" s="74"/>
      <c r="Y775" s="74"/>
      <c r="Z775" s="74"/>
    </row>
    <row r="776" spans="1:26" ht="15.75" customHeight="1" x14ac:dyDescent="0.45">
      <c r="A776" s="74"/>
      <c r="B776" s="74"/>
      <c r="C776" s="74"/>
      <c r="D776" s="74"/>
      <c r="E776" s="74"/>
      <c r="F776" s="74"/>
      <c r="G776" s="74"/>
      <c r="H776" s="74"/>
      <c r="I776" s="74"/>
      <c r="J776" s="74"/>
      <c r="K776" s="74"/>
      <c r="L776" s="74"/>
      <c r="M776" s="74"/>
      <c r="N776" s="74"/>
      <c r="O776" s="74"/>
      <c r="P776" s="74"/>
      <c r="Q776" s="74"/>
      <c r="R776" s="74"/>
      <c r="S776" s="74"/>
      <c r="T776" s="74"/>
      <c r="U776" s="74"/>
      <c r="V776" s="74"/>
      <c r="W776" s="74"/>
      <c r="X776" s="74"/>
      <c r="Y776" s="74"/>
      <c r="Z776" s="74"/>
    </row>
    <row r="777" spans="1:26" ht="15.75" customHeight="1" x14ac:dyDescent="0.45">
      <c r="A777" s="74"/>
      <c r="B777" s="74"/>
      <c r="C777" s="74"/>
      <c r="D777" s="74"/>
      <c r="E777" s="74"/>
      <c r="F777" s="74"/>
      <c r="G777" s="74"/>
      <c r="H777" s="74"/>
      <c r="I777" s="74"/>
      <c r="J777" s="74"/>
      <c r="K777" s="74"/>
      <c r="L777" s="74"/>
      <c r="M777" s="74"/>
      <c r="N777" s="74"/>
      <c r="O777" s="74"/>
      <c r="P777" s="74"/>
      <c r="Q777" s="74"/>
      <c r="R777" s="74"/>
      <c r="S777" s="74"/>
      <c r="T777" s="74"/>
      <c r="U777" s="74"/>
      <c r="V777" s="74"/>
      <c r="W777" s="74"/>
      <c r="X777" s="74"/>
      <c r="Y777" s="74"/>
      <c r="Z777" s="74"/>
    </row>
    <row r="778" spans="1:26" ht="15.75" customHeight="1" x14ac:dyDescent="0.45">
      <c r="A778" s="74"/>
      <c r="B778" s="74"/>
      <c r="C778" s="74"/>
      <c r="D778" s="74"/>
      <c r="E778" s="74"/>
      <c r="F778" s="74"/>
      <c r="G778" s="74"/>
      <c r="H778" s="74"/>
      <c r="I778" s="74"/>
      <c r="J778" s="74"/>
      <c r="K778" s="74"/>
      <c r="L778" s="74"/>
      <c r="M778" s="74"/>
      <c r="N778" s="74"/>
      <c r="O778" s="74"/>
      <c r="P778" s="74"/>
      <c r="Q778" s="74"/>
      <c r="R778" s="74"/>
      <c r="S778" s="74"/>
      <c r="T778" s="74"/>
      <c r="U778" s="74"/>
      <c r="V778" s="74"/>
      <c r="W778" s="74"/>
      <c r="X778" s="74"/>
      <c r="Y778" s="74"/>
      <c r="Z778" s="74"/>
    </row>
    <row r="779" spans="1:26" ht="15.75" customHeight="1" x14ac:dyDescent="0.45">
      <c r="A779" s="74"/>
      <c r="B779" s="74"/>
      <c r="C779" s="74"/>
      <c r="D779" s="74"/>
      <c r="E779" s="74"/>
      <c r="F779" s="74"/>
      <c r="G779" s="74"/>
      <c r="H779" s="74"/>
      <c r="I779" s="74"/>
      <c r="J779" s="74"/>
      <c r="K779" s="74"/>
      <c r="L779" s="74"/>
      <c r="M779" s="74"/>
      <c r="N779" s="74"/>
      <c r="O779" s="74"/>
      <c r="P779" s="74"/>
      <c r="Q779" s="74"/>
      <c r="R779" s="74"/>
      <c r="S779" s="74"/>
      <c r="T779" s="74"/>
      <c r="U779" s="74"/>
      <c r="V779" s="74"/>
      <c r="W779" s="74"/>
      <c r="X779" s="74"/>
      <c r="Y779" s="74"/>
      <c r="Z779" s="74"/>
    </row>
    <row r="780" spans="1:26" ht="15.75" customHeight="1" x14ac:dyDescent="0.45">
      <c r="A780" s="74"/>
      <c r="B780" s="74"/>
      <c r="C780" s="74"/>
      <c r="D780" s="74"/>
      <c r="E780" s="74"/>
      <c r="F780" s="74"/>
      <c r="G780" s="74"/>
      <c r="H780" s="74"/>
      <c r="I780" s="74"/>
      <c r="J780" s="74"/>
      <c r="K780" s="74"/>
      <c r="L780" s="74"/>
      <c r="M780" s="74"/>
      <c r="N780" s="74"/>
      <c r="O780" s="74"/>
      <c r="P780" s="74"/>
      <c r="Q780" s="74"/>
      <c r="R780" s="74"/>
      <c r="S780" s="74"/>
      <c r="T780" s="74"/>
      <c r="U780" s="74"/>
      <c r="V780" s="74"/>
      <c r="W780" s="74"/>
      <c r="X780" s="74"/>
      <c r="Y780" s="74"/>
      <c r="Z780" s="74"/>
    </row>
    <row r="781" spans="1:26" ht="15.75" customHeight="1" x14ac:dyDescent="0.45">
      <c r="A781" s="74"/>
      <c r="B781" s="74"/>
      <c r="C781" s="74"/>
      <c r="D781" s="74"/>
      <c r="E781" s="74"/>
      <c r="F781" s="74"/>
      <c r="G781" s="74"/>
      <c r="H781" s="74"/>
      <c r="I781" s="74"/>
      <c r="J781" s="74"/>
      <c r="K781" s="74"/>
      <c r="L781" s="74"/>
      <c r="M781" s="74"/>
      <c r="N781" s="74"/>
      <c r="O781" s="74"/>
      <c r="P781" s="74"/>
      <c r="Q781" s="74"/>
      <c r="R781" s="74"/>
      <c r="S781" s="74"/>
      <c r="T781" s="74"/>
      <c r="U781" s="74"/>
      <c r="V781" s="74"/>
      <c r="W781" s="74"/>
      <c r="X781" s="74"/>
      <c r="Y781" s="74"/>
      <c r="Z781" s="74"/>
    </row>
    <row r="782" spans="1:26" ht="15.75" customHeight="1" x14ac:dyDescent="0.45">
      <c r="A782" s="74"/>
      <c r="B782" s="74"/>
      <c r="C782" s="74"/>
      <c r="D782" s="74"/>
      <c r="E782" s="74"/>
      <c r="F782" s="74"/>
      <c r="G782" s="74"/>
      <c r="H782" s="74"/>
      <c r="I782" s="74"/>
      <c r="J782" s="74"/>
      <c r="K782" s="74"/>
      <c r="L782" s="74"/>
      <c r="M782" s="74"/>
      <c r="N782" s="74"/>
      <c r="O782" s="74"/>
      <c r="P782" s="74"/>
      <c r="Q782" s="74"/>
      <c r="R782" s="74"/>
      <c r="S782" s="74"/>
      <c r="T782" s="74"/>
      <c r="U782" s="74"/>
      <c r="V782" s="74"/>
      <c r="W782" s="74"/>
      <c r="X782" s="74"/>
      <c r="Y782" s="74"/>
      <c r="Z782" s="74"/>
    </row>
    <row r="783" spans="1:26" ht="15.75" customHeight="1" x14ac:dyDescent="0.45">
      <c r="A783" s="74"/>
      <c r="B783" s="74"/>
      <c r="C783" s="74"/>
      <c r="D783" s="74"/>
      <c r="E783" s="74"/>
      <c r="F783" s="74"/>
      <c r="G783" s="74"/>
      <c r="H783" s="74"/>
      <c r="I783" s="74"/>
      <c r="J783" s="74"/>
      <c r="K783" s="74"/>
      <c r="L783" s="74"/>
      <c r="M783" s="74"/>
      <c r="N783" s="74"/>
      <c r="O783" s="74"/>
      <c r="P783" s="74"/>
      <c r="Q783" s="74"/>
      <c r="R783" s="74"/>
      <c r="S783" s="74"/>
      <c r="T783" s="74"/>
      <c r="U783" s="74"/>
      <c r="V783" s="74"/>
      <c r="W783" s="74"/>
      <c r="X783" s="74"/>
      <c r="Y783" s="74"/>
      <c r="Z783" s="74"/>
    </row>
    <row r="784" spans="1:26" ht="15.75" customHeight="1" x14ac:dyDescent="0.45">
      <c r="A784" s="74"/>
      <c r="B784" s="74"/>
      <c r="C784" s="74"/>
      <c r="D784" s="74"/>
      <c r="E784" s="74"/>
      <c r="F784" s="74"/>
      <c r="G784" s="74"/>
      <c r="H784" s="74"/>
      <c r="I784" s="74"/>
      <c r="J784" s="74"/>
      <c r="K784" s="74"/>
      <c r="L784" s="74"/>
      <c r="M784" s="74"/>
      <c r="N784" s="74"/>
      <c r="O784" s="74"/>
      <c r="P784" s="74"/>
      <c r="Q784" s="74"/>
      <c r="R784" s="74"/>
      <c r="S784" s="74"/>
      <c r="T784" s="74"/>
      <c r="U784" s="74"/>
      <c r="V784" s="74"/>
      <c r="W784" s="74"/>
      <c r="X784" s="74"/>
      <c r="Y784" s="74"/>
      <c r="Z784" s="74"/>
    </row>
    <row r="785" spans="1:26" ht="15.75" customHeight="1" x14ac:dyDescent="0.45">
      <c r="A785" s="74"/>
      <c r="B785" s="74"/>
      <c r="C785" s="74"/>
      <c r="D785" s="74"/>
      <c r="E785" s="74"/>
      <c r="F785" s="74"/>
      <c r="G785" s="74"/>
      <c r="H785" s="74"/>
      <c r="I785" s="74"/>
      <c r="J785" s="74"/>
      <c r="K785" s="74"/>
      <c r="L785" s="74"/>
      <c r="M785" s="74"/>
      <c r="N785" s="74"/>
      <c r="O785" s="74"/>
      <c r="P785" s="74"/>
      <c r="Q785" s="74"/>
      <c r="R785" s="74"/>
      <c r="S785" s="74"/>
      <c r="T785" s="74"/>
      <c r="U785" s="74"/>
      <c r="V785" s="74"/>
      <c r="W785" s="74"/>
      <c r="X785" s="74"/>
      <c r="Y785" s="74"/>
      <c r="Z785" s="74"/>
    </row>
    <row r="786" spans="1:26" ht="15.75" customHeight="1" x14ac:dyDescent="0.45">
      <c r="A786" s="74"/>
      <c r="B786" s="74"/>
      <c r="C786" s="74"/>
      <c r="D786" s="74"/>
      <c r="E786" s="74"/>
      <c r="F786" s="74"/>
      <c r="G786" s="74"/>
      <c r="H786" s="74"/>
      <c r="I786" s="74"/>
      <c r="J786" s="74"/>
      <c r="K786" s="74"/>
      <c r="L786" s="74"/>
      <c r="M786" s="74"/>
      <c r="N786" s="74"/>
      <c r="O786" s="74"/>
      <c r="P786" s="74"/>
      <c r="Q786" s="74"/>
      <c r="R786" s="74"/>
      <c r="S786" s="74"/>
      <c r="T786" s="74"/>
      <c r="U786" s="74"/>
      <c r="V786" s="74"/>
      <c r="W786" s="74"/>
      <c r="X786" s="74"/>
      <c r="Y786" s="74"/>
      <c r="Z786" s="74"/>
    </row>
    <row r="787" spans="1:26" ht="15.75" customHeight="1" x14ac:dyDescent="0.45">
      <c r="A787" s="74"/>
      <c r="B787" s="74"/>
      <c r="C787" s="74"/>
      <c r="D787" s="74"/>
      <c r="E787" s="74"/>
      <c r="F787" s="74"/>
      <c r="G787" s="74"/>
      <c r="H787" s="74"/>
      <c r="I787" s="74"/>
      <c r="J787" s="74"/>
      <c r="K787" s="74"/>
      <c r="L787" s="74"/>
      <c r="M787" s="74"/>
      <c r="N787" s="74"/>
      <c r="O787" s="74"/>
      <c r="P787" s="74"/>
      <c r="Q787" s="74"/>
      <c r="R787" s="74"/>
      <c r="S787" s="74"/>
      <c r="T787" s="74"/>
      <c r="U787" s="74"/>
      <c r="V787" s="74"/>
      <c r="W787" s="74"/>
      <c r="X787" s="74"/>
      <c r="Y787" s="74"/>
      <c r="Z787" s="74"/>
    </row>
    <row r="788" spans="1:26" ht="15.75" customHeight="1" x14ac:dyDescent="0.45">
      <c r="A788" s="74"/>
      <c r="B788" s="74"/>
      <c r="C788" s="74"/>
      <c r="D788" s="74"/>
      <c r="E788" s="74"/>
      <c r="F788" s="74"/>
      <c r="G788" s="74"/>
      <c r="H788" s="74"/>
      <c r="I788" s="74"/>
      <c r="J788" s="74"/>
      <c r="K788" s="74"/>
      <c r="L788" s="74"/>
      <c r="M788" s="74"/>
      <c r="N788" s="74"/>
      <c r="O788" s="74"/>
      <c r="P788" s="74"/>
      <c r="Q788" s="74"/>
      <c r="R788" s="74"/>
      <c r="S788" s="74"/>
      <c r="T788" s="74"/>
      <c r="U788" s="74"/>
      <c r="V788" s="74"/>
      <c r="W788" s="74"/>
      <c r="X788" s="74"/>
      <c r="Y788" s="74"/>
      <c r="Z788" s="74"/>
    </row>
    <row r="789" spans="1:26" ht="15.75" customHeight="1" x14ac:dyDescent="0.45">
      <c r="A789" s="74"/>
      <c r="B789" s="74"/>
      <c r="C789" s="74"/>
      <c r="D789" s="74"/>
      <c r="E789" s="74"/>
      <c r="F789" s="74"/>
      <c r="G789" s="74"/>
      <c r="H789" s="74"/>
      <c r="I789" s="74"/>
      <c r="J789" s="74"/>
      <c r="K789" s="74"/>
      <c r="L789" s="74"/>
      <c r="M789" s="74"/>
      <c r="N789" s="74"/>
      <c r="O789" s="74"/>
      <c r="P789" s="74"/>
      <c r="Q789" s="74"/>
      <c r="R789" s="74"/>
      <c r="S789" s="74"/>
      <c r="T789" s="74"/>
      <c r="U789" s="74"/>
      <c r="V789" s="74"/>
      <c r="W789" s="74"/>
      <c r="X789" s="74"/>
      <c r="Y789" s="74"/>
      <c r="Z789" s="74"/>
    </row>
    <row r="790" spans="1:26" ht="15.75" customHeight="1" x14ac:dyDescent="0.45">
      <c r="A790" s="74"/>
      <c r="B790" s="74"/>
      <c r="C790" s="74"/>
      <c r="D790" s="74"/>
      <c r="E790" s="74"/>
      <c r="F790" s="74"/>
      <c r="G790" s="74"/>
      <c r="H790" s="74"/>
      <c r="I790" s="74"/>
      <c r="J790" s="74"/>
      <c r="K790" s="74"/>
      <c r="L790" s="74"/>
      <c r="M790" s="74"/>
      <c r="N790" s="74"/>
      <c r="O790" s="74"/>
      <c r="P790" s="74"/>
      <c r="Q790" s="74"/>
      <c r="R790" s="74"/>
      <c r="S790" s="74"/>
      <c r="T790" s="74"/>
      <c r="U790" s="74"/>
      <c r="V790" s="74"/>
      <c r="W790" s="74"/>
      <c r="X790" s="74"/>
      <c r="Y790" s="74"/>
      <c r="Z790" s="74"/>
    </row>
    <row r="791" spans="1:26" ht="15.75" customHeight="1" x14ac:dyDescent="0.45">
      <c r="A791" s="74"/>
      <c r="B791" s="74"/>
      <c r="C791" s="74"/>
      <c r="D791" s="74"/>
      <c r="E791" s="74"/>
      <c r="F791" s="74"/>
      <c r="G791" s="74"/>
      <c r="H791" s="74"/>
      <c r="I791" s="74"/>
      <c r="J791" s="74"/>
      <c r="K791" s="74"/>
      <c r="L791" s="74"/>
      <c r="M791" s="74"/>
      <c r="N791" s="74"/>
      <c r="O791" s="74"/>
      <c r="P791" s="74"/>
      <c r="Q791" s="74"/>
      <c r="R791" s="74"/>
      <c r="S791" s="74"/>
      <c r="T791" s="74"/>
      <c r="U791" s="74"/>
      <c r="V791" s="74"/>
      <c r="W791" s="74"/>
      <c r="X791" s="74"/>
      <c r="Y791" s="74"/>
      <c r="Z791" s="74"/>
    </row>
    <row r="792" spans="1:26" ht="15.75" customHeight="1" x14ac:dyDescent="0.45">
      <c r="A792" s="74"/>
      <c r="B792" s="74"/>
      <c r="C792" s="74"/>
      <c r="D792" s="74"/>
      <c r="E792" s="74"/>
      <c r="F792" s="74"/>
      <c r="G792" s="74"/>
      <c r="H792" s="74"/>
      <c r="I792" s="74"/>
      <c r="J792" s="74"/>
      <c r="K792" s="74"/>
      <c r="L792" s="74"/>
      <c r="M792" s="74"/>
      <c r="N792" s="74"/>
      <c r="O792" s="74"/>
      <c r="P792" s="74"/>
      <c r="Q792" s="74"/>
      <c r="R792" s="74"/>
      <c r="S792" s="74"/>
      <c r="T792" s="74"/>
      <c r="U792" s="74"/>
      <c r="V792" s="74"/>
      <c r="W792" s="74"/>
      <c r="X792" s="74"/>
      <c r="Y792" s="74"/>
      <c r="Z792" s="74"/>
    </row>
    <row r="793" spans="1:26" ht="15.75" customHeight="1" x14ac:dyDescent="0.45">
      <c r="A793" s="74"/>
      <c r="B793" s="74"/>
      <c r="C793" s="74"/>
      <c r="D793" s="74"/>
      <c r="E793" s="74"/>
      <c r="F793" s="74"/>
      <c r="G793" s="74"/>
      <c r="H793" s="74"/>
      <c r="I793" s="74"/>
      <c r="J793" s="74"/>
      <c r="K793" s="74"/>
      <c r="L793" s="74"/>
      <c r="M793" s="74"/>
      <c r="N793" s="74"/>
      <c r="O793" s="74"/>
      <c r="P793" s="74"/>
      <c r="Q793" s="74"/>
      <c r="R793" s="74"/>
      <c r="S793" s="74"/>
      <c r="T793" s="74"/>
      <c r="U793" s="74"/>
      <c r="V793" s="74"/>
      <c r="W793" s="74"/>
      <c r="X793" s="74"/>
      <c r="Y793" s="74"/>
      <c r="Z793" s="74"/>
    </row>
    <row r="794" spans="1:26" ht="15.75" customHeight="1" x14ac:dyDescent="0.45">
      <c r="A794" s="74"/>
      <c r="B794" s="74"/>
      <c r="C794" s="74"/>
      <c r="D794" s="74"/>
      <c r="E794" s="74"/>
      <c r="F794" s="74"/>
      <c r="G794" s="74"/>
      <c r="H794" s="74"/>
      <c r="I794" s="74"/>
      <c r="J794" s="74"/>
      <c r="K794" s="74"/>
      <c r="L794" s="74"/>
      <c r="M794" s="74"/>
      <c r="N794" s="74"/>
      <c r="O794" s="74"/>
      <c r="P794" s="74"/>
      <c r="Q794" s="74"/>
      <c r="R794" s="74"/>
      <c r="S794" s="74"/>
      <c r="T794" s="74"/>
      <c r="U794" s="74"/>
      <c r="V794" s="74"/>
      <c r="W794" s="74"/>
      <c r="X794" s="74"/>
      <c r="Y794" s="74"/>
      <c r="Z794" s="74"/>
    </row>
    <row r="795" spans="1:26" ht="15.75" customHeight="1" x14ac:dyDescent="0.45">
      <c r="A795" s="74"/>
      <c r="B795" s="74"/>
      <c r="C795" s="74"/>
      <c r="D795" s="74"/>
      <c r="E795" s="74"/>
      <c r="F795" s="74"/>
      <c r="G795" s="74"/>
      <c r="H795" s="74"/>
      <c r="I795" s="74"/>
      <c r="J795" s="74"/>
      <c r="K795" s="74"/>
      <c r="L795" s="74"/>
      <c r="M795" s="74"/>
      <c r="N795" s="74"/>
      <c r="O795" s="74"/>
      <c r="P795" s="74"/>
      <c r="Q795" s="74"/>
      <c r="R795" s="74"/>
      <c r="S795" s="74"/>
      <c r="T795" s="74"/>
      <c r="U795" s="74"/>
      <c r="V795" s="74"/>
      <c r="W795" s="74"/>
      <c r="X795" s="74"/>
      <c r="Y795" s="74"/>
      <c r="Z795" s="74"/>
    </row>
    <row r="796" spans="1:26" ht="15.75" customHeight="1" x14ac:dyDescent="0.45">
      <c r="A796" s="74"/>
      <c r="B796" s="74"/>
      <c r="C796" s="74"/>
      <c r="D796" s="74"/>
      <c r="E796" s="74"/>
      <c r="F796" s="74"/>
      <c r="G796" s="74"/>
      <c r="H796" s="74"/>
      <c r="I796" s="74"/>
      <c r="J796" s="74"/>
      <c r="K796" s="74"/>
      <c r="L796" s="74"/>
      <c r="M796" s="74"/>
      <c r="N796" s="74"/>
      <c r="O796" s="74"/>
      <c r="P796" s="74"/>
      <c r="Q796" s="74"/>
      <c r="R796" s="74"/>
      <c r="S796" s="74"/>
      <c r="T796" s="74"/>
      <c r="U796" s="74"/>
      <c r="V796" s="74"/>
      <c r="W796" s="74"/>
      <c r="X796" s="74"/>
      <c r="Y796" s="74"/>
      <c r="Z796" s="74"/>
    </row>
    <row r="797" spans="1:26" ht="15.75" customHeight="1" x14ac:dyDescent="0.45">
      <c r="A797" s="74"/>
      <c r="B797" s="74"/>
      <c r="C797" s="74"/>
      <c r="D797" s="74"/>
      <c r="E797" s="74"/>
      <c r="F797" s="74"/>
      <c r="G797" s="74"/>
      <c r="H797" s="74"/>
      <c r="I797" s="74"/>
      <c r="J797" s="74"/>
      <c r="K797" s="74"/>
      <c r="L797" s="74"/>
      <c r="M797" s="74"/>
      <c r="N797" s="74"/>
      <c r="O797" s="74"/>
      <c r="P797" s="74"/>
      <c r="Q797" s="74"/>
      <c r="R797" s="74"/>
      <c r="S797" s="74"/>
      <c r="T797" s="74"/>
      <c r="U797" s="74"/>
      <c r="V797" s="74"/>
      <c r="W797" s="74"/>
      <c r="X797" s="74"/>
      <c r="Y797" s="74"/>
      <c r="Z797" s="74"/>
    </row>
    <row r="798" spans="1:26" ht="15.75" customHeight="1" x14ac:dyDescent="0.45">
      <c r="A798" s="74"/>
      <c r="B798" s="74"/>
      <c r="C798" s="74"/>
      <c r="D798" s="74"/>
      <c r="E798" s="74"/>
      <c r="F798" s="74"/>
      <c r="G798" s="74"/>
      <c r="H798" s="74"/>
      <c r="I798" s="74"/>
      <c r="J798" s="74"/>
      <c r="K798" s="74"/>
      <c r="L798" s="74"/>
      <c r="M798" s="74"/>
      <c r="N798" s="74"/>
      <c r="O798" s="74"/>
      <c r="P798" s="74"/>
      <c r="Q798" s="74"/>
      <c r="R798" s="74"/>
      <c r="S798" s="74"/>
      <c r="T798" s="74"/>
      <c r="U798" s="74"/>
      <c r="V798" s="74"/>
      <c r="W798" s="74"/>
      <c r="X798" s="74"/>
      <c r="Y798" s="74"/>
      <c r="Z798" s="74"/>
    </row>
    <row r="799" spans="1:26" ht="15.75" customHeight="1" x14ac:dyDescent="0.45">
      <c r="A799" s="74"/>
      <c r="B799" s="74"/>
      <c r="C799" s="74"/>
      <c r="D799" s="74"/>
      <c r="E799" s="74"/>
      <c r="F799" s="74"/>
      <c r="G799" s="74"/>
      <c r="H799" s="74"/>
      <c r="I799" s="74"/>
      <c r="J799" s="74"/>
      <c r="K799" s="74"/>
      <c r="L799" s="74"/>
      <c r="M799" s="74"/>
      <c r="N799" s="74"/>
      <c r="O799" s="74"/>
      <c r="P799" s="74"/>
      <c r="Q799" s="74"/>
      <c r="R799" s="74"/>
      <c r="S799" s="74"/>
      <c r="T799" s="74"/>
      <c r="U799" s="74"/>
      <c r="V799" s="74"/>
      <c r="W799" s="74"/>
      <c r="X799" s="74"/>
      <c r="Y799" s="74"/>
      <c r="Z799" s="74"/>
    </row>
    <row r="800" spans="1:26" ht="15.75" customHeight="1" x14ac:dyDescent="0.45">
      <c r="A800" s="74"/>
      <c r="B800" s="74"/>
      <c r="C800" s="74"/>
      <c r="D800" s="74"/>
      <c r="E800" s="74"/>
      <c r="F800" s="74"/>
      <c r="G800" s="74"/>
      <c r="H800" s="74"/>
      <c r="I800" s="74"/>
      <c r="J800" s="74"/>
      <c r="K800" s="74"/>
      <c r="L800" s="74"/>
      <c r="M800" s="74"/>
      <c r="N800" s="74"/>
      <c r="O800" s="74"/>
      <c r="P800" s="74"/>
      <c r="Q800" s="74"/>
      <c r="R800" s="74"/>
      <c r="S800" s="74"/>
      <c r="T800" s="74"/>
      <c r="U800" s="74"/>
      <c r="V800" s="74"/>
      <c r="W800" s="74"/>
      <c r="X800" s="74"/>
      <c r="Y800" s="74"/>
      <c r="Z800" s="74"/>
    </row>
    <row r="801" spans="1:26" ht="15.75" customHeight="1" x14ac:dyDescent="0.45">
      <c r="A801" s="74"/>
      <c r="B801" s="74"/>
      <c r="C801" s="74"/>
      <c r="D801" s="74"/>
      <c r="E801" s="74"/>
      <c r="F801" s="74"/>
      <c r="G801" s="74"/>
      <c r="H801" s="74"/>
      <c r="I801" s="74"/>
      <c r="J801" s="74"/>
      <c r="K801" s="74"/>
      <c r="L801" s="74"/>
      <c r="M801" s="74"/>
      <c r="N801" s="74"/>
      <c r="O801" s="74"/>
      <c r="P801" s="74"/>
      <c r="Q801" s="74"/>
      <c r="R801" s="74"/>
      <c r="S801" s="74"/>
      <c r="T801" s="74"/>
      <c r="U801" s="74"/>
      <c r="V801" s="74"/>
      <c r="W801" s="74"/>
      <c r="X801" s="74"/>
      <c r="Y801" s="74"/>
      <c r="Z801" s="74"/>
    </row>
    <row r="802" spans="1:26" ht="15.75" customHeight="1" x14ac:dyDescent="0.45">
      <c r="A802" s="74"/>
      <c r="B802" s="74"/>
      <c r="C802" s="74"/>
      <c r="D802" s="74"/>
      <c r="E802" s="74"/>
      <c r="F802" s="74"/>
      <c r="G802" s="74"/>
      <c r="H802" s="74"/>
      <c r="I802" s="74"/>
      <c r="J802" s="74"/>
      <c r="K802" s="74"/>
      <c r="L802" s="74"/>
      <c r="M802" s="74"/>
      <c r="N802" s="74"/>
      <c r="O802" s="74"/>
      <c r="P802" s="74"/>
      <c r="Q802" s="74"/>
      <c r="R802" s="74"/>
      <c r="S802" s="74"/>
      <c r="T802" s="74"/>
      <c r="U802" s="74"/>
      <c r="V802" s="74"/>
      <c r="W802" s="74"/>
      <c r="X802" s="74"/>
      <c r="Y802" s="74"/>
      <c r="Z802" s="74"/>
    </row>
    <row r="803" spans="1:26" ht="15.75" customHeight="1" x14ac:dyDescent="0.45">
      <c r="A803" s="74"/>
      <c r="B803" s="74"/>
      <c r="C803" s="74"/>
      <c r="D803" s="74"/>
      <c r="E803" s="74"/>
      <c r="F803" s="74"/>
      <c r="G803" s="74"/>
      <c r="H803" s="74"/>
      <c r="I803" s="74"/>
      <c r="J803" s="74"/>
      <c r="K803" s="74"/>
      <c r="L803" s="74"/>
      <c r="M803" s="74"/>
      <c r="N803" s="74"/>
      <c r="O803" s="74"/>
      <c r="P803" s="74"/>
      <c r="Q803" s="74"/>
      <c r="R803" s="74"/>
      <c r="S803" s="74"/>
      <c r="T803" s="74"/>
      <c r="U803" s="74"/>
      <c r="V803" s="74"/>
      <c r="W803" s="74"/>
      <c r="X803" s="74"/>
      <c r="Y803" s="74"/>
      <c r="Z803" s="74"/>
    </row>
    <row r="804" spans="1:26" ht="15.75" customHeight="1" x14ac:dyDescent="0.45">
      <c r="A804" s="74"/>
      <c r="B804" s="74"/>
      <c r="C804" s="74"/>
      <c r="D804" s="74"/>
      <c r="E804" s="74"/>
      <c r="F804" s="74"/>
      <c r="G804" s="74"/>
      <c r="H804" s="74"/>
      <c r="I804" s="74"/>
      <c r="J804" s="74"/>
      <c r="K804" s="74"/>
      <c r="L804" s="74"/>
      <c r="M804" s="74"/>
      <c r="N804" s="74"/>
      <c r="O804" s="74"/>
      <c r="P804" s="74"/>
      <c r="Q804" s="74"/>
      <c r="R804" s="74"/>
      <c r="S804" s="74"/>
      <c r="T804" s="74"/>
      <c r="U804" s="74"/>
      <c r="V804" s="74"/>
      <c r="W804" s="74"/>
      <c r="X804" s="74"/>
      <c r="Y804" s="74"/>
      <c r="Z804" s="74"/>
    </row>
    <row r="805" spans="1:26" ht="15.75" customHeight="1" x14ac:dyDescent="0.45">
      <c r="A805" s="74"/>
      <c r="B805" s="74"/>
      <c r="C805" s="74"/>
      <c r="D805" s="74"/>
      <c r="E805" s="74"/>
      <c r="F805" s="74"/>
      <c r="G805" s="74"/>
      <c r="H805" s="74"/>
      <c r="I805" s="74"/>
      <c r="J805" s="74"/>
      <c r="K805" s="74"/>
      <c r="L805" s="74"/>
      <c r="M805" s="74"/>
      <c r="N805" s="74"/>
      <c r="O805" s="74"/>
      <c r="P805" s="74"/>
      <c r="Q805" s="74"/>
      <c r="R805" s="74"/>
      <c r="S805" s="74"/>
      <c r="T805" s="74"/>
      <c r="U805" s="74"/>
      <c r="V805" s="74"/>
      <c r="W805" s="74"/>
      <c r="X805" s="74"/>
      <c r="Y805" s="74"/>
      <c r="Z805" s="74"/>
    </row>
    <row r="806" spans="1:26" ht="15.75" customHeight="1" x14ac:dyDescent="0.45">
      <c r="A806" s="74"/>
      <c r="B806" s="74"/>
      <c r="C806" s="74"/>
      <c r="D806" s="74"/>
      <c r="E806" s="74"/>
      <c r="F806" s="74"/>
      <c r="G806" s="74"/>
      <c r="H806" s="74"/>
      <c r="I806" s="74"/>
      <c r="J806" s="74"/>
      <c r="K806" s="74"/>
      <c r="L806" s="74"/>
      <c r="M806" s="74"/>
      <c r="N806" s="74"/>
      <c r="O806" s="74"/>
      <c r="P806" s="74"/>
      <c r="Q806" s="74"/>
      <c r="R806" s="74"/>
      <c r="S806" s="74"/>
      <c r="T806" s="74"/>
      <c r="U806" s="74"/>
      <c r="V806" s="74"/>
      <c r="W806" s="74"/>
      <c r="X806" s="74"/>
      <c r="Y806" s="74"/>
      <c r="Z806" s="74"/>
    </row>
    <row r="807" spans="1:26" ht="15.75" customHeight="1" x14ac:dyDescent="0.45">
      <c r="A807" s="74"/>
      <c r="B807" s="74"/>
      <c r="C807" s="74"/>
      <c r="D807" s="74"/>
      <c r="E807" s="74"/>
      <c r="F807" s="74"/>
      <c r="G807" s="74"/>
      <c r="H807" s="74"/>
      <c r="I807" s="74"/>
      <c r="J807" s="74"/>
      <c r="K807" s="74"/>
      <c r="L807" s="74"/>
      <c r="M807" s="74"/>
      <c r="N807" s="74"/>
      <c r="O807" s="74"/>
      <c r="P807" s="74"/>
      <c r="Q807" s="74"/>
      <c r="R807" s="74"/>
      <c r="S807" s="74"/>
      <c r="T807" s="74"/>
      <c r="U807" s="74"/>
      <c r="V807" s="74"/>
      <c r="W807" s="74"/>
      <c r="X807" s="74"/>
      <c r="Y807" s="74"/>
      <c r="Z807" s="74"/>
    </row>
    <row r="808" spans="1:26" ht="15.75" customHeight="1" x14ac:dyDescent="0.45">
      <c r="A808" s="74"/>
      <c r="B808" s="74"/>
      <c r="C808" s="74"/>
      <c r="D808" s="74"/>
      <c r="E808" s="74"/>
      <c r="F808" s="74"/>
      <c r="G808" s="74"/>
      <c r="H808" s="74"/>
      <c r="I808" s="74"/>
      <c r="J808" s="74"/>
      <c r="K808" s="74"/>
      <c r="L808" s="74"/>
      <c r="M808" s="74"/>
      <c r="N808" s="74"/>
      <c r="O808" s="74"/>
      <c r="P808" s="74"/>
      <c r="Q808" s="74"/>
      <c r="R808" s="74"/>
      <c r="S808" s="74"/>
      <c r="T808" s="74"/>
      <c r="U808" s="74"/>
      <c r="V808" s="74"/>
      <c r="W808" s="74"/>
      <c r="X808" s="74"/>
      <c r="Y808" s="74"/>
      <c r="Z808" s="74"/>
    </row>
    <row r="809" spans="1:26" ht="15.75" customHeight="1" x14ac:dyDescent="0.45">
      <c r="A809" s="74"/>
      <c r="B809" s="74"/>
      <c r="C809" s="74"/>
      <c r="D809" s="74"/>
      <c r="E809" s="74"/>
      <c r="F809" s="74"/>
      <c r="G809" s="74"/>
      <c r="H809" s="74"/>
      <c r="I809" s="74"/>
      <c r="J809" s="74"/>
      <c r="K809" s="74"/>
      <c r="L809" s="74"/>
      <c r="M809" s="74"/>
      <c r="N809" s="74"/>
      <c r="O809" s="74"/>
      <c r="P809" s="74"/>
      <c r="Q809" s="74"/>
      <c r="R809" s="74"/>
      <c r="S809" s="74"/>
      <c r="T809" s="74"/>
      <c r="U809" s="74"/>
      <c r="V809" s="74"/>
      <c r="W809" s="74"/>
      <c r="X809" s="74"/>
      <c r="Y809" s="74"/>
      <c r="Z809" s="74"/>
    </row>
    <row r="810" spans="1:26" ht="15.75" customHeight="1" x14ac:dyDescent="0.45">
      <c r="A810" s="74"/>
      <c r="B810" s="74"/>
      <c r="C810" s="74"/>
      <c r="D810" s="74"/>
      <c r="E810" s="74"/>
      <c r="F810" s="74"/>
      <c r="G810" s="74"/>
      <c r="H810" s="74"/>
      <c r="I810" s="74"/>
      <c r="J810" s="74"/>
      <c r="K810" s="74"/>
      <c r="L810" s="74"/>
      <c r="M810" s="74"/>
      <c r="N810" s="74"/>
      <c r="O810" s="74"/>
      <c r="P810" s="74"/>
      <c r="Q810" s="74"/>
      <c r="R810" s="74"/>
      <c r="S810" s="74"/>
      <c r="T810" s="74"/>
      <c r="U810" s="74"/>
      <c r="V810" s="74"/>
      <c r="W810" s="74"/>
      <c r="X810" s="74"/>
      <c r="Y810" s="74"/>
      <c r="Z810" s="74"/>
    </row>
    <row r="811" spans="1:26" ht="15.75" customHeight="1" x14ac:dyDescent="0.45">
      <c r="A811" s="74"/>
      <c r="B811" s="74"/>
      <c r="C811" s="74"/>
      <c r="D811" s="74"/>
      <c r="E811" s="74"/>
      <c r="F811" s="74"/>
      <c r="G811" s="74"/>
      <c r="H811" s="74"/>
      <c r="I811" s="74"/>
      <c r="J811" s="74"/>
      <c r="K811" s="74"/>
      <c r="L811" s="74"/>
      <c r="M811" s="74"/>
      <c r="N811" s="74"/>
      <c r="O811" s="74"/>
      <c r="P811" s="74"/>
      <c r="Q811" s="74"/>
      <c r="R811" s="74"/>
      <c r="S811" s="74"/>
      <c r="T811" s="74"/>
      <c r="U811" s="74"/>
      <c r="V811" s="74"/>
      <c r="W811" s="74"/>
      <c r="X811" s="74"/>
      <c r="Y811" s="74"/>
      <c r="Z811" s="74"/>
    </row>
    <row r="812" spans="1:26" ht="15.75" customHeight="1" x14ac:dyDescent="0.45">
      <c r="A812" s="74"/>
      <c r="B812" s="74"/>
      <c r="C812" s="74"/>
      <c r="D812" s="74"/>
      <c r="E812" s="74"/>
      <c r="F812" s="74"/>
      <c r="G812" s="74"/>
      <c r="H812" s="74"/>
      <c r="I812" s="74"/>
      <c r="J812" s="74"/>
      <c r="K812" s="74"/>
      <c r="L812" s="74"/>
      <c r="M812" s="74"/>
      <c r="N812" s="74"/>
      <c r="O812" s="74"/>
      <c r="P812" s="74"/>
      <c r="Q812" s="74"/>
      <c r="R812" s="74"/>
      <c r="S812" s="74"/>
      <c r="T812" s="74"/>
      <c r="U812" s="74"/>
      <c r="V812" s="74"/>
      <c r="W812" s="74"/>
      <c r="X812" s="74"/>
      <c r="Y812" s="74"/>
      <c r="Z812" s="74"/>
    </row>
    <row r="813" spans="1:26" ht="15.75" customHeight="1" x14ac:dyDescent="0.45">
      <c r="A813" s="74"/>
      <c r="B813" s="74"/>
      <c r="C813" s="74"/>
      <c r="D813" s="74"/>
      <c r="E813" s="74"/>
      <c r="F813" s="74"/>
      <c r="G813" s="74"/>
      <c r="H813" s="74"/>
      <c r="I813" s="74"/>
      <c r="J813" s="74"/>
      <c r="K813" s="74"/>
      <c r="L813" s="74"/>
      <c r="M813" s="74"/>
      <c r="N813" s="74"/>
      <c r="O813" s="74"/>
      <c r="P813" s="74"/>
      <c r="Q813" s="74"/>
      <c r="R813" s="74"/>
      <c r="S813" s="74"/>
      <c r="T813" s="74"/>
      <c r="U813" s="74"/>
      <c r="V813" s="74"/>
      <c r="W813" s="74"/>
      <c r="X813" s="74"/>
      <c r="Y813" s="74"/>
      <c r="Z813" s="74"/>
    </row>
    <row r="814" spans="1:26" ht="15.75" customHeight="1" x14ac:dyDescent="0.45">
      <c r="A814" s="74"/>
      <c r="B814" s="74"/>
      <c r="C814" s="74"/>
      <c r="D814" s="74"/>
      <c r="E814" s="74"/>
      <c r="F814" s="74"/>
      <c r="G814" s="74"/>
      <c r="H814" s="74"/>
      <c r="I814" s="74"/>
      <c r="J814" s="74"/>
      <c r="K814" s="74"/>
      <c r="L814" s="74"/>
      <c r="M814" s="74"/>
      <c r="N814" s="74"/>
      <c r="O814" s="74"/>
      <c r="P814" s="74"/>
      <c r="Q814" s="74"/>
      <c r="R814" s="74"/>
      <c r="S814" s="74"/>
      <c r="T814" s="74"/>
      <c r="U814" s="74"/>
      <c r="V814" s="74"/>
      <c r="W814" s="74"/>
      <c r="X814" s="74"/>
      <c r="Y814" s="74"/>
      <c r="Z814" s="74"/>
    </row>
    <row r="815" spans="1:26" ht="15.75" customHeight="1" x14ac:dyDescent="0.45">
      <c r="A815" s="74"/>
      <c r="B815" s="74"/>
      <c r="C815" s="74"/>
      <c r="D815" s="74"/>
      <c r="E815" s="74"/>
      <c r="F815" s="74"/>
      <c r="G815" s="74"/>
      <c r="H815" s="74"/>
      <c r="I815" s="74"/>
      <c r="J815" s="74"/>
      <c r="K815" s="74"/>
      <c r="L815" s="74"/>
      <c r="M815" s="74"/>
      <c r="N815" s="74"/>
      <c r="O815" s="74"/>
      <c r="P815" s="74"/>
      <c r="Q815" s="74"/>
      <c r="R815" s="74"/>
      <c r="S815" s="74"/>
      <c r="T815" s="74"/>
      <c r="U815" s="74"/>
      <c r="V815" s="74"/>
      <c r="W815" s="74"/>
      <c r="X815" s="74"/>
      <c r="Y815" s="74"/>
      <c r="Z815" s="74"/>
    </row>
    <row r="816" spans="1:26" ht="15.75" customHeight="1" x14ac:dyDescent="0.45">
      <c r="A816" s="74"/>
      <c r="B816" s="74"/>
      <c r="C816" s="74"/>
      <c r="D816" s="74"/>
      <c r="E816" s="74"/>
      <c r="F816" s="74"/>
      <c r="G816" s="74"/>
      <c r="H816" s="74"/>
      <c r="I816" s="74"/>
      <c r="J816" s="74"/>
      <c r="K816" s="74"/>
      <c r="L816" s="74"/>
      <c r="M816" s="74"/>
      <c r="N816" s="74"/>
      <c r="O816" s="74"/>
      <c r="P816" s="74"/>
      <c r="Q816" s="74"/>
      <c r="R816" s="74"/>
      <c r="S816" s="74"/>
      <c r="T816" s="74"/>
      <c r="U816" s="74"/>
      <c r="V816" s="74"/>
      <c r="W816" s="74"/>
      <c r="X816" s="74"/>
      <c r="Y816" s="74"/>
      <c r="Z816" s="74"/>
    </row>
    <row r="817" spans="1:26" ht="15.75" customHeight="1" x14ac:dyDescent="0.45">
      <c r="A817" s="74"/>
      <c r="B817" s="74"/>
      <c r="C817" s="74"/>
      <c r="D817" s="74"/>
      <c r="E817" s="74"/>
      <c r="F817" s="74"/>
      <c r="G817" s="74"/>
      <c r="H817" s="74"/>
      <c r="I817" s="74"/>
      <c r="J817" s="74"/>
      <c r="K817" s="74"/>
      <c r="L817" s="74"/>
      <c r="M817" s="74"/>
      <c r="N817" s="74"/>
      <c r="O817" s="74"/>
      <c r="P817" s="74"/>
      <c r="Q817" s="74"/>
      <c r="R817" s="74"/>
      <c r="S817" s="74"/>
      <c r="T817" s="74"/>
      <c r="U817" s="74"/>
      <c r="V817" s="74"/>
      <c r="W817" s="74"/>
      <c r="X817" s="74"/>
      <c r="Y817" s="74"/>
      <c r="Z817" s="74"/>
    </row>
    <row r="818" spans="1:26" ht="15.75" customHeight="1" x14ac:dyDescent="0.45">
      <c r="A818" s="74"/>
      <c r="B818" s="74"/>
      <c r="C818" s="74"/>
      <c r="D818" s="74"/>
      <c r="E818" s="74"/>
      <c r="F818" s="74"/>
      <c r="G818" s="74"/>
      <c r="H818" s="74"/>
      <c r="I818" s="74"/>
      <c r="J818" s="74"/>
      <c r="K818" s="74"/>
      <c r="L818" s="74"/>
      <c r="M818" s="74"/>
      <c r="N818" s="74"/>
      <c r="O818" s="74"/>
      <c r="P818" s="74"/>
      <c r="Q818" s="74"/>
      <c r="R818" s="74"/>
      <c r="S818" s="74"/>
      <c r="T818" s="74"/>
      <c r="U818" s="74"/>
      <c r="V818" s="74"/>
      <c r="W818" s="74"/>
      <c r="X818" s="74"/>
      <c r="Y818" s="74"/>
      <c r="Z818" s="74"/>
    </row>
    <row r="819" spans="1:26" ht="15.75" customHeight="1" x14ac:dyDescent="0.45">
      <c r="A819" s="74"/>
      <c r="B819" s="74"/>
      <c r="C819" s="74"/>
      <c r="D819" s="74"/>
      <c r="E819" s="74"/>
      <c r="F819" s="74"/>
      <c r="G819" s="74"/>
      <c r="H819" s="74"/>
      <c r="I819" s="74"/>
      <c r="J819" s="74"/>
      <c r="K819" s="74"/>
      <c r="L819" s="74"/>
      <c r="M819" s="74"/>
      <c r="N819" s="74"/>
      <c r="O819" s="74"/>
      <c r="P819" s="74"/>
      <c r="Q819" s="74"/>
      <c r="R819" s="74"/>
      <c r="S819" s="74"/>
      <c r="T819" s="74"/>
      <c r="U819" s="74"/>
      <c r="V819" s="74"/>
      <c r="W819" s="74"/>
      <c r="X819" s="74"/>
      <c r="Y819" s="74"/>
      <c r="Z819" s="74"/>
    </row>
    <row r="820" spans="1:26" ht="15.75" customHeight="1" x14ac:dyDescent="0.45">
      <c r="A820" s="74"/>
      <c r="B820" s="74"/>
      <c r="C820" s="74"/>
      <c r="D820" s="74"/>
      <c r="E820" s="74"/>
      <c r="F820" s="74"/>
      <c r="G820" s="74"/>
      <c r="H820" s="74"/>
      <c r="I820" s="74"/>
      <c r="J820" s="74"/>
      <c r="K820" s="74"/>
      <c r="L820" s="74"/>
      <c r="M820" s="74"/>
      <c r="N820" s="74"/>
      <c r="O820" s="74"/>
      <c r="P820" s="74"/>
      <c r="Q820" s="74"/>
      <c r="R820" s="74"/>
      <c r="S820" s="74"/>
      <c r="T820" s="74"/>
      <c r="U820" s="74"/>
      <c r="V820" s="74"/>
      <c r="W820" s="74"/>
      <c r="X820" s="74"/>
      <c r="Y820" s="74"/>
      <c r="Z820" s="74"/>
    </row>
    <row r="821" spans="1:26" ht="15.75" customHeight="1" x14ac:dyDescent="0.45">
      <c r="A821" s="74"/>
      <c r="B821" s="74"/>
      <c r="C821" s="74"/>
      <c r="D821" s="74"/>
      <c r="E821" s="74"/>
      <c r="F821" s="74"/>
      <c r="G821" s="74"/>
      <c r="H821" s="74"/>
      <c r="I821" s="74"/>
      <c r="J821" s="74"/>
      <c r="K821" s="74"/>
      <c r="L821" s="74"/>
      <c r="M821" s="74"/>
      <c r="N821" s="74"/>
      <c r="O821" s="74"/>
      <c r="P821" s="74"/>
      <c r="Q821" s="74"/>
      <c r="R821" s="74"/>
      <c r="S821" s="74"/>
      <c r="T821" s="74"/>
      <c r="U821" s="74"/>
      <c r="V821" s="74"/>
      <c r="W821" s="74"/>
      <c r="X821" s="74"/>
      <c r="Y821" s="74"/>
      <c r="Z821" s="74"/>
    </row>
    <row r="822" spans="1:26" ht="15.75" customHeight="1" x14ac:dyDescent="0.45">
      <c r="A822" s="74"/>
      <c r="B822" s="74"/>
      <c r="C822" s="74"/>
      <c r="D822" s="74"/>
      <c r="E822" s="74"/>
      <c r="F822" s="74"/>
      <c r="G822" s="74"/>
      <c r="H822" s="74"/>
      <c r="I822" s="74"/>
      <c r="J822" s="74"/>
      <c r="K822" s="74"/>
      <c r="L822" s="74"/>
      <c r="M822" s="74"/>
      <c r="N822" s="74"/>
      <c r="O822" s="74"/>
      <c r="P822" s="74"/>
      <c r="Q822" s="74"/>
      <c r="R822" s="74"/>
      <c r="S822" s="74"/>
      <c r="T822" s="74"/>
      <c r="U822" s="74"/>
      <c r="V822" s="74"/>
      <c r="W822" s="74"/>
      <c r="X822" s="74"/>
      <c r="Y822" s="74"/>
      <c r="Z822" s="74"/>
    </row>
    <row r="823" spans="1:26" ht="15.75" customHeight="1" x14ac:dyDescent="0.45">
      <c r="A823" s="74"/>
      <c r="B823" s="74"/>
      <c r="C823" s="74"/>
      <c r="D823" s="74"/>
      <c r="E823" s="74"/>
      <c r="F823" s="74"/>
      <c r="G823" s="74"/>
      <c r="H823" s="74"/>
      <c r="I823" s="74"/>
      <c r="J823" s="74"/>
      <c r="K823" s="74"/>
      <c r="L823" s="74"/>
      <c r="M823" s="74"/>
      <c r="N823" s="74"/>
      <c r="O823" s="74"/>
      <c r="P823" s="74"/>
      <c r="Q823" s="74"/>
      <c r="R823" s="74"/>
      <c r="S823" s="74"/>
      <c r="T823" s="74"/>
      <c r="U823" s="74"/>
      <c r="V823" s="74"/>
      <c r="W823" s="74"/>
      <c r="X823" s="74"/>
      <c r="Y823" s="74"/>
      <c r="Z823" s="74"/>
    </row>
    <row r="824" spans="1:26" ht="15.75" customHeight="1" x14ac:dyDescent="0.45">
      <c r="A824" s="74"/>
      <c r="B824" s="74"/>
      <c r="C824" s="74"/>
      <c r="D824" s="74"/>
      <c r="E824" s="74"/>
      <c r="F824" s="74"/>
      <c r="G824" s="74"/>
      <c r="H824" s="74"/>
      <c r="I824" s="74"/>
      <c r="J824" s="74"/>
      <c r="K824" s="74"/>
      <c r="L824" s="74"/>
      <c r="M824" s="74"/>
      <c r="N824" s="74"/>
      <c r="O824" s="74"/>
      <c r="P824" s="74"/>
      <c r="Q824" s="74"/>
      <c r="R824" s="74"/>
      <c r="S824" s="74"/>
      <c r="T824" s="74"/>
      <c r="U824" s="74"/>
      <c r="V824" s="74"/>
      <c r="W824" s="74"/>
      <c r="X824" s="74"/>
      <c r="Y824" s="74"/>
      <c r="Z824" s="74"/>
    </row>
    <row r="825" spans="1:26" ht="15.75" customHeight="1" x14ac:dyDescent="0.45">
      <c r="A825" s="74"/>
      <c r="B825" s="74"/>
      <c r="C825" s="74"/>
      <c r="D825" s="74"/>
      <c r="E825" s="74"/>
      <c r="F825" s="74"/>
      <c r="G825" s="74"/>
      <c r="H825" s="74"/>
      <c r="I825" s="74"/>
      <c r="J825" s="74"/>
      <c r="K825" s="74"/>
      <c r="L825" s="74"/>
      <c r="M825" s="74"/>
      <c r="N825" s="74"/>
      <c r="O825" s="74"/>
      <c r="P825" s="74"/>
      <c r="Q825" s="74"/>
      <c r="R825" s="74"/>
      <c r="S825" s="74"/>
      <c r="T825" s="74"/>
      <c r="U825" s="74"/>
      <c r="V825" s="74"/>
      <c r="W825" s="74"/>
      <c r="X825" s="74"/>
      <c r="Y825" s="74"/>
      <c r="Z825" s="74"/>
    </row>
    <row r="826" spans="1:26" ht="15.75" customHeight="1" x14ac:dyDescent="0.45">
      <c r="A826" s="74"/>
      <c r="B826" s="74"/>
      <c r="C826" s="74"/>
      <c r="D826" s="74"/>
      <c r="E826" s="74"/>
      <c r="F826" s="74"/>
      <c r="G826" s="74"/>
      <c r="H826" s="74"/>
      <c r="I826" s="74"/>
      <c r="J826" s="74"/>
      <c r="K826" s="74"/>
      <c r="L826" s="74"/>
      <c r="M826" s="74"/>
      <c r="N826" s="74"/>
      <c r="O826" s="74"/>
      <c r="P826" s="74"/>
      <c r="Q826" s="74"/>
      <c r="R826" s="74"/>
      <c r="S826" s="74"/>
      <c r="T826" s="74"/>
      <c r="U826" s="74"/>
      <c r="V826" s="74"/>
      <c r="W826" s="74"/>
      <c r="X826" s="74"/>
      <c r="Y826" s="74"/>
      <c r="Z826" s="74"/>
    </row>
    <row r="827" spans="1:26" ht="15.75" customHeight="1" x14ac:dyDescent="0.45">
      <c r="A827" s="74"/>
      <c r="B827" s="74"/>
      <c r="C827" s="74"/>
      <c r="D827" s="74"/>
      <c r="E827" s="74"/>
      <c r="F827" s="74"/>
      <c r="G827" s="74"/>
      <c r="H827" s="74"/>
      <c r="I827" s="74"/>
      <c r="J827" s="74"/>
      <c r="K827" s="74"/>
      <c r="L827" s="74"/>
      <c r="M827" s="74"/>
      <c r="N827" s="74"/>
      <c r="O827" s="74"/>
      <c r="P827" s="74"/>
      <c r="Q827" s="74"/>
      <c r="R827" s="74"/>
      <c r="S827" s="74"/>
      <c r="T827" s="74"/>
      <c r="U827" s="74"/>
      <c r="V827" s="74"/>
      <c r="W827" s="74"/>
      <c r="X827" s="74"/>
      <c r="Y827" s="74"/>
      <c r="Z827" s="74"/>
    </row>
    <row r="828" spans="1:26" ht="15.75" customHeight="1" x14ac:dyDescent="0.45">
      <c r="A828" s="74"/>
      <c r="B828" s="74"/>
      <c r="C828" s="74"/>
      <c r="D828" s="74"/>
      <c r="E828" s="74"/>
      <c r="F828" s="74"/>
      <c r="G828" s="74"/>
      <c r="H828" s="74"/>
      <c r="I828" s="74"/>
      <c r="J828" s="74"/>
      <c r="K828" s="74"/>
      <c r="L828" s="74"/>
      <c r="M828" s="74"/>
      <c r="N828" s="74"/>
      <c r="O828" s="74"/>
      <c r="P828" s="74"/>
      <c r="Q828" s="74"/>
      <c r="R828" s="74"/>
      <c r="S828" s="74"/>
      <c r="T828" s="74"/>
      <c r="U828" s="74"/>
      <c r="V828" s="74"/>
      <c r="W828" s="74"/>
      <c r="X828" s="74"/>
      <c r="Y828" s="74"/>
      <c r="Z828" s="74"/>
    </row>
    <row r="829" spans="1:26" ht="15.75" customHeight="1" x14ac:dyDescent="0.45">
      <c r="A829" s="74"/>
      <c r="B829" s="74"/>
      <c r="C829" s="74"/>
      <c r="D829" s="74"/>
      <c r="E829" s="74"/>
      <c r="F829" s="74"/>
      <c r="G829" s="74"/>
      <c r="H829" s="74"/>
      <c r="I829" s="74"/>
      <c r="J829" s="74"/>
      <c r="K829" s="74"/>
      <c r="L829" s="74"/>
      <c r="M829" s="74"/>
      <c r="N829" s="74"/>
      <c r="O829" s="74"/>
      <c r="P829" s="74"/>
      <c r="Q829" s="74"/>
      <c r="R829" s="74"/>
      <c r="S829" s="74"/>
      <c r="T829" s="74"/>
      <c r="U829" s="74"/>
      <c r="V829" s="74"/>
      <c r="W829" s="74"/>
      <c r="X829" s="74"/>
      <c r="Y829" s="74"/>
      <c r="Z829" s="74"/>
    </row>
    <row r="830" spans="1:26" ht="15.75" customHeight="1" x14ac:dyDescent="0.45">
      <c r="A830" s="74"/>
      <c r="B830" s="74"/>
      <c r="C830" s="74"/>
      <c r="D830" s="74"/>
      <c r="E830" s="74"/>
      <c r="F830" s="74"/>
      <c r="G830" s="74"/>
      <c r="H830" s="74"/>
      <c r="I830" s="74"/>
      <c r="J830" s="74"/>
      <c r="K830" s="74"/>
      <c r="L830" s="74"/>
      <c r="M830" s="74"/>
      <c r="N830" s="74"/>
      <c r="O830" s="74"/>
      <c r="P830" s="74"/>
      <c r="Q830" s="74"/>
      <c r="R830" s="74"/>
      <c r="S830" s="74"/>
      <c r="T830" s="74"/>
      <c r="U830" s="74"/>
      <c r="V830" s="74"/>
      <c r="W830" s="74"/>
      <c r="X830" s="74"/>
      <c r="Y830" s="74"/>
      <c r="Z830" s="74"/>
    </row>
    <row r="831" spans="1:26" ht="15.75" customHeight="1" x14ac:dyDescent="0.45">
      <c r="A831" s="74"/>
      <c r="B831" s="74"/>
      <c r="C831" s="74"/>
      <c r="D831" s="74"/>
      <c r="E831" s="74"/>
      <c r="F831" s="74"/>
      <c r="G831" s="74"/>
      <c r="H831" s="74"/>
      <c r="I831" s="74"/>
      <c r="J831" s="74"/>
      <c r="K831" s="74"/>
      <c r="L831" s="74"/>
      <c r="M831" s="74"/>
      <c r="N831" s="74"/>
      <c r="O831" s="74"/>
      <c r="P831" s="74"/>
      <c r="Q831" s="74"/>
      <c r="R831" s="74"/>
      <c r="S831" s="74"/>
      <c r="T831" s="74"/>
      <c r="U831" s="74"/>
      <c r="V831" s="74"/>
      <c r="W831" s="74"/>
      <c r="X831" s="74"/>
      <c r="Y831" s="74"/>
      <c r="Z831" s="74"/>
    </row>
    <row r="832" spans="1:26" ht="15.75" customHeight="1" x14ac:dyDescent="0.45">
      <c r="A832" s="74"/>
      <c r="B832" s="74"/>
      <c r="C832" s="74"/>
      <c r="D832" s="74"/>
      <c r="E832" s="74"/>
      <c r="F832" s="74"/>
      <c r="G832" s="74"/>
      <c r="H832" s="74"/>
      <c r="I832" s="74"/>
      <c r="J832" s="74"/>
      <c r="K832" s="74"/>
      <c r="L832" s="74"/>
      <c r="M832" s="74"/>
      <c r="N832" s="74"/>
      <c r="O832" s="74"/>
      <c r="P832" s="74"/>
      <c r="Q832" s="74"/>
      <c r="R832" s="74"/>
      <c r="S832" s="74"/>
      <c r="T832" s="74"/>
      <c r="U832" s="74"/>
      <c r="V832" s="74"/>
      <c r="W832" s="74"/>
      <c r="X832" s="74"/>
      <c r="Y832" s="74"/>
      <c r="Z832" s="74"/>
    </row>
    <row r="833" spans="1:26" ht="15.75" customHeight="1" x14ac:dyDescent="0.45">
      <c r="A833" s="74"/>
      <c r="B833" s="74"/>
      <c r="C833" s="74"/>
      <c r="D833" s="74"/>
      <c r="E833" s="74"/>
      <c r="F833" s="74"/>
      <c r="G833" s="74"/>
      <c r="H833" s="74"/>
      <c r="I833" s="74"/>
      <c r="J833" s="74"/>
      <c r="K833" s="74"/>
      <c r="L833" s="74"/>
      <c r="M833" s="74"/>
      <c r="N833" s="74"/>
      <c r="O833" s="74"/>
      <c r="P833" s="74"/>
      <c r="Q833" s="74"/>
      <c r="R833" s="74"/>
      <c r="S833" s="74"/>
      <c r="T833" s="74"/>
      <c r="U833" s="74"/>
      <c r="V833" s="74"/>
      <c r="W833" s="74"/>
      <c r="X833" s="74"/>
      <c r="Y833" s="74"/>
      <c r="Z833" s="74"/>
    </row>
    <row r="834" spans="1:26" ht="15.75" customHeight="1" x14ac:dyDescent="0.45">
      <c r="A834" s="74"/>
      <c r="B834" s="74"/>
      <c r="C834" s="74"/>
      <c r="D834" s="74"/>
      <c r="E834" s="74"/>
      <c r="F834" s="74"/>
      <c r="G834" s="74"/>
      <c r="H834" s="74"/>
      <c r="I834" s="74"/>
      <c r="J834" s="74"/>
      <c r="K834" s="74"/>
      <c r="L834" s="74"/>
      <c r="M834" s="74"/>
      <c r="N834" s="74"/>
      <c r="O834" s="74"/>
      <c r="P834" s="74"/>
      <c r="Q834" s="74"/>
      <c r="R834" s="74"/>
      <c r="S834" s="74"/>
      <c r="T834" s="74"/>
      <c r="U834" s="74"/>
      <c r="V834" s="74"/>
      <c r="W834" s="74"/>
      <c r="X834" s="74"/>
      <c r="Y834" s="74"/>
      <c r="Z834" s="74"/>
    </row>
    <row r="835" spans="1:26" ht="15.75" customHeight="1" x14ac:dyDescent="0.45">
      <c r="A835" s="74"/>
      <c r="B835" s="74"/>
      <c r="C835" s="74"/>
      <c r="D835" s="74"/>
      <c r="E835" s="74"/>
      <c r="F835" s="74"/>
      <c r="G835" s="74"/>
      <c r="H835" s="74"/>
      <c r="I835" s="74"/>
      <c r="J835" s="74"/>
      <c r="K835" s="74"/>
      <c r="L835" s="74"/>
      <c r="M835" s="74"/>
      <c r="N835" s="74"/>
      <c r="O835" s="74"/>
      <c r="P835" s="74"/>
      <c r="Q835" s="74"/>
      <c r="R835" s="74"/>
      <c r="S835" s="74"/>
      <c r="T835" s="74"/>
      <c r="U835" s="74"/>
      <c r="V835" s="74"/>
      <c r="W835" s="74"/>
      <c r="X835" s="74"/>
      <c r="Y835" s="74"/>
      <c r="Z835" s="74"/>
    </row>
    <row r="836" spans="1:26" ht="15.75" customHeight="1" x14ac:dyDescent="0.45">
      <c r="A836" s="74"/>
      <c r="B836" s="74"/>
      <c r="C836" s="74"/>
      <c r="D836" s="74"/>
      <c r="E836" s="74"/>
      <c r="F836" s="74"/>
      <c r="G836" s="74"/>
      <c r="H836" s="74"/>
      <c r="I836" s="74"/>
      <c r="J836" s="74"/>
      <c r="K836" s="74"/>
      <c r="L836" s="74"/>
      <c r="M836" s="74"/>
      <c r="N836" s="74"/>
      <c r="O836" s="74"/>
      <c r="P836" s="74"/>
      <c r="Q836" s="74"/>
      <c r="R836" s="74"/>
      <c r="S836" s="74"/>
      <c r="T836" s="74"/>
      <c r="U836" s="74"/>
      <c r="V836" s="74"/>
      <c r="W836" s="74"/>
      <c r="X836" s="74"/>
      <c r="Y836" s="74"/>
      <c r="Z836" s="74"/>
    </row>
    <row r="837" spans="1:26" ht="15.75" customHeight="1" x14ac:dyDescent="0.45">
      <c r="A837" s="74"/>
      <c r="B837" s="74"/>
      <c r="C837" s="74"/>
      <c r="D837" s="74"/>
      <c r="E837" s="74"/>
      <c r="F837" s="74"/>
      <c r="G837" s="74"/>
      <c r="H837" s="74"/>
      <c r="I837" s="74"/>
      <c r="J837" s="74"/>
      <c r="K837" s="74"/>
      <c r="L837" s="74"/>
      <c r="M837" s="74"/>
      <c r="N837" s="74"/>
      <c r="O837" s="74"/>
      <c r="P837" s="74"/>
      <c r="Q837" s="74"/>
      <c r="R837" s="74"/>
      <c r="S837" s="74"/>
      <c r="T837" s="74"/>
      <c r="U837" s="74"/>
      <c r="V837" s="74"/>
      <c r="W837" s="74"/>
      <c r="X837" s="74"/>
      <c r="Y837" s="74"/>
      <c r="Z837" s="74"/>
    </row>
    <row r="838" spans="1:26" ht="15.75" customHeight="1" x14ac:dyDescent="0.45">
      <c r="A838" s="74"/>
      <c r="B838" s="74"/>
      <c r="C838" s="74"/>
      <c r="D838" s="74"/>
      <c r="E838" s="74"/>
      <c r="F838" s="74"/>
      <c r="G838" s="74"/>
      <c r="H838" s="74"/>
      <c r="I838" s="74"/>
      <c r="J838" s="74"/>
      <c r="K838" s="74"/>
      <c r="L838" s="74"/>
      <c r="M838" s="74"/>
      <c r="N838" s="74"/>
      <c r="O838" s="74"/>
      <c r="P838" s="74"/>
      <c r="Q838" s="74"/>
      <c r="R838" s="74"/>
      <c r="S838" s="74"/>
      <c r="T838" s="74"/>
      <c r="U838" s="74"/>
      <c r="V838" s="74"/>
      <c r="W838" s="74"/>
      <c r="X838" s="74"/>
      <c r="Y838" s="74"/>
      <c r="Z838" s="74"/>
    </row>
    <row r="839" spans="1:26" ht="15.75" customHeight="1" x14ac:dyDescent="0.45">
      <c r="A839" s="74"/>
      <c r="B839" s="74"/>
      <c r="C839" s="74"/>
      <c r="D839" s="74"/>
      <c r="E839" s="74"/>
      <c r="F839" s="74"/>
      <c r="G839" s="74"/>
      <c r="H839" s="74"/>
      <c r="I839" s="74"/>
      <c r="J839" s="74"/>
      <c r="K839" s="74"/>
      <c r="L839" s="74"/>
      <c r="M839" s="74"/>
      <c r="N839" s="74"/>
      <c r="O839" s="74"/>
      <c r="P839" s="74"/>
      <c r="Q839" s="74"/>
      <c r="R839" s="74"/>
      <c r="S839" s="74"/>
      <c r="T839" s="74"/>
      <c r="U839" s="74"/>
      <c r="V839" s="74"/>
      <c r="W839" s="74"/>
      <c r="X839" s="74"/>
      <c r="Y839" s="74"/>
      <c r="Z839" s="74"/>
    </row>
    <row r="840" spans="1:26" ht="15.75" customHeight="1" x14ac:dyDescent="0.45">
      <c r="A840" s="74"/>
      <c r="B840" s="74"/>
      <c r="C840" s="74"/>
      <c r="D840" s="74"/>
      <c r="E840" s="74"/>
      <c r="F840" s="74"/>
      <c r="G840" s="74"/>
      <c r="H840" s="74"/>
      <c r="I840" s="74"/>
      <c r="J840" s="74"/>
      <c r="K840" s="74"/>
      <c r="L840" s="74"/>
      <c r="M840" s="74"/>
      <c r="N840" s="74"/>
      <c r="O840" s="74"/>
      <c r="P840" s="74"/>
      <c r="Q840" s="74"/>
      <c r="R840" s="74"/>
      <c r="S840" s="74"/>
      <c r="T840" s="74"/>
      <c r="U840" s="74"/>
      <c r="V840" s="74"/>
      <c r="W840" s="74"/>
      <c r="X840" s="74"/>
      <c r="Y840" s="74"/>
      <c r="Z840" s="74"/>
    </row>
    <row r="841" spans="1:26" ht="15.75" customHeight="1" x14ac:dyDescent="0.45">
      <c r="A841" s="74"/>
      <c r="B841" s="74"/>
      <c r="C841" s="74"/>
      <c r="D841" s="74"/>
      <c r="E841" s="74"/>
      <c r="F841" s="74"/>
      <c r="G841" s="74"/>
      <c r="H841" s="74"/>
      <c r="I841" s="74"/>
      <c r="J841" s="74"/>
      <c r="K841" s="74"/>
      <c r="L841" s="74"/>
      <c r="M841" s="74"/>
      <c r="N841" s="74"/>
      <c r="O841" s="74"/>
      <c r="P841" s="74"/>
      <c r="Q841" s="74"/>
      <c r="R841" s="74"/>
      <c r="S841" s="74"/>
      <c r="T841" s="74"/>
      <c r="U841" s="74"/>
      <c r="V841" s="74"/>
      <c r="W841" s="74"/>
      <c r="X841" s="74"/>
      <c r="Y841" s="74"/>
      <c r="Z841" s="74"/>
    </row>
    <row r="842" spans="1:26" ht="15.75" customHeight="1" x14ac:dyDescent="0.45">
      <c r="A842" s="74"/>
      <c r="B842" s="74"/>
      <c r="C842" s="74"/>
      <c r="D842" s="74"/>
      <c r="E842" s="74"/>
      <c r="F842" s="74"/>
      <c r="G842" s="74"/>
      <c r="H842" s="74"/>
      <c r="I842" s="74"/>
      <c r="J842" s="74"/>
      <c r="K842" s="74"/>
      <c r="L842" s="74"/>
      <c r="M842" s="74"/>
      <c r="N842" s="74"/>
      <c r="O842" s="74"/>
      <c r="P842" s="74"/>
      <c r="Q842" s="74"/>
      <c r="R842" s="74"/>
      <c r="S842" s="74"/>
      <c r="T842" s="74"/>
      <c r="U842" s="74"/>
      <c r="V842" s="74"/>
      <c r="W842" s="74"/>
      <c r="X842" s="74"/>
      <c r="Y842" s="74"/>
      <c r="Z842" s="74"/>
    </row>
    <row r="843" spans="1:26" ht="15.75" customHeight="1" x14ac:dyDescent="0.45">
      <c r="A843" s="74"/>
      <c r="B843" s="74"/>
      <c r="C843" s="74"/>
      <c r="D843" s="74"/>
      <c r="E843" s="74"/>
      <c r="F843" s="74"/>
      <c r="G843" s="74"/>
      <c r="H843" s="74"/>
      <c r="I843" s="74"/>
      <c r="J843" s="74"/>
      <c r="K843" s="74"/>
      <c r="L843" s="74"/>
      <c r="M843" s="74"/>
      <c r="N843" s="74"/>
      <c r="O843" s="74"/>
      <c r="P843" s="74"/>
      <c r="Q843" s="74"/>
      <c r="R843" s="74"/>
      <c r="S843" s="74"/>
      <c r="T843" s="74"/>
      <c r="U843" s="74"/>
      <c r="V843" s="74"/>
      <c r="W843" s="74"/>
      <c r="X843" s="74"/>
      <c r="Y843" s="74"/>
      <c r="Z843" s="74"/>
    </row>
    <row r="844" spans="1:26" ht="15.75" customHeight="1" x14ac:dyDescent="0.45">
      <c r="A844" s="74"/>
      <c r="B844" s="74"/>
      <c r="C844" s="74"/>
      <c r="D844" s="74"/>
      <c r="E844" s="74"/>
      <c r="F844" s="74"/>
      <c r="G844" s="74"/>
      <c r="H844" s="74"/>
      <c r="I844" s="74"/>
      <c r="J844" s="74"/>
      <c r="K844" s="74"/>
      <c r="L844" s="74"/>
      <c r="M844" s="74"/>
      <c r="N844" s="74"/>
      <c r="O844" s="74"/>
      <c r="P844" s="74"/>
      <c r="Q844" s="74"/>
      <c r="R844" s="74"/>
      <c r="S844" s="74"/>
      <c r="T844" s="74"/>
      <c r="U844" s="74"/>
      <c r="V844" s="74"/>
      <c r="W844" s="74"/>
      <c r="X844" s="74"/>
      <c r="Y844" s="74"/>
      <c r="Z844" s="74"/>
    </row>
    <row r="845" spans="1:26" ht="15.75" customHeight="1" x14ac:dyDescent="0.45">
      <c r="A845" s="74"/>
      <c r="B845" s="74"/>
      <c r="C845" s="74"/>
      <c r="D845" s="74"/>
      <c r="E845" s="74"/>
      <c r="F845" s="74"/>
      <c r="G845" s="74"/>
      <c r="H845" s="74"/>
      <c r="I845" s="74"/>
      <c r="J845" s="74"/>
      <c r="K845" s="74"/>
      <c r="L845" s="74"/>
      <c r="M845" s="74"/>
      <c r="N845" s="74"/>
      <c r="O845" s="74"/>
      <c r="P845" s="74"/>
      <c r="Q845" s="74"/>
      <c r="R845" s="74"/>
      <c r="S845" s="74"/>
      <c r="T845" s="74"/>
      <c r="U845" s="74"/>
      <c r="V845" s="74"/>
      <c r="W845" s="74"/>
      <c r="X845" s="74"/>
      <c r="Y845" s="74"/>
      <c r="Z845" s="74"/>
    </row>
    <row r="846" spans="1:26" ht="15.75" customHeight="1" x14ac:dyDescent="0.45">
      <c r="A846" s="74"/>
      <c r="B846" s="74"/>
      <c r="C846" s="74"/>
      <c r="D846" s="74"/>
      <c r="E846" s="74"/>
      <c r="F846" s="74"/>
      <c r="G846" s="74"/>
      <c r="H846" s="74"/>
      <c r="I846" s="74"/>
      <c r="J846" s="74"/>
      <c r="K846" s="74"/>
      <c r="L846" s="74"/>
      <c r="M846" s="74"/>
      <c r="N846" s="74"/>
      <c r="O846" s="74"/>
      <c r="P846" s="74"/>
      <c r="Q846" s="74"/>
      <c r="R846" s="74"/>
      <c r="S846" s="74"/>
      <c r="T846" s="74"/>
      <c r="U846" s="74"/>
      <c r="V846" s="74"/>
      <c r="W846" s="74"/>
      <c r="X846" s="74"/>
      <c r="Y846" s="74"/>
      <c r="Z846" s="74"/>
    </row>
    <row r="847" spans="1:26" ht="15.75" customHeight="1" x14ac:dyDescent="0.45">
      <c r="A847" s="74"/>
      <c r="B847" s="74"/>
      <c r="C847" s="74"/>
      <c r="D847" s="74"/>
      <c r="E847" s="74"/>
      <c r="F847" s="74"/>
      <c r="G847" s="74"/>
      <c r="H847" s="74"/>
      <c r="I847" s="74"/>
      <c r="J847" s="74"/>
      <c r="K847" s="74"/>
      <c r="L847" s="74"/>
      <c r="M847" s="74"/>
      <c r="N847" s="74"/>
      <c r="O847" s="74"/>
      <c r="P847" s="74"/>
      <c r="Q847" s="74"/>
      <c r="R847" s="74"/>
      <c r="S847" s="74"/>
      <c r="T847" s="74"/>
      <c r="U847" s="74"/>
      <c r="V847" s="74"/>
      <c r="W847" s="74"/>
      <c r="X847" s="74"/>
      <c r="Y847" s="74"/>
      <c r="Z847" s="74"/>
    </row>
    <row r="848" spans="1:26" ht="15.75" customHeight="1" x14ac:dyDescent="0.45">
      <c r="A848" s="74"/>
      <c r="B848" s="74"/>
      <c r="C848" s="74"/>
      <c r="D848" s="74"/>
      <c r="E848" s="74"/>
      <c r="F848" s="74"/>
      <c r="G848" s="74"/>
      <c r="H848" s="74"/>
      <c r="I848" s="74"/>
      <c r="J848" s="74"/>
      <c r="K848" s="74"/>
      <c r="L848" s="74"/>
      <c r="M848" s="74"/>
      <c r="N848" s="74"/>
      <c r="O848" s="74"/>
      <c r="P848" s="74"/>
      <c r="Q848" s="74"/>
      <c r="R848" s="74"/>
      <c r="S848" s="74"/>
      <c r="T848" s="74"/>
      <c r="U848" s="74"/>
      <c r="V848" s="74"/>
      <c r="W848" s="74"/>
      <c r="X848" s="74"/>
      <c r="Y848" s="74"/>
      <c r="Z848" s="74"/>
    </row>
    <row r="849" spans="1:26" ht="15.75" customHeight="1" x14ac:dyDescent="0.45">
      <c r="A849" s="74"/>
      <c r="B849" s="74"/>
      <c r="C849" s="74"/>
      <c r="D849" s="74"/>
      <c r="E849" s="74"/>
      <c r="F849" s="74"/>
      <c r="G849" s="74"/>
      <c r="H849" s="74"/>
      <c r="I849" s="74"/>
      <c r="J849" s="74"/>
      <c r="K849" s="74"/>
      <c r="L849" s="74"/>
      <c r="M849" s="74"/>
      <c r="N849" s="74"/>
      <c r="O849" s="74"/>
      <c r="P849" s="74"/>
      <c r="Q849" s="74"/>
      <c r="R849" s="74"/>
      <c r="S849" s="74"/>
      <c r="T849" s="74"/>
      <c r="U849" s="74"/>
      <c r="V849" s="74"/>
      <c r="W849" s="74"/>
      <c r="X849" s="74"/>
      <c r="Y849" s="74"/>
      <c r="Z849" s="74"/>
    </row>
    <row r="850" spans="1:26" ht="15.75" customHeight="1" x14ac:dyDescent="0.45">
      <c r="A850" s="74"/>
      <c r="B850" s="74"/>
      <c r="C850" s="74"/>
      <c r="D850" s="74"/>
      <c r="E850" s="74"/>
      <c r="F850" s="74"/>
      <c r="G850" s="74"/>
      <c r="H850" s="74"/>
      <c r="I850" s="74"/>
      <c r="J850" s="74"/>
      <c r="K850" s="74"/>
      <c r="L850" s="74"/>
      <c r="M850" s="74"/>
      <c r="N850" s="74"/>
      <c r="O850" s="74"/>
      <c r="P850" s="74"/>
      <c r="Q850" s="74"/>
      <c r="R850" s="74"/>
      <c r="S850" s="74"/>
      <c r="T850" s="74"/>
      <c r="U850" s="74"/>
      <c r="V850" s="74"/>
      <c r="W850" s="74"/>
      <c r="X850" s="74"/>
      <c r="Y850" s="74"/>
      <c r="Z850" s="74"/>
    </row>
    <row r="851" spans="1:26" ht="15.75" customHeight="1" x14ac:dyDescent="0.45">
      <c r="A851" s="74"/>
      <c r="B851" s="74"/>
      <c r="C851" s="74"/>
      <c r="D851" s="74"/>
      <c r="E851" s="74"/>
      <c r="F851" s="74"/>
      <c r="G851" s="74"/>
      <c r="H851" s="74"/>
      <c r="I851" s="74"/>
      <c r="J851" s="74"/>
      <c r="K851" s="74"/>
      <c r="L851" s="74"/>
      <c r="M851" s="74"/>
      <c r="N851" s="74"/>
      <c r="O851" s="74"/>
      <c r="P851" s="74"/>
      <c r="Q851" s="74"/>
      <c r="R851" s="74"/>
      <c r="S851" s="74"/>
      <c r="T851" s="74"/>
      <c r="U851" s="74"/>
      <c r="V851" s="74"/>
      <c r="W851" s="74"/>
      <c r="X851" s="74"/>
      <c r="Y851" s="74"/>
      <c r="Z851" s="74"/>
    </row>
    <row r="852" spans="1:26" ht="15.75" customHeight="1" x14ac:dyDescent="0.45">
      <c r="A852" s="74"/>
      <c r="B852" s="74"/>
      <c r="C852" s="74"/>
      <c r="D852" s="74"/>
      <c r="E852" s="74"/>
      <c r="F852" s="74"/>
      <c r="G852" s="74"/>
      <c r="H852" s="74"/>
      <c r="I852" s="74"/>
      <c r="J852" s="74"/>
      <c r="K852" s="74"/>
      <c r="L852" s="74"/>
      <c r="M852" s="74"/>
      <c r="N852" s="74"/>
      <c r="O852" s="74"/>
      <c r="P852" s="74"/>
      <c r="Q852" s="74"/>
      <c r="R852" s="74"/>
      <c r="S852" s="74"/>
      <c r="T852" s="74"/>
      <c r="U852" s="74"/>
      <c r="V852" s="74"/>
      <c r="W852" s="74"/>
      <c r="X852" s="74"/>
      <c r="Y852" s="74"/>
      <c r="Z852" s="74"/>
    </row>
    <row r="853" spans="1:26" ht="15.75" customHeight="1" x14ac:dyDescent="0.45">
      <c r="A853" s="74"/>
      <c r="B853" s="74"/>
      <c r="C853" s="74"/>
      <c r="D853" s="74"/>
      <c r="E853" s="74"/>
      <c r="F853" s="74"/>
      <c r="G853" s="74"/>
      <c r="H853" s="74"/>
      <c r="I853" s="74"/>
      <c r="J853" s="74"/>
      <c r="K853" s="74"/>
      <c r="L853" s="74"/>
      <c r="M853" s="74"/>
      <c r="N853" s="74"/>
      <c r="O853" s="74"/>
      <c r="P853" s="74"/>
      <c r="Q853" s="74"/>
      <c r="R853" s="74"/>
      <c r="S853" s="74"/>
      <c r="T853" s="74"/>
      <c r="U853" s="74"/>
      <c r="V853" s="74"/>
      <c r="W853" s="74"/>
      <c r="X853" s="74"/>
      <c r="Y853" s="74"/>
      <c r="Z853" s="74"/>
    </row>
    <row r="854" spans="1:26" ht="15.75" customHeight="1" x14ac:dyDescent="0.45">
      <c r="A854" s="74"/>
      <c r="B854" s="74"/>
      <c r="C854" s="74"/>
      <c r="D854" s="74"/>
      <c r="E854" s="74"/>
      <c r="F854" s="74"/>
      <c r="G854" s="74"/>
      <c r="H854" s="74"/>
      <c r="I854" s="74"/>
      <c r="J854" s="74"/>
      <c r="K854" s="74"/>
      <c r="L854" s="74"/>
      <c r="M854" s="74"/>
      <c r="N854" s="74"/>
      <c r="O854" s="74"/>
      <c r="P854" s="74"/>
      <c r="Q854" s="74"/>
      <c r="R854" s="74"/>
      <c r="S854" s="74"/>
      <c r="T854" s="74"/>
      <c r="U854" s="74"/>
      <c r="V854" s="74"/>
      <c r="W854" s="74"/>
      <c r="X854" s="74"/>
      <c r="Y854" s="74"/>
      <c r="Z854" s="74"/>
    </row>
    <row r="855" spans="1:26" ht="15.75" customHeight="1" x14ac:dyDescent="0.45">
      <c r="A855" s="74"/>
      <c r="B855" s="74"/>
      <c r="C855" s="74"/>
      <c r="D855" s="74"/>
      <c r="E855" s="74"/>
      <c r="F855" s="74"/>
      <c r="G855" s="74"/>
      <c r="H855" s="74"/>
      <c r="I855" s="74"/>
      <c r="J855" s="74"/>
      <c r="K855" s="74"/>
      <c r="L855" s="74"/>
      <c r="M855" s="74"/>
      <c r="N855" s="74"/>
      <c r="O855" s="74"/>
      <c r="P855" s="74"/>
      <c r="Q855" s="74"/>
      <c r="R855" s="74"/>
      <c r="S855" s="74"/>
      <c r="T855" s="74"/>
      <c r="U855" s="74"/>
      <c r="V855" s="74"/>
      <c r="W855" s="74"/>
      <c r="X855" s="74"/>
      <c r="Y855" s="74"/>
      <c r="Z855" s="74"/>
    </row>
    <row r="856" spans="1:26" ht="15.75" customHeight="1" x14ac:dyDescent="0.45">
      <c r="A856" s="74"/>
      <c r="B856" s="74"/>
      <c r="C856" s="74"/>
      <c r="D856" s="74"/>
      <c r="E856" s="74"/>
      <c r="F856" s="74"/>
      <c r="G856" s="74"/>
      <c r="H856" s="74"/>
      <c r="I856" s="74"/>
      <c r="J856" s="74"/>
      <c r="K856" s="74"/>
      <c r="L856" s="74"/>
      <c r="M856" s="74"/>
      <c r="N856" s="74"/>
      <c r="O856" s="74"/>
      <c r="P856" s="74"/>
      <c r="Q856" s="74"/>
      <c r="R856" s="74"/>
      <c r="S856" s="74"/>
      <c r="T856" s="74"/>
      <c r="U856" s="74"/>
      <c r="V856" s="74"/>
      <c r="W856" s="74"/>
      <c r="X856" s="74"/>
      <c r="Y856" s="74"/>
      <c r="Z856" s="74"/>
    </row>
    <row r="857" spans="1:26" ht="15.75" customHeight="1" x14ac:dyDescent="0.45">
      <c r="A857" s="74"/>
      <c r="B857" s="74"/>
      <c r="C857" s="74"/>
      <c r="D857" s="74"/>
      <c r="E857" s="74"/>
      <c r="F857" s="74"/>
      <c r="G857" s="74"/>
      <c r="H857" s="74"/>
      <c r="I857" s="74"/>
      <c r="J857" s="74"/>
      <c r="K857" s="74"/>
      <c r="L857" s="74"/>
      <c r="M857" s="74"/>
      <c r="N857" s="74"/>
      <c r="O857" s="74"/>
      <c r="P857" s="74"/>
      <c r="Q857" s="74"/>
      <c r="R857" s="74"/>
      <c r="S857" s="74"/>
      <c r="T857" s="74"/>
      <c r="U857" s="74"/>
      <c r="V857" s="74"/>
      <c r="W857" s="74"/>
      <c r="X857" s="74"/>
      <c r="Y857" s="74"/>
      <c r="Z857" s="74"/>
    </row>
    <row r="858" spans="1:26" ht="15.75" customHeight="1" x14ac:dyDescent="0.45">
      <c r="A858" s="74"/>
      <c r="B858" s="74"/>
      <c r="C858" s="74"/>
      <c r="D858" s="74"/>
      <c r="E858" s="74"/>
      <c r="F858" s="74"/>
      <c r="G858" s="74"/>
      <c r="H858" s="74"/>
      <c r="I858" s="74"/>
      <c r="J858" s="74"/>
      <c r="K858" s="74"/>
      <c r="L858" s="74"/>
      <c r="M858" s="74"/>
      <c r="N858" s="74"/>
      <c r="O858" s="74"/>
      <c r="P858" s="74"/>
      <c r="Q858" s="74"/>
      <c r="R858" s="74"/>
      <c r="S858" s="74"/>
      <c r="T858" s="74"/>
      <c r="U858" s="74"/>
      <c r="V858" s="74"/>
      <c r="W858" s="74"/>
      <c r="X858" s="74"/>
      <c r="Y858" s="74"/>
      <c r="Z858" s="74"/>
    </row>
    <row r="859" spans="1:26" ht="15.75" customHeight="1" x14ac:dyDescent="0.45">
      <c r="A859" s="74"/>
      <c r="B859" s="74"/>
      <c r="C859" s="74"/>
      <c r="D859" s="74"/>
      <c r="E859" s="74"/>
      <c r="F859" s="74"/>
      <c r="G859" s="74"/>
      <c r="H859" s="74"/>
      <c r="I859" s="74"/>
      <c r="J859" s="74"/>
      <c r="K859" s="74"/>
      <c r="L859" s="74"/>
      <c r="M859" s="74"/>
      <c r="N859" s="74"/>
      <c r="O859" s="74"/>
      <c r="P859" s="74"/>
      <c r="Q859" s="74"/>
      <c r="R859" s="74"/>
      <c r="S859" s="74"/>
      <c r="T859" s="74"/>
      <c r="U859" s="74"/>
      <c r="V859" s="74"/>
      <c r="W859" s="74"/>
      <c r="X859" s="74"/>
      <c r="Y859" s="74"/>
      <c r="Z859" s="74"/>
    </row>
    <row r="860" spans="1:26" ht="15.75" customHeight="1" x14ac:dyDescent="0.45">
      <c r="A860" s="74"/>
      <c r="B860" s="74"/>
      <c r="C860" s="74"/>
      <c r="D860" s="74"/>
      <c r="E860" s="74"/>
      <c r="F860" s="74"/>
      <c r="G860" s="74"/>
      <c r="H860" s="74"/>
      <c r="I860" s="74"/>
      <c r="J860" s="74"/>
      <c r="K860" s="74"/>
      <c r="L860" s="74"/>
      <c r="M860" s="74"/>
      <c r="N860" s="74"/>
      <c r="O860" s="74"/>
      <c r="P860" s="74"/>
      <c r="Q860" s="74"/>
      <c r="R860" s="74"/>
      <c r="S860" s="74"/>
      <c r="T860" s="74"/>
      <c r="U860" s="74"/>
      <c r="V860" s="74"/>
      <c r="W860" s="74"/>
      <c r="X860" s="74"/>
      <c r="Y860" s="74"/>
      <c r="Z860" s="74"/>
    </row>
    <row r="861" spans="1:26" ht="15.75" customHeight="1" x14ac:dyDescent="0.45">
      <c r="A861" s="74"/>
      <c r="B861" s="74"/>
      <c r="C861" s="74"/>
      <c r="D861" s="74"/>
      <c r="E861" s="74"/>
      <c r="F861" s="74"/>
      <c r="G861" s="74"/>
      <c r="H861" s="74"/>
      <c r="I861" s="74"/>
      <c r="J861" s="74"/>
      <c r="K861" s="74"/>
      <c r="L861" s="74"/>
      <c r="M861" s="74"/>
      <c r="N861" s="74"/>
      <c r="O861" s="74"/>
      <c r="P861" s="74"/>
      <c r="Q861" s="74"/>
      <c r="R861" s="74"/>
      <c r="S861" s="74"/>
      <c r="T861" s="74"/>
      <c r="U861" s="74"/>
      <c r="V861" s="74"/>
      <c r="W861" s="74"/>
      <c r="X861" s="74"/>
      <c r="Y861" s="74"/>
      <c r="Z861" s="74"/>
    </row>
    <row r="862" spans="1:26" ht="15.75" customHeight="1" x14ac:dyDescent="0.45">
      <c r="A862" s="74"/>
      <c r="B862" s="74"/>
      <c r="C862" s="74"/>
      <c r="D862" s="74"/>
      <c r="E862" s="74"/>
      <c r="F862" s="74"/>
      <c r="G862" s="74"/>
      <c r="H862" s="74"/>
      <c r="I862" s="74"/>
      <c r="J862" s="74"/>
      <c r="K862" s="74"/>
      <c r="L862" s="74"/>
      <c r="M862" s="74"/>
      <c r="N862" s="74"/>
      <c r="O862" s="74"/>
      <c r="P862" s="74"/>
      <c r="Q862" s="74"/>
      <c r="R862" s="74"/>
      <c r="S862" s="74"/>
      <c r="T862" s="74"/>
      <c r="U862" s="74"/>
      <c r="V862" s="74"/>
      <c r="W862" s="74"/>
      <c r="X862" s="74"/>
      <c r="Y862" s="74"/>
      <c r="Z862" s="74"/>
    </row>
    <row r="863" spans="1:26" ht="15.75" customHeight="1" x14ac:dyDescent="0.45">
      <c r="A863" s="74"/>
      <c r="B863" s="74"/>
      <c r="C863" s="74"/>
      <c r="D863" s="74"/>
      <c r="E863" s="74"/>
      <c r="F863" s="74"/>
      <c r="G863" s="74"/>
      <c r="H863" s="74"/>
      <c r="I863" s="74"/>
      <c r="J863" s="74"/>
      <c r="K863" s="74"/>
      <c r="L863" s="74"/>
      <c r="M863" s="74"/>
      <c r="N863" s="74"/>
      <c r="O863" s="74"/>
      <c r="P863" s="74"/>
      <c r="Q863" s="74"/>
      <c r="R863" s="74"/>
      <c r="S863" s="74"/>
      <c r="T863" s="74"/>
      <c r="U863" s="74"/>
      <c r="V863" s="74"/>
      <c r="W863" s="74"/>
      <c r="X863" s="74"/>
      <c r="Y863" s="74"/>
      <c r="Z863" s="74"/>
    </row>
    <row r="864" spans="1:26" ht="15.75" customHeight="1" x14ac:dyDescent="0.45">
      <c r="A864" s="74"/>
      <c r="B864" s="74"/>
      <c r="C864" s="74"/>
      <c r="D864" s="74"/>
      <c r="E864" s="74"/>
      <c r="F864" s="74"/>
      <c r="G864" s="74"/>
      <c r="H864" s="74"/>
      <c r="I864" s="74"/>
      <c r="J864" s="74"/>
      <c r="K864" s="74"/>
      <c r="L864" s="74"/>
      <c r="M864" s="74"/>
      <c r="N864" s="74"/>
      <c r="O864" s="74"/>
      <c r="P864" s="74"/>
      <c r="Q864" s="74"/>
      <c r="R864" s="74"/>
      <c r="S864" s="74"/>
      <c r="T864" s="74"/>
      <c r="U864" s="74"/>
      <c r="V864" s="74"/>
      <c r="W864" s="74"/>
      <c r="X864" s="74"/>
      <c r="Y864" s="74"/>
      <c r="Z864" s="74"/>
    </row>
    <row r="865" spans="1:26" ht="15.75" customHeight="1" x14ac:dyDescent="0.45">
      <c r="A865" s="74"/>
      <c r="B865" s="74"/>
      <c r="C865" s="74"/>
      <c r="D865" s="74"/>
      <c r="E865" s="74"/>
      <c r="F865" s="74"/>
      <c r="G865" s="74"/>
      <c r="H865" s="74"/>
      <c r="I865" s="74"/>
      <c r="J865" s="74"/>
      <c r="K865" s="74"/>
      <c r="L865" s="74"/>
      <c r="M865" s="74"/>
      <c r="N865" s="74"/>
      <c r="O865" s="74"/>
      <c r="P865" s="74"/>
      <c r="Q865" s="74"/>
      <c r="R865" s="74"/>
      <c r="S865" s="74"/>
      <c r="T865" s="74"/>
      <c r="U865" s="74"/>
      <c r="V865" s="74"/>
      <c r="W865" s="74"/>
      <c r="X865" s="74"/>
      <c r="Y865" s="74"/>
      <c r="Z865" s="74"/>
    </row>
    <row r="866" spans="1:26" ht="15.75" customHeight="1" x14ac:dyDescent="0.45">
      <c r="A866" s="74"/>
      <c r="B866" s="74"/>
      <c r="C866" s="74"/>
      <c r="D866" s="74"/>
      <c r="E866" s="74"/>
      <c r="F866" s="74"/>
      <c r="G866" s="74"/>
      <c r="H866" s="74"/>
      <c r="I866" s="74"/>
      <c r="J866" s="74"/>
      <c r="K866" s="74"/>
      <c r="L866" s="74"/>
      <c r="M866" s="74"/>
      <c r="N866" s="74"/>
      <c r="O866" s="74"/>
      <c r="P866" s="74"/>
      <c r="Q866" s="74"/>
      <c r="R866" s="74"/>
      <c r="S866" s="74"/>
      <c r="T866" s="74"/>
      <c r="U866" s="74"/>
      <c r="V866" s="74"/>
      <c r="W866" s="74"/>
      <c r="X866" s="74"/>
      <c r="Y866" s="74"/>
      <c r="Z866" s="74"/>
    </row>
    <row r="867" spans="1:26" ht="15.75" customHeight="1" x14ac:dyDescent="0.45">
      <c r="A867" s="74"/>
      <c r="B867" s="74"/>
      <c r="C867" s="74"/>
      <c r="D867" s="74"/>
      <c r="E867" s="74"/>
      <c r="F867" s="74"/>
      <c r="G867" s="74"/>
      <c r="H867" s="74"/>
      <c r="I867" s="74"/>
      <c r="J867" s="74"/>
      <c r="K867" s="74"/>
      <c r="L867" s="74"/>
      <c r="M867" s="74"/>
      <c r="N867" s="74"/>
      <c r="O867" s="74"/>
      <c r="P867" s="74"/>
      <c r="Q867" s="74"/>
      <c r="R867" s="74"/>
      <c r="S867" s="74"/>
      <c r="T867" s="74"/>
      <c r="U867" s="74"/>
      <c r="V867" s="74"/>
      <c r="W867" s="74"/>
      <c r="X867" s="74"/>
      <c r="Y867" s="74"/>
      <c r="Z867" s="74"/>
    </row>
    <row r="868" spans="1:26" ht="15.75" customHeight="1" x14ac:dyDescent="0.45">
      <c r="A868" s="74"/>
      <c r="B868" s="74"/>
      <c r="C868" s="74"/>
      <c r="D868" s="74"/>
      <c r="E868" s="74"/>
      <c r="F868" s="74"/>
      <c r="G868" s="74"/>
      <c r="H868" s="74"/>
      <c r="I868" s="74"/>
      <c r="J868" s="74"/>
      <c r="K868" s="74"/>
      <c r="L868" s="74"/>
      <c r="M868" s="74"/>
      <c r="N868" s="74"/>
      <c r="O868" s="74"/>
      <c r="P868" s="74"/>
      <c r="Q868" s="74"/>
      <c r="R868" s="74"/>
      <c r="S868" s="74"/>
      <c r="T868" s="74"/>
      <c r="U868" s="74"/>
      <c r="V868" s="74"/>
      <c r="W868" s="74"/>
      <c r="X868" s="74"/>
      <c r="Y868" s="74"/>
      <c r="Z868" s="74"/>
    </row>
    <row r="869" spans="1:26" ht="15.75" customHeight="1" x14ac:dyDescent="0.45">
      <c r="A869" s="74"/>
      <c r="B869" s="74"/>
      <c r="C869" s="74"/>
      <c r="D869" s="74"/>
      <c r="E869" s="74"/>
      <c r="F869" s="74"/>
      <c r="G869" s="74"/>
      <c r="H869" s="74"/>
      <c r="I869" s="74"/>
      <c r="J869" s="74"/>
      <c r="K869" s="74"/>
      <c r="L869" s="74"/>
      <c r="M869" s="74"/>
      <c r="N869" s="74"/>
      <c r="O869" s="74"/>
      <c r="P869" s="74"/>
      <c r="Q869" s="74"/>
      <c r="R869" s="74"/>
      <c r="S869" s="74"/>
      <c r="T869" s="74"/>
      <c r="U869" s="74"/>
      <c r="V869" s="74"/>
      <c r="W869" s="74"/>
      <c r="X869" s="74"/>
      <c r="Y869" s="74"/>
      <c r="Z869" s="74"/>
    </row>
    <row r="870" spans="1:26" ht="15.75" customHeight="1" x14ac:dyDescent="0.45">
      <c r="A870" s="74"/>
      <c r="B870" s="74"/>
      <c r="C870" s="74"/>
      <c r="D870" s="74"/>
      <c r="E870" s="74"/>
      <c r="F870" s="74"/>
      <c r="G870" s="74"/>
      <c r="H870" s="74"/>
      <c r="I870" s="74"/>
      <c r="J870" s="74"/>
      <c r="K870" s="74"/>
      <c r="L870" s="74"/>
      <c r="M870" s="74"/>
      <c r="N870" s="74"/>
      <c r="O870" s="74"/>
      <c r="P870" s="74"/>
      <c r="Q870" s="74"/>
      <c r="R870" s="74"/>
      <c r="S870" s="74"/>
      <c r="T870" s="74"/>
      <c r="U870" s="74"/>
      <c r="V870" s="74"/>
      <c r="W870" s="74"/>
      <c r="X870" s="74"/>
      <c r="Y870" s="74"/>
      <c r="Z870" s="74"/>
    </row>
    <row r="871" spans="1:26" ht="15.75" customHeight="1" x14ac:dyDescent="0.45">
      <c r="A871" s="74"/>
      <c r="B871" s="74"/>
      <c r="C871" s="74"/>
      <c r="D871" s="74"/>
      <c r="E871" s="74"/>
      <c r="F871" s="74"/>
      <c r="G871" s="74"/>
      <c r="H871" s="74"/>
      <c r="I871" s="74"/>
      <c r="J871" s="74"/>
      <c r="K871" s="74"/>
      <c r="L871" s="74"/>
      <c r="M871" s="74"/>
      <c r="N871" s="74"/>
      <c r="O871" s="74"/>
      <c r="P871" s="74"/>
      <c r="Q871" s="74"/>
      <c r="R871" s="74"/>
      <c r="S871" s="74"/>
      <c r="T871" s="74"/>
      <c r="U871" s="74"/>
      <c r="V871" s="74"/>
      <c r="W871" s="74"/>
      <c r="X871" s="74"/>
      <c r="Y871" s="74"/>
      <c r="Z871" s="74"/>
    </row>
    <row r="872" spans="1:26" ht="15.75" customHeight="1" x14ac:dyDescent="0.45">
      <c r="A872" s="74"/>
      <c r="B872" s="74"/>
      <c r="C872" s="74"/>
      <c r="D872" s="74"/>
      <c r="E872" s="74"/>
      <c r="F872" s="74"/>
      <c r="G872" s="74"/>
      <c r="H872" s="74"/>
      <c r="I872" s="74"/>
      <c r="J872" s="74"/>
      <c r="K872" s="74"/>
      <c r="L872" s="74"/>
      <c r="M872" s="74"/>
      <c r="N872" s="74"/>
      <c r="O872" s="74"/>
      <c r="P872" s="74"/>
      <c r="Q872" s="74"/>
      <c r="R872" s="74"/>
      <c r="S872" s="74"/>
      <c r="T872" s="74"/>
      <c r="U872" s="74"/>
      <c r="V872" s="74"/>
      <c r="W872" s="74"/>
      <c r="X872" s="74"/>
      <c r="Y872" s="74"/>
      <c r="Z872" s="74"/>
    </row>
    <row r="873" spans="1:26" ht="15.75" customHeight="1" x14ac:dyDescent="0.45">
      <c r="A873" s="74"/>
      <c r="B873" s="74"/>
      <c r="C873" s="74"/>
      <c r="D873" s="74"/>
      <c r="E873" s="74"/>
      <c r="F873" s="74"/>
      <c r="G873" s="74"/>
      <c r="H873" s="74"/>
      <c r="I873" s="74"/>
      <c r="J873" s="74"/>
      <c r="K873" s="74"/>
      <c r="L873" s="74"/>
      <c r="M873" s="74"/>
      <c r="N873" s="74"/>
      <c r="O873" s="74"/>
      <c r="P873" s="74"/>
      <c r="Q873" s="74"/>
      <c r="R873" s="74"/>
      <c r="S873" s="74"/>
      <c r="T873" s="74"/>
      <c r="U873" s="74"/>
      <c r="V873" s="74"/>
      <c r="W873" s="74"/>
      <c r="X873" s="74"/>
      <c r="Y873" s="74"/>
      <c r="Z873" s="74"/>
    </row>
    <row r="874" spans="1:26" ht="15.75" customHeight="1" x14ac:dyDescent="0.45">
      <c r="A874" s="74"/>
      <c r="B874" s="74"/>
      <c r="C874" s="74"/>
      <c r="D874" s="74"/>
      <c r="E874" s="74"/>
      <c r="F874" s="74"/>
      <c r="G874" s="74"/>
      <c r="H874" s="74"/>
      <c r="I874" s="74"/>
      <c r="J874" s="74"/>
      <c r="K874" s="74"/>
      <c r="L874" s="74"/>
      <c r="M874" s="74"/>
      <c r="N874" s="74"/>
      <c r="O874" s="74"/>
      <c r="P874" s="74"/>
      <c r="Q874" s="74"/>
      <c r="R874" s="74"/>
      <c r="S874" s="74"/>
      <c r="T874" s="74"/>
      <c r="U874" s="74"/>
      <c r="V874" s="74"/>
      <c r="W874" s="74"/>
      <c r="X874" s="74"/>
      <c r="Y874" s="74"/>
      <c r="Z874" s="74"/>
    </row>
    <row r="875" spans="1:26" ht="15.75" customHeight="1" x14ac:dyDescent="0.45">
      <c r="A875" s="74"/>
      <c r="B875" s="74"/>
      <c r="C875" s="74"/>
      <c r="D875" s="74"/>
      <c r="E875" s="74"/>
      <c r="F875" s="74"/>
      <c r="G875" s="74"/>
      <c r="H875" s="74"/>
      <c r="I875" s="74"/>
      <c r="J875" s="74"/>
      <c r="K875" s="74"/>
      <c r="L875" s="74"/>
      <c r="M875" s="74"/>
      <c r="N875" s="74"/>
      <c r="O875" s="74"/>
      <c r="P875" s="74"/>
      <c r="Q875" s="74"/>
      <c r="R875" s="74"/>
      <c r="S875" s="74"/>
      <c r="T875" s="74"/>
      <c r="U875" s="74"/>
      <c r="V875" s="74"/>
      <c r="W875" s="74"/>
      <c r="X875" s="74"/>
      <c r="Y875" s="74"/>
      <c r="Z875" s="74"/>
    </row>
    <row r="876" spans="1:26" ht="15.75" customHeight="1" x14ac:dyDescent="0.45">
      <c r="A876" s="74"/>
      <c r="B876" s="74"/>
      <c r="C876" s="74"/>
      <c r="D876" s="74"/>
      <c r="E876" s="74"/>
      <c r="F876" s="74"/>
      <c r="G876" s="74"/>
      <c r="H876" s="74"/>
      <c r="I876" s="74"/>
      <c r="J876" s="74"/>
      <c r="K876" s="74"/>
      <c r="L876" s="74"/>
      <c r="M876" s="74"/>
      <c r="N876" s="74"/>
      <c r="O876" s="74"/>
      <c r="P876" s="74"/>
      <c r="Q876" s="74"/>
      <c r="R876" s="74"/>
      <c r="S876" s="74"/>
      <c r="T876" s="74"/>
      <c r="U876" s="74"/>
      <c r="V876" s="74"/>
      <c r="W876" s="74"/>
      <c r="X876" s="74"/>
      <c r="Y876" s="74"/>
      <c r="Z876" s="74"/>
    </row>
    <row r="877" spans="1:26" ht="15.75" customHeight="1" x14ac:dyDescent="0.45">
      <c r="A877" s="74"/>
      <c r="B877" s="74"/>
      <c r="C877" s="74"/>
      <c r="D877" s="74"/>
      <c r="E877" s="74"/>
      <c r="F877" s="74"/>
      <c r="G877" s="74"/>
      <c r="H877" s="74"/>
      <c r="I877" s="74"/>
      <c r="J877" s="74"/>
      <c r="K877" s="74"/>
      <c r="L877" s="74"/>
      <c r="M877" s="74"/>
      <c r="N877" s="74"/>
      <c r="O877" s="74"/>
      <c r="P877" s="74"/>
      <c r="Q877" s="74"/>
      <c r="R877" s="74"/>
      <c r="S877" s="74"/>
      <c r="T877" s="74"/>
      <c r="U877" s="74"/>
      <c r="V877" s="74"/>
      <c r="W877" s="74"/>
      <c r="X877" s="74"/>
      <c r="Y877" s="74"/>
      <c r="Z877" s="74"/>
    </row>
    <row r="878" spans="1:26" ht="15.75" customHeight="1" x14ac:dyDescent="0.45">
      <c r="A878" s="74"/>
      <c r="B878" s="74"/>
      <c r="C878" s="74"/>
      <c r="D878" s="74"/>
      <c r="E878" s="74"/>
      <c r="F878" s="74"/>
      <c r="G878" s="74"/>
      <c r="H878" s="74"/>
      <c r="I878" s="74"/>
      <c r="J878" s="74"/>
      <c r="K878" s="74"/>
      <c r="L878" s="74"/>
      <c r="M878" s="74"/>
      <c r="N878" s="74"/>
      <c r="O878" s="74"/>
      <c r="P878" s="74"/>
      <c r="Q878" s="74"/>
      <c r="R878" s="74"/>
      <c r="S878" s="74"/>
      <c r="T878" s="74"/>
      <c r="U878" s="74"/>
      <c r="V878" s="74"/>
      <c r="W878" s="74"/>
      <c r="X878" s="74"/>
      <c r="Y878" s="74"/>
      <c r="Z878" s="74"/>
    </row>
    <row r="879" spans="1:26" ht="15.75" customHeight="1" x14ac:dyDescent="0.45">
      <c r="A879" s="74"/>
      <c r="B879" s="74"/>
      <c r="C879" s="74"/>
      <c r="D879" s="74"/>
      <c r="E879" s="74"/>
      <c r="F879" s="74"/>
      <c r="G879" s="74"/>
      <c r="H879" s="74"/>
      <c r="I879" s="74"/>
      <c r="J879" s="74"/>
      <c r="K879" s="74"/>
      <c r="L879" s="74"/>
      <c r="M879" s="74"/>
      <c r="N879" s="74"/>
      <c r="O879" s="74"/>
      <c r="P879" s="74"/>
      <c r="Q879" s="74"/>
      <c r="R879" s="74"/>
      <c r="S879" s="74"/>
      <c r="T879" s="74"/>
      <c r="U879" s="74"/>
      <c r="V879" s="74"/>
      <c r="W879" s="74"/>
      <c r="X879" s="74"/>
      <c r="Y879" s="74"/>
      <c r="Z879" s="74"/>
    </row>
    <row r="880" spans="1:26" ht="15.75" customHeight="1" x14ac:dyDescent="0.45">
      <c r="A880" s="74"/>
      <c r="B880" s="74"/>
      <c r="C880" s="74"/>
      <c r="D880" s="74"/>
      <c r="E880" s="74"/>
      <c r="F880" s="74"/>
      <c r="G880" s="74"/>
      <c r="H880" s="74"/>
      <c r="I880" s="74"/>
      <c r="J880" s="74"/>
      <c r="K880" s="74"/>
      <c r="L880" s="74"/>
      <c r="M880" s="74"/>
      <c r="N880" s="74"/>
      <c r="O880" s="74"/>
      <c r="P880" s="74"/>
      <c r="Q880" s="74"/>
      <c r="R880" s="74"/>
      <c r="S880" s="74"/>
      <c r="T880" s="74"/>
      <c r="U880" s="74"/>
      <c r="V880" s="74"/>
      <c r="W880" s="74"/>
      <c r="X880" s="74"/>
      <c r="Y880" s="74"/>
      <c r="Z880" s="74"/>
    </row>
    <row r="881" spans="1:26" ht="15.75" customHeight="1" x14ac:dyDescent="0.45">
      <c r="A881" s="74"/>
      <c r="B881" s="74"/>
      <c r="C881" s="74"/>
      <c r="D881" s="74"/>
      <c r="E881" s="74"/>
      <c r="F881" s="74"/>
      <c r="G881" s="74"/>
      <c r="H881" s="74"/>
      <c r="I881" s="74"/>
      <c r="J881" s="74"/>
      <c r="K881" s="74"/>
      <c r="L881" s="74"/>
      <c r="M881" s="74"/>
      <c r="N881" s="74"/>
      <c r="O881" s="74"/>
      <c r="P881" s="74"/>
      <c r="Q881" s="74"/>
      <c r="R881" s="74"/>
      <c r="S881" s="74"/>
      <c r="T881" s="74"/>
      <c r="U881" s="74"/>
      <c r="V881" s="74"/>
      <c r="W881" s="74"/>
      <c r="X881" s="74"/>
      <c r="Y881" s="74"/>
      <c r="Z881" s="74"/>
    </row>
    <row r="882" spans="1:26" ht="15.75" customHeight="1" x14ac:dyDescent="0.45">
      <c r="A882" s="74"/>
      <c r="B882" s="74"/>
      <c r="C882" s="74"/>
      <c r="D882" s="74"/>
      <c r="E882" s="74"/>
      <c r="F882" s="74"/>
      <c r="G882" s="74"/>
      <c r="H882" s="74"/>
      <c r="I882" s="74"/>
      <c r="J882" s="74"/>
      <c r="K882" s="74"/>
      <c r="L882" s="74"/>
      <c r="M882" s="74"/>
      <c r="N882" s="74"/>
      <c r="O882" s="74"/>
      <c r="P882" s="74"/>
      <c r="Q882" s="74"/>
      <c r="R882" s="74"/>
      <c r="S882" s="74"/>
      <c r="T882" s="74"/>
      <c r="U882" s="74"/>
      <c r="V882" s="74"/>
      <c r="W882" s="74"/>
      <c r="X882" s="74"/>
      <c r="Y882" s="74"/>
      <c r="Z882" s="74"/>
    </row>
    <row r="883" spans="1:26" ht="15.75" customHeight="1" x14ac:dyDescent="0.45">
      <c r="A883" s="74"/>
      <c r="B883" s="74"/>
      <c r="C883" s="74"/>
      <c r="D883" s="74"/>
      <c r="E883" s="74"/>
      <c r="F883" s="74"/>
      <c r="G883" s="74"/>
      <c r="H883" s="74"/>
      <c r="I883" s="74"/>
      <c r="J883" s="74"/>
      <c r="K883" s="74"/>
      <c r="L883" s="74"/>
      <c r="M883" s="74"/>
      <c r="N883" s="74"/>
      <c r="O883" s="74"/>
      <c r="P883" s="74"/>
      <c r="Q883" s="74"/>
      <c r="R883" s="74"/>
      <c r="S883" s="74"/>
      <c r="T883" s="74"/>
      <c r="U883" s="74"/>
      <c r="V883" s="74"/>
      <c r="W883" s="74"/>
      <c r="X883" s="74"/>
      <c r="Y883" s="74"/>
      <c r="Z883" s="74"/>
    </row>
    <row r="884" spans="1:26" ht="15.75" customHeight="1" x14ac:dyDescent="0.45">
      <c r="A884" s="74"/>
      <c r="B884" s="74"/>
      <c r="C884" s="74"/>
      <c r="D884" s="74"/>
      <c r="E884" s="74"/>
      <c r="F884" s="74"/>
      <c r="G884" s="74"/>
      <c r="H884" s="74"/>
      <c r="I884" s="74"/>
      <c r="J884" s="74"/>
      <c r="K884" s="74"/>
      <c r="L884" s="74"/>
      <c r="M884" s="74"/>
      <c r="N884" s="74"/>
      <c r="O884" s="74"/>
      <c r="P884" s="74"/>
      <c r="Q884" s="74"/>
      <c r="R884" s="74"/>
      <c r="S884" s="74"/>
      <c r="T884" s="74"/>
      <c r="U884" s="74"/>
      <c r="V884" s="74"/>
      <c r="W884" s="74"/>
      <c r="X884" s="74"/>
      <c r="Y884" s="74"/>
      <c r="Z884" s="74"/>
    </row>
    <row r="885" spans="1:26" ht="15.75" customHeight="1" x14ac:dyDescent="0.45">
      <c r="A885" s="74"/>
      <c r="B885" s="74"/>
      <c r="C885" s="74"/>
      <c r="D885" s="74"/>
      <c r="E885" s="74"/>
      <c r="F885" s="74"/>
      <c r="G885" s="74"/>
      <c r="H885" s="74"/>
      <c r="I885" s="74"/>
      <c r="J885" s="74"/>
      <c r="K885" s="74"/>
      <c r="L885" s="74"/>
      <c r="M885" s="74"/>
      <c r="N885" s="74"/>
      <c r="O885" s="74"/>
      <c r="P885" s="74"/>
      <c r="Q885" s="74"/>
      <c r="R885" s="74"/>
      <c r="S885" s="74"/>
      <c r="T885" s="74"/>
      <c r="U885" s="74"/>
      <c r="V885" s="74"/>
      <c r="W885" s="74"/>
      <c r="X885" s="74"/>
      <c r="Y885" s="74"/>
      <c r="Z885" s="74"/>
    </row>
    <row r="886" spans="1:26" ht="15.75" customHeight="1" x14ac:dyDescent="0.45">
      <c r="A886" s="74"/>
      <c r="B886" s="74"/>
      <c r="C886" s="74"/>
      <c r="D886" s="74"/>
      <c r="E886" s="74"/>
      <c r="F886" s="74"/>
      <c r="G886" s="74"/>
      <c r="H886" s="74"/>
      <c r="I886" s="74"/>
      <c r="J886" s="74"/>
      <c r="K886" s="74"/>
      <c r="L886" s="74"/>
      <c r="M886" s="74"/>
      <c r="N886" s="74"/>
      <c r="O886" s="74"/>
      <c r="P886" s="74"/>
      <c r="Q886" s="74"/>
      <c r="R886" s="74"/>
      <c r="S886" s="74"/>
      <c r="T886" s="74"/>
      <c r="U886" s="74"/>
      <c r="V886" s="74"/>
      <c r="W886" s="74"/>
      <c r="X886" s="74"/>
      <c r="Y886" s="74"/>
      <c r="Z886" s="74"/>
    </row>
    <row r="887" spans="1:26" ht="15.75" customHeight="1" x14ac:dyDescent="0.45">
      <c r="A887" s="74"/>
      <c r="B887" s="74"/>
      <c r="C887" s="74"/>
      <c r="D887" s="74"/>
      <c r="E887" s="74"/>
      <c r="F887" s="74"/>
      <c r="G887" s="74"/>
      <c r="H887" s="74"/>
      <c r="I887" s="74"/>
      <c r="J887" s="74"/>
      <c r="K887" s="74"/>
      <c r="L887" s="74"/>
      <c r="M887" s="74"/>
      <c r="N887" s="74"/>
      <c r="O887" s="74"/>
      <c r="P887" s="74"/>
      <c r="Q887" s="74"/>
      <c r="R887" s="74"/>
      <c r="S887" s="74"/>
      <c r="T887" s="74"/>
      <c r="U887" s="74"/>
      <c r="V887" s="74"/>
      <c r="W887" s="74"/>
      <c r="X887" s="74"/>
      <c r="Y887" s="74"/>
      <c r="Z887" s="74"/>
    </row>
    <row r="888" spans="1:26" ht="15.75" customHeight="1" x14ac:dyDescent="0.45">
      <c r="A888" s="74"/>
      <c r="B888" s="74"/>
      <c r="C888" s="74"/>
      <c r="D888" s="74"/>
      <c r="E888" s="74"/>
      <c r="F888" s="74"/>
      <c r="G888" s="74"/>
      <c r="H888" s="74"/>
      <c r="I888" s="74"/>
      <c r="J888" s="74"/>
      <c r="K888" s="74"/>
      <c r="L888" s="74"/>
      <c r="M888" s="74"/>
      <c r="N888" s="74"/>
      <c r="O888" s="74"/>
      <c r="P888" s="74"/>
      <c r="Q888" s="74"/>
      <c r="R888" s="74"/>
      <c r="S888" s="74"/>
      <c r="T888" s="74"/>
      <c r="U888" s="74"/>
      <c r="V888" s="74"/>
      <c r="W888" s="74"/>
      <c r="X888" s="74"/>
      <c r="Y888" s="74"/>
      <c r="Z888" s="74"/>
    </row>
    <row r="889" spans="1:26" ht="15.75" customHeight="1" x14ac:dyDescent="0.45">
      <c r="A889" s="74"/>
      <c r="B889" s="74"/>
      <c r="C889" s="74"/>
      <c r="D889" s="74"/>
      <c r="E889" s="74"/>
      <c r="F889" s="74"/>
      <c r="G889" s="74"/>
      <c r="H889" s="74"/>
      <c r="I889" s="74"/>
      <c r="J889" s="74"/>
      <c r="K889" s="74"/>
      <c r="L889" s="74"/>
      <c r="M889" s="74"/>
      <c r="N889" s="74"/>
      <c r="O889" s="74"/>
      <c r="P889" s="74"/>
      <c r="Q889" s="74"/>
      <c r="R889" s="74"/>
      <c r="S889" s="74"/>
      <c r="T889" s="74"/>
      <c r="U889" s="74"/>
      <c r="V889" s="74"/>
      <c r="W889" s="74"/>
      <c r="X889" s="74"/>
      <c r="Y889" s="74"/>
      <c r="Z889" s="74"/>
    </row>
    <row r="890" spans="1:26" ht="15.75" customHeight="1" x14ac:dyDescent="0.45">
      <c r="A890" s="74"/>
      <c r="B890" s="74"/>
      <c r="C890" s="74"/>
      <c r="D890" s="74"/>
      <c r="E890" s="74"/>
      <c r="F890" s="74"/>
      <c r="G890" s="74"/>
      <c r="H890" s="74"/>
      <c r="I890" s="74"/>
      <c r="J890" s="74"/>
      <c r="K890" s="74"/>
      <c r="L890" s="74"/>
      <c r="M890" s="74"/>
      <c r="N890" s="74"/>
      <c r="O890" s="74"/>
      <c r="P890" s="74"/>
      <c r="Q890" s="74"/>
      <c r="R890" s="74"/>
      <c r="S890" s="74"/>
      <c r="T890" s="74"/>
      <c r="U890" s="74"/>
      <c r="V890" s="74"/>
      <c r="W890" s="74"/>
      <c r="X890" s="74"/>
      <c r="Y890" s="74"/>
      <c r="Z890" s="74"/>
    </row>
    <row r="891" spans="1:26" ht="15.75" customHeight="1" x14ac:dyDescent="0.45">
      <c r="A891" s="74"/>
      <c r="B891" s="74"/>
      <c r="C891" s="74"/>
      <c r="D891" s="74"/>
      <c r="E891" s="74"/>
      <c r="F891" s="74"/>
      <c r="G891" s="74"/>
      <c r="H891" s="74"/>
      <c r="I891" s="74"/>
      <c r="J891" s="74"/>
      <c r="K891" s="74"/>
      <c r="L891" s="74"/>
      <c r="M891" s="74"/>
      <c r="N891" s="74"/>
      <c r="O891" s="74"/>
      <c r="P891" s="74"/>
      <c r="Q891" s="74"/>
      <c r="R891" s="74"/>
      <c r="S891" s="74"/>
      <c r="T891" s="74"/>
      <c r="U891" s="74"/>
      <c r="V891" s="74"/>
      <c r="W891" s="74"/>
      <c r="X891" s="74"/>
      <c r="Y891" s="74"/>
      <c r="Z891" s="74"/>
    </row>
    <row r="892" spans="1:26" ht="15.75" customHeight="1" x14ac:dyDescent="0.45">
      <c r="A892" s="74"/>
      <c r="B892" s="74"/>
      <c r="C892" s="74"/>
      <c r="D892" s="74"/>
      <c r="E892" s="74"/>
      <c r="F892" s="74"/>
      <c r="G892" s="74"/>
      <c r="H892" s="74"/>
      <c r="I892" s="74"/>
      <c r="J892" s="74"/>
      <c r="K892" s="74"/>
      <c r="L892" s="74"/>
      <c r="M892" s="74"/>
      <c r="N892" s="74"/>
      <c r="O892" s="74"/>
      <c r="P892" s="74"/>
      <c r="Q892" s="74"/>
      <c r="R892" s="74"/>
      <c r="S892" s="74"/>
      <c r="T892" s="74"/>
      <c r="U892" s="74"/>
      <c r="V892" s="74"/>
      <c r="W892" s="74"/>
      <c r="X892" s="74"/>
      <c r="Y892" s="74"/>
      <c r="Z892" s="74"/>
    </row>
    <row r="893" spans="1:26" ht="15.75" customHeight="1" x14ac:dyDescent="0.45">
      <c r="A893" s="74"/>
      <c r="B893" s="74"/>
      <c r="C893" s="74"/>
      <c r="D893" s="74"/>
      <c r="E893" s="74"/>
      <c r="F893" s="74"/>
      <c r="G893" s="74"/>
      <c r="H893" s="74"/>
      <c r="I893" s="74"/>
      <c r="J893" s="74"/>
      <c r="K893" s="74"/>
      <c r="L893" s="74"/>
      <c r="M893" s="74"/>
      <c r="N893" s="74"/>
      <c r="O893" s="74"/>
      <c r="P893" s="74"/>
      <c r="Q893" s="74"/>
      <c r="R893" s="74"/>
      <c r="S893" s="74"/>
      <c r="T893" s="74"/>
      <c r="U893" s="74"/>
      <c r="V893" s="74"/>
      <c r="W893" s="74"/>
      <c r="X893" s="74"/>
      <c r="Y893" s="74"/>
      <c r="Z893" s="74"/>
    </row>
    <row r="894" spans="1:26" ht="15.75" customHeight="1" x14ac:dyDescent="0.45">
      <c r="A894" s="74"/>
      <c r="B894" s="74"/>
      <c r="C894" s="74"/>
      <c r="D894" s="74"/>
      <c r="E894" s="74"/>
      <c r="F894" s="74"/>
      <c r="G894" s="74"/>
      <c r="H894" s="74"/>
      <c r="I894" s="74"/>
      <c r="J894" s="74"/>
      <c r="K894" s="74"/>
      <c r="L894" s="74"/>
      <c r="M894" s="74"/>
      <c r="N894" s="74"/>
      <c r="O894" s="74"/>
      <c r="P894" s="74"/>
      <c r="Q894" s="74"/>
      <c r="R894" s="74"/>
      <c r="S894" s="74"/>
      <c r="T894" s="74"/>
      <c r="U894" s="74"/>
      <c r="V894" s="74"/>
      <c r="W894" s="74"/>
      <c r="X894" s="74"/>
      <c r="Y894" s="74"/>
      <c r="Z894" s="74"/>
    </row>
    <row r="895" spans="1:26" ht="15.75" customHeight="1" x14ac:dyDescent="0.45">
      <c r="A895" s="74"/>
      <c r="B895" s="74"/>
      <c r="C895" s="74"/>
      <c r="D895" s="74"/>
      <c r="E895" s="74"/>
      <c r="F895" s="74"/>
      <c r="G895" s="74"/>
      <c r="H895" s="74"/>
      <c r="I895" s="74"/>
      <c r="J895" s="74"/>
      <c r="K895" s="74"/>
      <c r="L895" s="74"/>
      <c r="M895" s="74"/>
      <c r="N895" s="74"/>
      <c r="O895" s="74"/>
      <c r="P895" s="74"/>
      <c r="Q895" s="74"/>
      <c r="R895" s="74"/>
      <c r="S895" s="74"/>
      <c r="T895" s="74"/>
      <c r="U895" s="74"/>
      <c r="V895" s="74"/>
      <c r="W895" s="74"/>
      <c r="X895" s="74"/>
      <c r="Y895" s="74"/>
      <c r="Z895" s="74"/>
    </row>
    <row r="896" spans="1:26" ht="15.75" customHeight="1" x14ac:dyDescent="0.45">
      <c r="A896" s="74"/>
      <c r="B896" s="74"/>
      <c r="C896" s="74"/>
      <c r="D896" s="74"/>
      <c r="E896" s="74"/>
      <c r="F896" s="74"/>
      <c r="G896" s="74"/>
      <c r="H896" s="74"/>
      <c r="I896" s="74"/>
      <c r="J896" s="74"/>
      <c r="K896" s="74"/>
      <c r="L896" s="74"/>
      <c r="M896" s="74"/>
      <c r="N896" s="74"/>
      <c r="O896" s="74"/>
      <c r="P896" s="74"/>
      <c r="Q896" s="74"/>
      <c r="R896" s="74"/>
      <c r="S896" s="74"/>
      <c r="T896" s="74"/>
      <c r="U896" s="74"/>
      <c r="V896" s="74"/>
      <c r="W896" s="74"/>
      <c r="X896" s="74"/>
      <c r="Y896" s="74"/>
      <c r="Z896" s="74"/>
    </row>
    <row r="897" spans="1:26" ht="15.75" customHeight="1" x14ac:dyDescent="0.45">
      <c r="A897" s="74"/>
      <c r="B897" s="74"/>
      <c r="C897" s="74"/>
      <c r="D897" s="74"/>
      <c r="E897" s="74"/>
      <c r="F897" s="74"/>
      <c r="G897" s="74"/>
      <c r="H897" s="74"/>
      <c r="I897" s="74"/>
      <c r="J897" s="74"/>
      <c r="K897" s="74"/>
      <c r="L897" s="74"/>
      <c r="M897" s="74"/>
      <c r="N897" s="74"/>
      <c r="O897" s="74"/>
      <c r="P897" s="74"/>
      <c r="Q897" s="74"/>
      <c r="R897" s="74"/>
      <c r="S897" s="74"/>
      <c r="T897" s="74"/>
      <c r="U897" s="74"/>
      <c r="V897" s="74"/>
      <c r="W897" s="74"/>
      <c r="X897" s="74"/>
      <c r="Y897" s="74"/>
      <c r="Z897" s="74"/>
    </row>
    <row r="898" spans="1:26" ht="15.75" customHeight="1" x14ac:dyDescent="0.45">
      <c r="A898" s="74"/>
      <c r="B898" s="74"/>
      <c r="C898" s="74"/>
      <c r="D898" s="74"/>
      <c r="E898" s="74"/>
      <c r="F898" s="74"/>
      <c r="G898" s="74"/>
      <c r="H898" s="74"/>
      <c r="I898" s="74"/>
      <c r="J898" s="74"/>
      <c r="K898" s="74"/>
      <c r="L898" s="74"/>
      <c r="M898" s="74"/>
      <c r="N898" s="74"/>
      <c r="O898" s="74"/>
      <c r="P898" s="74"/>
      <c r="Q898" s="74"/>
      <c r="R898" s="74"/>
      <c r="S898" s="74"/>
      <c r="T898" s="74"/>
      <c r="U898" s="74"/>
      <c r="V898" s="74"/>
      <c r="W898" s="74"/>
      <c r="X898" s="74"/>
      <c r="Y898" s="74"/>
      <c r="Z898" s="74"/>
    </row>
    <row r="899" spans="1:26" ht="15.75" customHeight="1" x14ac:dyDescent="0.45">
      <c r="A899" s="74"/>
      <c r="B899" s="74"/>
      <c r="C899" s="74"/>
      <c r="D899" s="74"/>
      <c r="E899" s="74"/>
      <c r="F899" s="74"/>
      <c r="G899" s="74"/>
      <c r="H899" s="74"/>
      <c r="I899" s="74"/>
      <c r="J899" s="74"/>
      <c r="K899" s="74"/>
      <c r="L899" s="74"/>
      <c r="M899" s="74"/>
      <c r="N899" s="74"/>
      <c r="O899" s="74"/>
      <c r="P899" s="74"/>
      <c r="Q899" s="74"/>
      <c r="R899" s="74"/>
      <c r="S899" s="74"/>
      <c r="T899" s="74"/>
      <c r="U899" s="74"/>
      <c r="V899" s="74"/>
      <c r="W899" s="74"/>
      <c r="X899" s="74"/>
      <c r="Y899" s="74"/>
      <c r="Z899" s="74"/>
    </row>
    <row r="900" spans="1:26" ht="15.75" customHeight="1" x14ac:dyDescent="0.45">
      <c r="A900" s="74"/>
      <c r="B900" s="74"/>
      <c r="C900" s="74"/>
      <c r="D900" s="74"/>
      <c r="E900" s="74"/>
      <c r="F900" s="74"/>
      <c r="G900" s="74"/>
      <c r="H900" s="74"/>
      <c r="I900" s="74"/>
      <c r="J900" s="74"/>
      <c r="K900" s="74"/>
      <c r="L900" s="74"/>
      <c r="M900" s="74"/>
      <c r="N900" s="74"/>
      <c r="O900" s="74"/>
      <c r="P900" s="74"/>
      <c r="Q900" s="74"/>
      <c r="R900" s="74"/>
      <c r="S900" s="74"/>
      <c r="T900" s="74"/>
      <c r="U900" s="74"/>
      <c r="V900" s="74"/>
      <c r="W900" s="74"/>
      <c r="X900" s="74"/>
      <c r="Y900" s="74"/>
      <c r="Z900" s="74"/>
    </row>
    <row r="901" spans="1:26" ht="15.75" customHeight="1" x14ac:dyDescent="0.45">
      <c r="A901" s="74"/>
      <c r="B901" s="74"/>
      <c r="C901" s="74"/>
      <c r="D901" s="74"/>
      <c r="E901" s="74"/>
      <c r="F901" s="74"/>
      <c r="G901" s="74"/>
      <c r="H901" s="74"/>
      <c r="I901" s="74"/>
      <c r="J901" s="74"/>
      <c r="K901" s="74"/>
      <c r="L901" s="74"/>
      <c r="M901" s="74"/>
      <c r="N901" s="74"/>
      <c r="O901" s="74"/>
      <c r="P901" s="74"/>
      <c r="Q901" s="74"/>
      <c r="R901" s="74"/>
      <c r="S901" s="74"/>
      <c r="T901" s="74"/>
      <c r="U901" s="74"/>
      <c r="V901" s="74"/>
      <c r="W901" s="74"/>
      <c r="X901" s="74"/>
      <c r="Y901" s="74"/>
      <c r="Z901" s="74"/>
    </row>
    <row r="902" spans="1:26" ht="15.75" customHeight="1" x14ac:dyDescent="0.45">
      <c r="A902" s="74"/>
      <c r="B902" s="74"/>
      <c r="C902" s="74"/>
      <c r="D902" s="74"/>
      <c r="E902" s="74"/>
      <c r="F902" s="74"/>
      <c r="G902" s="74"/>
      <c r="H902" s="74"/>
      <c r="I902" s="74"/>
      <c r="J902" s="74"/>
      <c r="K902" s="74"/>
      <c r="L902" s="74"/>
      <c r="M902" s="74"/>
      <c r="N902" s="74"/>
      <c r="O902" s="74"/>
      <c r="P902" s="74"/>
      <c r="Q902" s="74"/>
      <c r="R902" s="74"/>
      <c r="S902" s="74"/>
      <c r="T902" s="74"/>
      <c r="U902" s="74"/>
      <c r="V902" s="74"/>
      <c r="W902" s="74"/>
      <c r="X902" s="74"/>
      <c r="Y902" s="74"/>
      <c r="Z902" s="74"/>
    </row>
    <row r="903" spans="1:26" ht="15.75" customHeight="1" x14ac:dyDescent="0.45">
      <c r="A903" s="74"/>
      <c r="B903" s="74"/>
      <c r="C903" s="74"/>
      <c r="D903" s="74"/>
      <c r="E903" s="74"/>
      <c r="F903" s="74"/>
      <c r="G903" s="74"/>
      <c r="H903" s="74"/>
      <c r="I903" s="74"/>
      <c r="J903" s="74"/>
      <c r="K903" s="74"/>
      <c r="L903" s="74"/>
      <c r="M903" s="74"/>
      <c r="N903" s="74"/>
      <c r="O903" s="74"/>
      <c r="P903" s="74"/>
      <c r="Q903" s="74"/>
      <c r="R903" s="74"/>
      <c r="S903" s="74"/>
      <c r="T903" s="74"/>
      <c r="U903" s="74"/>
      <c r="V903" s="74"/>
      <c r="W903" s="74"/>
      <c r="X903" s="74"/>
      <c r="Y903" s="74"/>
      <c r="Z903" s="74"/>
    </row>
    <row r="904" spans="1:26" ht="15.75" customHeight="1" x14ac:dyDescent="0.45">
      <c r="A904" s="74"/>
      <c r="B904" s="74"/>
      <c r="C904" s="74"/>
      <c r="D904" s="74"/>
      <c r="E904" s="74"/>
      <c r="F904" s="74"/>
      <c r="G904" s="74"/>
      <c r="H904" s="74"/>
      <c r="I904" s="74"/>
      <c r="J904" s="74"/>
      <c r="K904" s="74"/>
      <c r="L904" s="74"/>
      <c r="M904" s="74"/>
      <c r="N904" s="74"/>
      <c r="O904" s="74"/>
      <c r="P904" s="74"/>
      <c r="Q904" s="74"/>
      <c r="R904" s="74"/>
      <c r="S904" s="74"/>
      <c r="T904" s="74"/>
      <c r="U904" s="74"/>
      <c r="V904" s="74"/>
      <c r="W904" s="74"/>
      <c r="X904" s="74"/>
      <c r="Y904" s="74"/>
      <c r="Z904" s="74"/>
    </row>
    <row r="905" spans="1:26" ht="15.75" customHeight="1" x14ac:dyDescent="0.45">
      <c r="A905" s="74"/>
      <c r="B905" s="74"/>
      <c r="C905" s="74"/>
      <c r="D905" s="74"/>
      <c r="E905" s="74"/>
      <c r="F905" s="74"/>
      <c r="G905" s="74"/>
      <c r="H905" s="74"/>
      <c r="I905" s="74"/>
      <c r="J905" s="74"/>
      <c r="K905" s="74"/>
      <c r="L905" s="74"/>
      <c r="M905" s="74"/>
      <c r="N905" s="74"/>
      <c r="O905" s="74"/>
      <c r="P905" s="74"/>
      <c r="Q905" s="74"/>
      <c r="R905" s="74"/>
      <c r="S905" s="74"/>
      <c r="T905" s="74"/>
      <c r="U905" s="74"/>
      <c r="V905" s="74"/>
      <c r="W905" s="74"/>
      <c r="X905" s="74"/>
      <c r="Y905" s="74"/>
      <c r="Z905" s="74"/>
    </row>
    <row r="906" spans="1:26" ht="15.75" customHeight="1" x14ac:dyDescent="0.45">
      <c r="A906" s="74"/>
      <c r="B906" s="74"/>
      <c r="C906" s="74"/>
      <c r="D906" s="74"/>
      <c r="E906" s="74"/>
      <c r="F906" s="74"/>
      <c r="G906" s="74"/>
      <c r="H906" s="74"/>
      <c r="I906" s="74"/>
      <c r="J906" s="74"/>
      <c r="K906" s="74"/>
      <c r="L906" s="74"/>
      <c r="M906" s="74"/>
      <c r="N906" s="74"/>
      <c r="O906" s="74"/>
      <c r="P906" s="74"/>
      <c r="Q906" s="74"/>
      <c r="R906" s="74"/>
      <c r="S906" s="74"/>
      <c r="T906" s="74"/>
      <c r="U906" s="74"/>
      <c r="V906" s="74"/>
      <c r="W906" s="74"/>
      <c r="X906" s="74"/>
      <c r="Y906" s="74"/>
      <c r="Z906" s="74"/>
    </row>
    <row r="907" spans="1:26" ht="15.75" customHeight="1" x14ac:dyDescent="0.45">
      <c r="A907" s="74"/>
      <c r="B907" s="74"/>
      <c r="C907" s="74"/>
      <c r="D907" s="74"/>
      <c r="E907" s="74"/>
      <c r="F907" s="74"/>
      <c r="G907" s="74"/>
      <c r="H907" s="74"/>
      <c r="I907" s="74"/>
      <c r="J907" s="74"/>
      <c r="K907" s="74"/>
      <c r="L907" s="74"/>
      <c r="M907" s="74"/>
      <c r="N907" s="74"/>
      <c r="O907" s="74"/>
      <c r="P907" s="74"/>
      <c r="Q907" s="74"/>
      <c r="R907" s="74"/>
      <c r="S907" s="74"/>
      <c r="T907" s="74"/>
      <c r="U907" s="74"/>
      <c r="V907" s="74"/>
      <c r="W907" s="74"/>
      <c r="X907" s="74"/>
      <c r="Y907" s="74"/>
      <c r="Z907" s="74"/>
    </row>
    <row r="908" spans="1:26" ht="15.75" customHeight="1" x14ac:dyDescent="0.45">
      <c r="A908" s="74"/>
      <c r="B908" s="74"/>
      <c r="C908" s="74"/>
      <c r="D908" s="74"/>
      <c r="E908" s="74"/>
      <c r="F908" s="74"/>
      <c r="G908" s="74"/>
      <c r="H908" s="74"/>
      <c r="I908" s="74"/>
      <c r="J908" s="74"/>
      <c r="K908" s="74"/>
      <c r="L908" s="74"/>
      <c r="M908" s="74"/>
      <c r="N908" s="74"/>
      <c r="O908" s="74"/>
      <c r="P908" s="74"/>
      <c r="Q908" s="74"/>
      <c r="R908" s="74"/>
      <c r="S908" s="74"/>
      <c r="T908" s="74"/>
      <c r="U908" s="74"/>
      <c r="V908" s="74"/>
      <c r="W908" s="74"/>
      <c r="X908" s="74"/>
      <c r="Y908" s="74"/>
      <c r="Z908" s="74"/>
    </row>
    <row r="909" spans="1:26" ht="15.75" customHeight="1" x14ac:dyDescent="0.45">
      <c r="A909" s="74"/>
      <c r="B909" s="74"/>
      <c r="C909" s="74"/>
      <c r="D909" s="74"/>
      <c r="E909" s="74"/>
      <c r="F909" s="74"/>
      <c r="G909" s="74"/>
      <c r="H909" s="74"/>
      <c r="I909" s="74"/>
      <c r="J909" s="74"/>
      <c r="K909" s="74"/>
      <c r="L909" s="74"/>
      <c r="M909" s="74"/>
      <c r="N909" s="74"/>
      <c r="O909" s="74"/>
      <c r="P909" s="74"/>
      <c r="Q909" s="74"/>
      <c r="R909" s="74"/>
      <c r="S909" s="74"/>
      <c r="T909" s="74"/>
      <c r="U909" s="74"/>
      <c r="V909" s="74"/>
      <c r="W909" s="74"/>
      <c r="X909" s="74"/>
      <c r="Y909" s="74"/>
      <c r="Z909" s="74"/>
    </row>
    <row r="910" spans="1:26" ht="15.75" customHeight="1" x14ac:dyDescent="0.45">
      <c r="A910" s="74"/>
      <c r="B910" s="74"/>
      <c r="C910" s="74"/>
      <c r="D910" s="74"/>
      <c r="E910" s="74"/>
      <c r="F910" s="74"/>
      <c r="G910" s="74"/>
      <c r="H910" s="74"/>
      <c r="I910" s="74"/>
      <c r="J910" s="74"/>
      <c r="K910" s="74"/>
      <c r="L910" s="74"/>
      <c r="M910" s="74"/>
      <c r="N910" s="74"/>
      <c r="O910" s="74"/>
      <c r="P910" s="74"/>
      <c r="Q910" s="74"/>
      <c r="R910" s="74"/>
      <c r="S910" s="74"/>
      <c r="T910" s="74"/>
      <c r="U910" s="74"/>
      <c r="V910" s="74"/>
      <c r="W910" s="74"/>
      <c r="X910" s="74"/>
      <c r="Y910" s="74"/>
      <c r="Z910" s="74"/>
    </row>
    <row r="911" spans="1:26" ht="15.75" customHeight="1" x14ac:dyDescent="0.45">
      <c r="A911" s="74"/>
      <c r="B911" s="74"/>
      <c r="C911" s="74"/>
      <c r="D911" s="74"/>
      <c r="E911" s="74"/>
      <c r="F911" s="74"/>
      <c r="G911" s="74"/>
      <c r="H911" s="74"/>
      <c r="I911" s="74"/>
      <c r="J911" s="74"/>
      <c r="K911" s="74"/>
      <c r="L911" s="74"/>
      <c r="M911" s="74"/>
      <c r="N911" s="74"/>
      <c r="O911" s="74"/>
      <c r="P911" s="74"/>
      <c r="Q911" s="74"/>
      <c r="R911" s="74"/>
      <c r="S911" s="74"/>
      <c r="T911" s="74"/>
      <c r="U911" s="74"/>
      <c r="V911" s="74"/>
      <c r="W911" s="74"/>
      <c r="X911" s="74"/>
      <c r="Y911" s="74"/>
      <c r="Z911" s="74"/>
    </row>
    <row r="912" spans="1:26" ht="15.75" customHeight="1" x14ac:dyDescent="0.45">
      <c r="A912" s="74"/>
      <c r="B912" s="74"/>
      <c r="C912" s="74"/>
      <c r="D912" s="74"/>
      <c r="E912" s="74"/>
      <c r="F912" s="74"/>
      <c r="G912" s="74"/>
      <c r="H912" s="74"/>
      <c r="I912" s="74"/>
      <c r="J912" s="74"/>
      <c r="K912" s="74"/>
      <c r="L912" s="74"/>
      <c r="M912" s="74"/>
      <c r="N912" s="74"/>
      <c r="O912" s="74"/>
      <c r="P912" s="74"/>
      <c r="Q912" s="74"/>
      <c r="R912" s="74"/>
      <c r="S912" s="74"/>
      <c r="T912" s="74"/>
      <c r="U912" s="74"/>
      <c r="V912" s="74"/>
      <c r="W912" s="74"/>
      <c r="X912" s="74"/>
      <c r="Y912" s="74"/>
      <c r="Z912" s="74"/>
    </row>
    <row r="913" spans="1:26" ht="15.75" customHeight="1" x14ac:dyDescent="0.45">
      <c r="A913" s="74"/>
      <c r="B913" s="74"/>
      <c r="C913" s="74"/>
      <c r="D913" s="74"/>
      <c r="E913" s="74"/>
      <c r="F913" s="74"/>
      <c r="G913" s="74"/>
      <c r="H913" s="74"/>
      <c r="I913" s="74"/>
      <c r="J913" s="74"/>
      <c r="K913" s="74"/>
      <c r="L913" s="74"/>
      <c r="M913" s="74"/>
      <c r="N913" s="74"/>
      <c r="O913" s="74"/>
      <c r="P913" s="74"/>
      <c r="Q913" s="74"/>
      <c r="R913" s="74"/>
      <c r="S913" s="74"/>
      <c r="T913" s="74"/>
      <c r="U913" s="74"/>
      <c r="V913" s="74"/>
      <c r="W913" s="74"/>
      <c r="X913" s="74"/>
      <c r="Y913" s="74"/>
      <c r="Z913" s="74"/>
    </row>
    <row r="914" spans="1:26" ht="15.75" customHeight="1" x14ac:dyDescent="0.45">
      <c r="A914" s="74"/>
      <c r="B914" s="74"/>
      <c r="C914" s="74"/>
      <c r="D914" s="74"/>
      <c r="E914" s="74"/>
      <c r="F914" s="74"/>
      <c r="G914" s="74"/>
      <c r="H914" s="74"/>
      <c r="I914" s="74"/>
      <c r="J914" s="74"/>
      <c r="K914" s="74"/>
      <c r="L914" s="74"/>
      <c r="M914" s="74"/>
      <c r="N914" s="74"/>
      <c r="O914" s="74"/>
      <c r="P914" s="74"/>
      <c r="Q914" s="74"/>
      <c r="R914" s="74"/>
      <c r="S914" s="74"/>
      <c r="T914" s="74"/>
      <c r="U914" s="74"/>
      <c r="V914" s="74"/>
      <c r="W914" s="74"/>
      <c r="X914" s="74"/>
      <c r="Y914" s="74"/>
      <c r="Z914" s="74"/>
    </row>
    <row r="915" spans="1:26" ht="15.75" customHeight="1" x14ac:dyDescent="0.45">
      <c r="A915" s="74"/>
      <c r="B915" s="74"/>
      <c r="C915" s="74"/>
      <c r="D915" s="74"/>
      <c r="E915" s="74"/>
      <c r="F915" s="74"/>
      <c r="G915" s="74"/>
      <c r="H915" s="74"/>
      <c r="I915" s="74"/>
      <c r="J915" s="74"/>
      <c r="K915" s="74"/>
      <c r="L915" s="74"/>
      <c r="M915" s="74"/>
      <c r="N915" s="74"/>
      <c r="O915" s="74"/>
      <c r="P915" s="74"/>
      <c r="Q915" s="74"/>
      <c r="R915" s="74"/>
      <c r="S915" s="74"/>
      <c r="T915" s="74"/>
      <c r="U915" s="74"/>
      <c r="V915" s="74"/>
      <c r="W915" s="74"/>
      <c r="X915" s="74"/>
      <c r="Y915" s="74"/>
      <c r="Z915" s="74"/>
    </row>
    <row r="916" spans="1:26" ht="15.75" customHeight="1" x14ac:dyDescent="0.45">
      <c r="A916" s="74"/>
      <c r="B916" s="74"/>
      <c r="C916" s="74"/>
      <c r="D916" s="74"/>
      <c r="E916" s="74"/>
      <c r="F916" s="74"/>
      <c r="G916" s="74"/>
      <c r="H916" s="74"/>
      <c r="I916" s="74"/>
      <c r="J916" s="74"/>
      <c r="K916" s="74"/>
      <c r="L916" s="74"/>
      <c r="M916" s="74"/>
      <c r="N916" s="74"/>
      <c r="O916" s="74"/>
      <c r="P916" s="74"/>
      <c r="Q916" s="74"/>
      <c r="R916" s="74"/>
      <c r="S916" s="74"/>
      <c r="T916" s="74"/>
      <c r="U916" s="74"/>
      <c r="V916" s="74"/>
      <c r="W916" s="74"/>
      <c r="X916" s="74"/>
      <c r="Y916" s="74"/>
      <c r="Z916" s="74"/>
    </row>
    <row r="917" spans="1:26" ht="15.75" customHeight="1" x14ac:dyDescent="0.45">
      <c r="A917" s="74"/>
      <c r="B917" s="74"/>
      <c r="C917" s="74"/>
      <c r="D917" s="74"/>
      <c r="E917" s="74"/>
      <c r="F917" s="74"/>
      <c r="G917" s="74"/>
      <c r="H917" s="74"/>
      <c r="I917" s="74"/>
      <c r="J917" s="74"/>
      <c r="K917" s="74"/>
      <c r="L917" s="74"/>
      <c r="M917" s="74"/>
      <c r="N917" s="74"/>
      <c r="O917" s="74"/>
      <c r="P917" s="74"/>
      <c r="Q917" s="74"/>
      <c r="R917" s="74"/>
      <c r="S917" s="74"/>
      <c r="T917" s="74"/>
      <c r="U917" s="74"/>
      <c r="V917" s="74"/>
      <c r="W917" s="74"/>
      <c r="X917" s="74"/>
      <c r="Y917" s="74"/>
      <c r="Z917" s="74"/>
    </row>
    <row r="918" spans="1:26" ht="15.75" customHeight="1" x14ac:dyDescent="0.45">
      <c r="A918" s="74"/>
      <c r="B918" s="74"/>
      <c r="C918" s="74"/>
      <c r="D918" s="74"/>
      <c r="E918" s="74"/>
      <c r="F918" s="74"/>
      <c r="G918" s="74"/>
      <c r="H918" s="74"/>
      <c r="I918" s="74"/>
      <c r="J918" s="74"/>
      <c r="K918" s="74"/>
      <c r="L918" s="74"/>
      <c r="M918" s="74"/>
      <c r="N918" s="74"/>
      <c r="O918" s="74"/>
      <c r="P918" s="74"/>
      <c r="Q918" s="74"/>
      <c r="R918" s="74"/>
      <c r="S918" s="74"/>
      <c r="T918" s="74"/>
      <c r="U918" s="74"/>
      <c r="V918" s="74"/>
      <c r="W918" s="74"/>
      <c r="X918" s="74"/>
      <c r="Y918" s="74"/>
      <c r="Z918" s="74"/>
    </row>
    <row r="919" spans="1:26" ht="15.75" customHeight="1" x14ac:dyDescent="0.45">
      <c r="A919" s="74"/>
      <c r="B919" s="74"/>
      <c r="C919" s="74"/>
      <c r="D919" s="74"/>
      <c r="E919" s="74"/>
      <c r="F919" s="74"/>
      <c r="G919" s="74"/>
      <c r="H919" s="74"/>
      <c r="I919" s="74"/>
      <c r="J919" s="74"/>
      <c r="K919" s="74"/>
      <c r="L919" s="74"/>
      <c r="M919" s="74"/>
      <c r="N919" s="74"/>
      <c r="O919" s="74"/>
      <c r="P919" s="74"/>
      <c r="Q919" s="74"/>
      <c r="R919" s="74"/>
      <c r="S919" s="74"/>
      <c r="T919" s="74"/>
      <c r="U919" s="74"/>
      <c r="V919" s="74"/>
      <c r="W919" s="74"/>
      <c r="X919" s="74"/>
      <c r="Y919" s="74"/>
      <c r="Z919" s="74"/>
    </row>
    <row r="920" spans="1:26" ht="15.75" customHeight="1" x14ac:dyDescent="0.45">
      <c r="A920" s="74"/>
      <c r="B920" s="74"/>
      <c r="C920" s="74"/>
      <c r="D920" s="74"/>
      <c r="E920" s="74"/>
      <c r="F920" s="74"/>
      <c r="G920" s="74"/>
      <c r="H920" s="74"/>
      <c r="I920" s="74"/>
      <c r="J920" s="74"/>
      <c r="K920" s="74"/>
      <c r="L920" s="74"/>
      <c r="M920" s="74"/>
      <c r="N920" s="74"/>
      <c r="O920" s="74"/>
      <c r="P920" s="74"/>
      <c r="Q920" s="74"/>
      <c r="R920" s="74"/>
      <c r="S920" s="74"/>
      <c r="T920" s="74"/>
      <c r="U920" s="74"/>
      <c r="V920" s="74"/>
      <c r="W920" s="74"/>
      <c r="X920" s="74"/>
      <c r="Y920" s="74"/>
      <c r="Z920" s="74"/>
    </row>
    <row r="921" spans="1:26" ht="15.75" customHeight="1" x14ac:dyDescent="0.45">
      <c r="A921" s="74"/>
      <c r="B921" s="74"/>
      <c r="C921" s="74"/>
      <c r="D921" s="74"/>
      <c r="E921" s="74"/>
      <c r="F921" s="74"/>
      <c r="G921" s="74"/>
      <c r="H921" s="74"/>
      <c r="I921" s="74"/>
      <c r="J921" s="74"/>
      <c r="K921" s="74"/>
      <c r="L921" s="74"/>
      <c r="M921" s="74"/>
      <c r="N921" s="74"/>
      <c r="O921" s="74"/>
      <c r="P921" s="74"/>
      <c r="Q921" s="74"/>
      <c r="R921" s="74"/>
      <c r="S921" s="74"/>
      <c r="T921" s="74"/>
      <c r="U921" s="74"/>
      <c r="V921" s="74"/>
      <c r="W921" s="74"/>
      <c r="X921" s="74"/>
      <c r="Y921" s="74"/>
      <c r="Z921" s="74"/>
    </row>
    <row r="922" spans="1:26" ht="15.75" customHeight="1" x14ac:dyDescent="0.45">
      <c r="A922" s="74"/>
      <c r="B922" s="74"/>
      <c r="C922" s="74"/>
      <c r="D922" s="74"/>
      <c r="E922" s="74"/>
      <c r="F922" s="74"/>
      <c r="G922" s="74"/>
      <c r="H922" s="74"/>
      <c r="I922" s="74"/>
      <c r="J922" s="74"/>
      <c r="K922" s="74"/>
      <c r="L922" s="74"/>
      <c r="M922" s="74"/>
      <c r="N922" s="74"/>
      <c r="O922" s="74"/>
      <c r="P922" s="74"/>
      <c r="Q922" s="74"/>
      <c r="R922" s="74"/>
      <c r="S922" s="74"/>
      <c r="T922" s="74"/>
      <c r="U922" s="74"/>
      <c r="V922" s="74"/>
      <c r="W922" s="74"/>
      <c r="X922" s="74"/>
      <c r="Y922" s="74"/>
      <c r="Z922" s="74"/>
    </row>
    <row r="923" spans="1:26" ht="15.75" customHeight="1" x14ac:dyDescent="0.45">
      <c r="A923" s="74"/>
      <c r="B923" s="74"/>
      <c r="C923" s="74"/>
      <c r="D923" s="74"/>
      <c r="E923" s="74"/>
      <c r="F923" s="74"/>
      <c r="G923" s="74"/>
      <c r="H923" s="74"/>
      <c r="I923" s="74"/>
      <c r="J923" s="74"/>
      <c r="K923" s="74"/>
      <c r="L923" s="74"/>
      <c r="M923" s="74"/>
      <c r="N923" s="74"/>
      <c r="O923" s="74"/>
      <c r="P923" s="74"/>
      <c r="Q923" s="74"/>
      <c r="R923" s="74"/>
      <c r="S923" s="74"/>
      <c r="T923" s="74"/>
      <c r="U923" s="74"/>
      <c r="V923" s="74"/>
      <c r="W923" s="74"/>
      <c r="X923" s="74"/>
      <c r="Y923" s="74"/>
      <c r="Z923" s="74"/>
    </row>
    <row r="924" spans="1:26" ht="15.75" customHeight="1" x14ac:dyDescent="0.45">
      <c r="A924" s="74"/>
      <c r="B924" s="74"/>
      <c r="C924" s="74"/>
      <c r="D924" s="74"/>
      <c r="E924" s="74"/>
      <c r="F924" s="74"/>
      <c r="G924" s="74"/>
      <c r="H924" s="74"/>
      <c r="I924" s="74"/>
      <c r="J924" s="74"/>
      <c r="K924" s="74"/>
      <c r="L924" s="74"/>
      <c r="M924" s="74"/>
      <c r="N924" s="74"/>
      <c r="O924" s="74"/>
      <c r="P924" s="74"/>
      <c r="Q924" s="74"/>
      <c r="R924" s="74"/>
      <c r="S924" s="74"/>
      <c r="T924" s="74"/>
      <c r="U924" s="74"/>
      <c r="V924" s="74"/>
      <c r="W924" s="74"/>
      <c r="X924" s="74"/>
      <c r="Y924" s="74"/>
      <c r="Z924" s="74"/>
    </row>
    <row r="925" spans="1:26" ht="15.75" customHeight="1" x14ac:dyDescent="0.45">
      <c r="A925" s="74"/>
      <c r="B925" s="74"/>
      <c r="C925" s="74"/>
      <c r="D925" s="74"/>
      <c r="E925" s="74"/>
      <c r="F925" s="74"/>
      <c r="G925" s="74"/>
      <c r="H925" s="74"/>
      <c r="I925" s="74"/>
      <c r="J925" s="74"/>
      <c r="K925" s="74"/>
      <c r="L925" s="74"/>
      <c r="M925" s="74"/>
      <c r="N925" s="74"/>
      <c r="O925" s="74"/>
      <c r="P925" s="74"/>
      <c r="Q925" s="74"/>
      <c r="R925" s="74"/>
      <c r="S925" s="74"/>
      <c r="T925" s="74"/>
      <c r="U925" s="74"/>
      <c r="V925" s="74"/>
      <c r="W925" s="74"/>
      <c r="X925" s="74"/>
      <c r="Y925" s="74"/>
      <c r="Z925" s="74"/>
    </row>
    <row r="926" spans="1:26" ht="15.75" customHeight="1" x14ac:dyDescent="0.45">
      <c r="A926" s="74"/>
      <c r="B926" s="74"/>
      <c r="C926" s="74"/>
      <c r="D926" s="74"/>
      <c r="E926" s="74"/>
      <c r="F926" s="74"/>
      <c r="G926" s="74"/>
      <c r="H926" s="74"/>
      <c r="I926" s="74"/>
      <c r="J926" s="74"/>
      <c r="K926" s="74"/>
      <c r="L926" s="74"/>
      <c r="M926" s="74"/>
      <c r="N926" s="74"/>
      <c r="O926" s="74"/>
      <c r="P926" s="74"/>
      <c r="Q926" s="74"/>
      <c r="R926" s="74"/>
      <c r="S926" s="74"/>
      <c r="T926" s="74"/>
      <c r="U926" s="74"/>
      <c r="V926" s="74"/>
      <c r="W926" s="74"/>
      <c r="X926" s="74"/>
      <c r="Y926" s="74"/>
      <c r="Z926" s="74"/>
    </row>
    <row r="927" spans="1:26" ht="15.75" customHeight="1" x14ac:dyDescent="0.45">
      <c r="A927" s="74"/>
      <c r="B927" s="74"/>
      <c r="C927" s="74"/>
      <c r="D927" s="74"/>
      <c r="E927" s="74"/>
      <c r="F927" s="74"/>
      <c r="G927" s="74"/>
      <c r="H927" s="74"/>
      <c r="I927" s="74"/>
      <c r="J927" s="74"/>
      <c r="K927" s="74"/>
      <c r="L927" s="74"/>
      <c r="M927" s="74"/>
      <c r="N927" s="74"/>
      <c r="O927" s="74"/>
      <c r="P927" s="74"/>
      <c r="Q927" s="74"/>
      <c r="R927" s="74"/>
      <c r="S927" s="74"/>
      <c r="T927" s="74"/>
      <c r="U927" s="74"/>
      <c r="V927" s="74"/>
      <c r="W927" s="74"/>
      <c r="X927" s="74"/>
      <c r="Y927" s="74"/>
      <c r="Z927" s="74"/>
    </row>
    <row r="928" spans="1:26" ht="15.75" customHeight="1" x14ac:dyDescent="0.45">
      <c r="A928" s="74"/>
      <c r="B928" s="74"/>
      <c r="C928" s="74"/>
      <c r="D928" s="74"/>
      <c r="E928" s="74"/>
      <c r="F928" s="74"/>
      <c r="G928" s="74"/>
      <c r="H928" s="74"/>
      <c r="I928" s="74"/>
      <c r="J928" s="74"/>
      <c r="K928" s="74"/>
      <c r="L928" s="74"/>
      <c r="M928" s="74"/>
      <c r="N928" s="74"/>
      <c r="O928" s="74"/>
      <c r="P928" s="74"/>
      <c r="Q928" s="74"/>
      <c r="R928" s="74"/>
      <c r="S928" s="74"/>
      <c r="T928" s="74"/>
      <c r="U928" s="74"/>
      <c r="V928" s="74"/>
      <c r="W928" s="74"/>
      <c r="X928" s="74"/>
      <c r="Y928" s="74"/>
      <c r="Z928" s="74"/>
    </row>
    <row r="929" spans="1:26" ht="15.75" customHeight="1" x14ac:dyDescent="0.45">
      <c r="A929" s="74"/>
      <c r="B929" s="74"/>
      <c r="C929" s="74"/>
      <c r="D929" s="74"/>
      <c r="E929" s="74"/>
      <c r="F929" s="74"/>
      <c r="G929" s="74"/>
      <c r="H929" s="74"/>
      <c r="I929" s="74"/>
      <c r="J929" s="74"/>
      <c r="K929" s="74"/>
      <c r="L929" s="74"/>
      <c r="M929" s="74"/>
      <c r="N929" s="74"/>
      <c r="O929" s="74"/>
      <c r="P929" s="74"/>
      <c r="Q929" s="74"/>
      <c r="R929" s="74"/>
      <c r="S929" s="74"/>
      <c r="T929" s="74"/>
      <c r="U929" s="74"/>
      <c r="V929" s="74"/>
      <c r="W929" s="74"/>
      <c r="X929" s="74"/>
      <c r="Y929" s="74"/>
      <c r="Z929" s="74"/>
    </row>
    <row r="930" spans="1:26" ht="15.75" customHeight="1" x14ac:dyDescent="0.45">
      <c r="A930" s="74"/>
      <c r="B930" s="74"/>
      <c r="C930" s="74"/>
      <c r="D930" s="74"/>
      <c r="E930" s="74"/>
      <c r="F930" s="74"/>
      <c r="G930" s="74"/>
      <c r="H930" s="74"/>
      <c r="I930" s="74"/>
      <c r="J930" s="74"/>
      <c r="K930" s="74"/>
      <c r="L930" s="74"/>
      <c r="M930" s="74"/>
      <c r="N930" s="74"/>
      <c r="O930" s="74"/>
      <c r="P930" s="74"/>
      <c r="Q930" s="74"/>
      <c r="R930" s="74"/>
      <c r="S930" s="74"/>
      <c r="T930" s="74"/>
      <c r="U930" s="74"/>
      <c r="V930" s="74"/>
      <c r="W930" s="74"/>
      <c r="X930" s="74"/>
      <c r="Y930" s="74"/>
      <c r="Z930" s="74"/>
    </row>
    <row r="931" spans="1:26" ht="15.75" customHeight="1" x14ac:dyDescent="0.45">
      <c r="A931" s="74"/>
      <c r="B931" s="74"/>
      <c r="C931" s="74"/>
      <c r="D931" s="74"/>
      <c r="E931" s="74"/>
      <c r="F931" s="74"/>
      <c r="G931" s="74"/>
      <c r="H931" s="74"/>
      <c r="I931" s="74"/>
      <c r="J931" s="74"/>
      <c r="K931" s="74"/>
      <c r="L931" s="74"/>
      <c r="M931" s="74"/>
      <c r="N931" s="74"/>
      <c r="O931" s="74"/>
      <c r="P931" s="74"/>
      <c r="Q931" s="74"/>
      <c r="R931" s="74"/>
      <c r="S931" s="74"/>
      <c r="T931" s="74"/>
      <c r="U931" s="74"/>
      <c r="V931" s="74"/>
      <c r="W931" s="74"/>
      <c r="X931" s="74"/>
      <c r="Y931" s="74"/>
      <c r="Z931" s="74"/>
    </row>
    <row r="932" spans="1:26" ht="15.75" customHeight="1" x14ac:dyDescent="0.45">
      <c r="A932" s="74"/>
      <c r="B932" s="74"/>
      <c r="C932" s="74"/>
      <c r="D932" s="74"/>
      <c r="E932" s="74"/>
      <c r="F932" s="74"/>
      <c r="G932" s="74"/>
      <c r="H932" s="74"/>
      <c r="I932" s="74"/>
      <c r="J932" s="74"/>
      <c r="K932" s="74"/>
      <c r="L932" s="74"/>
      <c r="M932" s="74"/>
      <c r="N932" s="74"/>
      <c r="O932" s="74"/>
      <c r="P932" s="74"/>
      <c r="Q932" s="74"/>
      <c r="R932" s="74"/>
      <c r="S932" s="74"/>
      <c r="T932" s="74"/>
      <c r="U932" s="74"/>
      <c r="V932" s="74"/>
      <c r="W932" s="74"/>
      <c r="X932" s="74"/>
      <c r="Y932" s="74"/>
      <c r="Z932" s="74"/>
    </row>
    <row r="933" spans="1:26" ht="15.75" customHeight="1" x14ac:dyDescent="0.45">
      <c r="A933" s="74"/>
      <c r="B933" s="74"/>
      <c r="C933" s="74"/>
      <c r="D933" s="74"/>
      <c r="E933" s="74"/>
      <c r="F933" s="74"/>
      <c r="G933" s="74"/>
      <c r="H933" s="74"/>
      <c r="I933" s="74"/>
      <c r="J933" s="74"/>
      <c r="K933" s="74"/>
      <c r="L933" s="74"/>
      <c r="M933" s="74"/>
      <c r="N933" s="74"/>
      <c r="O933" s="74"/>
      <c r="P933" s="74"/>
      <c r="Q933" s="74"/>
      <c r="R933" s="74"/>
      <c r="S933" s="74"/>
      <c r="T933" s="74"/>
      <c r="U933" s="74"/>
      <c r="V933" s="74"/>
      <c r="W933" s="74"/>
      <c r="X933" s="74"/>
      <c r="Y933" s="74"/>
      <c r="Z933" s="74"/>
    </row>
    <row r="934" spans="1:26" ht="15.75" customHeight="1" x14ac:dyDescent="0.45">
      <c r="A934" s="74"/>
      <c r="B934" s="74"/>
      <c r="C934" s="74"/>
      <c r="D934" s="74"/>
      <c r="E934" s="74"/>
      <c r="F934" s="74"/>
      <c r="G934" s="74"/>
      <c r="H934" s="74"/>
      <c r="I934" s="74"/>
      <c r="J934" s="74"/>
      <c r="K934" s="74"/>
      <c r="L934" s="74"/>
      <c r="M934" s="74"/>
      <c r="N934" s="74"/>
      <c r="O934" s="74"/>
      <c r="P934" s="74"/>
      <c r="Q934" s="74"/>
      <c r="R934" s="74"/>
      <c r="S934" s="74"/>
      <c r="T934" s="74"/>
      <c r="U934" s="74"/>
      <c r="V934" s="74"/>
      <c r="W934" s="74"/>
      <c r="X934" s="74"/>
      <c r="Y934" s="74"/>
      <c r="Z934" s="74"/>
    </row>
    <row r="935" spans="1:26" ht="15.75" customHeight="1" x14ac:dyDescent="0.45">
      <c r="A935" s="74"/>
      <c r="B935" s="74"/>
      <c r="C935" s="74"/>
      <c r="D935" s="74"/>
      <c r="E935" s="74"/>
      <c r="F935" s="74"/>
      <c r="G935" s="74"/>
      <c r="H935" s="74"/>
      <c r="I935" s="74"/>
      <c r="J935" s="74"/>
      <c r="K935" s="74"/>
      <c r="L935" s="74"/>
      <c r="M935" s="74"/>
      <c r="N935" s="74"/>
      <c r="O935" s="74"/>
      <c r="P935" s="74"/>
      <c r="Q935" s="74"/>
      <c r="R935" s="74"/>
      <c r="S935" s="74"/>
      <c r="T935" s="74"/>
      <c r="U935" s="74"/>
      <c r="V935" s="74"/>
      <c r="W935" s="74"/>
      <c r="X935" s="74"/>
      <c r="Y935" s="74"/>
      <c r="Z935" s="74"/>
    </row>
    <row r="936" spans="1:26" ht="15.75" customHeight="1" x14ac:dyDescent="0.45">
      <c r="A936" s="74"/>
      <c r="B936" s="74"/>
      <c r="C936" s="74"/>
      <c r="D936" s="74"/>
      <c r="E936" s="74"/>
      <c r="F936" s="74"/>
      <c r="G936" s="74"/>
      <c r="H936" s="74"/>
      <c r="I936" s="74"/>
      <c r="J936" s="74"/>
      <c r="K936" s="74"/>
      <c r="L936" s="74"/>
      <c r="M936" s="74"/>
      <c r="N936" s="74"/>
      <c r="O936" s="74"/>
      <c r="P936" s="74"/>
      <c r="Q936" s="74"/>
      <c r="R936" s="74"/>
      <c r="S936" s="74"/>
      <c r="T936" s="74"/>
      <c r="U936" s="74"/>
      <c r="V936" s="74"/>
      <c r="W936" s="74"/>
      <c r="X936" s="74"/>
      <c r="Y936" s="74"/>
      <c r="Z936" s="74"/>
    </row>
    <row r="937" spans="1:26" ht="15.75" customHeight="1" x14ac:dyDescent="0.45">
      <c r="A937" s="74"/>
      <c r="B937" s="74"/>
      <c r="C937" s="74"/>
      <c r="D937" s="74"/>
      <c r="E937" s="74"/>
      <c r="F937" s="74"/>
      <c r="G937" s="74"/>
      <c r="H937" s="74"/>
      <c r="I937" s="74"/>
      <c r="J937" s="74"/>
      <c r="K937" s="74"/>
      <c r="L937" s="74"/>
      <c r="M937" s="74"/>
      <c r="N937" s="74"/>
      <c r="O937" s="74"/>
      <c r="P937" s="74"/>
      <c r="Q937" s="74"/>
      <c r="R937" s="74"/>
      <c r="S937" s="74"/>
      <c r="T937" s="74"/>
      <c r="U937" s="74"/>
      <c r="V937" s="74"/>
      <c r="W937" s="74"/>
      <c r="X937" s="74"/>
      <c r="Y937" s="74"/>
      <c r="Z937" s="74"/>
    </row>
    <row r="938" spans="1:26" ht="15.75" customHeight="1" x14ac:dyDescent="0.45">
      <c r="A938" s="74"/>
      <c r="B938" s="74"/>
      <c r="C938" s="74"/>
      <c r="D938" s="74"/>
      <c r="E938" s="74"/>
      <c r="F938" s="74"/>
      <c r="G938" s="74"/>
      <c r="H938" s="74"/>
      <c r="I938" s="74"/>
      <c r="J938" s="74"/>
      <c r="K938" s="74"/>
      <c r="L938" s="74"/>
      <c r="M938" s="74"/>
      <c r="N938" s="74"/>
      <c r="O938" s="74"/>
      <c r="P938" s="74"/>
      <c r="Q938" s="74"/>
      <c r="R938" s="74"/>
      <c r="S938" s="74"/>
      <c r="T938" s="74"/>
      <c r="U938" s="74"/>
      <c r="V938" s="74"/>
      <c r="W938" s="74"/>
      <c r="X938" s="74"/>
      <c r="Y938" s="74"/>
      <c r="Z938" s="74"/>
    </row>
    <row r="939" spans="1:26" ht="15.75" customHeight="1" x14ac:dyDescent="0.45">
      <c r="A939" s="74"/>
      <c r="B939" s="74"/>
      <c r="C939" s="74"/>
      <c r="D939" s="74"/>
      <c r="E939" s="74"/>
      <c r="F939" s="74"/>
      <c r="G939" s="74"/>
      <c r="H939" s="74"/>
      <c r="I939" s="74"/>
      <c r="J939" s="74"/>
      <c r="K939" s="74"/>
      <c r="L939" s="74"/>
      <c r="M939" s="74"/>
      <c r="N939" s="74"/>
      <c r="O939" s="74"/>
      <c r="P939" s="74"/>
      <c r="Q939" s="74"/>
      <c r="R939" s="74"/>
      <c r="S939" s="74"/>
      <c r="T939" s="74"/>
      <c r="U939" s="74"/>
      <c r="V939" s="74"/>
      <c r="W939" s="74"/>
      <c r="X939" s="74"/>
      <c r="Y939" s="74"/>
      <c r="Z939" s="74"/>
    </row>
    <row r="940" spans="1:26" ht="15.75" customHeight="1" x14ac:dyDescent="0.45">
      <c r="A940" s="74"/>
      <c r="B940" s="74"/>
      <c r="C940" s="74"/>
      <c r="D940" s="74"/>
      <c r="E940" s="74"/>
      <c r="F940" s="74"/>
      <c r="G940" s="74"/>
      <c r="H940" s="74"/>
      <c r="I940" s="74"/>
      <c r="J940" s="74"/>
      <c r="K940" s="74"/>
      <c r="L940" s="74"/>
      <c r="M940" s="74"/>
      <c r="N940" s="74"/>
      <c r="O940" s="74"/>
      <c r="P940" s="74"/>
      <c r="Q940" s="74"/>
      <c r="R940" s="74"/>
      <c r="S940" s="74"/>
      <c r="T940" s="74"/>
      <c r="U940" s="74"/>
      <c r="V940" s="74"/>
      <c r="W940" s="74"/>
      <c r="X940" s="74"/>
      <c r="Y940" s="74"/>
      <c r="Z940" s="74"/>
    </row>
    <row r="941" spans="1:26" ht="15.75" customHeight="1" x14ac:dyDescent="0.45">
      <c r="A941" s="74"/>
      <c r="B941" s="74"/>
      <c r="C941" s="74"/>
      <c r="D941" s="74"/>
      <c r="E941" s="74"/>
      <c r="F941" s="74"/>
      <c r="G941" s="74"/>
      <c r="H941" s="74"/>
      <c r="I941" s="74"/>
      <c r="J941" s="74"/>
      <c r="K941" s="74"/>
      <c r="L941" s="74"/>
      <c r="M941" s="74"/>
      <c r="N941" s="74"/>
      <c r="O941" s="74"/>
      <c r="P941" s="74"/>
      <c r="Q941" s="74"/>
      <c r="R941" s="74"/>
      <c r="S941" s="74"/>
      <c r="T941" s="74"/>
      <c r="U941" s="74"/>
      <c r="V941" s="74"/>
      <c r="W941" s="74"/>
      <c r="X941" s="74"/>
      <c r="Y941" s="74"/>
      <c r="Z941" s="74"/>
    </row>
    <row r="942" spans="1:26" ht="15.75" customHeight="1" x14ac:dyDescent="0.45">
      <c r="A942" s="74"/>
      <c r="B942" s="74"/>
      <c r="C942" s="74"/>
      <c r="D942" s="74"/>
      <c r="E942" s="74"/>
      <c r="F942" s="74"/>
      <c r="G942" s="74"/>
      <c r="H942" s="74"/>
      <c r="I942" s="74"/>
      <c r="J942" s="74"/>
      <c r="K942" s="74"/>
      <c r="L942" s="74"/>
      <c r="M942" s="74"/>
      <c r="N942" s="74"/>
      <c r="O942" s="74"/>
      <c r="P942" s="74"/>
      <c r="Q942" s="74"/>
      <c r="R942" s="74"/>
      <c r="S942" s="74"/>
      <c r="T942" s="74"/>
      <c r="U942" s="74"/>
      <c r="V942" s="74"/>
      <c r="W942" s="74"/>
      <c r="X942" s="74"/>
      <c r="Y942" s="74"/>
      <c r="Z942" s="74"/>
    </row>
    <row r="943" spans="1:26" ht="15.75" customHeight="1" x14ac:dyDescent="0.45">
      <c r="A943" s="74"/>
      <c r="B943" s="74"/>
      <c r="C943" s="74"/>
      <c r="D943" s="74"/>
      <c r="E943" s="74"/>
      <c r="F943" s="74"/>
      <c r="G943" s="74"/>
      <c r="H943" s="74"/>
      <c r="I943" s="74"/>
      <c r="J943" s="74"/>
      <c r="K943" s="74"/>
      <c r="L943" s="74"/>
      <c r="M943" s="74"/>
      <c r="N943" s="74"/>
      <c r="O943" s="74"/>
      <c r="P943" s="74"/>
      <c r="Q943" s="74"/>
      <c r="R943" s="74"/>
      <c r="S943" s="74"/>
      <c r="T943" s="74"/>
      <c r="U943" s="74"/>
      <c r="V943" s="74"/>
      <c r="W943" s="74"/>
      <c r="X943" s="74"/>
      <c r="Y943" s="74"/>
      <c r="Z943" s="74"/>
    </row>
    <row r="944" spans="1:26" ht="15.75" customHeight="1" x14ac:dyDescent="0.45">
      <c r="A944" s="74"/>
      <c r="B944" s="74"/>
      <c r="C944" s="74"/>
      <c r="D944" s="74"/>
      <c r="E944" s="74"/>
      <c r="F944" s="74"/>
      <c r="G944" s="74"/>
      <c r="H944" s="74"/>
      <c r="I944" s="74"/>
      <c r="J944" s="74"/>
      <c r="K944" s="74"/>
      <c r="L944" s="74"/>
      <c r="M944" s="74"/>
      <c r="N944" s="74"/>
      <c r="O944" s="74"/>
      <c r="P944" s="74"/>
      <c r="Q944" s="74"/>
      <c r="R944" s="74"/>
      <c r="S944" s="74"/>
      <c r="T944" s="74"/>
      <c r="U944" s="74"/>
      <c r="V944" s="74"/>
      <c r="W944" s="74"/>
      <c r="X944" s="74"/>
      <c r="Y944" s="74"/>
      <c r="Z944" s="74"/>
    </row>
    <row r="945" spans="1:26" ht="15.75" customHeight="1" x14ac:dyDescent="0.45">
      <c r="A945" s="74"/>
      <c r="B945" s="74"/>
      <c r="C945" s="74"/>
      <c r="D945" s="74"/>
      <c r="E945" s="74"/>
      <c r="F945" s="74"/>
      <c r="G945" s="74"/>
      <c r="H945" s="74"/>
      <c r="I945" s="74"/>
      <c r="J945" s="74"/>
      <c r="K945" s="74"/>
      <c r="L945" s="74"/>
      <c r="M945" s="74"/>
      <c r="N945" s="74"/>
      <c r="O945" s="74"/>
      <c r="P945" s="74"/>
      <c r="Q945" s="74"/>
      <c r="R945" s="74"/>
      <c r="S945" s="74"/>
      <c r="T945" s="74"/>
      <c r="U945" s="74"/>
      <c r="V945" s="74"/>
      <c r="W945" s="74"/>
      <c r="X945" s="74"/>
      <c r="Y945" s="74"/>
      <c r="Z945" s="74"/>
    </row>
    <row r="946" spans="1:26" ht="15.75" customHeight="1" x14ac:dyDescent="0.45">
      <c r="A946" s="74"/>
      <c r="B946" s="74"/>
      <c r="C946" s="74"/>
      <c r="D946" s="74"/>
      <c r="E946" s="74"/>
      <c r="F946" s="74"/>
      <c r="G946" s="74"/>
      <c r="H946" s="74"/>
      <c r="I946" s="74"/>
      <c r="J946" s="74"/>
      <c r="K946" s="74"/>
      <c r="L946" s="74"/>
      <c r="M946" s="74"/>
      <c r="N946" s="74"/>
      <c r="O946" s="74"/>
      <c r="P946" s="74"/>
      <c r="Q946" s="74"/>
      <c r="R946" s="74"/>
      <c r="S946" s="74"/>
      <c r="T946" s="74"/>
      <c r="U946" s="74"/>
      <c r="V946" s="74"/>
      <c r="W946" s="74"/>
      <c r="X946" s="74"/>
      <c r="Y946" s="74"/>
      <c r="Z946" s="74"/>
    </row>
    <row r="947" spans="1:26" ht="15.75" customHeight="1" x14ac:dyDescent="0.45">
      <c r="A947" s="74"/>
      <c r="B947" s="74"/>
      <c r="C947" s="74"/>
      <c r="D947" s="74"/>
      <c r="E947" s="74"/>
      <c r="F947" s="74"/>
      <c r="G947" s="74"/>
      <c r="H947" s="74"/>
      <c r="I947" s="74"/>
      <c r="J947" s="74"/>
      <c r="K947" s="74"/>
      <c r="L947" s="74"/>
      <c r="M947" s="74"/>
      <c r="N947" s="74"/>
      <c r="O947" s="74"/>
      <c r="P947" s="74"/>
      <c r="Q947" s="74"/>
      <c r="R947" s="74"/>
      <c r="S947" s="74"/>
      <c r="T947" s="74"/>
      <c r="U947" s="74"/>
      <c r="V947" s="74"/>
      <c r="W947" s="74"/>
      <c r="X947" s="74"/>
      <c r="Y947" s="74"/>
      <c r="Z947" s="74"/>
    </row>
    <row r="948" spans="1:26" ht="15.75" customHeight="1" x14ac:dyDescent="0.45">
      <c r="A948" s="74"/>
      <c r="B948" s="74"/>
      <c r="C948" s="74"/>
      <c r="D948" s="74"/>
      <c r="E948" s="74"/>
      <c r="F948" s="74"/>
      <c r="G948" s="74"/>
      <c r="H948" s="74"/>
      <c r="I948" s="74"/>
      <c r="J948" s="74"/>
      <c r="K948" s="74"/>
      <c r="L948" s="74"/>
      <c r="M948" s="74"/>
      <c r="N948" s="74"/>
      <c r="O948" s="74"/>
      <c r="P948" s="74"/>
      <c r="Q948" s="74"/>
      <c r="R948" s="74"/>
      <c r="S948" s="74"/>
      <c r="T948" s="74"/>
      <c r="U948" s="74"/>
      <c r="V948" s="74"/>
      <c r="W948" s="74"/>
      <c r="X948" s="74"/>
      <c r="Y948" s="74"/>
      <c r="Z948" s="74"/>
    </row>
    <row r="949" spans="1:26" ht="15.75" customHeight="1" x14ac:dyDescent="0.45">
      <c r="A949" s="74"/>
      <c r="B949" s="74"/>
      <c r="C949" s="74"/>
      <c r="D949" s="74"/>
      <c r="E949" s="74"/>
      <c r="F949" s="74"/>
      <c r="G949" s="74"/>
      <c r="H949" s="74"/>
      <c r="I949" s="74"/>
      <c r="J949" s="74"/>
      <c r="K949" s="74"/>
      <c r="L949" s="74"/>
      <c r="M949" s="74"/>
      <c r="N949" s="74"/>
      <c r="O949" s="74"/>
      <c r="P949" s="74"/>
      <c r="Q949" s="74"/>
      <c r="R949" s="74"/>
      <c r="S949" s="74"/>
      <c r="T949" s="74"/>
      <c r="U949" s="74"/>
      <c r="V949" s="74"/>
      <c r="W949" s="74"/>
      <c r="X949" s="74"/>
      <c r="Y949" s="74"/>
      <c r="Z949" s="74"/>
    </row>
    <row r="950" spans="1:26" ht="15.75" customHeight="1" x14ac:dyDescent="0.45">
      <c r="A950" s="74"/>
      <c r="B950" s="74"/>
      <c r="C950" s="74"/>
      <c r="D950" s="74"/>
      <c r="E950" s="74"/>
      <c r="F950" s="74"/>
      <c r="G950" s="74"/>
      <c r="H950" s="74"/>
      <c r="I950" s="74"/>
      <c r="J950" s="74"/>
      <c r="K950" s="74"/>
      <c r="L950" s="74"/>
      <c r="M950" s="74"/>
      <c r="N950" s="74"/>
      <c r="O950" s="74"/>
      <c r="P950" s="74"/>
      <c r="Q950" s="74"/>
      <c r="R950" s="74"/>
      <c r="S950" s="74"/>
      <c r="T950" s="74"/>
      <c r="U950" s="74"/>
      <c r="V950" s="74"/>
      <c r="W950" s="74"/>
      <c r="X950" s="74"/>
      <c r="Y950" s="74"/>
      <c r="Z950" s="74"/>
    </row>
    <row r="951" spans="1:26" ht="15.75" customHeight="1" x14ac:dyDescent="0.45">
      <c r="A951" s="74"/>
      <c r="B951" s="74"/>
      <c r="C951" s="74"/>
      <c r="D951" s="74"/>
      <c r="E951" s="74"/>
      <c r="F951" s="74"/>
      <c r="G951" s="74"/>
      <c r="H951" s="74"/>
      <c r="I951" s="74"/>
      <c r="J951" s="74"/>
      <c r="K951" s="74"/>
      <c r="L951" s="74"/>
      <c r="M951" s="74"/>
      <c r="N951" s="74"/>
      <c r="O951" s="74"/>
      <c r="P951" s="74"/>
      <c r="Q951" s="74"/>
      <c r="R951" s="74"/>
      <c r="S951" s="74"/>
      <c r="T951" s="74"/>
      <c r="U951" s="74"/>
      <c r="V951" s="74"/>
      <c r="W951" s="74"/>
      <c r="X951" s="74"/>
      <c r="Y951" s="74"/>
      <c r="Z951" s="74"/>
    </row>
    <row r="952" spans="1:26" ht="15.75" customHeight="1" x14ac:dyDescent="0.45">
      <c r="A952" s="74"/>
      <c r="B952" s="74"/>
      <c r="C952" s="74"/>
      <c r="D952" s="74"/>
      <c r="E952" s="74"/>
      <c r="F952" s="74"/>
      <c r="G952" s="74"/>
      <c r="H952" s="74"/>
      <c r="I952" s="74"/>
      <c r="J952" s="74"/>
      <c r="K952" s="74"/>
      <c r="L952" s="74"/>
      <c r="M952" s="74"/>
      <c r="N952" s="74"/>
      <c r="O952" s="74"/>
      <c r="P952" s="74"/>
      <c r="Q952" s="74"/>
      <c r="R952" s="74"/>
      <c r="S952" s="74"/>
      <c r="T952" s="74"/>
      <c r="U952" s="74"/>
      <c r="V952" s="74"/>
      <c r="W952" s="74"/>
      <c r="X952" s="74"/>
      <c r="Y952" s="74"/>
      <c r="Z952" s="74"/>
    </row>
    <row r="953" spans="1:26" ht="15.75" customHeight="1" x14ac:dyDescent="0.45">
      <c r="A953" s="74"/>
      <c r="B953" s="74"/>
      <c r="C953" s="74"/>
      <c r="D953" s="74"/>
      <c r="E953" s="74"/>
      <c r="F953" s="74"/>
      <c r="G953" s="74"/>
      <c r="H953" s="74"/>
      <c r="I953" s="74"/>
      <c r="J953" s="74"/>
      <c r="K953" s="74"/>
      <c r="L953" s="74"/>
      <c r="M953" s="74"/>
      <c r="N953" s="74"/>
      <c r="O953" s="74"/>
      <c r="P953" s="74"/>
      <c r="Q953" s="74"/>
      <c r="R953" s="74"/>
      <c r="S953" s="74"/>
      <c r="T953" s="74"/>
      <c r="U953" s="74"/>
      <c r="V953" s="74"/>
      <c r="W953" s="74"/>
      <c r="X953" s="74"/>
      <c r="Y953" s="74"/>
      <c r="Z953" s="74"/>
    </row>
    <row r="954" spans="1:26" ht="15.75" customHeight="1" x14ac:dyDescent="0.45">
      <c r="A954" s="74"/>
      <c r="B954" s="74"/>
      <c r="C954" s="74"/>
      <c r="D954" s="74"/>
      <c r="E954" s="74"/>
      <c r="F954" s="74"/>
      <c r="G954" s="74"/>
      <c r="H954" s="74"/>
      <c r="I954" s="74"/>
      <c r="J954" s="74"/>
      <c r="K954" s="74"/>
      <c r="L954" s="74"/>
      <c r="M954" s="74"/>
      <c r="N954" s="74"/>
      <c r="O954" s="74"/>
      <c r="P954" s="74"/>
      <c r="Q954" s="74"/>
      <c r="R954" s="74"/>
      <c r="S954" s="74"/>
      <c r="T954" s="74"/>
      <c r="U954" s="74"/>
      <c r="V954" s="74"/>
      <c r="W954" s="74"/>
      <c r="X954" s="74"/>
      <c r="Y954" s="74"/>
      <c r="Z954" s="74"/>
    </row>
    <row r="955" spans="1:26" ht="15.75" customHeight="1" x14ac:dyDescent="0.45">
      <c r="A955" s="74"/>
      <c r="B955" s="74"/>
      <c r="C955" s="74"/>
      <c r="D955" s="74"/>
      <c r="E955" s="74"/>
      <c r="F955" s="74"/>
      <c r="G955" s="74"/>
      <c r="H955" s="74"/>
      <c r="I955" s="74"/>
      <c r="J955" s="74"/>
      <c r="K955" s="74"/>
      <c r="L955" s="74"/>
      <c r="M955" s="74"/>
      <c r="N955" s="74"/>
      <c r="O955" s="74"/>
      <c r="P955" s="74"/>
      <c r="Q955" s="74"/>
      <c r="R955" s="74"/>
      <c r="S955" s="74"/>
      <c r="T955" s="74"/>
      <c r="U955" s="74"/>
      <c r="V955" s="74"/>
      <c r="W955" s="74"/>
      <c r="X955" s="74"/>
      <c r="Y955" s="74"/>
      <c r="Z955" s="74"/>
    </row>
    <row r="956" spans="1:26" ht="15.75" customHeight="1" x14ac:dyDescent="0.45">
      <c r="A956" s="74"/>
      <c r="B956" s="74"/>
      <c r="C956" s="74"/>
      <c r="D956" s="74"/>
      <c r="E956" s="74"/>
      <c r="F956" s="74"/>
      <c r="G956" s="74"/>
      <c r="H956" s="74"/>
      <c r="I956" s="74"/>
      <c r="J956" s="74"/>
      <c r="K956" s="74"/>
      <c r="L956" s="74"/>
      <c r="M956" s="74"/>
      <c r="N956" s="74"/>
      <c r="O956" s="74"/>
      <c r="P956" s="74"/>
      <c r="Q956" s="74"/>
      <c r="R956" s="74"/>
      <c r="S956" s="74"/>
      <c r="T956" s="74"/>
      <c r="U956" s="74"/>
      <c r="V956" s="74"/>
      <c r="W956" s="74"/>
      <c r="X956" s="74"/>
      <c r="Y956" s="74"/>
      <c r="Z956" s="74"/>
    </row>
    <row r="957" spans="1:26" ht="15.75" customHeight="1" x14ac:dyDescent="0.45">
      <c r="A957" s="74"/>
      <c r="B957" s="74"/>
      <c r="C957" s="74"/>
      <c r="D957" s="74"/>
      <c r="E957" s="74"/>
      <c r="F957" s="74"/>
      <c r="G957" s="74"/>
      <c r="H957" s="74"/>
      <c r="I957" s="74"/>
      <c r="J957" s="74"/>
      <c r="K957" s="74"/>
      <c r="L957" s="74"/>
      <c r="M957" s="74"/>
      <c r="N957" s="74"/>
      <c r="O957" s="74"/>
      <c r="P957" s="74"/>
      <c r="Q957" s="74"/>
      <c r="R957" s="74"/>
      <c r="S957" s="74"/>
      <c r="T957" s="74"/>
      <c r="U957" s="74"/>
      <c r="V957" s="74"/>
      <c r="W957" s="74"/>
      <c r="X957" s="74"/>
      <c r="Y957" s="74"/>
      <c r="Z957" s="74"/>
    </row>
    <row r="958" spans="1:26" ht="15.75" customHeight="1" x14ac:dyDescent="0.45">
      <c r="A958" s="74"/>
      <c r="B958" s="74"/>
      <c r="C958" s="74"/>
      <c r="D958" s="74"/>
      <c r="E958" s="74"/>
      <c r="F958" s="74"/>
      <c r="G958" s="74"/>
      <c r="H958" s="74"/>
      <c r="I958" s="74"/>
      <c r="J958" s="74"/>
      <c r="K958" s="74"/>
      <c r="L958" s="74"/>
      <c r="M958" s="74"/>
      <c r="N958" s="74"/>
      <c r="O958" s="74"/>
      <c r="P958" s="74"/>
      <c r="Q958" s="74"/>
      <c r="R958" s="74"/>
      <c r="S958" s="74"/>
      <c r="T958" s="74"/>
      <c r="U958" s="74"/>
      <c r="V958" s="74"/>
      <c r="W958" s="74"/>
      <c r="X958" s="74"/>
      <c r="Y958" s="74"/>
      <c r="Z958" s="74"/>
    </row>
    <row r="959" spans="1:26" ht="15.75" customHeight="1" x14ac:dyDescent="0.45">
      <c r="A959" s="74"/>
      <c r="B959" s="74"/>
      <c r="C959" s="74"/>
      <c r="D959" s="74"/>
      <c r="E959" s="74"/>
      <c r="F959" s="74"/>
      <c r="G959" s="74"/>
      <c r="H959" s="74"/>
      <c r="I959" s="74"/>
      <c r="J959" s="74"/>
      <c r="K959" s="74"/>
      <c r="L959" s="74"/>
      <c r="M959" s="74"/>
      <c r="N959" s="74"/>
      <c r="O959" s="74"/>
      <c r="P959" s="74"/>
      <c r="Q959" s="74"/>
      <c r="R959" s="74"/>
      <c r="S959" s="74"/>
      <c r="T959" s="74"/>
      <c r="U959" s="74"/>
      <c r="V959" s="74"/>
      <c r="W959" s="74"/>
      <c r="X959" s="74"/>
      <c r="Y959" s="74"/>
      <c r="Z959" s="74"/>
    </row>
    <row r="960" spans="1:26" ht="15.75" customHeight="1" x14ac:dyDescent="0.45">
      <c r="A960" s="74"/>
      <c r="B960" s="74"/>
      <c r="C960" s="74"/>
      <c r="D960" s="74"/>
      <c r="E960" s="74"/>
      <c r="F960" s="74"/>
      <c r="G960" s="74"/>
      <c r="H960" s="74"/>
      <c r="I960" s="74"/>
      <c r="J960" s="74"/>
      <c r="K960" s="74"/>
      <c r="L960" s="74"/>
      <c r="M960" s="74"/>
      <c r="N960" s="74"/>
      <c r="O960" s="74"/>
      <c r="P960" s="74"/>
      <c r="Q960" s="74"/>
      <c r="R960" s="74"/>
      <c r="S960" s="74"/>
      <c r="T960" s="74"/>
      <c r="U960" s="74"/>
      <c r="V960" s="74"/>
      <c r="W960" s="74"/>
      <c r="X960" s="74"/>
      <c r="Y960" s="74"/>
      <c r="Z960" s="74"/>
    </row>
    <row r="961" spans="1:26" ht="15.75" customHeight="1" x14ac:dyDescent="0.45">
      <c r="A961" s="74"/>
      <c r="B961" s="74"/>
      <c r="C961" s="74"/>
      <c r="D961" s="74"/>
      <c r="E961" s="74"/>
      <c r="F961" s="74"/>
      <c r="G961" s="74"/>
      <c r="H961" s="74"/>
      <c r="I961" s="74"/>
      <c r="J961" s="74"/>
      <c r="K961" s="74"/>
      <c r="L961" s="74"/>
      <c r="M961" s="74"/>
      <c r="N961" s="74"/>
      <c r="O961" s="74"/>
      <c r="P961" s="74"/>
      <c r="Q961" s="74"/>
      <c r="R961" s="74"/>
      <c r="S961" s="74"/>
      <c r="T961" s="74"/>
      <c r="U961" s="74"/>
      <c r="V961" s="74"/>
      <c r="W961" s="74"/>
      <c r="X961" s="74"/>
      <c r="Y961" s="74"/>
      <c r="Z961" s="74"/>
    </row>
    <row r="962" spans="1:26" ht="15.75" customHeight="1" x14ac:dyDescent="0.45">
      <c r="A962" s="74"/>
      <c r="B962" s="74"/>
      <c r="C962" s="74"/>
      <c r="D962" s="74"/>
      <c r="E962" s="74"/>
      <c r="F962" s="74"/>
      <c r="G962" s="74"/>
      <c r="H962" s="74"/>
      <c r="I962" s="74"/>
      <c r="J962" s="74"/>
      <c r="K962" s="74"/>
      <c r="L962" s="74"/>
      <c r="M962" s="74"/>
      <c r="N962" s="74"/>
      <c r="O962" s="74"/>
      <c r="P962" s="74"/>
      <c r="Q962" s="74"/>
      <c r="R962" s="74"/>
      <c r="S962" s="74"/>
      <c r="T962" s="74"/>
      <c r="U962" s="74"/>
      <c r="V962" s="74"/>
      <c r="W962" s="74"/>
      <c r="X962" s="74"/>
      <c r="Y962" s="74"/>
      <c r="Z962" s="74"/>
    </row>
    <row r="963" spans="1:26" ht="15.75" customHeight="1" x14ac:dyDescent="0.45">
      <c r="A963" s="74"/>
      <c r="B963" s="74"/>
      <c r="C963" s="74"/>
      <c r="D963" s="74"/>
      <c r="E963" s="74"/>
      <c r="F963" s="74"/>
      <c r="G963" s="74"/>
      <c r="H963" s="74"/>
      <c r="I963" s="74"/>
      <c r="J963" s="74"/>
      <c r="K963" s="74"/>
      <c r="L963" s="74"/>
      <c r="M963" s="74"/>
      <c r="N963" s="74"/>
      <c r="O963" s="74"/>
      <c r="P963" s="74"/>
      <c r="Q963" s="74"/>
      <c r="R963" s="74"/>
      <c r="S963" s="74"/>
      <c r="T963" s="74"/>
      <c r="U963" s="74"/>
      <c r="V963" s="74"/>
      <c r="W963" s="74"/>
      <c r="X963" s="74"/>
      <c r="Y963" s="74"/>
      <c r="Z963" s="74"/>
    </row>
    <row r="964" spans="1:26" ht="15.75" customHeight="1" x14ac:dyDescent="0.45">
      <c r="A964" s="74"/>
      <c r="B964" s="74"/>
      <c r="C964" s="74"/>
      <c r="D964" s="74"/>
      <c r="E964" s="74"/>
      <c r="F964" s="74"/>
      <c r="G964" s="74"/>
      <c r="H964" s="74"/>
      <c r="I964" s="74"/>
      <c r="J964" s="74"/>
      <c r="K964" s="74"/>
      <c r="L964" s="74"/>
      <c r="M964" s="74"/>
      <c r="N964" s="74"/>
      <c r="O964" s="74"/>
      <c r="P964" s="74"/>
      <c r="Q964" s="74"/>
      <c r="R964" s="74"/>
      <c r="S964" s="74"/>
      <c r="T964" s="74"/>
      <c r="U964" s="74"/>
      <c r="V964" s="74"/>
      <c r="W964" s="74"/>
      <c r="X964" s="74"/>
      <c r="Y964" s="74"/>
      <c r="Z964" s="74"/>
    </row>
    <row r="965" spans="1:26" ht="15.75" customHeight="1" x14ac:dyDescent="0.45">
      <c r="A965" s="74"/>
      <c r="B965" s="74"/>
      <c r="C965" s="74"/>
      <c r="D965" s="74"/>
      <c r="E965" s="74"/>
      <c r="F965" s="74"/>
      <c r="G965" s="74"/>
      <c r="H965" s="74"/>
      <c r="I965" s="74"/>
      <c r="J965" s="74"/>
      <c r="K965" s="74"/>
      <c r="L965" s="74"/>
      <c r="M965" s="74"/>
      <c r="N965" s="74"/>
      <c r="O965" s="74"/>
      <c r="P965" s="74"/>
      <c r="Q965" s="74"/>
      <c r="R965" s="74"/>
      <c r="S965" s="74"/>
      <c r="T965" s="74"/>
      <c r="U965" s="74"/>
      <c r="V965" s="74"/>
      <c r="W965" s="74"/>
      <c r="X965" s="74"/>
      <c r="Y965" s="74"/>
      <c r="Z965" s="74"/>
    </row>
    <row r="966" spans="1:26" ht="15.75" customHeight="1" x14ac:dyDescent="0.45">
      <c r="A966" s="74"/>
      <c r="B966" s="74"/>
      <c r="C966" s="74"/>
      <c r="D966" s="74"/>
      <c r="E966" s="74"/>
      <c r="F966" s="74"/>
      <c r="G966" s="74"/>
      <c r="H966" s="74"/>
      <c r="I966" s="74"/>
      <c r="J966" s="74"/>
      <c r="K966" s="74"/>
      <c r="L966" s="74"/>
      <c r="M966" s="74"/>
      <c r="N966" s="74"/>
      <c r="O966" s="74"/>
      <c r="P966" s="74"/>
      <c r="Q966" s="74"/>
      <c r="R966" s="74"/>
      <c r="S966" s="74"/>
      <c r="T966" s="74"/>
      <c r="U966" s="74"/>
      <c r="V966" s="74"/>
      <c r="W966" s="74"/>
      <c r="X966" s="74"/>
      <c r="Y966" s="74"/>
      <c r="Z966" s="74"/>
    </row>
    <row r="967" spans="1:26" ht="15.75" customHeight="1" x14ac:dyDescent="0.45">
      <c r="A967" s="74"/>
      <c r="B967" s="74"/>
      <c r="C967" s="74"/>
      <c r="D967" s="74"/>
      <c r="E967" s="74"/>
      <c r="F967" s="74"/>
      <c r="G967" s="74"/>
      <c r="H967" s="74"/>
      <c r="I967" s="74"/>
      <c r="J967" s="74"/>
      <c r="K967" s="74"/>
      <c r="L967" s="74"/>
      <c r="M967" s="74"/>
      <c r="N967" s="74"/>
      <c r="O967" s="74"/>
      <c r="P967" s="74"/>
      <c r="Q967" s="74"/>
      <c r="R967" s="74"/>
      <c r="S967" s="74"/>
      <c r="T967" s="74"/>
      <c r="U967" s="74"/>
      <c r="V967" s="74"/>
      <c r="W967" s="74"/>
      <c r="X967" s="74"/>
      <c r="Y967" s="74"/>
      <c r="Z967" s="74"/>
    </row>
    <row r="968" spans="1:26" ht="15.75" customHeight="1" x14ac:dyDescent="0.45">
      <c r="A968" s="74"/>
      <c r="B968" s="74"/>
      <c r="C968" s="74"/>
      <c r="D968" s="74"/>
      <c r="E968" s="74"/>
      <c r="F968" s="74"/>
      <c r="G968" s="74"/>
      <c r="H968" s="74"/>
      <c r="I968" s="74"/>
      <c r="J968" s="74"/>
      <c r="K968" s="74"/>
      <c r="L968" s="74"/>
      <c r="M968" s="74"/>
      <c r="N968" s="74"/>
      <c r="O968" s="74"/>
      <c r="P968" s="74"/>
      <c r="Q968" s="74"/>
      <c r="R968" s="74"/>
      <c r="S968" s="74"/>
      <c r="T968" s="74"/>
      <c r="U968" s="74"/>
      <c r="V968" s="74"/>
      <c r="W968" s="74"/>
      <c r="X968" s="74"/>
      <c r="Y968" s="74"/>
      <c r="Z968" s="74"/>
    </row>
    <row r="969" spans="1:26" ht="15.75" customHeight="1" x14ac:dyDescent="0.45">
      <c r="A969" s="74"/>
      <c r="B969" s="74"/>
      <c r="C969" s="74"/>
      <c r="D969" s="74"/>
      <c r="E969" s="74"/>
      <c r="F969" s="74"/>
      <c r="G969" s="74"/>
      <c r="H969" s="74"/>
      <c r="I969" s="74"/>
      <c r="J969" s="74"/>
      <c r="K969" s="74"/>
      <c r="L969" s="74"/>
      <c r="M969" s="74"/>
      <c r="N969" s="74"/>
      <c r="O969" s="74"/>
      <c r="P969" s="74"/>
      <c r="Q969" s="74"/>
      <c r="R969" s="74"/>
      <c r="S969" s="74"/>
      <c r="T969" s="74"/>
      <c r="U969" s="74"/>
      <c r="V969" s="74"/>
      <c r="W969" s="74"/>
      <c r="X969" s="74"/>
      <c r="Y969" s="74"/>
      <c r="Z969" s="74"/>
    </row>
    <row r="970" spans="1:26" ht="15.75" customHeight="1" x14ac:dyDescent="0.45">
      <c r="A970" s="74"/>
      <c r="B970" s="74"/>
      <c r="C970" s="74"/>
      <c r="D970" s="74"/>
      <c r="E970" s="74"/>
      <c r="F970" s="74"/>
      <c r="G970" s="74"/>
      <c r="H970" s="74"/>
      <c r="I970" s="74"/>
      <c r="J970" s="74"/>
      <c r="K970" s="74"/>
      <c r="L970" s="74"/>
      <c r="M970" s="74"/>
      <c r="N970" s="74"/>
      <c r="O970" s="74"/>
      <c r="P970" s="74"/>
      <c r="Q970" s="74"/>
      <c r="R970" s="74"/>
      <c r="S970" s="74"/>
      <c r="T970" s="74"/>
      <c r="U970" s="74"/>
      <c r="V970" s="74"/>
      <c r="W970" s="74"/>
      <c r="X970" s="74"/>
      <c r="Y970" s="74"/>
      <c r="Z970" s="74"/>
    </row>
    <row r="971" spans="1:26" ht="15.75" customHeight="1" x14ac:dyDescent="0.45">
      <c r="A971" s="74"/>
      <c r="B971" s="74"/>
      <c r="C971" s="74"/>
      <c r="D971" s="74"/>
      <c r="E971" s="74"/>
      <c r="F971" s="74"/>
      <c r="G971" s="74"/>
      <c r="H971" s="74"/>
      <c r="I971" s="74"/>
      <c r="J971" s="74"/>
      <c r="K971" s="74"/>
      <c r="L971" s="74"/>
      <c r="M971" s="74"/>
      <c r="N971" s="74"/>
      <c r="O971" s="74"/>
      <c r="P971" s="74"/>
      <c r="Q971" s="74"/>
      <c r="R971" s="74"/>
      <c r="S971" s="74"/>
      <c r="T971" s="74"/>
      <c r="U971" s="74"/>
      <c r="V971" s="74"/>
      <c r="W971" s="74"/>
      <c r="X971" s="74"/>
      <c r="Y971" s="74"/>
      <c r="Z971" s="74"/>
    </row>
    <row r="972" spans="1:26" ht="15.75" customHeight="1" x14ac:dyDescent="0.45">
      <c r="A972" s="74"/>
      <c r="B972" s="74"/>
      <c r="C972" s="74"/>
      <c r="D972" s="74"/>
      <c r="E972" s="74"/>
      <c r="F972" s="74"/>
      <c r="G972" s="74"/>
      <c r="H972" s="74"/>
      <c r="I972" s="74"/>
      <c r="J972" s="74"/>
      <c r="K972" s="74"/>
      <c r="L972" s="74"/>
      <c r="M972" s="74"/>
      <c r="N972" s="74"/>
      <c r="O972" s="74"/>
      <c r="P972" s="74"/>
      <c r="Q972" s="74"/>
      <c r="R972" s="74"/>
      <c r="S972" s="74"/>
      <c r="T972" s="74"/>
      <c r="U972" s="74"/>
      <c r="V972" s="74"/>
      <c r="W972" s="74"/>
      <c r="X972" s="74"/>
      <c r="Y972" s="74"/>
      <c r="Z972" s="74"/>
    </row>
    <row r="973" spans="1:26" ht="15.75" customHeight="1" x14ac:dyDescent="0.45">
      <c r="A973" s="74"/>
      <c r="B973" s="74"/>
      <c r="C973" s="74"/>
      <c r="D973" s="74"/>
      <c r="E973" s="74"/>
      <c r="F973" s="74"/>
      <c r="G973" s="74"/>
      <c r="H973" s="74"/>
      <c r="I973" s="74"/>
      <c r="J973" s="74"/>
      <c r="K973" s="74"/>
      <c r="L973" s="74"/>
      <c r="M973" s="74"/>
      <c r="N973" s="74"/>
      <c r="O973" s="74"/>
      <c r="P973" s="74"/>
      <c r="Q973" s="74"/>
      <c r="R973" s="74"/>
      <c r="S973" s="74"/>
      <c r="T973" s="74"/>
      <c r="U973" s="74"/>
      <c r="V973" s="74"/>
      <c r="W973" s="74"/>
      <c r="X973" s="74"/>
      <c r="Y973" s="74"/>
      <c r="Z973" s="74"/>
    </row>
    <row r="974" spans="1:26" ht="15.75" customHeight="1" x14ac:dyDescent="0.45">
      <c r="A974" s="74"/>
      <c r="B974" s="74"/>
      <c r="C974" s="74"/>
      <c r="D974" s="74"/>
      <c r="E974" s="74"/>
      <c r="F974" s="74"/>
      <c r="G974" s="74"/>
      <c r="H974" s="74"/>
      <c r="I974" s="74"/>
      <c r="J974" s="74"/>
      <c r="K974" s="74"/>
      <c r="L974" s="74"/>
      <c r="M974" s="74"/>
      <c r="N974" s="74"/>
      <c r="O974" s="74"/>
      <c r="P974" s="74"/>
      <c r="Q974" s="74"/>
      <c r="R974" s="74"/>
      <c r="S974" s="74"/>
      <c r="T974" s="74"/>
      <c r="U974" s="74"/>
      <c r="V974" s="74"/>
      <c r="W974" s="74"/>
      <c r="X974" s="74"/>
      <c r="Y974" s="74"/>
      <c r="Z974" s="74"/>
    </row>
    <row r="975" spans="1:26" ht="15.75" customHeight="1" x14ac:dyDescent="0.45">
      <c r="A975" s="74"/>
      <c r="B975" s="74"/>
      <c r="C975" s="74"/>
      <c r="D975" s="74"/>
      <c r="E975" s="74"/>
      <c r="F975" s="74"/>
      <c r="G975" s="74"/>
      <c r="H975" s="74"/>
      <c r="I975" s="74"/>
      <c r="J975" s="74"/>
      <c r="K975" s="74"/>
      <c r="L975" s="74"/>
      <c r="M975" s="74"/>
      <c r="N975" s="74"/>
      <c r="O975" s="74"/>
      <c r="P975" s="74"/>
      <c r="Q975" s="74"/>
      <c r="R975" s="74"/>
      <c r="S975" s="74"/>
      <c r="T975" s="74"/>
      <c r="U975" s="74"/>
      <c r="V975" s="74"/>
      <c r="W975" s="74"/>
      <c r="X975" s="74"/>
      <c r="Y975" s="74"/>
      <c r="Z975" s="74"/>
    </row>
    <row r="976" spans="1:26" ht="15.75" customHeight="1" x14ac:dyDescent="0.45">
      <c r="A976" s="74"/>
      <c r="B976" s="74"/>
      <c r="C976" s="74"/>
      <c r="D976" s="74"/>
      <c r="E976" s="74"/>
      <c r="F976" s="74"/>
      <c r="G976" s="74"/>
      <c r="H976" s="74"/>
      <c r="I976" s="74"/>
      <c r="J976" s="74"/>
      <c r="K976" s="74"/>
      <c r="L976" s="74"/>
      <c r="M976" s="74"/>
      <c r="N976" s="74"/>
      <c r="O976" s="74"/>
      <c r="P976" s="74"/>
      <c r="Q976" s="74"/>
      <c r="R976" s="74"/>
      <c r="S976" s="74"/>
      <c r="T976" s="74"/>
      <c r="U976" s="74"/>
      <c r="V976" s="74"/>
      <c r="W976" s="74"/>
      <c r="X976" s="74"/>
      <c r="Y976" s="74"/>
      <c r="Z976" s="74"/>
    </row>
    <row r="977" spans="1:26" ht="15.75" customHeight="1" x14ac:dyDescent="0.45">
      <c r="A977" s="74"/>
      <c r="B977" s="74"/>
      <c r="C977" s="74"/>
      <c r="D977" s="74"/>
      <c r="E977" s="74"/>
      <c r="F977" s="74"/>
      <c r="G977" s="74"/>
      <c r="H977" s="74"/>
      <c r="I977" s="74"/>
      <c r="J977" s="74"/>
      <c r="K977" s="74"/>
      <c r="L977" s="74"/>
      <c r="M977" s="74"/>
      <c r="N977" s="74"/>
      <c r="O977" s="74"/>
      <c r="P977" s="74"/>
      <c r="Q977" s="74"/>
      <c r="R977" s="74"/>
      <c r="S977" s="74"/>
      <c r="T977" s="74"/>
      <c r="U977" s="74"/>
      <c r="V977" s="74"/>
      <c r="W977" s="74"/>
      <c r="X977" s="74"/>
      <c r="Y977" s="74"/>
      <c r="Z977" s="74"/>
    </row>
    <row r="978" spans="1:26" ht="15.75" customHeight="1" x14ac:dyDescent="0.45">
      <c r="A978" s="74"/>
      <c r="B978" s="74"/>
      <c r="C978" s="74"/>
      <c r="D978" s="74"/>
      <c r="E978" s="74"/>
      <c r="F978" s="74"/>
      <c r="G978" s="74"/>
      <c r="H978" s="74"/>
      <c r="I978" s="74"/>
      <c r="J978" s="74"/>
      <c r="K978" s="74"/>
      <c r="L978" s="74"/>
      <c r="M978" s="74"/>
      <c r="N978" s="74"/>
      <c r="O978" s="74"/>
      <c r="P978" s="74"/>
      <c r="Q978" s="74"/>
      <c r="R978" s="74"/>
      <c r="S978" s="74"/>
      <c r="T978" s="74"/>
      <c r="U978" s="74"/>
      <c r="V978" s="74"/>
      <c r="W978" s="74"/>
      <c r="X978" s="74"/>
      <c r="Y978" s="74"/>
      <c r="Z978" s="74"/>
    </row>
    <row r="979" spans="1:26" ht="15.75" customHeight="1" x14ac:dyDescent="0.45">
      <c r="A979" s="74"/>
      <c r="B979" s="74"/>
      <c r="C979" s="74"/>
      <c r="D979" s="74"/>
      <c r="E979" s="74"/>
      <c r="F979" s="74"/>
      <c r="G979" s="74"/>
      <c r="H979" s="74"/>
      <c r="I979" s="74"/>
      <c r="J979" s="74"/>
      <c r="K979" s="74"/>
      <c r="L979" s="74"/>
      <c r="M979" s="74"/>
      <c r="N979" s="74"/>
      <c r="O979" s="74"/>
      <c r="P979" s="74"/>
      <c r="Q979" s="74"/>
      <c r="R979" s="74"/>
      <c r="S979" s="74"/>
      <c r="T979" s="74"/>
      <c r="U979" s="74"/>
      <c r="V979" s="74"/>
      <c r="W979" s="74"/>
      <c r="X979" s="74"/>
      <c r="Y979" s="74"/>
      <c r="Z979" s="74"/>
    </row>
    <row r="980" spans="1:26" ht="15.75" customHeight="1" x14ac:dyDescent="0.45">
      <c r="A980" s="74"/>
      <c r="B980" s="74"/>
      <c r="C980" s="74"/>
      <c r="D980" s="74"/>
      <c r="E980" s="74"/>
      <c r="F980" s="74"/>
      <c r="G980" s="74"/>
      <c r="H980" s="74"/>
      <c r="I980" s="74"/>
      <c r="J980" s="74"/>
      <c r="K980" s="74"/>
      <c r="L980" s="74"/>
      <c r="M980" s="74"/>
      <c r="N980" s="74"/>
      <c r="O980" s="74"/>
      <c r="P980" s="74"/>
      <c r="Q980" s="74"/>
      <c r="R980" s="74"/>
      <c r="S980" s="74"/>
      <c r="T980" s="74"/>
      <c r="U980" s="74"/>
      <c r="V980" s="74"/>
      <c r="W980" s="74"/>
      <c r="X980" s="74"/>
      <c r="Y980" s="74"/>
      <c r="Z980" s="74"/>
    </row>
    <row r="981" spans="1:26" ht="15.75" customHeight="1" x14ac:dyDescent="0.45">
      <c r="A981" s="74"/>
      <c r="B981" s="74"/>
      <c r="C981" s="74"/>
      <c r="D981" s="74"/>
      <c r="E981" s="74"/>
      <c r="F981" s="74"/>
      <c r="G981" s="74"/>
      <c r="H981" s="74"/>
      <c r="I981" s="74"/>
      <c r="J981" s="74"/>
      <c r="K981" s="74"/>
      <c r="L981" s="74"/>
      <c r="M981" s="74"/>
      <c r="N981" s="74"/>
      <c r="O981" s="74"/>
      <c r="P981" s="74"/>
      <c r="Q981" s="74"/>
      <c r="R981" s="74"/>
      <c r="S981" s="74"/>
      <c r="T981" s="74"/>
      <c r="U981" s="74"/>
      <c r="V981" s="74"/>
      <c r="W981" s="74"/>
      <c r="X981" s="74"/>
      <c r="Y981" s="74"/>
      <c r="Z981" s="74"/>
    </row>
    <row r="982" spans="1:26" ht="15.75" customHeight="1" x14ac:dyDescent="0.45">
      <c r="A982" s="74"/>
      <c r="B982" s="74"/>
      <c r="C982" s="74"/>
      <c r="D982" s="74"/>
      <c r="E982" s="74"/>
      <c r="F982" s="74"/>
      <c r="G982" s="74"/>
      <c r="H982" s="74"/>
      <c r="I982" s="74"/>
      <c r="J982" s="74"/>
      <c r="K982" s="74"/>
      <c r="L982" s="74"/>
      <c r="M982" s="74"/>
      <c r="N982" s="74"/>
      <c r="O982" s="74"/>
      <c r="P982" s="74"/>
      <c r="Q982" s="74"/>
      <c r="R982" s="74"/>
      <c r="S982" s="74"/>
      <c r="T982" s="74"/>
      <c r="U982" s="74"/>
      <c r="V982" s="74"/>
      <c r="W982" s="74"/>
      <c r="X982" s="74"/>
      <c r="Y982" s="74"/>
      <c r="Z982" s="74"/>
    </row>
    <row r="983" spans="1:26" ht="15.75" customHeight="1" x14ac:dyDescent="0.45">
      <c r="A983" s="74"/>
      <c r="B983" s="74"/>
      <c r="C983" s="74"/>
      <c r="D983" s="74"/>
      <c r="E983" s="74"/>
      <c r="F983" s="74"/>
      <c r="G983" s="74"/>
      <c r="H983" s="74"/>
      <c r="I983" s="74"/>
      <c r="J983" s="74"/>
      <c r="K983" s="74"/>
      <c r="L983" s="74"/>
      <c r="M983" s="74"/>
      <c r="N983" s="74"/>
      <c r="O983" s="74"/>
      <c r="P983" s="74"/>
      <c r="Q983" s="74"/>
      <c r="R983" s="74"/>
      <c r="S983" s="74"/>
      <c r="T983" s="74"/>
      <c r="U983" s="74"/>
      <c r="V983" s="74"/>
      <c r="W983" s="74"/>
      <c r="X983" s="74"/>
      <c r="Y983" s="74"/>
      <c r="Z983" s="74"/>
    </row>
    <row r="984" spans="1:26" ht="15.75" customHeight="1" x14ac:dyDescent="0.45">
      <c r="A984" s="74"/>
      <c r="B984" s="74"/>
      <c r="C984" s="74"/>
      <c r="D984" s="74"/>
      <c r="E984" s="74"/>
      <c r="F984" s="74"/>
      <c r="G984" s="74"/>
      <c r="H984" s="74"/>
      <c r="I984" s="74"/>
      <c r="J984" s="74"/>
      <c r="K984" s="74"/>
      <c r="L984" s="74"/>
      <c r="M984" s="74"/>
      <c r="N984" s="74"/>
      <c r="O984" s="74"/>
      <c r="P984" s="74"/>
      <c r="Q984" s="74"/>
      <c r="R984" s="74"/>
      <c r="S984" s="74"/>
      <c r="T984" s="74"/>
      <c r="U984" s="74"/>
      <c r="V984" s="74"/>
      <c r="W984" s="74"/>
      <c r="X984" s="74"/>
      <c r="Y984" s="74"/>
      <c r="Z984" s="74"/>
    </row>
    <row r="985" spans="1:26" ht="15.75" customHeight="1" x14ac:dyDescent="0.45">
      <c r="A985" s="74"/>
      <c r="B985" s="74"/>
      <c r="C985" s="74"/>
      <c r="D985" s="74"/>
      <c r="E985" s="74"/>
      <c r="F985" s="74"/>
      <c r="G985" s="74"/>
      <c r="H985" s="74"/>
      <c r="I985" s="74"/>
      <c r="J985" s="74"/>
      <c r="K985" s="74"/>
      <c r="L985" s="74"/>
      <c r="M985" s="74"/>
      <c r="N985" s="74"/>
      <c r="O985" s="74"/>
      <c r="P985" s="74"/>
      <c r="Q985" s="74"/>
      <c r="R985" s="74"/>
      <c r="S985" s="74"/>
      <c r="T985" s="74"/>
      <c r="U985" s="74"/>
      <c r="V985" s="74"/>
      <c r="W985" s="74"/>
      <c r="X985" s="74"/>
      <c r="Y985" s="74"/>
      <c r="Z985" s="74"/>
    </row>
    <row r="986" spans="1:26" ht="15.75" customHeight="1" x14ac:dyDescent="0.45">
      <c r="A986" s="74"/>
      <c r="B986" s="74"/>
      <c r="C986" s="74"/>
      <c r="D986" s="74"/>
      <c r="E986" s="74"/>
      <c r="F986" s="74"/>
      <c r="G986" s="74"/>
      <c r="H986" s="74"/>
      <c r="I986" s="74"/>
      <c r="J986" s="74"/>
      <c r="K986" s="74"/>
      <c r="L986" s="74"/>
      <c r="M986" s="74"/>
      <c r="N986" s="74"/>
      <c r="O986" s="74"/>
      <c r="P986" s="74"/>
      <c r="Q986" s="74"/>
      <c r="R986" s="74"/>
      <c r="S986" s="74"/>
      <c r="T986" s="74"/>
      <c r="U986" s="74"/>
      <c r="V986" s="74"/>
      <c r="W986" s="74"/>
      <c r="X986" s="74"/>
      <c r="Y986" s="74"/>
      <c r="Z986" s="74"/>
    </row>
    <row r="987" spans="1:26" ht="15.75" customHeight="1" x14ac:dyDescent="0.45">
      <c r="A987" s="74"/>
      <c r="B987" s="74"/>
      <c r="C987" s="74"/>
      <c r="D987" s="74"/>
      <c r="E987" s="74"/>
      <c r="F987" s="74"/>
      <c r="G987" s="74"/>
      <c r="H987" s="74"/>
      <c r="I987" s="74"/>
      <c r="J987" s="74"/>
      <c r="K987" s="74"/>
      <c r="L987" s="74"/>
      <c r="M987" s="74"/>
      <c r="N987" s="74"/>
      <c r="O987" s="74"/>
      <c r="P987" s="74"/>
      <c r="Q987" s="74"/>
      <c r="R987" s="74"/>
      <c r="S987" s="74"/>
      <c r="T987" s="74"/>
      <c r="U987" s="74"/>
      <c r="V987" s="74"/>
      <c r="W987" s="74"/>
      <c r="X987" s="74"/>
      <c r="Y987" s="74"/>
      <c r="Z987" s="74"/>
    </row>
    <row r="988" spans="1:26" ht="15.75" customHeight="1" x14ac:dyDescent="0.45">
      <c r="A988" s="74"/>
      <c r="B988" s="74"/>
      <c r="C988" s="74"/>
      <c r="D988" s="74"/>
      <c r="E988" s="74"/>
      <c r="F988" s="74"/>
      <c r="G988" s="74"/>
      <c r="H988" s="74"/>
      <c r="I988" s="74"/>
      <c r="J988" s="74"/>
      <c r="K988" s="74"/>
      <c r="L988" s="74"/>
      <c r="M988" s="74"/>
      <c r="N988" s="74"/>
      <c r="O988" s="74"/>
      <c r="P988" s="74"/>
      <c r="Q988" s="74"/>
      <c r="R988" s="74"/>
      <c r="S988" s="74"/>
      <c r="T988" s="74"/>
      <c r="U988" s="74"/>
      <c r="V988" s="74"/>
      <c r="W988" s="74"/>
      <c r="X988" s="74"/>
      <c r="Y988" s="74"/>
      <c r="Z988" s="74"/>
    </row>
    <row r="989" spans="1:26" ht="15.75" customHeight="1" x14ac:dyDescent="0.45">
      <c r="A989" s="74"/>
      <c r="B989" s="74"/>
      <c r="C989" s="74"/>
      <c r="D989" s="74"/>
      <c r="E989" s="74"/>
      <c r="F989" s="74"/>
      <c r="G989" s="74"/>
      <c r="H989" s="74"/>
      <c r="I989" s="74"/>
      <c r="J989" s="74"/>
      <c r="K989" s="74"/>
      <c r="L989" s="74"/>
      <c r="M989" s="74"/>
      <c r="N989" s="74"/>
      <c r="O989" s="74"/>
      <c r="P989" s="74"/>
      <c r="Q989" s="74"/>
      <c r="R989" s="74"/>
      <c r="S989" s="74"/>
      <c r="T989" s="74"/>
      <c r="U989" s="74"/>
      <c r="V989" s="74"/>
      <c r="W989" s="74"/>
      <c r="X989" s="74"/>
      <c r="Y989" s="74"/>
      <c r="Z989" s="74"/>
    </row>
    <row r="990" spans="1:26" ht="15.75" customHeight="1" x14ac:dyDescent="0.45">
      <c r="A990" s="74"/>
      <c r="B990" s="74"/>
      <c r="C990" s="74"/>
      <c r="D990" s="74"/>
      <c r="E990" s="74"/>
      <c r="F990" s="74"/>
      <c r="G990" s="74"/>
      <c r="H990" s="74"/>
      <c r="I990" s="74"/>
      <c r="J990" s="74"/>
      <c r="K990" s="74"/>
      <c r="L990" s="74"/>
      <c r="M990" s="74"/>
      <c r="N990" s="74"/>
      <c r="O990" s="74"/>
      <c r="P990" s="74"/>
      <c r="Q990" s="74"/>
      <c r="R990" s="74"/>
      <c r="S990" s="74"/>
      <c r="T990" s="74"/>
      <c r="U990" s="74"/>
      <c r="V990" s="74"/>
      <c r="W990" s="74"/>
      <c r="X990" s="74"/>
      <c r="Y990" s="74"/>
      <c r="Z990" s="74"/>
    </row>
    <row r="991" spans="1:26" ht="15.75" customHeight="1" x14ac:dyDescent="0.45">
      <c r="A991" s="74"/>
      <c r="B991" s="74"/>
      <c r="C991" s="74"/>
      <c r="D991" s="74"/>
      <c r="E991" s="74"/>
      <c r="F991" s="74"/>
      <c r="G991" s="74"/>
      <c r="H991" s="74"/>
      <c r="I991" s="74"/>
      <c r="J991" s="74"/>
      <c r="K991" s="74"/>
      <c r="L991" s="74"/>
      <c r="M991" s="74"/>
      <c r="N991" s="74"/>
      <c r="O991" s="74"/>
      <c r="P991" s="74"/>
      <c r="Q991" s="74"/>
      <c r="R991" s="74"/>
      <c r="S991" s="74"/>
      <c r="T991" s="74"/>
      <c r="U991" s="74"/>
      <c r="V991" s="74"/>
      <c r="W991" s="74"/>
      <c r="X991" s="74"/>
      <c r="Y991" s="74"/>
      <c r="Z991" s="74"/>
    </row>
    <row r="992" spans="1:26" ht="15.75" customHeight="1" x14ac:dyDescent="0.45">
      <c r="A992" s="74"/>
      <c r="B992" s="74"/>
      <c r="C992" s="74"/>
      <c r="D992" s="74"/>
      <c r="E992" s="74"/>
      <c r="F992" s="74"/>
      <c r="G992" s="74"/>
      <c r="H992" s="74"/>
      <c r="I992" s="74"/>
      <c r="J992" s="74"/>
      <c r="K992" s="74"/>
      <c r="L992" s="74"/>
      <c r="M992" s="74"/>
      <c r="N992" s="74"/>
      <c r="O992" s="74"/>
      <c r="P992" s="74"/>
      <c r="Q992" s="74"/>
      <c r="R992" s="74"/>
      <c r="S992" s="74"/>
      <c r="T992" s="74"/>
      <c r="U992" s="74"/>
      <c r="V992" s="74"/>
      <c r="W992" s="74"/>
      <c r="X992" s="74"/>
      <c r="Y992" s="74"/>
      <c r="Z992" s="74"/>
    </row>
    <row r="993" spans="1:26" ht="15.75" customHeight="1" x14ac:dyDescent="0.45">
      <c r="A993" s="74"/>
      <c r="B993" s="74"/>
      <c r="C993" s="74"/>
      <c r="D993" s="74"/>
      <c r="E993" s="74"/>
      <c r="F993" s="74"/>
      <c r="G993" s="74"/>
      <c r="H993" s="74"/>
      <c r="I993" s="74"/>
      <c r="J993" s="74"/>
      <c r="K993" s="74"/>
      <c r="L993" s="74"/>
      <c r="M993" s="74"/>
      <c r="N993" s="74"/>
      <c r="O993" s="74"/>
      <c r="P993" s="74"/>
      <c r="Q993" s="74"/>
      <c r="R993" s="74"/>
      <c r="S993" s="74"/>
      <c r="T993" s="74"/>
      <c r="U993" s="74"/>
      <c r="V993" s="74"/>
      <c r="W993" s="74"/>
      <c r="X993" s="74"/>
      <c r="Y993" s="74"/>
      <c r="Z993" s="74"/>
    </row>
    <row r="994" spans="1:26" ht="15.75" customHeight="1" x14ac:dyDescent="0.45">
      <c r="A994" s="74"/>
      <c r="B994" s="74"/>
      <c r="C994" s="74"/>
      <c r="D994" s="74"/>
      <c r="E994" s="74"/>
      <c r="F994" s="74"/>
      <c r="G994" s="74"/>
      <c r="H994" s="74"/>
      <c r="I994" s="74"/>
      <c r="J994" s="74"/>
      <c r="K994" s="74"/>
      <c r="L994" s="74"/>
      <c r="M994" s="74"/>
      <c r="N994" s="74"/>
      <c r="O994" s="74"/>
      <c r="P994" s="74"/>
      <c r="Q994" s="74"/>
      <c r="R994" s="74"/>
      <c r="S994" s="74"/>
      <c r="T994" s="74"/>
      <c r="U994" s="74"/>
      <c r="V994" s="74"/>
      <c r="W994" s="74"/>
      <c r="X994" s="74"/>
      <c r="Y994" s="74"/>
      <c r="Z994" s="74"/>
    </row>
    <row r="995" spans="1:26" ht="15.75" customHeight="1" x14ac:dyDescent="0.45">
      <c r="A995" s="74"/>
      <c r="B995" s="74"/>
      <c r="C995" s="74"/>
      <c r="D995" s="74"/>
      <c r="E995" s="74"/>
      <c r="F995" s="74"/>
      <c r="G995" s="74"/>
      <c r="H995" s="74"/>
      <c r="I995" s="74"/>
      <c r="J995" s="74"/>
      <c r="K995" s="74"/>
      <c r="L995" s="74"/>
      <c r="M995" s="74"/>
      <c r="N995" s="74"/>
      <c r="O995" s="74"/>
      <c r="P995" s="74"/>
      <c r="Q995" s="74"/>
      <c r="R995" s="74"/>
      <c r="S995" s="74"/>
      <c r="T995" s="74"/>
      <c r="U995" s="74"/>
      <c r="V995" s="74"/>
      <c r="W995" s="74"/>
      <c r="X995" s="74"/>
      <c r="Y995" s="74"/>
      <c r="Z995" s="74"/>
    </row>
    <row r="996" spans="1:26" ht="15.75" customHeight="1" x14ac:dyDescent="0.45">
      <c r="A996" s="74"/>
      <c r="B996" s="74"/>
      <c r="C996" s="74"/>
      <c r="D996" s="74"/>
      <c r="E996" s="74"/>
      <c r="F996" s="74"/>
      <c r="G996" s="74"/>
      <c r="H996" s="74"/>
      <c r="I996" s="74"/>
      <c r="J996" s="74"/>
      <c r="K996" s="74"/>
      <c r="L996" s="74"/>
      <c r="M996" s="74"/>
      <c r="N996" s="74"/>
      <c r="O996" s="74"/>
      <c r="P996" s="74"/>
      <c r="Q996" s="74"/>
      <c r="R996" s="74"/>
      <c r="S996" s="74"/>
      <c r="T996" s="74"/>
      <c r="U996" s="74"/>
      <c r="V996" s="74"/>
      <c r="W996" s="74"/>
      <c r="X996" s="74"/>
      <c r="Y996" s="74"/>
      <c r="Z996" s="74"/>
    </row>
    <row r="997" spans="1:26" ht="15.75" customHeight="1" x14ac:dyDescent="0.45">
      <c r="A997" s="74"/>
      <c r="B997" s="74"/>
      <c r="C997" s="74"/>
      <c r="D997" s="74"/>
      <c r="E997" s="74"/>
      <c r="F997" s="74"/>
      <c r="G997" s="74"/>
      <c r="H997" s="74"/>
      <c r="I997" s="74"/>
      <c r="J997" s="74"/>
      <c r="K997" s="74"/>
      <c r="L997" s="74"/>
      <c r="M997" s="74"/>
      <c r="N997" s="74"/>
      <c r="O997" s="74"/>
      <c r="P997" s="74"/>
      <c r="Q997" s="74"/>
      <c r="R997" s="74"/>
      <c r="S997" s="74"/>
      <c r="T997" s="74"/>
      <c r="U997" s="74"/>
      <c r="V997" s="74"/>
      <c r="W997" s="74"/>
      <c r="X997" s="74"/>
      <c r="Y997" s="74"/>
      <c r="Z997" s="74"/>
    </row>
    <row r="998" spans="1:26" ht="15.75" customHeight="1" x14ac:dyDescent="0.45">
      <c r="A998" s="74"/>
      <c r="B998" s="74"/>
      <c r="C998" s="74"/>
      <c r="D998" s="74"/>
      <c r="E998" s="74"/>
      <c r="F998" s="74"/>
      <c r="G998" s="74"/>
      <c r="H998" s="74"/>
      <c r="I998" s="74"/>
      <c r="J998" s="74"/>
      <c r="K998" s="74"/>
      <c r="L998" s="74"/>
      <c r="M998" s="74"/>
      <c r="N998" s="74"/>
      <c r="O998" s="74"/>
      <c r="P998" s="74"/>
      <c r="Q998" s="74"/>
      <c r="R998" s="74"/>
      <c r="S998" s="74"/>
      <c r="T998" s="74"/>
      <c r="U998" s="74"/>
      <c r="V998" s="74"/>
      <c r="W998" s="74"/>
      <c r="X998" s="74"/>
      <c r="Y998" s="74"/>
      <c r="Z998" s="74"/>
    </row>
    <row r="999" spans="1:26" ht="15.75" customHeight="1" x14ac:dyDescent="0.45">
      <c r="A999" s="74"/>
      <c r="B999" s="74"/>
      <c r="C999" s="74"/>
      <c r="D999" s="74"/>
      <c r="E999" s="74"/>
      <c r="F999" s="74"/>
      <c r="G999" s="74"/>
      <c r="H999" s="74"/>
      <c r="I999" s="74"/>
      <c r="J999" s="74"/>
      <c r="K999" s="74"/>
      <c r="L999" s="74"/>
      <c r="M999" s="74"/>
      <c r="N999" s="74"/>
      <c r="O999" s="74"/>
      <c r="P999" s="74"/>
      <c r="Q999" s="74"/>
      <c r="R999" s="74"/>
      <c r="S999" s="74"/>
      <c r="T999" s="74"/>
      <c r="U999" s="74"/>
      <c r="V999" s="74"/>
      <c r="W999" s="74"/>
      <c r="X999" s="74"/>
      <c r="Y999" s="74"/>
      <c r="Z999" s="74"/>
    </row>
    <row r="1000" spans="1:26" ht="15.75" customHeight="1" x14ac:dyDescent="0.45">
      <c r="A1000" s="74"/>
      <c r="B1000" s="74"/>
      <c r="C1000" s="74"/>
      <c r="D1000" s="74"/>
      <c r="E1000" s="74"/>
      <c r="F1000" s="74"/>
      <c r="G1000" s="74"/>
      <c r="H1000" s="74"/>
      <c r="I1000" s="74"/>
      <c r="J1000" s="74"/>
      <c r="K1000" s="74"/>
      <c r="L1000" s="74"/>
      <c r="M1000" s="74"/>
      <c r="N1000" s="74"/>
      <c r="O1000" s="74"/>
      <c r="P1000" s="74"/>
      <c r="Q1000" s="74"/>
      <c r="R1000" s="74"/>
      <c r="S1000" s="74"/>
      <c r="T1000" s="74"/>
      <c r="U1000" s="74"/>
      <c r="V1000" s="74"/>
      <c r="W1000" s="74"/>
      <c r="X1000" s="74"/>
      <c r="Y1000" s="74"/>
      <c r="Z1000" s="74"/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topLeftCell="A10" workbookViewId="0">
      <selection activeCell="A29" sqref="A29"/>
    </sheetView>
  </sheetViews>
  <sheetFormatPr defaultColWidth="12.625" defaultRowHeight="15" customHeight="1" x14ac:dyDescent="0.35"/>
  <cols>
    <col min="1" max="6" width="8" customWidth="1"/>
    <col min="7" max="26" width="7.625" customWidth="1"/>
  </cols>
  <sheetData>
    <row r="1" spans="1:26" ht="14.25" x14ac:dyDescent="0.45">
      <c r="A1" s="1" t="s">
        <v>597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x14ac:dyDescent="0.45">
      <c r="A2" s="75">
        <v>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25" x14ac:dyDescent="0.4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25" x14ac:dyDescent="0.45">
      <c r="A4" s="2" t="s">
        <v>598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25" x14ac:dyDescent="0.45">
      <c r="A5" s="2" t="s">
        <v>599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25" x14ac:dyDescent="0.45">
      <c r="A6" s="2" t="s">
        <v>600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x14ac:dyDescent="0.45">
      <c r="A7" s="2" t="s">
        <v>601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x14ac:dyDescent="0.45">
      <c r="A8" s="2" t="s">
        <v>602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x14ac:dyDescent="0.4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x14ac:dyDescent="0.45">
      <c r="A10" s="1" t="s">
        <v>603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x14ac:dyDescent="0.45">
      <c r="A11" s="75">
        <v>4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x14ac:dyDescent="0.4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x14ac:dyDescent="0.45">
      <c r="A13" s="2" t="s">
        <v>604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x14ac:dyDescent="0.45">
      <c r="A14" s="2" t="s">
        <v>605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x14ac:dyDescent="0.45">
      <c r="A15" s="2" t="s">
        <v>600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x14ac:dyDescent="0.45">
      <c r="A16" s="2" t="s">
        <v>606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x14ac:dyDescent="0.45">
      <c r="A17" s="2" t="s">
        <v>607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x14ac:dyDescent="0.4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x14ac:dyDescent="0.45">
      <c r="A19" s="2" t="s">
        <v>608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x14ac:dyDescent="0.45">
      <c r="A20" s="2" t="s">
        <v>609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45">
      <c r="A21" s="2" t="s">
        <v>610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45">
      <c r="A22" s="2" t="s">
        <v>611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45">
      <c r="A23" s="2" t="s">
        <v>612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45">
      <c r="A24" s="2" t="s">
        <v>613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45">
      <c r="A25" s="2" t="s">
        <v>614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4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45">
      <c r="A27" s="1" t="s">
        <v>615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45">
      <c r="A28" s="75">
        <v>0.8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45">
      <c r="A29" s="2" t="s">
        <v>616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45">
      <c r="A30" s="2" t="s">
        <v>617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45">
      <c r="A31" s="2" t="s">
        <v>618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45">
      <c r="A32" s="2" t="s">
        <v>619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45">
      <c r="A33" s="2" t="s">
        <v>620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45">
      <c r="A34" s="2" t="s">
        <v>621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45">
      <c r="A35" s="2" t="s">
        <v>622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45">
      <c r="A36" s="2" t="s">
        <v>623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45">
      <c r="A37" s="2" t="s">
        <v>624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45">
      <c r="A38" s="2" t="s">
        <v>625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45">
      <c r="A39" s="2" t="s">
        <v>626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45">
      <c r="A40" s="2" t="s">
        <v>627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45">
      <c r="A41" s="2" t="s">
        <v>628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45">
      <c r="A42" s="2" t="s">
        <v>629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45">
      <c r="A43" s="2" t="s">
        <v>630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4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4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4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4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4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4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4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4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4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4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4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4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4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4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4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4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4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4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4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4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4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4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4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4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4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4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4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4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4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4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4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4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4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4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4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4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4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4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4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4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4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4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4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4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4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4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4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4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4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4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4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4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4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4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4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4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4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4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4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4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4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4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4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4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4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4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4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4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4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4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4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4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4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4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4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4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4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4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4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4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4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4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4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4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4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4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4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4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4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4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4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4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4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4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4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4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4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4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4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4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4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4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4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4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4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4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4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4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4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4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4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4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4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4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4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4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4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4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4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4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4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4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4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4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4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4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4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4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4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4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4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4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4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4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4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4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4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4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4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4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4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4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4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4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4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4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4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4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4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4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4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4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4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4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4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4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4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4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4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4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4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4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4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4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4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4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4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4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4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4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4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4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4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4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4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4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4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4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4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4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4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4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4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4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4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4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4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4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4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4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4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4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4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4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4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4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4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4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4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4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4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4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4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4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4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4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4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4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4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4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4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4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4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4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4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4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4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4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4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4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4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4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4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4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4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4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4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4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4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4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4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4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4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4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4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4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4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4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4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4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4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4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4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4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4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4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4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4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4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4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4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4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4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4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4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4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4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4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4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4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4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4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4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4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4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4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4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4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4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4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4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4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4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4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4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4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4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4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4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4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4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4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4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4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4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4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4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4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4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4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4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4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4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4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4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4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4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4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4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4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4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4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4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4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4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4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4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4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4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4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4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4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4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4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4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4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4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4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4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4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4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4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4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4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4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4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4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4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4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4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4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4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4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4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4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4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4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4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4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4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4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4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4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4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4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4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4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4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4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4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4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4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4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4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4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4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4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4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4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4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4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4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4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4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4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4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4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4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4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4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4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4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4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4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4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4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4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4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4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4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4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4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4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4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4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4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4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4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4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4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4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4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4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4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4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4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4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4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4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4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4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4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4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4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4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4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4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4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4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4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4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4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4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4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4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4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4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4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4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4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4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4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4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4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4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4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4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4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4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4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4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4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4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4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4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4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4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4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4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4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4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4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4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4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4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4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4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4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4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4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4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4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4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4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4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4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4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4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4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4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4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4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4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4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4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4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4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4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4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4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4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4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4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4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4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4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4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4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4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4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4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4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4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4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4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4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4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4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4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4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4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4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4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4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4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4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4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4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4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4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4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4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4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4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4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4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4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4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4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4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4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4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4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4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4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4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4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4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4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4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4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4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4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4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4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4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4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4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4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4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4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4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4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4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4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4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4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4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4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4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4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4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4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4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4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4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4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4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4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4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4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4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4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4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4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4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4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4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4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4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4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4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4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4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4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4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4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4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4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4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4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4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4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4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4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4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4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4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4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4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4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4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4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4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4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4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4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4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4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4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4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4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4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4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4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4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4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4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4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4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4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4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4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4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4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4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4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4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4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4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4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4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4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4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4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4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4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4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4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4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4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4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4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4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4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4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4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4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4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4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4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4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4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4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4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4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4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4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4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4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4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4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4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4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4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4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4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4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4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4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4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4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4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4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4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4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4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4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4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4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4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4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4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4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4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4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4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4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4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4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4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4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4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4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4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4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4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4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4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4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4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4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4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4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4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4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4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4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4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4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4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4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4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4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4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4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4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4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4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4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4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4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4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4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4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4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4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4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4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4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4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4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4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4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4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4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4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4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4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4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4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4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4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4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4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4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4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4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4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4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4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4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4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4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4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4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4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4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4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4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4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4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4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4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4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4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4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4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4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4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4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4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4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4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4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4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4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4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4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4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4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4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4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4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4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4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4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4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4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4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4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4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4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4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4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4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4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4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4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4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4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4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4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4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4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4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4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4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4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4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4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4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4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4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4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4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4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4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4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4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4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4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4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4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4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4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4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4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4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4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4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4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4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4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4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4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4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4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4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4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4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4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4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4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4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4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4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4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4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4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4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4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4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4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4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4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4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4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4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4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4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4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4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4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4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4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4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4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4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4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4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4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4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4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4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4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4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4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4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4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4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4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4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4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4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4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4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4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4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4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4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4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4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4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4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4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4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4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4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4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4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4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4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4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4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4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4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4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4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4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4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4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4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4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4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4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4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4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4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4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4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4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4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4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4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4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4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4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4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4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4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4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4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4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4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4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4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4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4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4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4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4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4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4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4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4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4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4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4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4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4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4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4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4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4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4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4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4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4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4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4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4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4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4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4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4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4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P1000"/>
  <sheetViews>
    <sheetView topLeftCell="A10" zoomScale="130" zoomScaleNormal="130" workbookViewId="0">
      <selection activeCell="D22" sqref="D22"/>
    </sheetView>
  </sheetViews>
  <sheetFormatPr defaultColWidth="12.625" defaultRowHeight="15" customHeight="1" x14ac:dyDescent="0.35"/>
  <cols>
    <col min="1" max="1" width="20.375" customWidth="1"/>
    <col min="2" max="2" width="16.5" customWidth="1"/>
    <col min="3" max="3" width="21.125" customWidth="1"/>
    <col min="4" max="4" width="12.875" customWidth="1"/>
    <col min="5" max="5" width="14.25" customWidth="1"/>
    <col min="6" max="6" width="15.75" customWidth="1"/>
    <col min="7" max="42" width="8" customWidth="1"/>
  </cols>
  <sheetData>
    <row r="1" spans="1:42" ht="14.25" x14ac:dyDescent="0.45">
      <c r="A1" s="2" t="s">
        <v>631</v>
      </c>
      <c r="B1" s="2"/>
      <c r="C1" s="2"/>
      <c r="D1" s="2"/>
      <c r="E1" s="2"/>
      <c r="F1" s="76"/>
      <c r="G1" s="2"/>
      <c r="H1" s="77" t="s">
        <v>632</v>
      </c>
      <c r="I1" s="78"/>
      <c r="J1" s="79"/>
      <c r="K1" s="79"/>
      <c r="L1" s="79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</row>
    <row r="2" spans="1:42" ht="14.25" x14ac:dyDescent="0.45">
      <c r="A2" s="2" t="s">
        <v>633</v>
      </c>
      <c r="B2" s="2"/>
      <c r="C2" s="2"/>
      <c r="D2" s="2"/>
      <c r="E2" s="2"/>
      <c r="F2" s="76"/>
      <c r="G2" s="2"/>
      <c r="H2" s="80" t="s">
        <v>634</v>
      </c>
      <c r="I2" s="81">
        <v>1</v>
      </c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</row>
    <row r="3" spans="1:42" ht="14.25" x14ac:dyDescent="0.45">
      <c r="A3" s="2" t="s">
        <v>635</v>
      </c>
      <c r="B3" s="2"/>
      <c r="C3" s="2"/>
      <c r="D3" s="2"/>
      <c r="E3" s="2"/>
      <c r="F3" s="76"/>
      <c r="G3" s="2"/>
      <c r="H3" s="80" t="s">
        <v>636</v>
      </c>
      <c r="I3" s="81">
        <v>-0.3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</row>
    <row r="4" spans="1:42" ht="14.25" x14ac:dyDescent="0.45">
      <c r="A4" s="2" t="s">
        <v>637</v>
      </c>
      <c r="B4" s="2"/>
      <c r="C4" s="2"/>
      <c r="D4" s="2"/>
      <c r="E4" s="2"/>
      <c r="F4" s="76"/>
      <c r="G4" s="2"/>
      <c r="H4" s="82" t="s">
        <v>638</v>
      </c>
      <c r="I4" s="83">
        <v>-17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</row>
    <row r="5" spans="1:42" ht="14.25" x14ac:dyDescent="0.45">
      <c r="A5" s="2" t="s">
        <v>639</v>
      </c>
      <c r="B5" s="2"/>
      <c r="C5" s="2"/>
      <c r="D5" s="2"/>
      <c r="E5" s="2"/>
      <c r="F5" s="76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</row>
    <row r="6" spans="1:42" ht="28.5" x14ac:dyDescent="0.45">
      <c r="A6" s="3"/>
      <c r="B6" s="3"/>
      <c r="C6" s="3"/>
      <c r="D6" s="84" t="s">
        <v>640</v>
      </c>
      <c r="E6" s="84" t="s">
        <v>640</v>
      </c>
      <c r="F6" s="84" t="s">
        <v>641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</row>
    <row r="7" spans="1:42" ht="14.25" x14ac:dyDescent="0.45">
      <c r="A7" s="3" t="s">
        <v>642</v>
      </c>
      <c r="B7" s="3" t="s">
        <v>643</v>
      </c>
      <c r="C7" s="3" t="s">
        <v>644</v>
      </c>
      <c r="D7" s="3">
        <v>2017</v>
      </c>
      <c r="E7" s="3">
        <v>2050</v>
      </c>
      <c r="F7" s="85"/>
      <c r="G7" s="2"/>
      <c r="H7" s="86"/>
      <c r="I7" s="86">
        <f t="shared" ref="I7:I91" si="0">D7</f>
        <v>2017</v>
      </c>
      <c r="J7" s="86">
        <f t="shared" ref="J7:AP7" si="1">I7+1</f>
        <v>2018</v>
      </c>
      <c r="K7" s="86">
        <f t="shared" si="1"/>
        <v>2019</v>
      </c>
      <c r="L7" s="86">
        <f t="shared" si="1"/>
        <v>2020</v>
      </c>
      <c r="M7" s="86">
        <f t="shared" si="1"/>
        <v>2021</v>
      </c>
      <c r="N7" s="86">
        <f t="shared" si="1"/>
        <v>2022</v>
      </c>
      <c r="O7" s="86">
        <f t="shared" si="1"/>
        <v>2023</v>
      </c>
      <c r="P7" s="86">
        <f t="shared" si="1"/>
        <v>2024</v>
      </c>
      <c r="Q7" s="86">
        <f t="shared" si="1"/>
        <v>2025</v>
      </c>
      <c r="R7" s="86">
        <f t="shared" si="1"/>
        <v>2026</v>
      </c>
      <c r="S7" s="86">
        <f t="shared" si="1"/>
        <v>2027</v>
      </c>
      <c r="T7" s="86">
        <f t="shared" si="1"/>
        <v>2028</v>
      </c>
      <c r="U7" s="86">
        <f t="shared" si="1"/>
        <v>2029</v>
      </c>
      <c r="V7" s="86">
        <f t="shared" si="1"/>
        <v>2030</v>
      </c>
      <c r="W7" s="86">
        <f t="shared" si="1"/>
        <v>2031</v>
      </c>
      <c r="X7" s="86">
        <f t="shared" si="1"/>
        <v>2032</v>
      </c>
      <c r="Y7" s="86">
        <f t="shared" si="1"/>
        <v>2033</v>
      </c>
      <c r="Z7" s="86">
        <f t="shared" si="1"/>
        <v>2034</v>
      </c>
      <c r="AA7" s="86">
        <f t="shared" si="1"/>
        <v>2035</v>
      </c>
      <c r="AB7" s="86">
        <f t="shared" si="1"/>
        <v>2036</v>
      </c>
      <c r="AC7" s="86">
        <f t="shared" si="1"/>
        <v>2037</v>
      </c>
      <c r="AD7" s="86">
        <f t="shared" si="1"/>
        <v>2038</v>
      </c>
      <c r="AE7" s="86">
        <f t="shared" si="1"/>
        <v>2039</v>
      </c>
      <c r="AF7" s="86">
        <f t="shared" si="1"/>
        <v>2040</v>
      </c>
      <c r="AG7" s="86">
        <f t="shared" si="1"/>
        <v>2041</v>
      </c>
      <c r="AH7" s="86">
        <f t="shared" si="1"/>
        <v>2042</v>
      </c>
      <c r="AI7" s="86">
        <f t="shared" si="1"/>
        <v>2043</v>
      </c>
      <c r="AJ7" s="86">
        <f t="shared" si="1"/>
        <v>2044</v>
      </c>
      <c r="AK7" s="86">
        <f t="shared" si="1"/>
        <v>2045</v>
      </c>
      <c r="AL7" s="86">
        <f t="shared" si="1"/>
        <v>2046</v>
      </c>
      <c r="AM7" s="86">
        <f t="shared" si="1"/>
        <v>2047</v>
      </c>
      <c r="AN7" s="86">
        <f t="shared" si="1"/>
        <v>2048</v>
      </c>
      <c r="AO7" s="86">
        <f t="shared" si="1"/>
        <v>2049</v>
      </c>
      <c r="AP7" s="86">
        <f t="shared" si="1"/>
        <v>2050</v>
      </c>
    </row>
    <row r="8" spans="1:42" ht="14.25" x14ac:dyDescent="0.45">
      <c r="A8" s="2" t="s">
        <v>591</v>
      </c>
      <c r="B8" s="2" t="s">
        <v>645</v>
      </c>
      <c r="C8" s="2" t="s">
        <v>584</v>
      </c>
      <c r="D8" s="87">
        <f>'AEO 39'!E75/'AEO 39'!E80</f>
        <v>3.0029254861469623E-2</v>
      </c>
      <c r="E8" s="97">
        <v>0.5</v>
      </c>
      <c r="F8" s="76" t="str">
        <f t="shared" ref="F8:F11" si="2">IF(D8=E8,"n/a",IF(OR(C8="battery electric vehicle",C8="natural gas vehicle",C8="plugin hybrid vehicle"),"s-curve","linear"))</f>
        <v>s-curve</v>
      </c>
      <c r="G8" s="2"/>
      <c r="H8" s="2"/>
      <c r="I8" s="87">
        <f t="shared" si="0"/>
        <v>3.0029254861469623E-2</v>
      </c>
      <c r="J8" s="87">
        <f t="shared" ref="J8:AP8" si="3">IF($F8="s-curve",$D8+($E8-$D8)*$I$2/(1+EXP($I$3*(COUNT($I$7:J$7)+$I$4))),TREND($D8:$E8,$D$7:$E$7,J$7))</f>
        <v>3.5192796476363787E-2</v>
      </c>
      <c r="K8" s="87">
        <f t="shared" si="3"/>
        <v>3.6972617545057422E-2</v>
      </c>
      <c r="L8" s="87">
        <f t="shared" si="3"/>
        <v>3.9353618131090284E-2</v>
      </c>
      <c r="M8" s="87">
        <f t="shared" si="3"/>
        <v>4.2529063751233984E-2</v>
      </c>
      <c r="N8" s="87">
        <f t="shared" si="3"/>
        <v>4.6746673189394142E-2</v>
      </c>
      <c r="O8" s="87">
        <f t="shared" si="3"/>
        <v>5.2318027817576121E-2</v>
      </c>
      <c r="P8" s="87">
        <f t="shared" si="3"/>
        <v>5.9624889931450258E-2</v>
      </c>
      <c r="Q8" s="87">
        <f t="shared" si="3"/>
        <v>6.9117989007899144E-2</v>
      </c>
      <c r="R8" s="87">
        <f t="shared" si="3"/>
        <v>8.1301569211016833E-2</v>
      </c>
      <c r="S8" s="87">
        <f t="shared" si="3"/>
        <v>9.6695105531445918E-2</v>
      </c>
      <c r="T8" s="87">
        <f t="shared" si="3"/>
        <v>0.11576391421702963</v>
      </c>
      <c r="U8" s="87">
        <f t="shared" si="3"/>
        <v>0.13881583484153895</v>
      </c>
      <c r="V8" s="87">
        <f t="shared" si="3"/>
        <v>0.16587453249545933</v>
      </c>
      <c r="W8" s="87">
        <f t="shared" si="3"/>
        <v>0.19656042465967175</v>
      </c>
      <c r="X8" s="87">
        <f t="shared" si="3"/>
        <v>0.23002882233477184</v>
      </c>
      <c r="Y8" s="87">
        <f t="shared" si="3"/>
        <v>0.26501462743073478</v>
      </c>
      <c r="Z8" s="87">
        <f t="shared" si="3"/>
        <v>0.30000043252669778</v>
      </c>
      <c r="AA8" s="87">
        <f t="shared" si="3"/>
        <v>0.33346883020179785</v>
      </c>
      <c r="AB8" s="87">
        <f t="shared" si="3"/>
        <v>0.36415472236601026</v>
      </c>
      <c r="AC8" s="87">
        <f t="shared" si="3"/>
        <v>0.39121342001993065</v>
      </c>
      <c r="AD8" s="87">
        <f t="shared" si="3"/>
        <v>0.41426534064443998</v>
      </c>
      <c r="AE8" s="87">
        <f t="shared" si="3"/>
        <v>0.43333414933002373</v>
      </c>
      <c r="AF8" s="87">
        <f t="shared" si="3"/>
        <v>0.44872768565045279</v>
      </c>
      <c r="AG8" s="87">
        <f t="shared" si="3"/>
        <v>0.46091126585357051</v>
      </c>
      <c r="AH8" s="87">
        <f t="shared" si="3"/>
        <v>0.47040436493001941</v>
      </c>
      <c r="AI8" s="87">
        <f t="shared" si="3"/>
        <v>0.47771122704389352</v>
      </c>
      <c r="AJ8" s="87">
        <f t="shared" si="3"/>
        <v>0.4832825816720755</v>
      </c>
      <c r="AK8" s="87">
        <f t="shared" si="3"/>
        <v>0.48750019111023563</v>
      </c>
      <c r="AL8" s="87">
        <f t="shared" si="3"/>
        <v>0.49067563673037934</v>
      </c>
      <c r="AM8" s="87">
        <f t="shared" si="3"/>
        <v>0.49305663731641219</v>
      </c>
      <c r="AN8" s="87">
        <f t="shared" si="3"/>
        <v>0.49483645838510587</v>
      </c>
      <c r="AO8" s="87">
        <f t="shared" si="3"/>
        <v>0.49616383035290318</v>
      </c>
      <c r="AP8" s="87">
        <f t="shared" si="3"/>
        <v>0.49715207057760857</v>
      </c>
    </row>
    <row r="9" spans="1:42" ht="14.25" x14ac:dyDescent="0.45">
      <c r="A9" s="2"/>
      <c r="B9" s="2"/>
      <c r="C9" s="2" t="s">
        <v>585</v>
      </c>
      <c r="D9" s="87">
        <f t="array" ref="D9">SUM(SUM(INDEX('AEO 40'!$30:$31,0,MATCH($D$7,'AEO 40'!$1:$1,0))),SUM(INDEX('AEO 40'!$55:$56,0,MATCH($D$7,'AEO 40'!$1:$1,0))))/INDEX('AEO 40'!$65:$65,MATCH($D$7,'AEO 40'!$1:$1,0))</f>
        <v>5.5794652063621928E-4</v>
      </c>
      <c r="E9" s="87">
        <f t="array" ref="E9">SUM(SUM(INDEX('AEO 40'!$30:$31,0,MATCH($E$7,'AEO 40'!$1:$1,0))),SUM(INDEX('AEO 40'!$55:$56,0,MATCH($E$7,'AEO 40'!$1:$1,0))))/INDEX('AEO 40'!$65:$65,MATCH($E$7,'AEO 40'!$1:$1,0))*Assumptions!$A$11</f>
        <v>1.2701082758175624E-3</v>
      </c>
      <c r="F9" s="76" t="str">
        <f t="shared" si="2"/>
        <v>s-curve</v>
      </c>
      <c r="G9" s="2"/>
      <c r="H9" s="2"/>
      <c r="I9" s="87">
        <f t="shared" si="0"/>
        <v>5.5794652063621928E-4</v>
      </c>
      <c r="J9" s="87">
        <f t="shared" ref="J9:AP9" si="4">IF($F9="s-curve",$D9+($E9-$D9)*$I$2/(1+EXP($I$3*(COUNT($I$7:J$7)+$I$4))),TREND($D9:$E9,$D$7:$E$7,J$7))</f>
        <v>5.6577100098409926E-4</v>
      </c>
      <c r="K9" s="87">
        <f t="shared" si="4"/>
        <v>5.6846802097800539E-4</v>
      </c>
      <c r="L9" s="87">
        <f t="shared" si="4"/>
        <v>5.7207602759113438E-4</v>
      </c>
      <c r="M9" s="87">
        <f t="shared" si="4"/>
        <v>5.7688788226446699E-4</v>
      </c>
      <c r="N9" s="87">
        <f t="shared" si="4"/>
        <v>5.8327896122250763E-4</v>
      </c>
      <c r="O9" s="87">
        <f t="shared" si="4"/>
        <v>5.9172141371936304E-4</v>
      </c>
      <c r="P9" s="87">
        <f t="shared" si="4"/>
        <v>6.0279373641542963E-4</v>
      </c>
      <c r="Q9" s="87">
        <f t="shared" si="4"/>
        <v>6.1717893415449618E-4</v>
      </c>
      <c r="R9" s="87">
        <f t="shared" si="4"/>
        <v>6.3564110430359218E-4</v>
      </c>
      <c r="S9" s="87">
        <f t="shared" si="4"/>
        <v>6.5896742399009335E-4</v>
      </c>
      <c r="T9" s="87">
        <f t="shared" si="4"/>
        <v>6.8786300186002985E-4</v>
      </c>
      <c r="U9" s="87">
        <f t="shared" si="4"/>
        <v>7.2279431710054029E-4</v>
      </c>
      <c r="V9" s="87">
        <f t="shared" si="4"/>
        <v>7.6379723018283664E-4</v>
      </c>
      <c r="W9" s="87">
        <f t="shared" si="4"/>
        <v>8.1029654753189716E-4</v>
      </c>
      <c r="X9" s="87">
        <f t="shared" si="4"/>
        <v>8.6101228479418311E-4</v>
      </c>
      <c r="Y9" s="87">
        <f t="shared" si="4"/>
        <v>9.140273982268909E-4</v>
      </c>
      <c r="Z9" s="87">
        <f t="shared" si="4"/>
        <v>9.6704251165959858E-4</v>
      </c>
      <c r="AA9" s="87">
        <f t="shared" si="4"/>
        <v>1.0177582489218845E-3</v>
      </c>
      <c r="AB9" s="87">
        <f t="shared" si="4"/>
        <v>1.0642575662709449E-3</v>
      </c>
      <c r="AC9" s="87">
        <f t="shared" si="4"/>
        <v>1.1052604793532414E-3</v>
      </c>
      <c r="AD9" s="87">
        <f t="shared" si="4"/>
        <v>1.1401917945937517E-3</v>
      </c>
      <c r="AE9" s="87">
        <f t="shared" si="4"/>
        <v>1.1690873724636884E-3</v>
      </c>
      <c r="AF9" s="87">
        <f t="shared" si="4"/>
        <v>1.1924136921501896E-3</v>
      </c>
      <c r="AG9" s="87">
        <f t="shared" si="4"/>
        <v>1.2108758622992855E-3</v>
      </c>
      <c r="AH9" s="87">
        <f t="shared" si="4"/>
        <v>1.2252610600383522E-3</v>
      </c>
      <c r="AI9" s="87">
        <f t="shared" si="4"/>
        <v>1.2363333827344189E-3</v>
      </c>
      <c r="AJ9" s="87">
        <f t="shared" si="4"/>
        <v>1.2447758352312739E-3</v>
      </c>
      <c r="AK9" s="87">
        <f t="shared" si="4"/>
        <v>1.2511669141893147E-3</v>
      </c>
      <c r="AL9" s="87">
        <f t="shared" si="4"/>
        <v>1.2559787688626472E-3</v>
      </c>
      <c r="AM9" s="87">
        <f t="shared" si="4"/>
        <v>1.2595867754757763E-3</v>
      </c>
      <c r="AN9" s="87">
        <f t="shared" si="4"/>
        <v>1.2622837954696824E-3</v>
      </c>
      <c r="AO9" s="87">
        <f t="shared" si="4"/>
        <v>1.2642952048183354E-3</v>
      </c>
      <c r="AP9" s="87">
        <f t="shared" si="4"/>
        <v>1.2657927169512652E-3</v>
      </c>
    </row>
    <row r="10" spans="1:42" ht="14.25" x14ac:dyDescent="0.45">
      <c r="A10" s="2"/>
      <c r="B10" s="2"/>
      <c r="C10" s="2" t="s">
        <v>586</v>
      </c>
      <c r="D10" s="2">
        <v>1</v>
      </c>
      <c r="E10" s="2">
        <v>1</v>
      </c>
      <c r="F10" s="76" t="str">
        <f t="shared" si="2"/>
        <v>n/a</v>
      </c>
      <c r="G10" s="2"/>
      <c r="H10" s="2"/>
      <c r="I10" s="87">
        <f t="shared" si="0"/>
        <v>1</v>
      </c>
      <c r="J10" s="2">
        <f t="shared" ref="J10:AP10" si="5">IF($F10="s-curve",$D10+($E10-$D10)*$I$2/(1+EXP($I$3*(COUNT($I$7:J$7)+$I$4))),TREND($D10:$E10,$D$7:$E$7,J$7))</f>
        <v>1</v>
      </c>
      <c r="K10" s="2">
        <f t="shared" si="5"/>
        <v>1</v>
      </c>
      <c r="L10" s="2">
        <f t="shared" si="5"/>
        <v>1</v>
      </c>
      <c r="M10" s="2">
        <f t="shared" si="5"/>
        <v>1</v>
      </c>
      <c r="N10" s="2">
        <f t="shared" si="5"/>
        <v>1</v>
      </c>
      <c r="O10" s="2">
        <f t="shared" si="5"/>
        <v>1</v>
      </c>
      <c r="P10" s="2">
        <f t="shared" si="5"/>
        <v>1</v>
      </c>
      <c r="Q10" s="2">
        <f t="shared" si="5"/>
        <v>1</v>
      </c>
      <c r="R10" s="2">
        <f t="shared" si="5"/>
        <v>1</v>
      </c>
      <c r="S10" s="2">
        <f t="shared" si="5"/>
        <v>1</v>
      </c>
      <c r="T10" s="2">
        <f t="shared" si="5"/>
        <v>1</v>
      </c>
      <c r="U10" s="2">
        <f t="shared" si="5"/>
        <v>1</v>
      </c>
      <c r="V10" s="2">
        <f t="shared" si="5"/>
        <v>1</v>
      </c>
      <c r="W10" s="2">
        <f t="shared" si="5"/>
        <v>1</v>
      </c>
      <c r="X10" s="2">
        <f t="shared" si="5"/>
        <v>1</v>
      </c>
      <c r="Y10" s="2">
        <f t="shared" si="5"/>
        <v>1</v>
      </c>
      <c r="Z10" s="2">
        <f t="shared" si="5"/>
        <v>1</v>
      </c>
      <c r="AA10" s="2">
        <f t="shared" si="5"/>
        <v>1</v>
      </c>
      <c r="AB10" s="2">
        <f t="shared" si="5"/>
        <v>1</v>
      </c>
      <c r="AC10" s="2">
        <f t="shared" si="5"/>
        <v>1</v>
      </c>
      <c r="AD10" s="2">
        <f t="shared" si="5"/>
        <v>1</v>
      </c>
      <c r="AE10" s="2">
        <f t="shared" si="5"/>
        <v>1</v>
      </c>
      <c r="AF10" s="2">
        <f t="shared" si="5"/>
        <v>1</v>
      </c>
      <c r="AG10" s="2">
        <f t="shared" si="5"/>
        <v>1</v>
      </c>
      <c r="AH10" s="2">
        <f t="shared" si="5"/>
        <v>1</v>
      </c>
      <c r="AI10" s="2">
        <f t="shared" si="5"/>
        <v>1</v>
      </c>
      <c r="AJ10" s="2">
        <f t="shared" si="5"/>
        <v>1</v>
      </c>
      <c r="AK10" s="2">
        <f t="shared" si="5"/>
        <v>1</v>
      </c>
      <c r="AL10" s="2">
        <f t="shared" si="5"/>
        <v>1</v>
      </c>
      <c r="AM10" s="2">
        <f t="shared" si="5"/>
        <v>1</v>
      </c>
      <c r="AN10" s="2">
        <f t="shared" si="5"/>
        <v>1</v>
      </c>
      <c r="AO10" s="2">
        <f t="shared" si="5"/>
        <v>1</v>
      </c>
      <c r="AP10" s="2">
        <f t="shared" si="5"/>
        <v>1</v>
      </c>
    </row>
    <row r="11" spans="1:42" ht="14.25" x14ac:dyDescent="0.45">
      <c r="A11" s="2"/>
      <c r="B11" s="2"/>
      <c r="C11" s="2" t="s">
        <v>587</v>
      </c>
      <c r="D11" s="87">
        <f t="array" ref="D11">SUM(INDEX('AEO 40'!$18:$18,MATCH(D$7,'AEO 40'!$1:$1,0)),INDEX('AEO 40'!$28:$28,MATCH(D$7,'AEO 40'!$1:$1,0)),INDEX('AEO 40'!$43:$43,MATCH(D$7,'AEO 40'!$1:$1,0)),INDEX('AEO 40'!$53:$53,MATCH(D$7,'AEO 40'!$1:$1,0)))/INDEX('AEO 40'!$65:$65,MATCH(D$7,'AEO 40'!$1:$1,0))</f>
        <v>4.8592557721546326E-3</v>
      </c>
      <c r="E11" s="87">
        <f t="array" ref="E11">SUM(INDEX('AEO 40'!$18:$18,MATCH(E$7,'AEO 40'!$1:$1,0)),INDEX('AEO 40'!$28:$28,MATCH(E$7,'AEO 40'!$1:$1,0)),INDEX('AEO 40'!$43:$43,MATCH(E$7,'AEO 40'!$1:$1,0)),INDEX('AEO 40'!$53:$53,MATCH(E$7,'AEO 40'!$1:$1,0)))/INDEX('AEO 40'!$65:$65,MATCH(E$7,'AEO 40'!$1:$1,0))*Assumptions!A11</f>
        <v>7.3310765343274076E-2</v>
      </c>
      <c r="F11" s="76" t="str">
        <f t="shared" si="2"/>
        <v>linear</v>
      </c>
      <c r="G11" s="2"/>
      <c r="H11" s="2"/>
      <c r="I11" s="87">
        <f t="shared" si="0"/>
        <v>4.8592557721546326E-3</v>
      </c>
      <c r="J11" s="2">
        <f t="shared" ref="J11:AP11" si="6">IF($F11="s-curve",$D11+($E11-$D11)*$I$2/(1+EXP($I$3*(COUNT($I$7:J$7)+$I$4))),TREND($D11:$E11,$D$7:$E$7,J$7))</f>
        <v>6.9335439409767829E-3</v>
      </c>
      <c r="K11" s="2">
        <f t="shared" si="6"/>
        <v>9.0078321097992742E-3</v>
      </c>
      <c r="L11" s="2">
        <f t="shared" si="6"/>
        <v>1.1082120278620877E-2</v>
      </c>
      <c r="M11" s="2">
        <f t="shared" si="6"/>
        <v>1.315640844744248E-2</v>
      </c>
      <c r="N11" s="2">
        <f t="shared" si="6"/>
        <v>1.5230696616264083E-2</v>
      </c>
      <c r="O11" s="2">
        <f t="shared" si="6"/>
        <v>1.7304984785085686E-2</v>
      </c>
      <c r="P11" s="2">
        <f t="shared" si="6"/>
        <v>1.9379272953908178E-2</v>
      </c>
      <c r="Q11" s="2">
        <f t="shared" si="6"/>
        <v>2.1453561122729781E-2</v>
      </c>
      <c r="R11" s="2">
        <f t="shared" si="6"/>
        <v>2.3527849291551384E-2</v>
      </c>
      <c r="S11" s="2">
        <f t="shared" si="6"/>
        <v>2.5602137460372987E-2</v>
      </c>
      <c r="T11" s="2">
        <f t="shared" si="6"/>
        <v>2.7676425629195478E-2</v>
      </c>
      <c r="U11" s="2">
        <f t="shared" si="6"/>
        <v>2.9750713798017081E-2</v>
      </c>
      <c r="V11" s="2">
        <f t="shared" si="6"/>
        <v>3.1825001966838684E-2</v>
      </c>
      <c r="W11" s="2">
        <f t="shared" si="6"/>
        <v>3.3899290135660287E-2</v>
      </c>
      <c r="X11" s="2">
        <f t="shared" si="6"/>
        <v>3.597357830448189E-2</v>
      </c>
      <c r="Y11" s="2">
        <f t="shared" si="6"/>
        <v>3.8047866473304381E-2</v>
      </c>
      <c r="Z11" s="2">
        <f t="shared" si="6"/>
        <v>4.0122154642125984E-2</v>
      </c>
      <c r="AA11" s="2">
        <f t="shared" si="6"/>
        <v>4.2196442810947588E-2</v>
      </c>
      <c r="AB11" s="2">
        <f t="shared" si="6"/>
        <v>4.4270730979769191E-2</v>
      </c>
      <c r="AC11" s="2">
        <f t="shared" si="6"/>
        <v>4.6345019148591682E-2</v>
      </c>
      <c r="AD11" s="2">
        <f t="shared" si="6"/>
        <v>4.8419307317413285E-2</v>
      </c>
      <c r="AE11" s="2">
        <f t="shared" si="6"/>
        <v>5.0493595486234888E-2</v>
      </c>
      <c r="AF11" s="2">
        <f t="shared" si="6"/>
        <v>5.2567883655056491E-2</v>
      </c>
      <c r="AG11" s="2">
        <f t="shared" si="6"/>
        <v>5.4642171823878094E-2</v>
      </c>
      <c r="AH11" s="2">
        <f t="shared" si="6"/>
        <v>5.6716459992700585E-2</v>
      </c>
      <c r="AI11" s="2">
        <f t="shared" si="6"/>
        <v>5.8790748161522188E-2</v>
      </c>
      <c r="AJ11" s="2">
        <f t="shared" si="6"/>
        <v>6.0865036330343791E-2</v>
      </c>
      <c r="AK11" s="2">
        <f t="shared" si="6"/>
        <v>6.2939324499165394E-2</v>
      </c>
      <c r="AL11" s="2">
        <f t="shared" si="6"/>
        <v>6.5013612667987886E-2</v>
      </c>
      <c r="AM11" s="2">
        <f t="shared" si="6"/>
        <v>6.7087900836809489E-2</v>
      </c>
      <c r="AN11" s="2">
        <f t="shared" si="6"/>
        <v>6.9162189005631092E-2</v>
      </c>
      <c r="AO11" s="2">
        <f t="shared" si="6"/>
        <v>7.1236477174452695E-2</v>
      </c>
      <c r="AP11" s="2">
        <f t="shared" si="6"/>
        <v>7.3310765343274298E-2</v>
      </c>
    </row>
    <row r="12" spans="1:42" ht="14.25" x14ac:dyDescent="0.45">
      <c r="A12" s="2"/>
      <c r="B12" s="2"/>
      <c r="C12" s="2" t="s">
        <v>588</v>
      </c>
      <c r="D12" s="87">
        <f t="array" ref="D12">SUM(SUM(INDEX('AEO 40'!26:27,0,MATCH(D$7,'AEO 40'!$1:$1,0))),SUM(INDEX('AEO 40'!51:52,0,MATCH(D$7,'AEO 40'!$1:$1,0))))/INDEX('AEO 40'!$65:$65,MATCH(D$7,'AEO 40'!$1:$1,0))</f>
        <v>1.4094947551288909E-3</v>
      </c>
      <c r="E12" s="87">
        <f t="array" ref="E12">SUM(SUM(INDEX('AEO 40'!26:27,0,MATCH(E$7,'AEO 40'!$1:$1,0))),SUM(INDEX('AEO 40'!51:52,0,MATCH(E$7,'AEO 40'!$1:$1,0))))/INDEX('AEO 40'!$65:$65,MATCH(E$7,'AEO 40'!$1:$1,0))*Assumptions!A11</f>
        <v>0.10046762944758371</v>
      </c>
      <c r="F12" s="76" t="str">
        <f t="shared" ref="F12:F14" si="7">IF(D12=E12,"n/a",IF(OR(C12="battery electric vehicle",C12="natural gas vehicle",C12="plugin hybrid vehicle",C12="hydrogen vehicle"),"s-curve","linear"))</f>
        <v>s-curve</v>
      </c>
      <c r="G12" s="2"/>
      <c r="H12" s="2"/>
      <c r="I12" s="87">
        <f t="shared" si="0"/>
        <v>1.4094947551288909E-3</v>
      </c>
      <c r="J12" s="87">
        <f t="shared" ref="J12:AP12" si="8">IF($F12="s-curve",$D12+($E12-$D12)*$I$2/(1+EXP($I$3*(COUNT($I$7:J$7)+$I$4))),TREND($D12:$E12,$D$7:$E$7,J$7))</f>
        <v>2.4978407980884641E-3</v>
      </c>
      <c r="K12" s="87">
        <f t="shared" si="8"/>
        <v>2.8729827765517297E-3</v>
      </c>
      <c r="L12" s="87">
        <f t="shared" si="8"/>
        <v>3.3748384328746248E-3</v>
      </c>
      <c r="M12" s="87">
        <f t="shared" si="8"/>
        <v>4.0441433272804259E-3</v>
      </c>
      <c r="N12" s="87">
        <f t="shared" si="8"/>
        <v>4.9331104132684898E-3</v>
      </c>
      <c r="O12" s="87">
        <f t="shared" si="8"/>
        <v>6.107413288259581E-3</v>
      </c>
      <c r="P12" s="87">
        <f t="shared" si="8"/>
        <v>7.6475179414587664E-3</v>
      </c>
      <c r="Q12" s="87">
        <f t="shared" si="8"/>
        <v>9.6484269271585182E-3</v>
      </c>
      <c r="R12" s="87">
        <f t="shared" si="8"/>
        <v>1.2216422363642575E-2</v>
      </c>
      <c r="S12" s="87">
        <f t="shared" si="8"/>
        <v>1.5460996648309563E-2</v>
      </c>
      <c r="T12" s="87">
        <f t="shared" si="8"/>
        <v>1.9480226863680561E-2</v>
      </c>
      <c r="U12" s="87">
        <f t="shared" si="8"/>
        <v>2.4338997929248343E-2</v>
      </c>
      <c r="V12" s="87">
        <f t="shared" si="8"/>
        <v>3.004229785702231E-2</v>
      </c>
      <c r="W12" s="87">
        <f t="shared" si="8"/>
        <v>3.6510120100436014E-2</v>
      </c>
      <c r="X12" s="87">
        <f t="shared" si="8"/>
        <v>4.3564425244181658E-2</v>
      </c>
      <c r="Y12" s="87">
        <f t="shared" si="8"/>
        <v>5.0938562101356305E-2</v>
      </c>
      <c r="Z12" s="87">
        <f t="shared" si="8"/>
        <v>5.8312698958530959E-2</v>
      </c>
      <c r="AA12" s="87">
        <f t="shared" si="8"/>
        <v>6.5367004102276582E-2</v>
      </c>
      <c r="AB12" s="87">
        <f t="shared" si="8"/>
        <v>7.1834826345690286E-2</v>
      </c>
      <c r="AC12" s="87">
        <f t="shared" si="8"/>
        <v>7.753812627346425E-2</v>
      </c>
      <c r="AD12" s="87">
        <f t="shared" si="8"/>
        <v>8.2396897339032035E-2</v>
      </c>
      <c r="AE12" s="87">
        <f t="shared" si="8"/>
        <v>8.6416127554403047E-2</v>
      </c>
      <c r="AF12" s="87">
        <f t="shared" si="8"/>
        <v>8.9660701839070031E-2</v>
      </c>
      <c r="AG12" s="87">
        <f t="shared" si="8"/>
        <v>9.2228697275554092E-2</v>
      </c>
      <c r="AH12" s="87">
        <f t="shared" si="8"/>
        <v>9.4229606261253832E-2</v>
      </c>
      <c r="AI12" s="87">
        <f t="shared" si="8"/>
        <v>9.5769710914453021E-2</v>
      </c>
      <c r="AJ12" s="87">
        <f t="shared" si="8"/>
        <v>9.6944013789444117E-2</v>
      </c>
      <c r="AK12" s="87">
        <f t="shared" si="8"/>
        <v>9.7832980875432171E-2</v>
      </c>
      <c r="AL12" s="87">
        <f t="shared" si="8"/>
        <v>9.850228576983798E-2</v>
      </c>
      <c r="AM12" s="87">
        <f t="shared" si="8"/>
        <v>9.9004141426160874E-2</v>
      </c>
      <c r="AN12" s="87">
        <f t="shared" si="8"/>
        <v>9.9379283404624139E-2</v>
      </c>
      <c r="AO12" s="87">
        <f t="shared" si="8"/>
        <v>9.965906037485725E-2</v>
      </c>
      <c r="AP12" s="87">
        <f t="shared" si="8"/>
        <v>9.9867356815220826E-2</v>
      </c>
    </row>
    <row r="13" spans="1:42" ht="14.25" x14ac:dyDescent="0.45">
      <c r="A13" s="2"/>
      <c r="B13" s="2"/>
      <c r="C13" s="2" t="s">
        <v>589</v>
      </c>
      <c r="D13" s="87">
        <f t="array" ref="D13">SUM(SUM(INDEX('AEO 40'!32:33,0,MATCH(D$7,'AEO 40'!$1:$1,0))),SUM(INDEX('AEO 40'!57:58,0,MATCH(D$7,'AEO 40'!$1:$1,0))))/INDEX('AEO 40'!$65:$65,MATCH(D$7,'AEO 40'!$1:$1,0))</f>
        <v>4.1425935852014206E-4</v>
      </c>
      <c r="E13" s="87">
        <f t="array" ref="E13">SUM(SUM(INDEX('AEO 40'!32:33,0,MATCH(E$7,'AEO 40'!$1:$1,0))),SUM(INDEX('AEO 40'!57:58,0,MATCH(E$7,'AEO 40'!$1:$1,0))))/INDEX('AEO 40'!$65:$65,MATCH(E$7,'AEO 40'!$1:$1,0))*Assumptions!A11</f>
        <v>8.6341406439009391E-4</v>
      </c>
      <c r="F13" s="76" t="str">
        <f t="shared" si="7"/>
        <v>linear</v>
      </c>
      <c r="G13" s="2"/>
      <c r="H13" s="2"/>
      <c r="I13" s="87">
        <f t="shared" si="0"/>
        <v>4.1425935852014206E-4</v>
      </c>
      <c r="J13" s="2">
        <f t="shared" ref="J13:AP13" si="9">IF($F13="s-curve",$D13+($E13-$D13)*$I$2/(1+EXP($I$3*(COUNT($I$7:J$7)+$I$4))),TREND($D13:$E13,$D$7:$E$7,J$7))</f>
        <v>4.2787010718286708E-4</v>
      </c>
      <c r="K13" s="2">
        <f t="shared" si="9"/>
        <v>4.4148085584559335E-4</v>
      </c>
      <c r="L13" s="2">
        <f t="shared" si="9"/>
        <v>4.5509160450831962E-4</v>
      </c>
      <c r="M13" s="2">
        <f t="shared" si="9"/>
        <v>4.6870235317104589E-4</v>
      </c>
      <c r="N13" s="2">
        <f t="shared" si="9"/>
        <v>4.8231310183376869E-4</v>
      </c>
      <c r="O13" s="2">
        <f t="shared" si="9"/>
        <v>4.9592385049649496E-4</v>
      </c>
      <c r="P13" s="2">
        <f t="shared" si="9"/>
        <v>5.0953459915922122E-4</v>
      </c>
      <c r="Q13" s="2">
        <f t="shared" si="9"/>
        <v>5.2314534782194749E-4</v>
      </c>
      <c r="R13" s="2">
        <f t="shared" si="9"/>
        <v>5.3675609648467376E-4</v>
      </c>
      <c r="S13" s="2">
        <f t="shared" si="9"/>
        <v>5.5036684514740003E-4</v>
      </c>
      <c r="T13" s="2">
        <f t="shared" si="9"/>
        <v>5.639775938101263E-4</v>
      </c>
      <c r="U13" s="2">
        <f t="shared" si="9"/>
        <v>5.7758834247285257E-4</v>
      </c>
      <c r="V13" s="2">
        <f t="shared" si="9"/>
        <v>5.9119909113557537E-4</v>
      </c>
      <c r="W13" s="2">
        <f t="shared" si="9"/>
        <v>6.0480983979830163E-4</v>
      </c>
      <c r="X13" s="2">
        <f t="shared" si="9"/>
        <v>6.184205884610279E-4</v>
      </c>
      <c r="Y13" s="2">
        <f t="shared" si="9"/>
        <v>6.3203133712375417E-4</v>
      </c>
      <c r="Z13" s="2">
        <f t="shared" si="9"/>
        <v>6.4564208578648044E-4</v>
      </c>
      <c r="AA13" s="2">
        <f t="shared" si="9"/>
        <v>6.5925283444920671E-4</v>
      </c>
      <c r="AB13" s="2">
        <f t="shared" si="9"/>
        <v>6.7286358311193298E-4</v>
      </c>
      <c r="AC13" s="2">
        <f t="shared" si="9"/>
        <v>6.8647433177465578E-4</v>
      </c>
      <c r="AD13" s="2">
        <f t="shared" si="9"/>
        <v>7.0008508043738205E-4</v>
      </c>
      <c r="AE13" s="2">
        <f t="shared" si="9"/>
        <v>7.1369582910010831E-4</v>
      </c>
      <c r="AF13" s="2">
        <f t="shared" si="9"/>
        <v>7.2730657776283458E-4</v>
      </c>
      <c r="AG13" s="2">
        <f t="shared" si="9"/>
        <v>7.4091732642556085E-4</v>
      </c>
      <c r="AH13" s="2">
        <f t="shared" si="9"/>
        <v>7.5452807508828712E-4</v>
      </c>
      <c r="AI13" s="2">
        <f t="shared" si="9"/>
        <v>7.6813882375101339E-4</v>
      </c>
      <c r="AJ13" s="2">
        <f t="shared" si="9"/>
        <v>7.8174957241373966E-4</v>
      </c>
      <c r="AK13" s="2">
        <f t="shared" si="9"/>
        <v>7.9536032107646246E-4</v>
      </c>
      <c r="AL13" s="2">
        <f t="shared" si="9"/>
        <v>8.0897106973918873E-4</v>
      </c>
      <c r="AM13" s="2">
        <f t="shared" si="9"/>
        <v>8.2258181840191499E-4</v>
      </c>
      <c r="AN13" s="2">
        <f t="shared" si="9"/>
        <v>8.3619256706464126E-4</v>
      </c>
      <c r="AO13" s="2">
        <f t="shared" si="9"/>
        <v>8.4980331572736753E-4</v>
      </c>
      <c r="AP13" s="2">
        <f t="shared" si="9"/>
        <v>8.634140643900938E-4</v>
      </c>
    </row>
    <row r="14" spans="1:42" ht="14.25" x14ac:dyDescent="0.45">
      <c r="A14" s="88"/>
      <c r="B14" s="88"/>
      <c r="C14" s="88" t="s">
        <v>590</v>
      </c>
      <c r="D14" s="89">
        <f t="array" ref="D14">SUM(SUM(INDEX('AEO 40'!35:35,0,MATCH(D$7,'AEO 40'!$1:$1,0))),SUM(INDEX('AEO 40'!60:60,0,MATCH(D$7,'AEO 40'!$1:$1,0))))/INDEX('AEO 40'!$65:$65,MATCH(D$7,'AEO 40'!$1:$1,0))</f>
        <v>1.6443461716816827E-5</v>
      </c>
      <c r="E14" s="89">
        <f t="array" ref="E14">SUM(SUM(INDEX('AEO 40'!35:35,0,MATCH(E$7,'AEO 40'!$1:$1,0))),SUM(INDEX('AEO 40'!60:60,0,MATCH(E$7,'AEO 40'!$1:$1,0))))/INDEX('AEO 40'!$65:$65,MATCH(E$7,'AEO 40'!$1:$1,0))*Assumptions!A11</f>
        <v>1.1098646747003752E-2</v>
      </c>
      <c r="F14" s="90" t="str">
        <f t="shared" si="7"/>
        <v>s-curve</v>
      </c>
      <c r="G14" s="2"/>
      <c r="H14" s="2"/>
      <c r="I14" s="87">
        <f t="shared" si="0"/>
        <v>1.6443461716816827E-5</v>
      </c>
      <c r="J14" s="87">
        <f t="shared" ref="J14:AP14" si="10">IF($F14="s-curve",$D14+($E14-$D14)*$I$2/(1+EXP($I$3*(COUNT($I$7:J$7)+$I$4))),TREND($D14:$E14,$D$7:$E$7,J$7))</f>
        <v>1.3820299343283564E-4</v>
      </c>
      <c r="K14" s="87">
        <f t="shared" si="10"/>
        <v>1.8017228428494076E-4</v>
      </c>
      <c r="L14" s="87">
        <f t="shared" si="10"/>
        <v>2.3631776310410781E-4</v>
      </c>
      <c r="M14" s="87">
        <f t="shared" si="10"/>
        <v>3.1119675131311526E-4</v>
      </c>
      <c r="N14" s="87">
        <f t="shared" si="10"/>
        <v>4.106506123355889E-4</v>
      </c>
      <c r="O14" s="87">
        <f t="shared" si="10"/>
        <v>5.4202662925284886E-4</v>
      </c>
      <c r="P14" s="87">
        <f t="shared" si="10"/>
        <v>7.1432699509720737E-4</v>
      </c>
      <c r="Q14" s="87">
        <f t="shared" si="10"/>
        <v>9.3818019204793652E-4</v>
      </c>
      <c r="R14" s="87">
        <f t="shared" si="10"/>
        <v>1.2254766119851996E-3</v>
      </c>
      <c r="S14" s="87">
        <f t="shared" si="10"/>
        <v>1.5884657991784531E-3</v>
      </c>
      <c r="T14" s="87">
        <f t="shared" si="10"/>
        <v>2.038120200963809E-3</v>
      </c>
      <c r="U14" s="87">
        <f t="shared" si="10"/>
        <v>2.5816988664865083E-3</v>
      </c>
      <c r="V14" s="87">
        <f t="shared" si="10"/>
        <v>3.2197598333398207E-3</v>
      </c>
      <c r="W14" s="87">
        <f t="shared" si="10"/>
        <v>3.9433523089820142E-3</v>
      </c>
      <c r="X14" s="87">
        <f t="shared" si="10"/>
        <v>4.7325579999850896E-3</v>
      </c>
      <c r="Y14" s="87">
        <f t="shared" si="10"/>
        <v>5.5575451043602848E-3</v>
      </c>
      <c r="Z14" s="87">
        <f t="shared" si="10"/>
        <v>6.3825322087354801E-3</v>
      </c>
      <c r="AA14" s="87">
        <f t="shared" si="10"/>
        <v>7.1717378997385546E-3</v>
      </c>
      <c r="AB14" s="87">
        <f t="shared" si="10"/>
        <v>7.8953303753807481E-3</v>
      </c>
      <c r="AC14" s="87">
        <f t="shared" si="10"/>
        <v>8.5333913422340601E-3</v>
      </c>
      <c r="AD14" s="87">
        <f t="shared" si="10"/>
        <v>9.076970007756759E-3</v>
      </c>
      <c r="AE14" s="87">
        <f t="shared" si="10"/>
        <v>9.5266244095421164E-3</v>
      </c>
      <c r="AF14" s="87">
        <f t="shared" si="10"/>
        <v>9.8896135967353697E-3</v>
      </c>
      <c r="AG14" s="87">
        <f t="shared" si="10"/>
        <v>1.0176910016672633E-2</v>
      </c>
      <c r="AH14" s="87">
        <f t="shared" si="10"/>
        <v>1.0400763213623362E-2</v>
      </c>
      <c r="AI14" s="87">
        <f t="shared" si="10"/>
        <v>1.0573063579467721E-2</v>
      </c>
      <c r="AJ14" s="87">
        <f t="shared" si="10"/>
        <v>1.0704439596384981E-2</v>
      </c>
      <c r="AK14" s="87">
        <f t="shared" si="10"/>
        <v>1.0803893457407454E-2</v>
      </c>
      <c r="AL14" s="87">
        <f t="shared" si="10"/>
        <v>1.0878772445616462E-2</v>
      </c>
      <c r="AM14" s="87">
        <f t="shared" si="10"/>
        <v>1.0934917924435629E-2</v>
      </c>
      <c r="AN14" s="87">
        <f t="shared" si="10"/>
        <v>1.0976887215287733E-2</v>
      </c>
      <c r="AO14" s="87">
        <f t="shared" si="10"/>
        <v>1.1008187474153816E-2</v>
      </c>
      <c r="AP14" s="87">
        <f t="shared" si="10"/>
        <v>1.1031490795005532E-2</v>
      </c>
    </row>
    <row r="15" spans="1:42" ht="14.25" x14ac:dyDescent="0.45">
      <c r="A15" s="2" t="s">
        <v>591</v>
      </c>
      <c r="B15" s="2" t="s">
        <v>646</v>
      </c>
      <c r="C15" s="2" t="s">
        <v>584</v>
      </c>
      <c r="D15" s="87">
        <f t="shared" ref="D15:E15" si="11">D8</f>
        <v>3.0029254861469623E-2</v>
      </c>
      <c r="E15" s="2">
        <f t="shared" si="11"/>
        <v>0.5</v>
      </c>
      <c r="F15" s="76" t="str">
        <f>IF(D15=E15,"n/a",IF(OR(C15="battery electric vehicle",C15="natural gas vehicle",C15="plugin hybrid vehicle"),"s-curve","linear"))</f>
        <v>s-curve</v>
      </c>
      <c r="G15" s="2"/>
      <c r="H15" s="2"/>
      <c r="I15" s="87">
        <f t="shared" si="0"/>
        <v>3.0029254861469623E-2</v>
      </c>
      <c r="J15" s="87">
        <f t="shared" ref="J15:AP15" si="12">IF($F15="s-curve",$D15+($E15-$D15)*$I$2/(1+EXP($I$3*(COUNT($I$7:J$7)+$I$4))),TREND($D15:$E15,$D$7:$E$7,J$7))</f>
        <v>3.5192796476363787E-2</v>
      </c>
      <c r="K15" s="87">
        <f t="shared" si="12"/>
        <v>3.6972617545057422E-2</v>
      </c>
      <c r="L15" s="87">
        <f t="shared" si="12"/>
        <v>3.9353618131090284E-2</v>
      </c>
      <c r="M15" s="87">
        <f t="shared" si="12"/>
        <v>4.2529063751233984E-2</v>
      </c>
      <c r="N15" s="87">
        <f t="shared" si="12"/>
        <v>4.6746673189394142E-2</v>
      </c>
      <c r="O15" s="87">
        <f t="shared" si="12"/>
        <v>5.2318027817576121E-2</v>
      </c>
      <c r="P15" s="87">
        <f t="shared" si="12"/>
        <v>5.9624889931450258E-2</v>
      </c>
      <c r="Q15" s="87">
        <f t="shared" si="12"/>
        <v>6.9117989007899144E-2</v>
      </c>
      <c r="R15" s="87">
        <f t="shared" si="12"/>
        <v>8.1301569211016833E-2</v>
      </c>
      <c r="S15" s="87">
        <f t="shared" si="12"/>
        <v>9.6695105531445918E-2</v>
      </c>
      <c r="T15" s="87">
        <f t="shared" si="12"/>
        <v>0.11576391421702963</v>
      </c>
      <c r="U15" s="87">
        <f t="shared" si="12"/>
        <v>0.13881583484153895</v>
      </c>
      <c r="V15" s="87">
        <f t="shared" si="12"/>
        <v>0.16587453249545933</v>
      </c>
      <c r="W15" s="87">
        <f t="shared" si="12"/>
        <v>0.19656042465967175</v>
      </c>
      <c r="X15" s="87">
        <f t="shared" si="12"/>
        <v>0.23002882233477184</v>
      </c>
      <c r="Y15" s="87">
        <f t="shared" si="12"/>
        <v>0.26501462743073478</v>
      </c>
      <c r="Z15" s="87">
        <f t="shared" si="12"/>
        <v>0.30000043252669778</v>
      </c>
      <c r="AA15" s="87">
        <f t="shared" si="12"/>
        <v>0.33346883020179785</v>
      </c>
      <c r="AB15" s="87">
        <f t="shared" si="12"/>
        <v>0.36415472236601026</v>
      </c>
      <c r="AC15" s="87">
        <f t="shared" si="12"/>
        <v>0.39121342001993065</v>
      </c>
      <c r="AD15" s="87">
        <f t="shared" si="12"/>
        <v>0.41426534064443998</v>
      </c>
      <c r="AE15" s="87">
        <f t="shared" si="12"/>
        <v>0.43333414933002373</v>
      </c>
      <c r="AF15" s="87">
        <f t="shared" si="12"/>
        <v>0.44872768565045279</v>
      </c>
      <c r="AG15" s="87">
        <f t="shared" si="12"/>
        <v>0.46091126585357051</v>
      </c>
      <c r="AH15" s="87">
        <f t="shared" si="12"/>
        <v>0.47040436493001941</v>
      </c>
      <c r="AI15" s="87">
        <f t="shared" si="12"/>
        <v>0.47771122704389352</v>
      </c>
      <c r="AJ15" s="87">
        <f t="shared" si="12"/>
        <v>0.4832825816720755</v>
      </c>
      <c r="AK15" s="87">
        <f t="shared" si="12"/>
        <v>0.48750019111023563</v>
      </c>
      <c r="AL15" s="87">
        <f t="shared" si="12"/>
        <v>0.49067563673037934</v>
      </c>
      <c r="AM15" s="87">
        <f t="shared" si="12"/>
        <v>0.49305663731641219</v>
      </c>
      <c r="AN15" s="87">
        <f t="shared" si="12"/>
        <v>0.49483645838510587</v>
      </c>
      <c r="AO15" s="87">
        <f t="shared" si="12"/>
        <v>0.49616383035290318</v>
      </c>
      <c r="AP15" s="87">
        <f t="shared" si="12"/>
        <v>0.49715207057760857</v>
      </c>
    </row>
    <row r="16" spans="1:42" ht="14.25" x14ac:dyDescent="0.45">
      <c r="A16" s="2"/>
      <c r="B16" s="2"/>
      <c r="C16" s="2" t="s">
        <v>585</v>
      </c>
      <c r="D16" s="87">
        <f t="array" ref="D16">SUM(SUM(INDEX('AEO 40'!$30:$31,0,MATCH($D$7,'AEO 40'!$1:$1,0))),SUM(INDEX('AEO 40'!$55:$56,0,MATCH($D$7,'AEO 40'!$1:$1,0))))/INDEX('AEO 40'!$65:$65,MATCH($D$7,'AEO 40'!$1:$1,0))</f>
        <v>5.5794652063621928E-4</v>
      </c>
      <c r="E16" s="87">
        <f>E9</f>
        <v>1.2701082758175624E-3</v>
      </c>
      <c r="F16" s="76" t="s">
        <v>647</v>
      </c>
      <c r="G16" s="2"/>
      <c r="H16" s="2"/>
      <c r="I16" s="87">
        <f t="shared" si="0"/>
        <v>5.5794652063621928E-4</v>
      </c>
      <c r="J16" s="2">
        <f t="shared" ref="J16:AP16" si="13">IF($F16="s-curve",$D16+($E16-$D16)*$I$2/(1+EXP($I$3*(COUNT($I$7:J$7)+$I$4))),TREND($D16:$E16,$D$7:$E$7,J$7))</f>
        <v>5.7952717988414559E-4</v>
      </c>
      <c r="K16" s="2">
        <f t="shared" si="13"/>
        <v>6.0110783913206595E-4</v>
      </c>
      <c r="L16" s="2">
        <f t="shared" si="13"/>
        <v>6.2268849837997936E-4</v>
      </c>
      <c r="M16" s="2">
        <f t="shared" si="13"/>
        <v>6.4426915762789971E-4</v>
      </c>
      <c r="N16" s="2">
        <f t="shared" si="13"/>
        <v>6.6584981687582007E-4</v>
      </c>
      <c r="O16" s="2">
        <f t="shared" si="13"/>
        <v>6.8743047612374042E-4</v>
      </c>
      <c r="P16" s="2">
        <f t="shared" si="13"/>
        <v>7.0901113537166077E-4</v>
      </c>
      <c r="Q16" s="2">
        <f t="shared" si="13"/>
        <v>7.3059179461958113E-4</v>
      </c>
      <c r="R16" s="2">
        <f t="shared" si="13"/>
        <v>7.5217245386750148E-4</v>
      </c>
      <c r="S16" s="2">
        <f t="shared" si="13"/>
        <v>7.7375311311542183E-4</v>
      </c>
      <c r="T16" s="2">
        <f t="shared" si="13"/>
        <v>7.9533377236333525E-4</v>
      </c>
      <c r="U16" s="2">
        <f t="shared" si="13"/>
        <v>8.169144316112556E-4</v>
      </c>
      <c r="V16" s="2">
        <f t="shared" si="13"/>
        <v>8.3849509085917595E-4</v>
      </c>
      <c r="W16" s="2">
        <f t="shared" si="13"/>
        <v>8.600757501070963E-4</v>
      </c>
      <c r="X16" s="2">
        <f t="shared" si="13"/>
        <v>8.8165640935501666E-4</v>
      </c>
      <c r="Y16" s="2">
        <f t="shared" si="13"/>
        <v>9.0323706860293701E-4</v>
      </c>
      <c r="Z16" s="2">
        <f t="shared" si="13"/>
        <v>9.2481772785085736E-4</v>
      </c>
      <c r="AA16" s="2">
        <f t="shared" si="13"/>
        <v>9.4639838709877772E-4</v>
      </c>
      <c r="AB16" s="2">
        <f t="shared" si="13"/>
        <v>9.6797904634669113E-4</v>
      </c>
      <c r="AC16" s="2">
        <f t="shared" si="13"/>
        <v>9.8955970559461148E-4</v>
      </c>
      <c r="AD16" s="2">
        <f t="shared" si="13"/>
        <v>1.0111403648425318E-3</v>
      </c>
      <c r="AE16" s="2">
        <f t="shared" si="13"/>
        <v>1.0327210240904522E-3</v>
      </c>
      <c r="AF16" s="2">
        <f t="shared" si="13"/>
        <v>1.0543016833383725E-3</v>
      </c>
      <c r="AG16" s="2">
        <f t="shared" si="13"/>
        <v>1.0758823425862929E-3</v>
      </c>
      <c r="AH16" s="2">
        <f t="shared" si="13"/>
        <v>1.0974630018342132E-3</v>
      </c>
      <c r="AI16" s="2">
        <f t="shared" si="13"/>
        <v>1.1190436610821336E-3</v>
      </c>
      <c r="AJ16" s="2">
        <f t="shared" si="13"/>
        <v>1.140624320330047E-3</v>
      </c>
      <c r="AK16" s="2">
        <f t="shared" si="13"/>
        <v>1.1622049795779674E-3</v>
      </c>
      <c r="AL16" s="2">
        <f t="shared" si="13"/>
        <v>1.1837856388258877E-3</v>
      </c>
      <c r="AM16" s="2">
        <f t="shared" si="13"/>
        <v>1.2053662980738081E-3</v>
      </c>
      <c r="AN16" s="2">
        <f t="shared" si="13"/>
        <v>1.2269469573217284E-3</v>
      </c>
      <c r="AO16" s="2">
        <f t="shared" si="13"/>
        <v>1.2485276165696488E-3</v>
      </c>
      <c r="AP16" s="2">
        <f t="shared" si="13"/>
        <v>1.2701082758175691E-3</v>
      </c>
    </row>
    <row r="17" spans="1:42" ht="14.25" x14ac:dyDescent="0.45">
      <c r="A17" s="2"/>
      <c r="B17" s="2"/>
      <c r="C17" s="2" t="s">
        <v>586</v>
      </c>
      <c r="D17" s="2">
        <v>1</v>
      </c>
      <c r="E17" s="2">
        <v>1</v>
      </c>
      <c r="F17" s="76" t="str">
        <f t="shared" ref="F17:F19" si="14">IF(D17=E17,"n/a",IF(OR(C17="battery electric vehicle",C17="natural gas vehicle",C17="plugin hybrid vehicle"),"s-curve","linear"))</f>
        <v>n/a</v>
      </c>
      <c r="G17" s="2"/>
      <c r="H17" s="2"/>
      <c r="I17" s="87">
        <f t="shared" si="0"/>
        <v>1</v>
      </c>
      <c r="J17" s="2">
        <f t="shared" ref="J17:AP17" si="15">IF($F17="s-curve",$D17+($E17-$D17)*$I$2/(1+EXP($I$3*(COUNT($I$7:J$7)+$I$4))),TREND($D17:$E17,$D$7:$E$7,J$7))</f>
        <v>1</v>
      </c>
      <c r="K17" s="2">
        <f t="shared" si="15"/>
        <v>1</v>
      </c>
      <c r="L17" s="2">
        <f t="shared" si="15"/>
        <v>1</v>
      </c>
      <c r="M17" s="2">
        <f t="shared" si="15"/>
        <v>1</v>
      </c>
      <c r="N17" s="2">
        <f t="shared" si="15"/>
        <v>1</v>
      </c>
      <c r="O17" s="2">
        <f t="shared" si="15"/>
        <v>1</v>
      </c>
      <c r="P17" s="2">
        <f t="shared" si="15"/>
        <v>1</v>
      </c>
      <c r="Q17" s="2">
        <f t="shared" si="15"/>
        <v>1</v>
      </c>
      <c r="R17" s="2">
        <f t="shared" si="15"/>
        <v>1</v>
      </c>
      <c r="S17" s="2">
        <f t="shared" si="15"/>
        <v>1</v>
      </c>
      <c r="T17" s="2">
        <f t="shared" si="15"/>
        <v>1</v>
      </c>
      <c r="U17" s="2">
        <f t="shared" si="15"/>
        <v>1</v>
      </c>
      <c r="V17" s="2">
        <f t="shared" si="15"/>
        <v>1</v>
      </c>
      <c r="W17" s="2">
        <f t="shared" si="15"/>
        <v>1</v>
      </c>
      <c r="X17" s="2">
        <f t="shared" si="15"/>
        <v>1</v>
      </c>
      <c r="Y17" s="2">
        <f t="shared" si="15"/>
        <v>1</v>
      </c>
      <c r="Z17" s="2">
        <f t="shared" si="15"/>
        <v>1</v>
      </c>
      <c r="AA17" s="2">
        <f t="shared" si="15"/>
        <v>1</v>
      </c>
      <c r="AB17" s="2">
        <f t="shared" si="15"/>
        <v>1</v>
      </c>
      <c r="AC17" s="2">
        <f t="shared" si="15"/>
        <v>1</v>
      </c>
      <c r="AD17" s="2">
        <f t="shared" si="15"/>
        <v>1</v>
      </c>
      <c r="AE17" s="2">
        <f t="shared" si="15"/>
        <v>1</v>
      </c>
      <c r="AF17" s="2">
        <f t="shared" si="15"/>
        <v>1</v>
      </c>
      <c r="AG17" s="2">
        <f t="shared" si="15"/>
        <v>1</v>
      </c>
      <c r="AH17" s="2">
        <f t="shared" si="15"/>
        <v>1</v>
      </c>
      <c r="AI17" s="2">
        <f t="shared" si="15"/>
        <v>1</v>
      </c>
      <c r="AJ17" s="2">
        <f t="shared" si="15"/>
        <v>1</v>
      </c>
      <c r="AK17" s="2">
        <f t="shared" si="15"/>
        <v>1</v>
      </c>
      <c r="AL17" s="2">
        <f t="shared" si="15"/>
        <v>1</v>
      </c>
      <c r="AM17" s="2">
        <f t="shared" si="15"/>
        <v>1</v>
      </c>
      <c r="AN17" s="2">
        <f t="shared" si="15"/>
        <v>1</v>
      </c>
      <c r="AO17" s="2">
        <f t="shared" si="15"/>
        <v>1</v>
      </c>
      <c r="AP17" s="2">
        <f t="shared" si="15"/>
        <v>1</v>
      </c>
    </row>
    <row r="18" spans="1:42" ht="14.25" x14ac:dyDescent="0.45">
      <c r="A18" s="2"/>
      <c r="B18" s="2"/>
      <c r="C18" s="2" t="s">
        <v>587</v>
      </c>
      <c r="D18" s="87">
        <v>0</v>
      </c>
      <c r="E18" s="91">
        <v>1</v>
      </c>
      <c r="F18" s="76" t="str">
        <f t="shared" si="14"/>
        <v>linear</v>
      </c>
      <c r="G18" s="2"/>
      <c r="H18" s="2"/>
      <c r="I18" s="87">
        <f>D18</f>
        <v>0</v>
      </c>
      <c r="J18" s="2">
        <f t="shared" ref="J18:AP18" si="16">IF($F18="s-curve",$D18+($E18-$D18)*$I$2/(1+EXP($I$3*(COUNT($I$7:J$7)+$I$4))),TREND($D18:$E18,$D$7:$E$7,J$7))</f>
        <v>3.0303030303031164E-2</v>
      </c>
      <c r="K18" s="2">
        <f t="shared" si="16"/>
        <v>6.0606060606055223E-2</v>
      </c>
      <c r="L18" s="2">
        <f t="shared" si="16"/>
        <v>9.0909090909086387E-2</v>
      </c>
      <c r="M18" s="2">
        <f t="shared" si="16"/>
        <v>0.12121212121211755</v>
      </c>
      <c r="N18" s="2">
        <f t="shared" si="16"/>
        <v>0.15151515151514872</v>
      </c>
      <c r="O18" s="2">
        <f t="shared" si="16"/>
        <v>0.18181818181817988</v>
      </c>
      <c r="P18" s="2">
        <f t="shared" si="16"/>
        <v>0.21212121212121104</v>
      </c>
      <c r="Q18" s="2">
        <f t="shared" si="16"/>
        <v>0.24242424242424221</v>
      </c>
      <c r="R18" s="2">
        <f t="shared" si="16"/>
        <v>0.27272727272727337</v>
      </c>
      <c r="S18" s="2">
        <f t="shared" si="16"/>
        <v>0.30303030303030454</v>
      </c>
      <c r="T18" s="2">
        <f t="shared" si="16"/>
        <v>0.3333333333333286</v>
      </c>
      <c r="U18" s="2">
        <f t="shared" si="16"/>
        <v>0.36363636363635976</v>
      </c>
      <c r="V18" s="2">
        <f t="shared" si="16"/>
        <v>0.39393939393939092</v>
      </c>
      <c r="W18" s="2">
        <f t="shared" si="16"/>
        <v>0.42424242424242209</v>
      </c>
      <c r="X18" s="2">
        <f t="shared" si="16"/>
        <v>0.45454545454545325</v>
      </c>
      <c r="Y18" s="2">
        <f t="shared" si="16"/>
        <v>0.48484848484848442</v>
      </c>
      <c r="Z18" s="2">
        <f t="shared" si="16"/>
        <v>0.51515151515151558</v>
      </c>
      <c r="AA18" s="2">
        <f t="shared" si="16"/>
        <v>0.54545454545454675</v>
      </c>
      <c r="AB18" s="2">
        <f t="shared" si="16"/>
        <v>0.57575757575757081</v>
      </c>
      <c r="AC18" s="2">
        <f t="shared" si="16"/>
        <v>0.60606060606060197</v>
      </c>
      <c r="AD18" s="2">
        <f t="shared" si="16"/>
        <v>0.63636363636363313</v>
      </c>
      <c r="AE18" s="2">
        <f t="shared" si="16"/>
        <v>0.6666666666666643</v>
      </c>
      <c r="AF18" s="2">
        <f t="shared" si="16"/>
        <v>0.69696969696969546</v>
      </c>
      <c r="AG18" s="2">
        <f t="shared" si="16"/>
        <v>0.72727272727272663</v>
      </c>
      <c r="AH18" s="2">
        <f t="shared" si="16"/>
        <v>0.75757575757575779</v>
      </c>
      <c r="AI18" s="2">
        <f t="shared" si="16"/>
        <v>0.78787878787878896</v>
      </c>
      <c r="AJ18" s="2">
        <f t="shared" si="16"/>
        <v>0.81818181818181301</v>
      </c>
      <c r="AK18" s="2">
        <f t="shared" si="16"/>
        <v>0.84848484848484418</v>
      </c>
      <c r="AL18" s="2">
        <f t="shared" si="16"/>
        <v>0.87878787878787534</v>
      </c>
      <c r="AM18" s="2">
        <f t="shared" si="16"/>
        <v>0.90909090909090651</v>
      </c>
      <c r="AN18" s="2">
        <f t="shared" si="16"/>
        <v>0.93939393939393767</v>
      </c>
      <c r="AO18" s="2">
        <f t="shared" si="16"/>
        <v>0.96969696969696884</v>
      </c>
      <c r="AP18" s="2">
        <f t="shared" si="16"/>
        <v>1</v>
      </c>
    </row>
    <row r="19" spans="1:42" ht="14.25" x14ac:dyDescent="0.45">
      <c r="A19" s="2"/>
      <c r="B19" s="2"/>
      <c r="C19" s="2" t="s">
        <v>588</v>
      </c>
      <c r="D19" s="87">
        <f t="shared" ref="D19:E19" si="17">D12</f>
        <v>1.4094947551288909E-3</v>
      </c>
      <c r="E19" s="87">
        <f t="shared" si="17"/>
        <v>0.10046762944758371</v>
      </c>
      <c r="F19" s="76" t="str">
        <f t="shared" si="14"/>
        <v>s-curve</v>
      </c>
      <c r="G19" s="2"/>
      <c r="H19" s="2"/>
      <c r="I19" s="87">
        <f t="shared" si="0"/>
        <v>1.4094947551288909E-3</v>
      </c>
      <c r="J19" s="87">
        <f t="shared" ref="J19:AP19" si="18">IF($F19="s-curve",$D19+($E19-$D19)*$I$2/(1+EXP($I$3*(COUNT($I$7:J$7)+$I$4))),TREND($D19:$E19,$D$7:$E$7,J$7))</f>
        <v>2.4978407980884641E-3</v>
      </c>
      <c r="K19" s="87">
        <f t="shared" si="18"/>
        <v>2.8729827765517297E-3</v>
      </c>
      <c r="L19" s="87">
        <f t="shared" si="18"/>
        <v>3.3748384328746248E-3</v>
      </c>
      <c r="M19" s="87">
        <f t="shared" si="18"/>
        <v>4.0441433272804259E-3</v>
      </c>
      <c r="N19" s="87">
        <f t="shared" si="18"/>
        <v>4.9331104132684898E-3</v>
      </c>
      <c r="O19" s="87">
        <f t="shared" si="18"/>
        <v>6.107413288259581E-3</v>
      </c>
      <c r="P19" s="87">
        <f t="shared" si="18"/>
        <v>7.6475179414587664E-3</v>
      </c>
      <c r="Q19" s="87">
        <f t="shared" si="18"/>
        <v>9.6484269271585182E-3</v>
      </c>
      <c r="R19" s="87">
        <f t="shared" si="18"/>
        <v>1.2216422363642575E-2</v>
      </c>
      <c r="S19" s="87">
        <f t="shared" si="18"/>
        <v>1.5460996648309563E-2</v>
      </c>
      <c r="T19" s="87">
        <f t="shared" si="18"/>
        <v>1.9480226863680561E-2</v>
      </c>
      <c r="U19" s="87">
        <f t="shared" si="18"/>
        <v>2.4338997929248343E-2</v>
      </c>
      <c r="V19" s="87">
        <f t="shared" si="18"/>
        <v>3.004229785702231E-2</v>
      </c>
      <c r="W19" s="87">
        <f t="shared" si="18"/>
        <v>3.6510120100436014E-2</v>
      </c>
      <c r="X19" s="87">
        <f t="shared" si="18"/>
        <v>4.3564425244181658E-2</v>
      </c>
      <c r="Y19" s="87">
        <f t="shared" si="18"/>
        <v>5.0938562101356305E-2</v>
      </c>
      <c r="Z19" s="87">
        <f t="shared" si="18"/>
        <v>5.8312698958530959E-2</v>
      </c>
      <c r="AA19" s="87">
        <f t="shared" si="18"/>
        <v>6.5367004102276582E-2</v>
      </c>
      <c r="AB19" s="87">
        <f t="shared" si="18"/>
        <v>7.1834826345690286E-2</v>
      </c>
      <c r="AC19" s="87">
        <f t="shared" si="18"/>
        <v>7.753812627346425E-2</v>
      </c>
      <c r="AD19" s="87">
        <f t="shared" si="18"/>
        <v>8.2396897339032035E-2</v>
      </c>
      <c r="AE19" s="87">
        <f t="shared" si="18"/>
        <v>8.6416127554403047E-2</v>
      </c>
      <c r="AF19" s="87">
        <f t="shared" si="18"/>
        <v>8.9660701839070031E-2</v>
      </c>
      <c r="AG19" s="87">
        <f t="shared" si="18"/>
        <v>9.2228697275554092E-2</v>
      </c>
      <c r="AH19" s="87">
        <f t="shared" si="18"/>
        <v>9.4229606261253832E-2</v>
      </c>
      <c r="AI19" s="87">
        <f t="shared" si="18"/>
        <v>9.5769710914453021E-2</v>
      </c>
      <c r="AJ19" s="87">
        <f t="shared" si="18"/>
        <v>9.6944013789444117E-2</v>
      </c>
      <c r="AK19" s="87">
        <f t="shared" si="18"/>
        <v>9.7832980875432171E-2</v>
      </c>
      <c r="AL19" s="87">
        <f t="shared" si="18"/>
        <v>9.850228576983798E-2</v>
      </c>
      <c r="AM19" s="87">
        <f t="shared" si="18"/>
        <v>9.9004141426160874E-2</v>
      </c>
      <c r="AN19" s="87">
        <f t="shared" si="18"/>
        <v>9.9379283404624139E-2</v>
      </c>
      <c r="AO19" s="87">
        <f t="shared" si="18"/>
        <v>9.965906037485725E-2</v>
      </c>
      <c r="AP19" s="87">
        <f t="shared" si="18"/>
        <v>9.9867356815220826E-2</v>
      </c>
    </row>
    <row r="20" spans="1:42" ht="14.25" x14ac:dyDescent="0.45">
      <c r="A20" s="2"/>
      <c r="B20" s="2"/>
      <c r="C20" s="2" t="s">
        <v>589</v>
      </c>
      <c r="D20" s="87">
        <v>0</v>
      </c>
      <c r="E20" s="87">
        <f t="shared" ref="E20:E21" si="19">E13</f>
        <v>8.6341406439009391E-4</v>
      </c>
      <c r="F20" s="76" t="str">
        <f t="shared" ref="F20:F21" si="20">IF(D20=E20,"n/a",IF(OR(C20="battery electric vehicle",C20="natural gas vehicle",C20="plugin hybrid vehicle",C20="hydrogen vehicle"),"s-curve","linear"))</f>
        <v>linear</v>
      </c>
      <c r="G20" s="2"/>
      <c r="H20" s="2"/>
      <c r="I20" s="87">
        <f t="shared" si="0"/>
        <v>0</v>
      </c>
      <c r="J20" s="2">
        <f t="shared" ref="J20:AP20" si="21">IF($F20="s-curve",$D20+($E20-$D20)*$I$2/(1+EXP($I$3*(COUNT($I$7:J$7)+$I$4))),TREND($D20:$E20,$D$7:$E$7,J$7))</f>
        <v>2.6164062557273993E-5</v>
      </c>
      <c r="K20" s="2">
        <f t="shared" si="21"/>
        <v>5.2328125114547985E-5</v>
      </c>
      <c r="L20" s="2">
        <f t="shared" si="21"/>
        <v>7.8492187671828917E-5</v>
      </c>
      <c r="M20" s="2">
        <f t="shared" si="21"/>
        <v>1.0465625022910291E-4</v>
      </c>
      <c r="N20" s="2">
        <f t="shared" si="21"/>
        <v>1.308203127863769E-4</v>
      </c>
      <c r="O20" s="2">
        <f t="shared" si="21"/>
        <v>1.5698437534365089E-4</v>
      </c>
      <c r="P20" s="2">
        <f t="shared" si="21"/>
        <v>1.8314843790093183E-4</v>
      </c>
      <c r="Q20" s="2">
        <f t="shared" si="21"/>
        <v>2.0931250045820582E-4</v>
      </c>
      <c r="R20" s="2">
        <f t="shared" si="21"/>
        <v>2.3547656301547981E-4</v>
      </c>
      <c r="S20" s="2">
        <f t="shared" si="21"/>
        <v>2.616406255727538E-4</v>
      </c>
      <c r="T20" s="2">
        <f t="shared" si="21"/>
        <v>2.878046881300278E-4</v>
      </c>
      <c r="U20" s="2">
        <f t="shared" si="21"/>
        <v>3.1396875068730873E-4</v>
      </c>
      <c r="V20" s="2">
        <f t="shared" si="21"/>
        <v>3.4013281324458272E-4</v>
      </c>
      <c r="W20" s="2">
        <f t="shared" si="21"/>
        <v>3.6629687580185671E-4</v>
      </c>
      <c r="X20" s="2">
        <f t="shared" si="21"/>
        <v>3.9246093835913071E-4</v>
      </c>
      <c r="Y20" s="2">
        <f t="shared" si="21"/>
        <v>4.1862500091641164E-4</v>
      </c>
      <c r="Z20" s="2">
        <f t="shared" si="21"/>
        <v>4.4478906347368563E-4</v>
      </c>
      <c r="AA20" s="2">
        <f t="shared" si="21"/>
        <v>4.7095312603095962E-4</v>
      </c>
      <c r="AB20" s="2">
        <f t="shared" si="21"/>
        <v>4.9711718858823362E-4</v>
      </c>
      <c r="AC20" s="2">
        <f t="shared" si="21"/>
        <v>5.2328125114551455E-4</v>
      </c>
      <c r="AD20" s="2">
        <f t="shared" si="21"/>
        <v>5.4944531370278854E-4</v>
      </c>
      <c r="AE20" s="2">
        <f t="shared" si="21"/>
        <v>5.7560937626006253E-4</v>
      </c>
      <c r="AF20" s="2">
        <f t="shared" si="21"/>
        <v>6.0177343881733653E-4</v>
      </c>
      <c r="AG20" s="2">
        <f t="shared" si="21"/>
        <v>6.2793750137461052E-4</v>
      </c>
      <c r="AH20" s="2">
        <f t="shared" si="21"/>
        <v>6.5410156393189145E-4</v>
      </c>
      <c r="AI20" s="2">
        <f t="shared" si="21"/>
        <v>6.8026562648916544E-4</v>
      </c>
      <c r="AJ20" s="2">
        <f t="shared" si="21"/>
        <v>7.0642968904643944E-4</v>
      </c>
      <c r="AK20" s="2">
        <f t="shared" si="21"/>
        <v>7.3259375160371343E-4</v>
      </c>
      <c r="AL20" s="2">
        <f t="shared" si="21"/>
        <v>7.5875781416099436E-4</v>
      </c>
      <c r="AM20" s="2">
        <f t="shared" si="21"/>
        <v>7.8492187671826835E-4</v>
      </c>
      <c r="AN20" s="2">
        <f t="shared" si="21"/>
        <v>8.1108593927554234E-4</v>
      </c>
      <c r="AO20" s="2">
        <f t="shared" si="21"/>
        <v>8.3725000183281634E-4</v>
      </c>
      <c r="AP20" s="2">
        <f t="shared" si="21"/>
        <v>8.6341406439009033E-4</v>
      </c>
    </row>
    <row r="21" spans="1:42" ht="15.75" customHeight="1" x14ac:dyDescent="0.45">
      <c r="A21" s="88"/>
      <c r="B21" s="88"/>
      <c r="C21" s="88" t="s">
        <v>590</v>
      </c>
      <c r="D21" s="89">
        <v>0</v>
      </c>
      <c r="E21" s="89">
        <f t="shared" si="19"/>
        <v>1.1098646747003752E-2</v>
      </c>
      <c r="F21" s="90" t="str">
        <f t="shared" si="20"/>
        <v>s-curve</v>
      </c>
      <c r="G21" s="2"/>
      <c r="H21" s="2"/>
      <c r="I21" s="87">
        <f t="shared" si="0"/>
        <v>0</v>
      </c>
      <c r="J21" s="87">
        <f t="shared" ref="J21:AP21" si="22">IF($F21="s-curve",$D21+($E21-$D21)*$I$2/(1+EXP($I$3*(COUNT($I$7:J$7)+$I$4))),TREND($D21:$E21,$D$7:$E$7,J$7))</f>
        <v>1.2194019508654985E-4</v>
      </c>
      <c r="K21" s="87">
        <f t="shared" si="22"/>
        <v>1.6397175879267535E-4</v>
      </c>
      <c r="L21" s="87">
        <f t="shared" si="22"/>
        <v>2.2020054469507926E-4</v>
      </c>
      <c r="M21" s="87">
        <f t="shared" si="22"/>
        <v>2.9519063624196203E-4</v>
      </c>
      <c r="N21" s="87">
        <f t="shared" si="22"/>
        <v>3.9479206410779832E-4</v>
      </c>
      <c r="O21" s="87">
        <f t="shared" si="22"/>
        <v>5.2636301306601405E-4</v>
      </c>
      <c r="P21" s="87">
        <f t="shared" si="22"/>
        <v>6.9891903334989337E-4</v>
      </c>
      <c r="Q21" s="87">
        <f t="shared" si="22"/>
        <v>9.2310437738180192E-4</v>
      </c>
      <c r="R21" s="87">
        <f t="shared" si="22"/>
        <v>1.2108270796711393E-3</v>
      </c>
      <c r="S21" s="87">
        <f t="shared" si="22"/>
        <v>1.5743548600168173E-3</v>
      </c>
      <c r="T21" s="87">
        <f t="shared" si="22"/>
        <v>2.0246764463638725E-3</v>
      </c>
      <c r="U21" s="87">
        <f t="shared" si="22"/>
        <v>2.5690616586306171E-3</v>
      </c>
      <c r="V21" s="87">
        <f t="shared" si="22"/>
        <v>3.2080693624108167E-3</v>
      </c>
      <c r="W21" s="87">
        <f t="shared" si="22"/>
        <v>3.9327354842283689E-3</v>
      </c>
      <c r="X21" s="87">
        <f t="shared" si="22"/>
        <v>4.7231121764513846E-3</v>
      </c>
      <c r="Y21" s="87">
        <f t="shared" si="22"/>
        <v>5.5493233735018762E-3</v>
      </c>
      <c r="Z21" s="87">
        <f t="shared" si="22"/>
        <v>6.3755345705523679E-3</v>
      </c>
      <c r="AA21" s="87">
        <f t="shared" si="22"/>
        <v>7.1659112627753827E-3</v>
      </c>
      <c r="AB21" s="87">
        <f t="shared" si="22"/>
        <v>7.8905773845929349E-3</v>
      </c>
      <c r="AC21" s="87">
        <f t="shared" si="22"/>
        <v>8.5295850883731344E-3</v>
      </c>
      <c r="AD21" s="87">
        <f t="shared" si="22"/>
        <v>9.07397030063988E-3</v>
      </c>
      <c r="AE21" s="87">
        <f t="shared" si="22"/>
        <v>9.524291886986936E-3</v>
      </c>
      <c r="AF21" s="87">
        <f t="shared" si="22"/>
        <v>9.8878196673326136E-3</v>
      </c>
      <c r="AG21" s="87">
        <f t="shared" si="22"/>
        <v>1.017554236962195E-2</v>
      </c>
      <c r="AH21" s="87">
        <f t="shared" si="22"/>
        <v>1.0399727713653859E-2</v>
      </c>
      <c r="AI21" s="87">
        <f t="shared" si="22"/>
        <v>1.0572283733937739E-2</v>
      </c>
      <c r="AJ21" s="87">
        <f t="shared" si="22"/>
        <v>1.0703854682895954E-2</v>
      </c>
      <c r="AK21" s="87">
        <f t="shared" si="22"/>
        <v>1.080345611076179E-2</v>
      </c>
      <c r="AL21" s="87">
        <f t="shared" si="22"/>
        <v>1.0878446202308673E-2</v>
      </c>
      <c r="AM21" s="87">
        <f t="shared" si="22"/>
        <v>1.0934674988211077E-2</v>
      </c>
      <c r="AN21" s="87">
        <f t="shared" si="22"/>
        <v>1.0976706551917204E-2</v>
      </c>
      <c r="AO21" s="87">
        <f t="shared" si="22"/>
        <v>1.1008053253227549E-2</v>
      </c>
      <c r="AP21" s="87">
        <f t="shared" si="22"/>
        <v>1.1031391150891693E-2</v>
      </c>
    </row>
    <row r="22" spans="1:42" ht="15.75" customHeight="1" x14ac:dyDescent="0.45">
      <c r="A22" s="2" t="s">
        <v>592</v>
      </c>
      <c r="B22" s="2" t="s">
        <v>645</v>
      </c>
      <c r="C22" s="2" t="s">
        <v>584</v>
      </c>
      <c r="D22" s="87">
        <f>'SYVbT-passenger'!B3/SUM('SYVbT-passenger'!3:3)</f>
        <v>1.151483317139077E-3</v>
      </c>
      <c r="E22" s="94">
        <f>E8</f>
        <v>0.5</v>
      </c>
      <c r="F22" s="76" t="str">
        <f t="shared" ref="F22:F26" si="23">IF(D22=E22,"n/a",IF(OR(C22="battery electric vehicle",C22="natural gas vehicle",C22="plugin hybrid vehicle"),"s-curve","linear"))</f>
        <v>s-curve</v>
      </c>
      <c r="G22" s="2"/>
      <c r="H22" s="2"/>
      <c r="I22" s="87">
        <f t="shared" si="0"/>
        <v>1.151483317139077E-3</v>
      </c>
      <c r="J22" s="87">
        <f t="shared" ref="J22:AP22" si="24">IF($F22="s-curve",$D22+($E22-$D22)*$I$2/(1+EXP($I$3*(COUNT($I$7:J$7)+$I$4))),TREND($D22:$E22,$D$7:$E$7,J$7))</f>
        <v>6.6323033512901749E-3</v>
      </c>
      <c r="K22" s="87">
        <f t="shared" si="24"/>
        <v>8.5214871127539168E-3</v>
      </c>
      <c r="L22" s="87">
        <f t="shared" si="24"/>
        <v>1.1048790403118102E-2</v>
      </c>
      <c r="M22" s="87">
        <f t="shared" si="24"/>
        <v>1.4419354111182192E-2</v>
      </c>
      <c r="N22" s="87">
        <f t="shared" si="24"/>
        <v>1.889611832243893E-2</v>
      </c>
      <c r="O22" s="87">
        <f t="shared" si="24"/>
        <v>2.4809809804157746E-2</v>
      </c>
      <c r="P22" s="87">
        <f t="shared" si="24"/>
        <v>3.2565648576713437E-2</v>
      </c>
      <c r="Q22" s="87">
        <f t="shared" si="24"/>
        <v>4.2642059591646034E-2</v>
      </c>
      <c r="R22" s="87">
        <f t="shared" si="24"/>
        <v>5.557427074538588E-2</v>
      </c>
      <c r="S22" s="87">
        <f t="shared" si="24"/>
        <v>7.1913676632631651E-2</v>
      </c>
      <c r="T22" s="87">
        <f t="shared" si="24"/>
        <v>9.2154185273033873E-2</v>
      </c>
      <c r="U22" s="87">
        <f t="shared" si="24"/>
        <v>0.11662255171749822</v>
      </c>
      <c r="V22" s="87">
        <f t="shared" si="24"/>
        <v>0.14534389517909904</v>
      </c>
      <c r="W22" s="87">
        <f t="shared" si="24"/>
        <v>0.17791530935232688</v>
      </c>
      <c r="X22" s="87">
        <f t="shared" si="24"/>
        <v>0.21344020256893451</v>
      </c>
      <c r="Y22" s="87">
        <f t="shared" si="24"/>
        <v>0.25057574165856955</v>
      </c>
      <c r="Z22" s="87">
        <f t="shared" si="24"/>
        <v>0.28771128074820457</v>
      </c>
      <c r="AA22" s="87">
        <f t="shared" si="24"/>
        <v>0.32323617396481213</v>
      </c>
      <c r="AB22" s="87">
        <f t="shared" si="24"/>
        <v>0.35580758813804003</v>
      </c>
      <c r="AC22" s="87">
        <f t="shared" si="24"/>
        <v>0.38452893159964086</v>
      </c>
      <c r="AD22" s="87">
        <f t="shared" si="24"/>
        <v>0.40899729804410517</v>
      </c>
      <c r="AE22" s="87">
        <f t="shared" si="24"/>
        <v>0.42923780668450745</v>
      </c>
      <c r="AF22" s="87">
        <f t="shared" si="24"/>
        <v>0.4455772125717532</v>
      </c>
      <c r="AG22" s="87">
        <f t="shared" si="24"/>
        <v>0.45850942372549308</v>
      </c>
      <c r="AH22" s="87">
        <f t="shared" si="24"/>
        <v>0.46858583474042564</v>
      </c>
      <c r="AI22" s="87">
        <f t="shared" si="24"/>
        <v>0.4763416735129814</v>
      </c>
      <c r="AJ22" s="87">
        <f t="shared" si="24"/>
        <v>0.48225536499470018</v>
      </c>
      <c r="AK22" s="87">
        <f t="shared" si="24"/>
        <v>0.48673212920595688</v>
      </c>
      <c r="AL22" s="87">
        <f t="shared" si="24"/>
        <v>0.49010269291402098</v>
      </c>
      <c r="AM22" s="87">
        <f t="shared" si="24"/>
        <v>0.49262999620438519</v>
      </c>
      <c r="AN22" s="87">
        <f t="shared" si="24"/>
        <v>0.49451917996584893</v>
      </c>
      <c r="AO22" s="87">
        <f t="shared" si="24"/>
        <v>0.49592811348792787</v>
      </c>
      <c r="AP22" s="87">
        <f t="shared" si="24"/>
        <v>0.49697707701453064</v>
      </c>
    </row>
    <row r="23" spans="1:42" ht="15.75" customHeight="1" x14ac:dyDescent="0.45">
      <c r="A23" s="2"/>
      <c r="B23" s="2"/>
      <c r="C23" s="2" t="s">
        <v>585</v>
      </c>
      <c r="D23" s="87">
        <f>'SYVbT-passenger'!D3/SUM('SYVbT-passenger'!3:3)</f>
        <v>1.0674423506588404E-2</v>
      </c>
      <c r="E23" s="87">
        <f t="shared" ref="E23:E24" si="25">E30</f>
        <v>0.1190539106486557</v>
      </c>
      <c r="F23" s="76" t="str">
        <f t="shared" si="23"/>
        <v>s-curve</v>
      </c>
      <c r="G23" s="2"/>
      <c r="H23" s="2"/>
      <c r="I23" s="87">
        <f t="shared" si="0"/>
        <v>1.0674423506588404E-2</v>
      </c>
      <c r="J23" s="87">
        <f t="shared" ref="J23:AP23" si="26">IF($F23="s-curve",$D23+($E23-$D23)*$I$2/(1+EXP($I$3*(COUNT($I$7:J$7)+$I$4))),TREND($D23:$E23,$D$7:$E$7,J$7))</f>
        <v>1.1865182714151408E-2</v>
      </c>
      <c r="K23" s="87">
        <f t="shared" si="26"/>
        <v>1.2275625484525985E-2</v>
      </c>
      <c r="L23" s="87">
        <f t="shared" si="26"/>
        <v>1.2824705666789541E-2</v>
      </c>
      <c r="M23" s="87">
        <f t="shared" si="26"/>
        <v>1.3556992029969985E-2</v>
      </c>
      <c r="N23" s="87">
        <f t="shared" si="26"/>
        <v>1.4529610756990118E-2</v>
      </c>
      <c r="O23" s="87">
        <f t="shared" si="26"/>
        <v>1.5814415318837816E-2</v>
      </c>
      <c r="P23" s="87">
        <f t="shared" si="26"/>
        <v>1.7499443539660483E-2</v>
      </c>
      <c r="Q23" s="87">
        <f t="shared" si="26"/>
        <v>1.9688637696822532E-2</v>
      </c>
      <c r="R23" s="87">
        <f t="shared" si="26"/>
        <v>2.2498281036598747E-2</v>
      </c>
      <c r="S23" s="87">
        <f t="shared" si="26"/>
        <v>2.6048169171059378E-2</v>
      </c>
      <c r="T23" s="87">
        <f t="shared" si="26"/>
        <v>3.0445608218344293E-2</v>
      </c>
      <c r="U23" s="87">
        <f t="shared" si="26"/>
        <v>3.5761588757063867E-2</v>
      </c>
      <c r="V23" s="87">
        <f t="shared" si="26"/>
        <v>4.2001568170249949E-2</v>
      </c>
      <c r="W23" s="87">
        <f t="shared" si="26"/>
        <v>4.9078011309862439E-2</v>
      </c>
      <c r="X23" s="87">
        <f t="shared" si="26"/>
        <v>5.6796125284009728E-2</v>
      </c>
      <c r="Y23" s="87">
        <f t="shared" si="26"/>
        <v>6.4864167077622048E-2</v>
      </c>
      <c r="Z23" s="87">
        <f t="shared" si="26"/>
        <v>7.2932208871234375E-2</v>
      </c>
      <c r="AA23" s="87">
        <f t="shared" si="26"/>
        <v>8.0650322845381664E-2</v>
      </c>
      <c r="AB23" s="87">
        <f t="shared" si="26"/>
        <v>8.7726765984994154E-2</v>
      </c>
      <c r="AC23" s="87">
        <f t="shared" si="26"/>
        <v>9.3966745398180229E-2</v>
      </c>
      <c r="AD23" s="87">
        <f t="shared" si="26"/>
        <v>9.928272593689981E-2</v>
      </c>
      <c r="AE23" s="87">
        <f t="shared" si="26"/>
        <v>0.10368016498418474</v>
      </c>
      <c r="AF23" s="87">
        <f t="shared" si="26"/>
        <v>0.10723005311864535</v>
      </c>
      <c r="AG23" s="87">
        <f t="shared" si="26"/>
        <v>0.11003969645842157</v>
      </c>
      <c r="AH23" s="87">
        <f t="shared" si="26"/>
        <v>0.11222889061558362</v>
      </c>
      <c r="AI23" s="87">
        <f t="shared" si="26"/>
        <v>0.11391391883640629</v>
      </c>
      <c r="AJ23" s="87">
        <f t="shared" si="26"/>
        <v>0.11519872339825399</v>
      </c>
      <c r="AK23" s="87">
        <f t="shared" si="26"/>
        <v>0.11617134212527411</v>
      </c>
      <c r="AL23" s="87">
        <f t="shared" si="26"/>
        <v>0.11690362848845456</v>
      </c>
      <c r="AM23" s="87">
        <f t="shared" si="26"/>
        <v>0.11745270867071812</v>
      </c>
      <c r="AN23" s="87">
        <f t="shared" si="26"/>
        <v>0.1178631514410927</v>
      </c>
      <c r="AO23" s="87">
        <f t="shared" si="26"/>
        <v>0.1181692553733156</v>
      </c>
      <c r="AP23" s="87">
        <f t="shared" si="26"/>
        <v>0.11839715247081507</v>
      </c>
    </row>
    <row r="24" spans="1:42" ht="15.75" customHeight="1" x14ac:dyDescent="0.45">
      <c r="A24" s="2"/>
      <c r="B24" s="2"/>
      <c r="C24" s="2" t="s">
        <v>586</v>
      </c>
      <c r="D24" s="87">
        <f>'SYVbT-passenger'!D3/SUM('SYVbT-passenger'!3:3)</f>
        <v>1.0674423506588404E-2</v>
      </c>
      <c r="E24" s="87">
        <f t="shared" si="25"/>
        <v>0.20187384301022993</v>
      </c>
      <c r="F24" s="76" t="str">
        <f t="shared" si="23"/>
        <v>linear</v>
      </c>
      <c r="G24" s="2"/>
      <c r="H24" s="2"/>
      <c r="I24" s="87">
        <f t="shared" si="0"/>
        <v>1.0674423506588404E-2</v>
      </c>
      <c r="J24" s="2">
        <f t="shared" ref="J24:AP24" si="27">IF($F24="s-curve",$D24+($E24-$D24)*$I$2/(1+EXP($I$3*(COUNT($I$7:J$7)+$I$4))),TREND($D24:$E24,$D$7:$E$7,J$7))</f>
        <v>1.646834530972896E-2</v>
      </c>
      <c r="K24" s="2">
        <f t="shared" si="27"/>
        <v>2.2262267112870049E-2</v>
      </c>
      <c r="L24" s="2">
        <f t="shared" si="27"/>
        <v>2.8056188916011138E-2</v>
      </c>
      <c r="M24" s="2">
        <f t="shared" si="27"/>
        <v>3.3850110719152227E-2</v>
      </c>
      <c r="N24" s="2">
        <f t="shared" si="27"/>
        <v>3.9644032522291539E-2</v>
      </c>
      <c r="O24" s="2">
        <f t="shared" si="27"/>
        <v>4.5437954325432628E-2</v>
      </c>
      <c r="P24" s="2">
        <f t="shared" si="27"/>
        <v>5.1231876128573717E-2</v>
      </c>
      <c r="Q24" s="2">
        <f t="shared" si="27"/>
        <v>5.7025797931714806E-2</v>
      </c>
      <c r="R24" s="2">
        <f t="shared" si="27"/>
        <v>6.2819719734854118E-2</v>
      </c>
      <c r="S24" s="2">
        <f t="shared" si="27"/>
        <v>6.8613641537995207E-2</v>
      </c>
      <c r="T24" s="2">
        <f t="shared" si="27"/>
        <v>7.4407563341136296E-2</v>
      </c>
      <c r="U24" s="2">
        <f t="shared" si="27"/>
        <v>8.0201485144277385E-2</v>
      </c>
      <c r="V24" s="2">
        <f t="shared" si="27"/>
        <v>8.5995406947416697E-2</v>
      </c>
      <c r="W24" s="2">
        <f t="shared" si="27"/>
        <v>9.1789328750557786E-2</v>
      </c>
      <c r="X24" s="2">
        <f t="shared" si="27"/>
        <v>9.7583250553698875E-2</v>
      </c>
      <c r="Y24" s="2">
        <f t="shared" si="27"/>
        <v>0.10337717235683996</v>
      </c>
      <c r="Z24" s="2">
        <f t="shared" si="27"/>
        <v>0.10917109415997928</v>
      </c>
      <c r="AA24" s="2">
        <f t="shared" si="27"/>
        <v>0.11496501596312036</v>
      </c>
      <c r="AB24" s="2">
        <f t="shared" si="27"/>
        <v>0.12075893776626145</v>
      </c>
      <c r="AC24" s="2">
        <f t="shared" si="27"/>
        <v>0.12655285956940254</v>
      </c>
      <c r="AD24" s="2">
        <f t="shared" si="27"/>
        <v>0.13234678137254186</v>
      </c>
      <c r="AE24" s="2">
        <f t="shared" si="27"/>
        <v>0.13814070317568294</v>
      </c>
      <c r="AF24" s="2">
        <f t="shared" si="27"/>
        <v>0.14393462497882403</v>
      </c>
      <c r="AG24" s="2">
        <f t="shared" si="27"/>
        <v>0.14972854678196512</v>
      </c>
      <c r="AH24" s="2">
        <f t="shared" si="27"/>
        <v>0.15552246858510443</v>
      </c>
      <c r="AI24" s="2">
        <f t="shared" si="27"/>
        <v>0.16131639038824552</v>
      </c>
      <c r="AJ24" s="2">
        <f t="shared" si="27"/>
        <v>0.16711031219138661</v>
      </c>
      <c r="AK24" s="2">
        <f t="shared" si="27"/>
        <v>0.1729042339945277</v>
      </c>
      <c r="AL24" s="2">
        <f t="shared" si="27"/>
        <v>0.17869815579766701</v>
      </c>
      <c r="AM24" s="2">
        <f t="shared" si="27"/>
        <v>0.1844920776008081</v>
      </c>
      <c r="AN24" s="2">
        <f t="shared" si="27"/>
        <v>0.19028599940394919</v>
      </c>
      <c r="AO24" s="2">
        <f t="shared" si="27"/>
        <v>0.19607992120709028</v>
      </c>
      <c r="AP24" s="2">
        <f t="shared" si="27"/>
        <v>0.20187384301023137</v>
      </c>
    </row>
    <row r="25" spans="1:42" ht="15.75" customHeight="1" x14ac:dyDescent="0.45">
      <c r="A25" s="2"/>
      <c r="B25" s="2"/>
      <c r="C25" s="2" t="s">
        <v>587</v>
      </c>
      <c r="D25" s="2">
        <v>1</v>
      </c>
      <c r="E25" s="94">
        <v>1</v>
      </c>
      <c r="F25" s="76" t="str">
        <f t="shared" si="23"/>
        <v>n/a</v>
      </c>
      <c r="G25" s="2"/>
      <c r="H25" s="2"/>
      <c r="I25" s="87">
        <f t="shared" si="0"/>
        <v>1</v>
      </c>
      <c r="J25" s="2">
        <f t="shared" ref="J25:AP25" si="28">IF($F25="s-curve",$D25+($E25-$D25)*$I$2/(1+EXP($I$3*(COUNT($I$7:J$7)+$I$4))),TREND($D25:$E25,$D$7:$E$7,J$7))</f>
        <v>1</v>
      </c>
      <c r="K25" s="2">
        <f t="shared" si="28"/>
        <v>1</v>
      </c>
      <c r="L25" s="2">
        <f t="shared" si="28"/>
        <v>1</v>
      </c>
      <c r="M25" s="2">
        <f t="shared" si="28"/>
        <v>1</v>
      </c>
      <c r="N25" s="2">
        <f t="shared" si="28"/>
        <v>1</v>
      </c>
      <c r="O25" s="2">
        <f t="shared" si="28"/>
        <v>1</v>
      </c>
      <c r="P25" s="2">
        <f t="shared" si="28"/>
        <v>1</v>
      </c>
      <c r="Q25" s="2">
        <f t="shared" si="28"/>
        <v>1</v>
      </c>
      <c r="R25" s="2">
        <f t="shared" si="28"/>
        <v>1</v>
      </c>
      <c r="S25" s="2">
        <f t="shared" si="28"/>
        <v>1</v>
      </c>
      <c r="T25" s="2">
        <f t="shared" si="28"/>
        <v>1</v>
      </c>
      <c r="U25" s="2">
        <f t="shared" si="28"/>
        <v>1</v>
      </c>
      <c r="V25" s="2">
        <f t="shared" si="28"/>
        <v>1</v>
      </c>
      <c r="W25" s="2">
        <f t="shared" si="28"/>
        <v>1</v>
      </c>
      <c r="X25" s="2">
        <f t="shared" si="28"/>
        <v>1</v>
      </c>
      <c r="Y25" s="2">
        <f t="shared" si="28"/>
        <v>1</v>
      </c>
      <c r="Z25" s="2">
        <f t="shared" si="28"/>
        <v>1</v>
      </c>
      <c r="AA25" s="2">
        <f t="shared" si="28"/>
        <v>1</v>
      </c>
      <c r="AB25" s="2">
        <f t="shared" si="28"/>
        <v>1</v>
      </c>
      <c r="AC25" s="2">
        <f t="shared" si="28"/>
        <v>1</v>
      </c>
      <c r="AD25" s="2">
        <f t="shared" si="28"/>
        <v>1</v>
      </c>
      <c r="AE25" s="2">
        <f t="shared" si="28"/>
        <v>1</v>
      </c>
      <c r="AF25" s="2">
        <f t="shared" si="28"/>
        <v>1</v>
      </c>
      <c r="AG25" s="2">
        <f t="shared" si="28"/>
        <v>1</v>
      </c>
      <c r="AH25" s="2">
        <f t="shared" si="28"/>
        <v>1</v>
      </c>
      <c r="AI25" s="2">
        <f t="shared" si="28"/>
        <v>1</v>
      </c>
      <c r="AJ25" s="2">
        <f t="shared" si="28"/>
        <v>1</v>
      </c>
      <c r="AK25" s="2">
        <f t="shared" si="28"/>
        <v>1</v>
      </c>
      <c r="AL25" s="2">
        <f t="shared" si="28"/>
        <v>1</v>
      </c>
      <c r="AM25" s="2">
        <f t="shared" si="28"/>
        <v>1</v>
      </c>
      <c r="AN25" s="2">
        <f t="shared" si="28"/>
        <v>1</v>
      </c>
      <c r="AO25" s="2">
        <f t="shared" si="28"/>
        <v>1</v>
      </c>
      <c r="AP25" s="2">
        <f t="shared" si="28"/>
        <v>1</v>
      </c>
    </row>
    <row r="26" spans="1:42" ht="15.75" customHeight="1" x14ac:dyDescent="0.45">
      <c r="A26" s="2"/>
      <c r="B26" s="2"/>
      <c r="C26" s="2" t="s">
        <v>588</v>
      </c>
      <c r="D26" s="87">
        <f>'SYVbT-passenger'!F3/SUM('SYVbT-passenger'!3:3)</f>
        <v>0</v>
      </c>
      <c r="E26" s="87">
        <f>E33</f>
        <v>3.8817513864295224E-2</v>
      </c>
      <c r="F26" s="76" t="str">
        <f t="shared" si="23"/>
        <v>s-curve</v>
      </c>
      <c r="G26" s="2"/>
      <c r="H26" s="2"/>
      <c r="I26" s="87">
        <f t="shared" si="0"/>
        <v>0</v>
      </c>
      <c r="J26" s="87">
        <f t="shared" ref="J26:AP26" si="29">IF($F26="s-curve",$D26+($E26-$D26)*$I$2/(1+EXP($I$3*(COUNT($I$7:J$7)+$I$4))),TREND($D26:$E26,$D$7:$E$7,J$7))</f>
        <v>4.2648579788926702E-4</v>
      </c>
      <c r="K26" s="87">
        <f t="shared" si="29"/>
        <v>5.7349118008516388E-4</v>
      </c>
      <c r="L26" s="87">
        <f t="shared" si="29"/>
        <v>7.7015134290440979E-4</v>
      </c>
      <c r="M26" s="87">
        <f t="shared" si="29"/>
        <v>1.0324291669185617E-3</v>
      </c>
      <c r="N26" s="87">
        <f t="shared" si="29"/>
        <v>1.3807851327600244E-3</v>
      </c>
      <c r="O26" s="87">
        <f t="shared" si="29"/>
        <v>1.8409544895965054E-3</v>
      </c>
      <c r="P26" s="87">
        <f t="shared" si="29"/>
        <v>2.4444691218236613E-3</v>
      </c>
      <c r="Q26" s="87">
        <f t="shared" si="29"/>
        <v>3.2285572992836503E-3</v>
      </c>
      <c r="R26" s="87">
        <f t="shared" si="29"/>
        <v>4.2348673693112411E-3</v>
      </c>
      <c r="S26" s="87">
        <f t="shared" si="29"/>
        <v>5.5063056784397275E-3</v>
      </c>
      <c r="T26" s="87">
        <f t="shared" si="29"/>
        <v>7.0813052995545561E-3</v>
      </c>
      <c r="U26" s="87">
        <f t="shared" si="29"/>
        <v>8.9852924257676214E-3</v>
      </c>
      <c r="V26" s="87">
        <f t="shared" si="29"/>
        <v>1.122022168933534E-2</v>
      </c>
      <c r="W26" s="87">
        <f t="shared" si="29"/>
        <v>1.3754741245805766E-2</v>
      </c>
      <c r="X26" s="87">
        <f t="shared" si="29"/>
        <v>1.6519083503718009E-2</v>
      </c>
      <c r="Y26" s="87">
        <f t="shared" si="29"/>
        <v>1.9408756932147612E-2</v>
      </c>
      <c r="Z26" s="87">
        <f t="shared" si="29"/>
        <v>2.2298430360577215E-2</v>
      </c>
      <c r="AA26" s="87">
        <f t="shared" si="29"/>
        <v>2.5062772618489458E-2</v>
      </c>
      <c r="AB26" s="87">
        <f t="shared" si="29"/>
        <v>2.7597292174959882E-2</v>
      </c>
      <c r="AC26" s="87">
        <f t="shared" si="29"/>
        <v>2.9832221438527599E-2</v>
      </c>
      <c r="AD26" s="87">
        <f t="shared" si="29"/>
        <v>3.1736208564740666E-2</v>
      </c>
      <c r="AE26" s="87">
        <f t="shared" si="29"/>
        <v>3.33112081858555E-2</v>
      </c>
      <c r="AF26" s="87">
        <f t="shared" si="29"/>
        <v>3.4582646494983986E-2</v>
      </c>
      <c r="AG26" s="87">
        <f t="shared" si="29"/>
        <v>3.5588956565011577E-2</v>
      </c>
      <c r="AH26" s="87">
        <f t="shared" si="29"/>
        <v>3.6373044742471564E-2</v>
      </c>
      <c r="AI26" s="87">
        <f t="shared" si="29"/>
        <v>3.6976559374698723E-2</v>
      </c>
      <c r="AJ26" s="87">
        <f t="shared" si="29"/>
        <v>3.7436728731535203E-2</v>
      </c>
      <c r="AK26" s="87">
        <f t="shared" si="29"/>
        <v>3.778508469737666E-2</v>
      </c>
      <c r="AL26" s="87">
        <f t="shared" si="29"/>
        <v>3.8047362521390814E-2</v>
      </c>
      <c r="AM26" s="87">
        <f t="shared" si="29"/>
        <v>3.8244022684210059E-2</v>
      </c>
      <c r="AN26" s="87">
        <f t="shared" si="29"/>
        <v>3.8391028066405958E-2</v>
      </c>
      <c r="AO26" s="87">
        <f t="shared" si="29"/>
        <v>3.8500663145389143E-2</v>
      </c>
      <c r="AP26" s="87">
        <f t="shared" si="29"/>
        <v>3.8582287435880776E-2</v>
      </c>
    </row>
    <row r="27" spans="1:42" ht="15.75" customHeight="1" x14ac:dyDescent="0.45">
      <c r="A27" s="2"/>
      <c r="B27" s="2"/>
      <c r="C27" s="2" t="s">
        <v>589</v>
      </c>
      <c r="D27" s="87">
        <f>'SYVbT-passenger'!G3/SUM('SYVbT-passenger'!3:3)</f>
        <v>0</v>
      </c>
      <c r="E27" s="87">
        <f t="shared" ref="E27:E28" si="30">E34*($D$27/$D$34)</f>
        <v>0</v>
      </c>
      <c r="F27" s="76" t="str">
        <f t="shared" ref="F27:F28" si="31">IF(D27=E27,"n/a",IF(OR(C27="battery electric vehicle",C27="natural gas vehicle",C27="plugin hybrid vehicle",C27="hydrogen vehicle"),"s-curve","linear"))</f>
        <v>n/a</v>
      </c>
      <c r="G27" s="2"/>
      <c r="H27" s="2"/>
      <c r="I27" s="87">
        <f t="shared" si="0"/>
        <v>0</v>
      </c>
      <c r="J27" s="2">
        <f t="shared" ref="J27:AP27" si="32">IF($F27="s-curve",$D27+($E27-$D27)*$I$2/(1+EXP($I$3*(COUNT($I$7:J$7)+$I$4))),TREND($D27:$E27,$D$7:$E$7,J$7))</f>
        <v>0</v>
      </c>
      <c r="K27" s="2">
        <f t="shared" si="32"/>
        <v>0</v>
      </c>
      <c r="L27" s="2">
        <f t="shared" si="32"/>
        <v>0</v>
      </c>
      <c r="M27" s="2">
        <f t="shared" si="32"/>
        <v>0</v>
      </c>
      <c r="N27" s="2">
        <f t="shared" si="32"/>
        <v>0</v>
      </c>
      <c r="O27" s="2">
        <f t="shared" si="32"/>
        <v>0</v>
      </c>
      <c r="P27" s="2">
        <f t="shared" si="32"/>
        <v>0</v>
      </c>
      <c r="Q27" s="2">
        <f t="shared" si="32"/>
        <v>0</v>
      </c>
      <c r="R27" s="2">
        <f t="shared" si="32"/>
        <v>0</v>
      </c>
      <c r="S27" s="2">
        <f t="shared" si="32"/>
        <v>0</v>
      </c>
      <c r="T27" s="2">
        <f t="shared" si="32"/>
        <v>0</v>
      </c>
      <c r="U27" s="2">
        <f t="shared" si="32"/>
        <v>0</v>
      </c>
      <c r="V27" s="2">
        <f t="shared" si="32"/>
        <v>0</v>
      </c>
      <c r="W27" s="2">
        <f t="shared" si="32"/>
        <v>0</v>
      </c>
      <c r="X27" s="2">
        <f t="shared" si="32"/>
        <v>0</v>
      </c>
      <c r="Y27" s="2">
        <f t="shared" si="32"/>
        <v>0</v>
      </c>
      <c r="Z27" s="2">
        <f t="shared" si="32"/>
        <v>0</v>
      </c>
      <c r="AA27" s="2">
        <f t="shared" si="32"/>
        <v>0</v>
      </c>
      <c r="AB27" s="2">
        <f t="shared" si="32"/>
        <v>0</v>
      </c>
      <c r="AC27" s="2">
        <f t="shared" si="32"/>
        <v>0</v>
      </c>
      <c r="AD27" s="2">
        <f t="shared" si="32"/>
        <v>0</v>
      </c>
      <c r="AE27" s="2">
        <f t="shared" si="32"/>
        <v>0</v>
      </c>
      <c r="AF27" s="2">
        <f t="shared" si="32"/>
        <v>0</v>
      </c>
      <c r="AG27" s="2">
        <f t="shared" si="32"/>
        <v>0</v>
      </c>
      <c r="AH27" s="2">
        <f t="shared" si="32"/>
        <v>0</v>
      </c>
      <c r="AI27" s="2">
        <f t="shared" si="32"/>
        <v>0</v>
      </c>
      <c r="AJ27" s="2">
        <f t="shared" si="32"/>
        <v>0</v>
      </c>
      <c r="AK27" s="2">
        <f t="shared" si="32"/>
        <v>0</v>
      </c>
      <c r="AL27" s="2">
        <f t="shared" si="32"/>
        <v>0</v>
      </c>
      <c r="AM27" s="2">
        <f t="shared" si="32"/>
        <v>0</v>
      </c>
      <c r="AN27" s="2">
        <f t="shared" si="32"/>
        <v>0</v>
      </c>
      <c r="AO27" s="2">
        <f t="shared" si="32"/>
        <v>0</v>
      </c>
      <c r="AP27" s="2">
        <f t="shared" si="32"/>
        <v>0</v>
      </c>
    </row>
    <row r="28" spans="1:42" ht="15.75" customHeight="1" x14ac:dyDescent="0.45">
      <c r="A28" s="88"/>
      <c r="B28" s="88"/>
      <c r="C28" s="88" t="s">
        <v>590</v>
      </c>
      <c r="D28" s="89">
        <f>'SYVbT-passenger'!H3/SUM('SYVbT-passenger'!3:3)</f>
        <v>0</v>
      </c>
      <c r="E28" s="89">
        <f t="shared" si="30"/>
        <v>0</v>
      </c>
      <c r="F28" s="90" t="str">
        <f t="shared" si="31"/>
        <v>n/a</v>
      </c>
      <c r="G28" s="2"/>
      <c r="H28" s="2"/>
      <c r="I28" s="87">
        <f t="shared" si="0"/>
        <v>0</v>
      </c>
      <c r="J28" s="87">
        <f t="shared" ref="J28:AP28" si="33">IF($F28="s-curve",$D28+($E28-$D28)*$I$2/(1+EXP($I$3*(COUNT($I$7:J$7)+$I$4))),TREND($D28:$E28,$D$7:$E$7,J$7))</f>
        <v>0</v>
      </c>
      <c r="K28" s="87">
        <f t="shared" si="33"/>
        <v>0</v>
      </c>
      <c r="L28" s="87">
        <f t="shared" si="33"/>
        <v>0</v>
      </c>
      <c r="M28" s="87">
        <f t="shared" si="33"/>
        <v>0</v>
      </c>
      <c r="N28" s="87">
        <f t="shared" si="33"/>
        <v>0</v>
      </c>
      <c r="O28" s="87">
        <f t="shared" si="33"/>
        <v>0</v>
      </c>
      <c r="P28" s="87">
        <f t="shared" si="33"/>
        <v>0</v>
      </c>
      <c r="Q28" s="87">
        <f t="shared" si="33"/>
        <v>0</v>
      </c>
      <c r="R28" s="87">
        <f t="shared" si="33"/>
        <v>0</v>
      </c>
      <c r="S28" s="87">
        <f t="shared" si="33"/>
        <v>0</v>
      </c>
      <c r="T28" s="87">
        <f t="shared" si="33"/>
        <v>0</v>
      </c>
      <c r="U28" s="87">
        <f t="shared" si="33"/>
        <v>0</v>
      </c>
      <c r="V28" s="87">
        <f t="shared" si="33"/>
        <v>0</v>
      </c>
      <c r="W28" s="87">
        <f t="shared" si="33"/>
        <v>0</v>
      </c>
      <c r="X28" s="87">
        <f t="shared" si="33"/>
        <v>0</v>
      </c>
      <c r="Y28" s="87">
        <f t="shared" si="33"/>
        <v>0</v>
      </c>
      <c r="Z28" s="87">
        <f t="shared" si="33"/>
        <v>0</v>
      </c>
      <c r="AA28" s="87">
        <f t="shared" si="33"/>
        <v>0</v>
      </c>
      <c r="AB28" s="87">
        <f t="shared" si="33"/>
        <v>0</v>
      </c>
      <c r="AC28" s="87">
        <f t="shared" si="33"/>
        <v>0</v>
      </c>
      <c r="AD28" s="87">
        <f t="shared" si="33"/>
        <v>0</v>
      </c>
      <c r="AE28" s="87">
        <f t="shared" si="33"/>
        <v>0</v>
      </c>
      <c r="AF28" s="87">
        <f t="shared" si="33"/>
        <v>0</v>
      </c>
      <c r="AG28" s="87">
        <f t="shared" si="33"/>
        <v>0</v>
      </c>
      <c r="AH28" s="87">
        <f t="shared" si="33"/>
        <v>0</v>
      </c>
      <c r="AI28" s="87">
        <f t="shared" si="33"/>
        <v>0</v>
      </c>
      <c r="AJ28" s="87">
        <f t="shared" si="33"/>
        <v>0</v>
      </c>
      <c r="AK28" s="87">
        <f t="shared" si="33"/>
        <v>0</v>
      </c>
      <c r="AL28" s="87">
        <f t="shared" si="33"/>
        <v>0</v>
      </c>
      <c r="AM28" s="87">
        <f t="shared" si="33"/>
        <v>0</v>
      </c>
      <c r="AN28" s="87">
        <f t="shared" si="33"/>
        <v>0</v>
      </c>
      <c r="AO28" s="87">
        <f t="shared" si="33"/>
        <v>0</v>
      </c>
      <c r="AP28" s="87">
        <f t="shared" si="33"/>
        <v>0</v>
      </c>
    </row>
    <row r="29" spans="1:42" ht="15.75" customHeight="1" x14ac:dyDescent="0.45">
      <c r="A29" s="2" t="s">
        <v>592</v>
      </c>
      <c r="B29" s="2" t="s">
        <v>646</v>
      </c>
      <c r="C29" s="2" t="s">
        <v>584</v>
      </c>
      <c r="D29" s="87">
        <f t="array" ref="D29">SUM(INDEX('AEO 50'!$216:$216,MATCH(D$7,'AEO 50'!$1:$1,0)),INDEX('AEO 50'!$227:$227,MATCH(D$7,'AEO 50'!$1:$1,0)),INDEX('AEO 50'!$238:$238,MATCH(D$7,'AEO 50'!$1:$1,0)))/INDEX('AEO 50'!$243:$243,MATCH(D$7,'AEO 50'!$1:$1,0))</f>
        <v>0</v>
      </c>
      <c r="E29" s="87">
        <f t="array" ref="E29">SUM(INDEX('AEO 50'!$216:$216,MATCH(E$7,'AEO 50'!$1:$1,0)),INDEX('AEO 50'!$227:$227,MATCH(E$7,'AEO 50'!$1:$1,0)),INDEX('AEO 50'!$238:$238,MATCH(E$7,'AEO 50'!$1:$1,0)))*Assumptions!A2/INDEX('AEO 50'!$243:$243,MATCH(E$7,'AEO 50'!$1:$1,0))</f>
        <v>6.4962376722240131E-2</v>
      </c>
      <c r="F29" s="76" t="str">
        <f t="shared" ref="F29:F33" si="34">IF(D29=E29,"n/a",IF(OR(C29="battery electric vehicle",C29="natural gas vehicle",C29="plugin hybrid vehicle"),"s-curve","linear"))</f>
        <v>s-curve</v>
      </c>
      <c r="G29" s="2"/>
      <c r="H29" s="2"/>
      <c r="I29" s="87">
        <f t="shared" si="0"/>
        <v>0</v>
      </c>
      <c r="J29" s="87">
        <f t="shared" ref="J29:AP29" si="35">IF($F29="s-curve",$D29+($E29-$D29)*$I$2/(1+EXP($I$3*(COUNT($I$7:J$7)+$I$4))),TREND($D29:$E29,$D$7:$E$7,J$7))</f>
        <v>7.1373790619423422E-4</v>
      </c>
      <c r="K29" s="87">
        <f t="shared" si="35"/>
        <v>9.5975621256471949E-4</v>
      </c>
      <c r="L29" s="87">
        <f t="shared" si="35"/>
        <v>1.2888734153815643E-3</v>
      </c>
      <c r="M29" s="87">
        <f t="shared" si="35"/>
        <v>1.7278039164193614E-3</v>
      </c>
      <c r="N29" s="87">
        <f t="shared" si="35"/>
        <v>2.3107889979870982E-3</v>
      </c>
      <c r="O29" s="87">
        <f t="shared" si="35"/>
        <v>3.0808974397422769E-3</v>
      </c>
      <c r="P29" s="87">
        <f t="shared" si="35"/>
        <v>4.090898879638369E-3</v>
      </c>
      <c r="Q29" s="87">
        <f t="shared" si="35"/>
        <v>5.4030960426427257E-3</v>
      </c>
      <c r="R29" s="87">
        <f t="shared" si="35"/>
        <v>7.0871887977082782E-3</v>
      </c>
      <c r="S29" s="87">
        <f t="shared" si="35"/>
        <v>9.2149823165164242E-3</v>
      </c>
      <c r="T29" s="87">
        <f t="shared" si="35"/>
        <v>1.1850795601260507E-2</v>
      </c>
      <c r="U29" s="87">
        <f t="shared" si="35"/>
        <v>1.5037180216198912E-2</v>
      </c>
      <c r="V29" s="87">
        <f t="shared" si="35"/>
        <v>1.8777407302225376E-2</v>
      </c>
      <c r="W29" s="87">
        <f t="shared" si="35"/>
        <v>2.3019008524109971E-2</v>
      </c>
      <c r="X29" s="87">
        <f t="shared" si="35"/>
        <v>2.7645225539849379E-2</v>
      </c>
      <c r="Y29" s="87">
        <f t="shared" si="35"/>
        <v>3.2481188361120066E-2</v>
      </c>
      <c r="Z29" s="87">
        <f t="shared" si="35"/>
        <v>3.7317151182390755E-2</v>
      </c>
      <c r="AA29" s="87">
        <f t="shared" si="35"/>
        <v>4.194336819813016E-2</v>
      </c>
      <c r="AB29" s="87">
        <f t="shared" si="35"/>
        <v>4.6184969420014751E-2</v>
      </c>
      <c r="AC29" s="87">
        <f t="shared" si="35"/>
        <v>4.9925196506041214E-2</v>
      </c>
      <c r="AD29" s="87">
        <f t="shared" si="35"/>
        <v>5.311158112097962E-2</v>
      </c>
      <c r="AE29" s="87">
        <f t="shared" si="35"/>
        <v>5.574739440572371E-2</v>
      </c>
      <c r="AF29" s="87">
        <f t="shared" si="35"/>
        <v>5.7875187924531855E-2</v>
      </c>
      <c r="AG29" s="87">
        <f t="shared" si="35"/>
        <v>5.9559280679597405E-2</v>
      </c>
      <c r="AH29" s="87">
        <f t="shared" si="35"/>
        <v>6.0871477842601766E-2</v>
      </c>
      <c r="AI29" s="87">
        <f t="shared" si="35"/>
        <v>6.1881479282497862E-2</v>
      </c>
      <c r="AJ29" s="87">
        <f t="shared" si="35"/>
        <v>6.2651587724253041E-2</v>
      </c>
      <c r="AK29" s="87">
        <f t="shared" si="35"/>
        <v>6.323457280582076E-2</v>
      </c>
      <c r="AL29" s="87">
        <f t="shared" si="35"/>
        <v>6.3673503306858573E-2</v>
      </c>
      <c r="AM29" s="87">
        <f t="shared" si="35"/>
        <v>6.4002620509675409E-2</v>
      </c>
      <c r="AN29" s="87">
        <f t="shared" si="35"/>
        <v>6.4248638816045894E-2</v>
      </c>
      <c r="AO29" s="87">
        <f t="shared" si="35"/>
        <v>6.4432116699966471E-2</v>
      </c>
      <c r="AP29" s="87">
        <f t="shared" si="35"/>
        <v>6.4568717614881851E-2</v>
      </c>
    </row>
    <row r="30" spans="1:42" ht="15.75" customHeight="1" x14ac:dyDescent="0.45">
      <c r="A30" s="2"/>
      <c r="B30" s="2"/>
      <c r="C30" s="2" t="s">
        <v>585</v>
      </c>
      <c r="D30" s="87">
        <f t="array" ref="D30">SUM(INDEX('AEO 50'!$214:$214,MATCH(D$7,'AEO 50'!$1:$1,0)),INDEX('AEO 50'!$225:$225,MATCH(D$7,'AEO 50'!$1:$1,0)),INDEX('AEO 50'!$236:$236,MATCH(D$7,'AEO 50'!$1:$1,0)))/INDEX('AEO 50'!$243:$243,MATCH(D$7,'AEO 50'!$1:$1,0))</f>
        <v>6.7515292558284591E-3</v>
      </c>
      <c r="E30" s="87">
        <f t="array" ref="E30">SUM(INDEX('AEO 50'!$214:$214,MATCH(E$7,'AEO 50'!$1:$1,0)),INDEX('AEO 50'!$225:$225,MATCH(E$7,'AEO 50'!$1:$1,0)),INDEX('AEO 50'!$236:$236,MATCH(E$7,'AEO 50'!$1:$1,0)))*Assumptions!A2/INDEX('AEO 50'!$243:$243,MATCH(E$7,'AEO 50'!$1:$1,0))</f>
        <v>0.1190539106486557</v>
      </c>
      <c r="F30" s="76" t="str">
        <f t="shared" si="34"/>
        <v>s-curve</v>
      </c>
      <c r="G30" s="2"/>
      <c r="H30" s="2"/>
      <c r="I30" s="87">
        <f t="shared" si="0"/>
        <v>6.7515292558284591E-3</v>
      </c>
      <c r="J30" s="87">
        <f t="shared" ref="J30:AP30" si="36">IF($F30="s-curve",$D30+($E30-$D30)*$I$2/(1+EXP($I$3*(COUNT($I$7:J$7)+$I$4))),TREND($D30:$E30,$D$7:$E$7,J$7))</f>
        <v>7.9853890774704474E-3</v>
      </c>
      <c r="K30" s="87">
        <f t="shared" si="36"/>
        <v>8.4106881977561269E-3</v>
      </c>
      <c r="L30" s="87">
        <f t="shared" si="36"/>
        <v>8.979642837327129E-3</v>
      </c>
      <c r="M30" s="87">
        <f t="shared" si="36"/>
        <v>9.7384349724002253E-3</v>
      </c>
      <c r="N30" s="87">
        <f t="shared" si="36"/>
        <v>1.0746258520120493E-2</v>
      </c>
      <c r="O30" s="87">
        <f t="shared" si="36"/>
        <v>1.2077567753303419E-2</v>
      </c>
      <c r="P30" s="87">
        <f t="shared" si="36"/>
        <v>1.3823587105327589E-2</v>
      </c>
      <c r="Q30" s="87">
        <f t="shared" si="36"/>
        <v>1.6092021138958794E-2</v>
      </c>
      <c r="R30" s="87">
        <f t="shared" si="36"/>
        <v>1.9003362078483261E-2</v>
      </c>
      <c r="S30" s="87">
        <f t="shared" si="36"/>
        <v>2.2681741647261729E-2</v>
      </c>
      <c r="T30" s="87">
        <f t="shared" si="36"/>
        <v>2.7238350006116175E-2</v>
      </c>
      <c r="U30" s="87">
        <f t="shared" si="36"/>
        <v>3.2746747302309039E-2</v>
      </c>
      <c r="V30" s="87">
        <f t="shared" si="36"/>
        <v>3.9212588453821674E-2</v>
      </c>
      <c r="W30" s="87">
        <f t="shared" si="36"/>
        <v>4.6545169898202364E-2</v>
      </c>
      <c r="X30" s="87">
        <f t="shared" si="36"/>
        <v>5.45426480374172E-2</v>
      </c>
      <c r="Y30" s="87">
        <f t="shared" si="36"/>
        <v>6.2902719952242073E-2</v>
      </c>
      <c r="Z30" s="87">
        <f t="shared" si="36"/>
        <v>7.1262791867066966E-2</v>
      </c>
      <c r="AA30" s="87">
        <f t="shared" si="36"/>
        <v>7.9260270006281788E-2</v>
      </c>
      <c r="AB30" s="87">
        <f t="shared" si="36"/>
        <v>8.6592851450662478E-2</v>
      </c>
      <c r="AC30" s="87">
        <f t="shared" si="36"/>
        <v>9.3058692602175114E-2</v>
      </c>
      <c r="AD30" s="87">
        <f t="shared" si="36"/>
        <v>9.8567089898367974E-2</v>
      </c>
      <c r="AE30" s="87">
        <f t="shared" si="36"/>
        <v>0.10312369825722244</v>
      </c>
      <c r="AF30" s="87">
        <f t="shared" si="36"/>
        <v>0.1068020778260009</v>
      </c>
      <c r="AG30" s="87">
        <f t="shared" si="36"/>
        <v>0.10971341876552537</v>
      </c>
      <c r="AH30" s="87">
        <f t="shared" si="36"/>
        <v>0.11198185279915658</v>
      </c>
      <c r="AI30" s="87">
        <f t="shared" si="36"/>
        <v>0.11372787215118074</v>
      </c>
      <c r="AJ30" s="87">
        <f t="shared" si="36"/>
        <v>0.11505918138436366</v>
      </c>
      <c r="AK30" s="87">
        <f t="shared" si="36"/>
        <v>0.11606700493208393</v>
      </c>
      <c r="AL30" s="87">
        <f t="shared" si="36"/>
        <v>0.11682579706715704</v>
      </c>
      <c r="AM30" s="87">
        <f t="shared" si="36"/>
        <v>0.11739475170672803</v>
      </c>
      <c r="AN30" s="87">
        <f t="shared" si="36"/>
        <v>0.11782005082701372</v>
      </c>
      <c r="AO30" s="87">
        <f t="shared" si="36"/>
        <v>0.11813723446986744</v>
      </c>
      <c r="AP30" s="87">
        <f t="shared" si="36"/>
        <v>0.11837338051038299</v>
      </c>
    </row>
    <row r="31" spans="1:42" ht="15.75" customHeight="1" x14ac:dyDescent="0.45">
      <c r="A31" s="2"/>
      <c r="B31" s="2"/>
      <c r="C31" s="2" t="s">
        <v>586</v>
      </c>
      <c r="D31" s="87">
        <f t="array" ref="D31">SUM(INDEX('AEO 50'!$212:$212,MATCH(D$7,'AEO 50'!$1:$1,0)),INDEX('AEO 50'!$223:$223,MATCH(D$7,'AEO 50'!$1:$1,0)),INDEX('AEO 50'!$234:$234,MATCH(D$7,'AEO 50'!$1:$1,0)))/INDEX('AEO 50'!$243:$243,MATCH(D$7,'AEO 50'!$1:$1,0))</f>
        <v>0.16062618952794014</v>
      </c>
      <c r="E31" s="87">
        <f t="array" ref="E31">SUM(INDEX('AEO 50'!$212:$212,MATCH(E$7,'AEO 50'!$1:$1,0)),INDEX('AEO 50'!$223:$223,MATCH(E$7,'AEO 50'!$1:$1,0)),INDEX('AEO 50'!$234:$234,MATCH(E$7,'AEO 50'!$1:$1,0)))/INDEX('AEO 50'!$243:$243,MATCH(E$7,'AEO 50'!$1:$1,0))</f>
        <v>0.20187384301022993</v>
      </c>
      <c r="F31" s="76" t="str">
        <f t="shared" si="34"/>
        <v>linear</v>
      </c>
      <c r="G31" s="2"/>
      <c r="H31" s="2"/>
      <c r="I31" s="87">
        <f t="shared" si="0"/>
        <v>0.16062618952794014</v>
      </c>
      <c r="J31" s="2">
        <f t="shared" ref="J31:AP31" si="37">IF($F31="s-curve",$D31+($E31-$D31)*$I$2/(1+EXP($I$3*(COUNT($I$7:J$7)+$I$4))),TREND($D31:$E31,$D$7:$E$7,J$7))</f>
        <v>0.16187611842134286</v>
      </c>
      <c r="K31" s="2">
        <f t="shared" si="37"/>
        <v>0.16312604731474556</v>
      </c>
      <c r="L31" s="2">
        <f t="shared" si="37"/>
        <v>0.16437597620814826</v>
      </c>
      <c r="M31" s="2">
        <f t="shared" si="37"/>
        <v>0.1656259051015514</v>
      </c>
      <c r="N31" s="2">
        <f t="shared" si="37"/>
        <v>0.16687583399495409</v>
      </c>
      <c r="O31" s="2">
        <f t="shared" si="37"/>
        <v>0.16812576288835679</v>
      </c>
      <c r="P31" s="2">
        <f t="shared" si="37"/>
        <v>0.16937569178175949</v>
      </c>
      <c r="Q31" s="2">
        <f t="shared" si="37"/>
        <v>0.17062562067516218</v>
      </c>
      <c r="R31" s="2">
        <f t="shared" si="37"/>
        <v>0.17187554956856488</v>
      </c>
      <c r="S31" s="2">
        <f t="shared" si="37"/>
        <v>0.17312547846196757</v>
      </c>
      <c r="T31" s="2">
        <f t="shared" si="37"/>
        <v>0.17437540735537027</v>
      </c>
      <c r="U31" s="2">
        <f t="shared" si="37"/>
        <v>0.17562533624877297</v>
      </c>
      <c r="V31" s="2">
        <f t="shared" si="37"/>
        <v>0.17687526514217566</v>
      </c>
      <c r="W31" s="2">
        <f t="shared" si="37"/>
        <v>0.17812519403557836</v>
      </c>
      <c r="X31" s="2">
        <f t="shared" si="37"/>
        <v>0.17937512292898106</v>
      </c>
      <c r="Y31" s="2">
        <f t="shared" si="37"/>
        <v>0.18062505182238375</v>
      </c>
      <c r="Z31" s="2">
        <f t="shared" si="37"/>
        <v>0.18187498071578645</v>
      </c>
      <c r="AA31" s="2">
        <f t="shared" si="37"/>
        <v>0.18312490960918915</v>
      </c>
      <c r="AB31" s="2">
        <f t="shared" si="37"/>
        <v>0.18437483850259184</v>
      </c>
      <c r="AC31" s="2">
        <f t="shared" si="37"/>
        <v>0.18562476739599454</v>
      </c>
      <c r="AD31" s="2">
        <f t="shared" si="37"/>
        <v>0.18687469628939724</v>
      </c>
      <c r="AE31" s="2">
        <f t="shared" si="37"/>
        <v>0.18812462518280038</v>
      </c>
      <c r="AF31" s="2">
        <f t="shared" si="37"/>
        <v>0.18937455407620307</v>
      </c>
      <c r="AG31" s="2">
        <f t="shared" si="37"/>
        <v>0.19062448296960577</v>
      </c>
      <c r="AH31" s="2">
        <f t="shared" si="37"/>
        <v>0.19187441186300846</v>
      </c>
      <c r="AI31" s="2">
        <f t="shared" si="37"/>
        <v>0.19312434075641116</v>
      </c>
      <c r="AJ31" s="2">
        <f t="shared" si="37"/>
        <v>0.19437426964981386</v>
      </c>
      <c r="AK31" s="2">
        <f t="shared" si="37"/>
        <v>0.19562419854321655</v>
      </c>
      <c r="AL31" s="2">
        <f t="shared" si="37"/>
        <v>0.19687412743661925</v>
      </c>
      <c r="AM31" s="2">
        <f t="shared" si="37"/>
        <v>0.19812405633002195</v>
      </c>
      <c r="AN31" s="2">
        <f t="shared" si="37"/>
        <v>0.19937398522342464</v>
      </c>
      <c r="AO31" s="2">
        <f t="shared" si="37"/>
        <v>0.20062391411682734</v>
      </c>
      <c r="AP31" s="2">
        <f t="shared" si="37"/>
        <v>0.20187384301023004</v>
      </c>
    </row>
    <row r="32" spans="1:42" ht="15.75" customHeight="1" x14ac:dyDescent="0.45">
      <c r="A32" s="2"/>
      <c r="B32" s="2"/>
      <c r="C32" s="2" t="s">
        <v>587</v>
      </c>
      <c r="D32" s="2">
        <v>1</v>
      </c>
      <c r="E32" s="2">
        <v>1</v>
      </c>
      <c r="F32" s="76" t="str">
        <f t="shared" si="34"/>
        <v>n/a</v>
      </c>
      <c r="G32" s="2"/>
      <c r="H32" s="2"/>
      <c r="I32" s="87">
        <f t="shared" si="0"/>
        <v>1</v>
      </c>
      <c r="J32" s="2">
        <f t="shared" ref="J32:AP32" si="38">IF($F32="s-curve",$D32+($E32-$D32)*$I$2/(1+EXP($I$3*(COUNT($I$7:J$7)+$I$4))),TREND($D32:$E32,$D$7:$E$7,J$7))</f>
        <v>1</v>
      </c>
      <c r="K32" s="2">
        <f t="shared" si="38"/>
        <v>1</v>
      </c>
      <c r="L32" s="2">
        <f t="shared" si="38"/>
        <v>1</v>
      </c>
      <c r="M32" s="2">
        <f t="shared" si="38"/>
        <v>1</v>
      </c>
      <c r="N32" s="2">
        <f t="shared" si="38"/>
        <v>1</v>
      </c>
      <c r="O32" s="2">
        <f t="shared" si="38"/>
        <v>1</v>
      </c>
      <c r="P32" s="2">
        <f t="shared" si="38"/>
        <v>1</v>
      </c>
      <c r="Q32" s="2">
        <f t="shared" si="38"/>
        <v>1</v>
      </c>
      <c r="R32" s="2">
        <f t="shared" si="38"/>
        <v>1</v>
      </c>
      <c r="S32" s="2">
        <f t="shared" si="38"/>
        <v>1</v>
      </c>
      <c r="T32" s="2">
        <f t="shared" si="38"/>
        <v>1</v>
      </c>
      <c r="U32" s="2">
        <f t="shared" si="38"/>
        <v>1</v>
      </c>
      <c r="V32" s="2">
        <f t="shared" si="38"/>
        <v>1</v>
      </c>
      <c r="W32" s="2">
        <f t="shared" si="38"/>
        <v>1</v>
      </c>
      <c r="X32" s="2">
        <f t="shared" si="38"/>
        <v>1</v>
      </c>
      <c r="Y32" s="2">
        <f t="shared" si="38"/>
        <v>1</v>
      </c>
      <c r="Z32" s="2">
        <f t="shared" si="38"/>
        <v>1</v>
      </c>
      <c r="AA32" s="2">
        <f t="shared" si="38"/>
        <v>1</v>
      </c>
      <c r="AB32" s="2">
        <f t="shared" si="38"/>
        <v>1</v>
      </c>
      <c r="AC32" s="2">
        <f t="shared" si="38"/>
        <v>1</v>
      </c>
      <c r="AD32" s="2">
        <f t="shared" si="38"/>
        <v>1</v>
      </c>
      <c r="AE32" s="2">
        <f t="shared" si="38"/>
        <v>1</v>
      </c>
      <c r="AF32" s="2">
        <f t="shared" si="38"/>
        <v>1</v>
      </c>
      <c r="AG32" s="2">
        <f t="shared" si="38"/>
        <v>1</v>
      </c>
      <c r="AH32" s="2">
        <f t="shared" si="38"/>
        <v>1</v>
      </c>
      <c r="AI32" s="2">
        <f t="shared" si="38"/>
        <v>1</v>
      </c>
      <c r="AJ32" s="2">
        <f t="shared" si="38"/>
        <v>1</v>
      </c>
      <c r="AK32" s="2">
        <f t="shared" si="38"/>
        <v>1</v>
      </c>
      <c r="AL32" s="2">
        <f t="shared" si="38"/>
        <v>1</v>
      </c>
      <c r="AM32" s="2">
        <f t="shared" si="38"/>
        <v>1</v>
      </c>
      <c r="AN32" s="2">
        <f t="shared" si="38"/>
        <v>1</v>
      </c>
      <c r="AO32" s="2">
        <f t="shared" si="38"/>
        <v>1</v>
      </c>
      <c r="AP32" s="2">
        <f t="shared" si="38"/>
        <v>1</v>
      </c>
    </row>
    <row r="33" spans="1:42" ht="15.75" customHeight="1" x14ac:dyDescent="0.45">
      <c r="A33" s="2"/>
      <c r="B33" s="2"/>
      <c r="C33" s="2" t="s">
        <v>588</v>
      </c>
      <c r="D33" s="87">
        <f t="array" ref="D33">SUM(INDEX('AEO 50'!$217:$218,0,MATCH(D$7,'AEO 50'!$1:$1,0)),INDEX('AEO 50'!$228:$229,0,MATCH(D$7,'AEO 50'!$1:$1,0)),INDEX('AEO 50'!$239:$240,0,MATCH(D$7,'AEO 50'!$1:$1,0)))/INDEX('AEO 50'!$243:$243,MATCH(D$7,'AEO 50'!$1:$1,0))</f>
        <v>0</v>
      </c>
      <c r="E33" s="87">
        <f t="array" ref="E33">SUM(INDEX('AEO 50'!$217:$218,0,MATCH(E$7,'AEO 50'!$1:$1,0)),INDEX('AEO 50'!$228:$229,0,MATCH(E$7,'AEO 50'!$1:$1,0)),INDEX('AEO 50'!$239:$240,0,MATCH(E$7,'AEO 50'!$1:$1,0)))*Assumptions!A2/INDEX('AEO 50'!$243:$243,MATCH(E$7,'AEO 50'!$1:$1,0))</f>
        <v>3.8817513864295224E-2</v>
      </c>
      <c r="F33" s="76" t="str">
        <f t="shared" si="34"/>
        <v>s-curve</v>
      </c>
      <c r="G33" s="2"/>
      <c r="H33" s="2"/>
      <c r="I33" s="87">
        <f t="shared" si="0"/>
        <v>0</v>
      </c>
      <c r="J33" s="87">
        <f t="shared" ref="J33:AP33" si="39">IF($F33="s-curve",$D33+($E33-$D33)*$I$2/(1+EXP($I$3*(COUNT($I$7:J$7)+$I$4))),TREND($D33:$E33,$D$7:$E$7,J$7))</f>
        <v>4.2648579788926702E-4</v>
      </c>
      <c r="K33" s="87">
        <f t="shared" si="39"/>
        <v>5.7349118008516388E-4</v>
      </c>
      <c r="L33" s="87">
        <f t="shared" si="39"/>
        <v>7.7015134290440979E-4</v>
      </c>
      <c r="M33" s="87">
        <f t="shared" si="39"/>
        <v>1.0324291669185617E-3</v>
      </c>
      <c r="N33" s="87">
        <f t="shared" si="39"/>
        <v>1.3807851327600244E-3</v>
      </c>
      <c r="O33" s="87">
        <f t="shared" si="39"/>
        <v>1.8409544895965054E-3</v>
      </c>
      <c r="P33" s="87">
        <f t="shared" si="39"/>
        <v>2.4444691218236613E-3</v>
      </c>
      <c r="Q33" s="87">
        <f t="shared" si="39"/>
        <v>3.2285572992836503E-3</v>
      </c>
      <c r="R33" s="87">
        <f t="shared" si="39"/>
        <v>4.2348673693112411E-3</v>
      </c>
      <c r="S33" s="87">
        <f t="shared" si="39"/>
        <v>5.5063056784397275E-3</v>
      </c>
      <c r="T33" s="87">
        <f t="shared" si="39"/>
        <v>7.0813052995545561E-3</v>
      </c>
      <c r="U33" s="87">
        <f t="shared" si="39"/>
        <v>8.9852924257676214E-3</v>
      </c>
      <c r="V33" s="87">
        <f t="shared" si="39"/>
        <v>1.122022168933534E-2</v>
      </c>
      <c r="W33" s="87">
        <f t="shared" si="39"/>
        <v>1.3754741245805766E-2</v>
      </c>
      <c r="X33" s="87">
        <f t="shared" si="39"/>
        <v>1.6519083503718009E-2</v>
      </c>
      <c r="Y33" s="87">
        <f t="shared" si="39"/>
        <v>1.9408756932147612E-2</v>
      </c>
      <c r="Z33" s="87">
        <f t="shared" si="39"/>
        <v>2.2298430360577215E-2</v>
      </c>
      <c r="AA33" s="87">
        <f t="shared" si="39"/>
        <v>2.5062772618489458E-2</v>
      </c>
      <c r="AB33" s="87">
        <f t="shared" si="39"/>
        <v>2.7597292174959882E-2</v>
      </c>
      <c r="AC33" s="87">
        <f t="shared" si="39"/>
        <v>2.9832221438527599E-2</v>
      </c>
      <c r="AD33" s="87">
        <f t="shared" si="39"/>
        <v>3.1736208564740666E-2</v>
      </c>
      <c r="AE33" s="87">
        <f t="shared" si="39"/>
        <v>3.33112081858555E-2</v>
      </c>
      <c r="AF33" s="87">
        <f t="shared" si="39"/>
        <v>3.4582646494983986E-2</v>
      </c>
      <c r="AG33" s="87">
        <f t="shared" si="39"/>
        <v>3.5588956565011577E-2</v>
      </c>
      <c r="AH33" s="87">
        <f t="shared" si="39"/>
        <v>3.6373044742471564E-2</v>
      </c>
      <c r="AI33" s="87">
        <f t="shared" si="39"/>
        <v>3.6976559374698723E-2</v>
      </c>
      <c r="AJ33" s="87">
        <f t="shared" si="39"/>
        <v>3.7436728731535203E-2</v>
      </c>
      <c r="AK33" s="87">
        <f t="shared" si="39"/>
        <v>3.778508469737666E-2</v>
      </c>
      <c r="AL33" s="87">
        <f t="shared" si="39"/>
        <v>3.8047362521390814E-2</v>
      </c>
      <c r="AM33" s="87">
        <f t="shared" si="39"/>
        <v>3.8244022684210059E-2</v>
      </c>
      <c r="AN33" s="87">
        <f t="shared" si="39"/>
        <v>3.8391028066405958E-2</v>
      </c>
      <c r="AO33" s="87">
        <f t="shared" si="39"/>
        <v>3.8500663145389143E-2</v>
      </c>
      <c r="AP33" s="87">
        <f t="shared" si="39"/>
        <v>3.8582287435880776E-2</v>
      </c>
    </row>
    <row r="34" spans="1:42" ht="15.75" customHeight="1" x14ac:dyDescent="0.45">
      <c r="A34" s="2"/>
      <c r="B34" s="2"/>
      <c r="C34" s="2" t="s">
        <v>589</v>
      </c>
      <c r="D34" s="87">
        <f>'SYVbT-freight'!G3/SUM('SYVbT-freight'!3:3)</f>
        <v>8.5983286131187022E-3</v>
      </c>
      <c r="E34" s="87">
        <f t="array" ref="E34">SUM(SUM(INDEX('AEO 50'!139:139,0,MATCH(E$7,'AEO 50'!$1:$1,0))),SUM(INDEX('AEO 50'!150:150,0,MATCH(E$7,'AEO 50'!$1:$1,0))),SUM(INDEX('AEO 50'!161:161,0,MATCH(E$7,'AEO 50'!$1:$1,0))))/INDEX('AEO 50'!$169:$169,MATCH(E$7,'AEO 50'!$1:$1,0))*Assumptions!A11</f>
        <v>6.6887804488327653E-3</v>
      </c>
      <c r="F34" s="76" t="str">
        <f t="shared" ref="F34:F35" si="40">IF(D34=E34,"n/a",IF(OR(C34="battery electric vehicle",C34="natural gas vehicle",C34="plugin hybrid vehicle",C34="hydrogen vehicle"),"s-curve","linear"))</f>
        <v>linear</v>
      </c>
      <c r="G34" s="2"/>
      <c r="H34" s="2"/>
      <c r="I34" s="87">
        <f t="shared" si="0"/>
        <v>8.5983286131187022E-3</v>
      </c>
      <c r="J34" s="2">
        <f t="shared" ref="J34:AP34" si="41">IF($F34="s-curve",$D34+($E34-$D34)*$I$2/(1+EXP($I$3*(COUNT($I$7:J$7)+$I$4))),TREND($D34:$E34,$D$7:$E$7,J$7))</f>
        <v>8.540463517231256E-3</v>
      </c>
      <c r="K34" s="2">
        <f t="shared" si="41"/>
        <v>8.482598421343801E-3</v>
      </c>
      <c r="L34" s="2">
        <f t="shared" si="41"/>
        <v>8.4247333254563461E-3</v>
      </c>
      <c r="M34" s="2">
        <f t="shared" si="41"/>
        <v>8.3668682295689051E-3</v>
      </c>
      <c r="N34" s="2">
        <f t="shared" si="41"/>
        <v>8.3090031336814502E-3</v>
      </c>
      <c r="O34" s="2">
        <f t="shared" si="41"/>
        <v>8.2511380377939952E-3</v>
      </c>
      <c r="P34" s="2">
        <f t="shared" si="41"/>
        <v>8.1932729419065403E-3</v>
      </c>
      <c r="Q34" s="2">
        <f t="shared" si="41"/>
        <v>8.1354078460190854E-3</v>
      </c>
      <c r="R34" s="2">
        <f t="shared" si="41"/>
        <v>8.0775427501316305E-3</v>
      </c>
      <c r="S34" s="2">
        <f t="shared" si="41"/>
        <v>8.0196776542441894E-3</v>
      </c>
      <c r="T34" s="2">
        <f t="shared" si="41"/>
        <v>7.9618125583567345E-3</v>
      </c>
      <c r="U34" s="2">
        <f t="shared" si="41"/>
        <v>7.9039474624692796E-3</v>
      </c>
      <c r="V34" s="2">
        <f t="shared" si="41"/>
        <v>7.8460823665818247E-3</v>
      </c>
      <c r="W34" s="2">
        <f t="shared" si="41"/>
        <v>7.7882172706943698E-3</v>
      </c>
      <c r="X34" s="2">
        <f t="shared" si="41"/>
        <v>7.7303521748069148E-3</v>
      </c>
      <c r="Y34" s="2">
        <f t="shared" si="41"/>
        <v>7.6724870789194738E-3</v>
      </c>
      <c r="Z34" s="2">
        <f t="shared" si="41"/>
        <v>7.6146219830320189E-3</v>
      </c>
      <c r="AA34" s="2">
        <f t="shared" si="41"/>
        <v>7.556756887144564E-3</v>
      </c>
      <c r="AB34" s="2">
        <f t="shared" si="41"/>
        <v>7.498891791257109E-3</v>
      </c>
      <c r="AC34" s="2">
        <f t="shared" si="41"/>
        <v>7.4410266953696541E-3</v>
      </c>
      <c r="AD34" s="2">
        <f t="shared" si="41"/>
        <v>7.3831615994821992E-3</v>
      </c>
      <c r="AE34" s="2">
        <f t="shared" si="41"/>
        <v>7.3252965035947581E-3</v>
      </c>
      <c r="AF34" s="2">
        <f t="shared" si="41"/>
        <v>7.2674314077073032E-3</v>
      </c>
      <c r="AG34" s="2">
        <f t="shared" si="41"/>
        <v>7.2095663118198483E-3</v>
      </c>
      <c r="AH34" s="2">
        <f t="shared" si="41"/>
        <v>7.1517012159323934E-3</v>
      </c>
      <c r="AI34" s="2">
        <f t="shared" si="41"/>
        <v>7.0938361200449385E-3</v>
      </c>
      <c r="AJ34" s="2">
        <f t="shared" si="41"/>
        <v>7.0359710241574835E-3</v>
      </c>
      <c r="AK34" s="2">
        <f t="shared" si="41"/>
        <v>6.9781059282700425E-3</v>
      </c>
      <c r="AL34" s="2">
        <f t="shared" si="41"/>
        <v>6.9202408323825876E-3</v>
      </c>
      <c r="AM34" s="2">
        <f t="shared" si="41"/>
        <v>6.8623757364951327E-3</v>
      </c>
      <c r="AN34" s="2">
        <f t="shared" si="41"/>
        <v>6.8045106406076777E-3</v>
      </c>
      <c r="AO34" s="2">
        <f t="shared" si="41"/>
        <v>6.7466455447202228E-3</v>
      </c>
      <c r="AP34" s="2">
        <f t="shared" si="41"/>
        <v>6.6887804488327679E-3</v>
      </c>
    </row>
    <row r="35" spans="1:42" ht="15.75" customHeight="1" x14ac:dyDescent="0.45">
      <c r="A35" s="88"/>
      <c r="B35" s="88"/>
      <c r="C35" s="88" t="s">
        <v>590</v>
      </c>
      <c r="D35" s="89">
        <f>'SYVbT-freight'!H3/SUM('SYVbT-freight'!3:3)</f>
        <v>0</v>
      </c>
      <c r="E35" s="89">
        <f t="array" ref="E35">SUM(SUM(INDEX('AEO 50'!145:145,0,MATCH(E$7,'AEO 50'!$1:$1,0))),SUM(INDEX('AEO 50'!156:156,0,MATCH(E$7,'AEO 50'!$1:$1,0))),SUM(INDEX('AEO 50'!167:167,0,MATCH(E$7,'AEO 50'!$1:$1,0))))/INDEX('AEO 50'!$169:$169,MATCH(E$7,'AEO 50'!$1:$1,0))*Assumptions!A11</f>
        <v>1.3135638222817629E-2</v>
      </c>
      <c r="F35" s="90" t="str">
        <f t="shared" si="40"/>
        <v>s-curve</v>
      </c>
      <c r="G35" s="2"/>
      <c r="H35" s="2"/>
      <c r="I35" s="87">
        <f t="shared" si="0"/>
        <v>0</v>
      </c>
      <c r="J35" s="87">
        <f t="shared" ref="J35:AP35" si="42">IF($F35="s-curve",$D35+($E35-$D35)*$I$2/(1+EXP($I$3*(COUNT($I$7:J$7)+$I$4))),TREND($D35:$E35,$D$7:$E$7,J$7))</f>
        <v>1.4432050357032425E-4</v>
      </c>
      <c r="K35" s="87">
        <f t="shared" si="42"/>
        <v>1.9406633541527659E-4</v>
      </c>
      <c r="L35" s="87">
        <f t="shared" si="42"/>
        <v>2.6061507835293629E-4</v>
      </c>
      <c r="M35" s="87">
        <f t="shared" si="42"/>
        <v>3.4936848544031421E-4</v>
      </c>
      <c r="N35" s="87">
        <f t="shared" si="42"/>
        <v>4.6725027344072021E-4</v>
      </c>
      <c r="O35" s="87">
        <f t="shared" si="42"/>
        <v>6.2296911246174751E-4</v>
      </c>
      <c r="P35" s="87">
        <f t="shared" si="42"/>
        <v>8.2719522284138735E-4</v>
      </c>
      <c r="Q35" s="87">
        <f t="shared" si="42"/>
        <v>1.0925264511603765E-3</v>
      </c>
      <c r="R35" s="87">
        <f t="shared" si="42"/>
        <v>1.4330563744849934E-3</v>
      </c>
      <c r="S35" s="87">
        <f t="shared" si="42"/>
        <v>1.8633042700542319E-3</v>
      </c>
      <c r="T35" s="87">
        <f t="shared" si="42"/>
        <v>2.3962756833283017E-3</v>
      </c>
      <c r="U35" s="87">
        <f t="shared" si="42"/>
        <v>3.0405747015052899E-3</v>
      </c>
      <c r="V35" s="87">
        <f t="shared" si="42"/>
        <v>3.7968627616434447E-3</v>
      </c>
      <c r="W35" s="87">
        <f t="shared" si="42"/>
        <v>4.654530567954826E-3</v>
      </c>
      <c r="X35" s="87">
        <f t="shared" si="42"/>
        <v>5.5899691421748424E-3</v>
      </c>
      <c r="Y35" s="87">
        <f t="shared" si="42"/>
        <v>6.5678191114088144E-3</v>
      </c>
      <c r="Z35" s="87">
        <f t="shared" si="42"/>
        <v>7.5456690806427864E-3</v>
      </c>
      <c r="AA35" s="87">
        <f t="shared" si="42"/>
        <v>8.4811076548628028E-3</v>
      </c>
      <c r="AB35" s="87">
        <f t="shared" si="42"/>
        <v>9.3387754611741827E-3</v>
      </c>
      <c r="AC35" s="87">
        <f t="shared" si="42"/>
        <v>1.0095063521312338E-2</v>
      </c>
      <c r="AD35" s="87">
        <f t="shared" si="42"/>
        <v>1.0739362539489327E-2</v>
      </c>
      <c r="AE35" s="87">
        <f t="shared" si="42"/>
        <v>1.1272333952763398E-2</v>
      </c>
      <c r="AF35" s="87">
        <f t="shared" si="42"/>
        <v>1.1702581848332635E-2</v>
      </c>
      <c r="AG35" s="87">
        <f t="shared" si="42"/>
        <v>1.2043111771657252E-2</v>
      </c>
      <c r="AH35" s="87">
        <f t="shared" si="42"/>
        <v>1.2308442999976242E-2</v>
      </c>
      <c r="AI35" s="87">
        <f t="shared" si="42"/>
        <v>1.2512669110355883E-2</v>
      </c>
      <c r="AJ35" s="87">
        <f t="shared" si="42"/>
        <v>1.2668387949376908E-2</v>
      </c>
      <c r="AK35" s="87">
        <f t="shared" si="42"/>
        <v>1.2786269737377313E-2</v>
      </c>
      <c r="AL35" s="87">
        <f t="shared" si="42"/>
        <v>1.2875023144464693E-2</v>
      </c>
      <c r="AM35" s="87">
        <f t="shared" si="42"/>
        <v>1.2941571887402352E-2</v>
      </c>
      <c r="AN35" s="87">
        <f t="shared" si="42"/>
        <v>1.2991317719247305E-2</v>
      </c>
      <c r="AO35" s="87">
        <f t="shared" si="42"/>
        <v>1.3028417641181712E-2</v>
      </c>
      <c r="AP35" s="87">
        <f t="shared" si="42"/>
        <v>1.3056038862722087E-2</v>
      </c>
    </row>
    <row r="36" spans="1:42" ht="15.75" customHeight="1" x14ac:dyDescent="0.45">
      <c r="A36" s="2" t="s">
        <v>593</v>
      </c>
      <c r="B36" s="2" t="s">
        <v>645</v>
      </c>
      <c r="C36" s="2" t="s">
        <v>584</v>
      </c>
      <c r="D36" s="2">
        <v>0</v>
      </c>
      <c r="E36" s="2">
        <v>0</v>
      </c>
      <c r="F36" s="76" t="str">
        <f t="shared" ref="F36:F40" si="43">IF(D36=E36,"n/a",IF(OR(C36="battery electric vehicle",C36="natural gas vehicle",C36="plugin hybrid vehicle"),"s-curve","linear"))</f>
        <v>n/a</v>
      </c>
      <c r="G36" s="2"/>
      <c r="H36" s="2"/>
      <c r="I36" s="87">
        <f t="shared" si="0"/>
        <v>0</v>
      </c>
      <c r="J36" s="2">
        <f t="shared" ref="J36:AP36" si="44">IF($F36="s-curve",$D36+($E36-$D36)*$I$2/(1+EXP($I$3*(COUNT($I$7:J$7)+$I$4))),TREND($D36:$E36,$D$7:$E$7,J$7))</f>
        <v>0</v>
      </c>
      <c r="K36" s="2">
        <f t="shared" si="44"/>
        <v>0</v>
      </c>
      <c r="L36" s="2">
        <f t="shared" si="44"/>
        <v>0</v>
      </c>
      <c r="M36" s="2">
        <f t="shared" si="44"/>
        <v>0</v>
      </c>
      <c r="N36" s="2">
        <f t="shared" si="44"/>
        <v>0</v>
      </c>
      <c r="O36" s="2">
        <f t="shared" si="44"/>
        <v>0</v>
      </c>
      <c r="P36" s="2">
        <f t="shared" si="44"/>
        <v>0</v>
      </c>
      <c r="Q36" s="2">
        <f t="shared" si="44"/>
        <v>0</v>
      </c>
      <c r="R36" s="2">
        <f t="shared" si="44"/>
        <v>0</v>
      </c>
      <c r="S36" s="2">
        <f t="shared" si="44"/>
        <v>0</v>
      </c>
      <c r="T36" s="2">
        <f t="shared" si="44"/>
        <v>0</v>
      </c>
      <c r="U36" s="2">
        <f t="shared" si="44"/>
        <v>0</v>
      </c>
      <c r="V36" s="2">
        <f t="shared" si="44"/>
        <v>0</v>
      </c>
      <c r="W36" s="2">
        <f t="shared" si="44"/>
        <v>0</v>
      </c>
      <c r="X36" s="2">
        <f t="shared" si="44"/>
        <v>0</v>
      </c>
      <c r="Y36" s="2">
        <f t="shared" si="44"/>
        <v>0</v>
      </c>
      <c r="Z36" s="2">
        <f t="shared" si="44"/>
        <v>0</v>
      </c>
      <c r="AA36" s="2">
        <f t="shared" si="44"/>
        <v>0</v>
      </c>
      <c r="AB36" s="2">
        <f t="shared" si="44"/>
        <v>0</v>
      </c>
      <c r="AC36" s="2">
        <f t="shared" si="44"/>
        <v>0</v>
      </c>
      <c r="AD36" s="2">
        <f t="shared" si="44"/>
        <v>0</v>
      </c>
      <c r="AE36" s="2">
        <f t="shared" si="44"/>
        <v>0</v>
      </c>
      <c r="AF36" s="2">
        <f t="shared" si="44"/>
        <v>0</v>
      </c>
      <c r="AG36" s="2">
        <f t="shared" si="44"/>
        <v>0</v>
      </c>
      <c r="AH36" s="2">
        <f t="shared" si="44"/>
        <v>0</v>
      </c>
      <c r="AI36" s="2">
        <f t="shared" si="44"/>
        <v>0</v>
      </c>
      <c r="AJ36" s="2">
        <f t="shared" si="44"/>
        <v>0</v>
      </c>
      <c r="AK36" s="2">
        <f t="shared" si="44"/>
        <v>0</v>
      </c>
      <c r="AL36" s="2">
        <f t="shared" si="44"/>
        <v>0</v>
      </c>
      <c r="AM36" s="2">
        <f t="shared" si="44"/>
        <v>0</v>
      </c>
      <c r="AN36" s="2">
        <f t="shared" si="44"/>
        <v>0</v>
      </c>
      <c r="AO36" s="2">
        <f t="shared" si="44"/>
        <v>0</v>
      </c>
      <c r="AP36" s="2">
        <f t="shared" si="44"/>
        <v>0</v>
      </c>
    </row>
    <row r="37" spans="1:42" ht="15.75" customHeight="1" x14ac:dyDescent="0.45">
      <c r="A37" s="2"/>
      <c r="B37" s="2"/>
      <c r="C37" s="2" t="s">
        <v>585</v>
      </c>
      <c r="D37" s="2">
        <v>0</v>
      </c>
      <c r="E37" s="2">
        <v>0</v>
      </c>
      <c r="F37" s="76" t="str">
        <f t="shared" si="43"/>
        <v>n/a</v>
      </c>
      <c r="G37" s="2"/>
      <c r="H37" s="2"/>
      <c r="I37" s="87">
        <f t="shared" si="0"/>
        <v>0</v>
      </c>
      <c r="J37" s="2">
        <f t="shared" ref="J37:AP37" si="45">IF($F37="s-curve",$D37+($E37-$D37)*$I$2/(1+EXP($I$3*(COUNT($I$7:J$7)+$I$4))),TREND($D37:$E37,$D$7:$E$7,J$7))</f>
        <v>0</v>
      </c>
      <c r="K37" s="2">
        <f t="shared" si="45"/>
        <v>0</v>
      </c>
      <c r="L37" s="2">
        <f t="shared" si="45"/>
        <v>0</v>
      </c>
      <c r="M37" s="2">
        <f t="shared" si="45"/>
        <v>0</v>
      </c>
      <c r="N37" s="2">
        <f t="shared" si="45"/>
        <v>0</v>
      </c>
      <c r="O37" s="2">
        <f t="shared" si="45"/>
        <v>0</v>
      </c>
      <c r="P37" s="2">
        <f t="shared" si="45"/>
        <v>0</v>
      </c>
      <c r="Q37" s="2">
        <f t="shared" si="45"/>
        <v>0</v>
      </c>
      <c r="R37" s="2">
        <f t="shared" si="45"/>
        <v>0</v>
      </c>
      <c r="S37" s="2">
        <f t="shared" si="45"/>
        <v>0</v>
      </c>
      <c r="T37" s="2">
        <f t="shared" si="45"/>
        <v>0</v>
      </c>
      <c r="U37" s="2">
        <f t="shared" si="45"/>
        <v>0</v>
      </c>
      <c r="V37" s="2">
        <f t="shared" si="45"/>
        <v>0</v>
      </c>
      <c r="W37" s="2">
        <f t="shared" si="45"/>
        <v>0</v>
      </c>
      <c r="X37" s="2">
        <f t="shared" si="45"/>
        <v>0</v>
      </c>
      <c r="Y37" s="2">
        <f t="shared" si="45"/>
        <v>0</v>
      </c>
      <c r="Z37" s="2">
        <f t="shared" si="45"/>
        <v>0</v>
      </c>
      <c r="AA37" s="2">
        <f t="shared" si="45"/>
        <v>0</v>
      </c>
      <c r="AB37" s="2">
        <f t="shared" si="45"/>
        <v>0</v>
      </c>
      <c r="AC37" s="2">
        <f t="shared" si="45"/>
        <v>0</v>
      </c>
      <c r="AD37" s="2">
        <f t="shared" si="45"/>
        <v>0</v>
      </c>
      <c r="AE37" s="2">
        <f t="shared" si="45"/>
        <v>0</v>
      </c>
      <c r="AF37" s="2">
        <f t="shared" si="45"/>
        <v>0</v>
      </c>
      <c r="AG37" s="2">
        <f t="shared" si="45"/>
        <v>0</v>
      </c>
      <c r="AH37" s="2">
        <f t="shared" si="45"/>
        <v>0</v>
      </c>
      <c r="AI37" s="2">
        <f t="shared" si="45"/>
        <v>0</v>
      </c>
      <c r="AJ37" s="2">
        <f t="shared" si="45"/>
        <v>0</v>
      </c>
      <c r="AK37" s="2">
        <f t="shared" si="45"/>
        <v>0</v>
      </c>
      <c r="AL37" s="2">
        <f t="shared" si="45"/>
        <v>0</v>
      </c>
      <c r="AM37" s="2">
        <f t="shared" si="45"/>
        <v>0</v>
      </c>
      <c r="AN37" s="2">
        <f t="shared" si="45"/>
        <v>0</v>
      </c>
      <c r="AO37" s="2">
        <f t="shared" si="45"/>
        <v>0</v>
      </c>
      <c r="AP37" s="2">
        <f t="shared" si="45"/>
        <v>0</v>
      </c>
    </row>
    <row r="38" spans="1:42" ht="15.75" customHeight="1" x14ac:dyDescent="0.45">
      <c r="A38" s="2"/>
      <c r="B38" s="2"/>
      <c r="C38" s="2" t="s">
        <v>586</v>
      </c>
      <c r="D38" s="2">
        <v>0</v>
      </c>
      <c r="E38" s="2">
        <v>0</v>
      </c>
      <c r="F38" s="76" t="str">
        <f t="shared" si="43"/>
        <v>n/a</v>
      </c>
      <c r="G38" s="2"/>
      <c r="H38" s="2"/>
      <c r="I38" s="87">
        <f t="shared" si="0"/>
        <v>0</v>
      </c>
      <c r="J38" s="2">
        <f t="shared" ref="J38:AP38" si="46">IF($F38="s-curve",$D38+($E38-$D38)*$I$2/(1+EXP($I$3*(COUNT($I$7:J$7)+$I$4))),TREND($D38:$E38,$D$7:$E$7,J$7))</f>
        <v>0</v>
      </c>
      <c r="K38" s="2">
        <f t="shared" si="46"/>
        <v>0</v>
      </c>
      <c r="L38" s="2">
        <f t="shared" si="46"/>
        <v>0</v>
      </c>
      <c r="M38" s="2">
        <f t="shared" si="46"/>
        <v>0</v>
      </c>
      <c r="N38" s="2">
        <f t="shared" si="46"/>
        <v>0</v>
      </c>
      <c r="O38" s="2">
        <f t="shared" si="46"/>
        <v>0</v>
      </c>
      <c r="P38" s="2">
        <f t="shared" si="46"/>
        <v>0</v>
      </c>
      <c r="Q38" s="2">
        <f t="shared" si="46"/>
        <v>0</v>
      </c>
      <c r="R38" s="2">
        <f t="shared" si="46"/>
        <v>0</v>
      </c>
      <c r="S38" s="2">
        <f t="shared" si="46"/>
        <v>0</v>
      </c>
      <c r="T38" s="2">
        <f t="shared" si="46"/>
        <v>0</v>
      </c>
      <c r="U38" s="2">
        <f t="shared" si="46"/>
        <v>0</v>
      </c>
      <c r="V38" s="2">
        <f t="shared" si="46"/>
        <v>0</v>
      </c>
      <c r="W38" s="2">
        <f t="shared" si="46"/>
        <v>0</v>
      </c>
      <c r="X38" s="2">
        <f t="shared" si="46"/>
        <v>0</v>
      </c>
      <c r="Y38" s="2">
        <f t="shared" si="46"/>
        <v>0</v>
      </c>
      <c r="Z38" s="2">
        <f t="shared" si="46"/>
        <v>0</v>
      </c>
      <c r="AA38" s="2">
        <f t="shared" si="46"/>
        <v>0</v>
      </c>
      <c r="AB38" s="2">
        <f t="shared" si="46"/>
        <v>0</v>
      </c>
      <c r="AC38" s="2">
        <f t="shared" si="46"/>
        <v>0</v>
      </c>
      <c r="AD38" s="2">
        <f t="shared" si="46"/>
        <v>0</v>
      </c>
      <c r="AE38" s="2">
        <f t="shared" si="46"/>
        <v>0</v>
      </c>
      <c r="AF38" s="2">
        <f t="shared" si="46"/>
        <v>0</v>
      </c>
      <c r="AG38" s="2">
        <f t="shared" si="46"/>
        <v>0</v>
      </c>
      <c r="AH38" s="2">
        <f t="shared" si="46"/>
        <v>0</v>
      </c>
      <c r="AI38" s="2">
        <f t="shared" si="46"/>
        <v>0</v>
      </c>
      <c r="AJ38" s="2">
        <f t="shared" si="46"/>
        <v>0</v>
      </c>
      <c r="AK38" s="2">
        <f t="shared" si="46"/>
        <v>0</v>
      </c>
      <c r="AL38" s="2">
        <f t="shared" si="46"/>
        <v>0</v>
      </c>
      <c r="AM38" s="2">
        <f t="shared" si="46"/>
        <v>0</v>
      </c>
      <c r="AN38" s="2">
        <f t="shared" si="46"/>
        <v>0</v>
      </c>
      <c r="AO38" s="2">
        <f t="shared" si="46"/>
        <v>0</v>
      </c>
      <c r="AP38" s="2">
        <f t="shared" si="46"/>
        <v>0</v>
      </c>
    </row>
    <row r="39" spans="1:42" ht="15.75" customHeight="1" x14ac:dyDescent="0.45">
      <c r="A39" s="2"/>
      <c r="B39" s="2"/>
      <c r="C39" s="2" t="s">
        <v>587</v>
      </c>
      <c r="D39" s="2">
        <v>1</v>
      </c>
      <c r="E39" s="2">
        <v>1</v>
      </c>
      <c r="F39" s="76" t="str">
        <f t="shared" si="43"/>
        <v>n/a</v>
      </c>
      <c r="G39" s="2"/>
      <c r="H39" s="2"/>
      <c r="I39" s="87">
        <f t="shared" si="0"/>
        <v>1</v>
      </c>
      <c r="J39" s="2">
        <f t="shared" ref="J39:AP39" si="47">IF($F39="s-curve",$D39+($E39-$D39)*$I$2/(1+EXP($I$3*(COUNT($I$7:J$7)+$I$4))),TREND($D39:$E39,$D$7:$E$7,J$7))</f>
        <v>1</v>
      </c>
      <c r="K39" s="2">
        <f t="shared" si="47"/>
        <v>1</v>
      </c>
      <c r="L39" s="2">
        <f t="shared" si="47"/>
        <v>1</v>
      </c>
      <c r="M39" s="2">
        <f t="shared" si="47"/>
        <v>1</v>
      </c>
      <c r="N39" s="2">
        <f t="shared" si="47"/>
        <v>1</v>
      </c>
      <c r="O39" s="2">
        <f t="shared" si="47"/>
        <v>1</v>
      </c>
      <c r="P39" s="2">
        <f t="shared" si="47"/>
        <v>1</v>
      </c>
      <c r="Q39" s="2">
        <f t="shared" si="47"/>
        <v>1</v>
      </c>
      <c r="R39" s="2">
        <f t="shared" si="47"/>
        <v>1</v>
      </c>
      <c r="S39" s="2">
        <f t="shared" si="47"/>
        <v>1</v>
      </c>
      <c r="T39" s="2">
        <f t="shared" si="47"/>
        <v>1</v>
      </c>
      <c r="U39" s="2">
        <f t="shared" si="47"/>
        <v>1</v>
      </c>
      <c r="V39" s="2">
        <f t="shared" si="47"/>
        <v>1</v>
      </c>
      <c r="W39" s="2">
        <f t="shared" si="47"/>
        <v>1</v>
      </c>
      <c r="X39" s="2">
        <f t="shared" si="47"/>
        <v>1</v>
      </c>
      <c r="Y39" s="2">
        <f t="shared" si="47"/>
        <v>1</v>
      </c>
      <c r="Z39" s="2">
        <f t="shared" si="47"/>
        <v>1</v>
      </c>
      <c r="AA39" s="2">
        <f t="shared" si="47"/>
        <v>1</v>
      </c>
      <c r="AB39" s="2">
        <f t="shared" si="47"/>
        <v>1</v>
      </c>
      <c r="AC39" s="2">
        <f t="shared" si="47"/>
        <v>1</v>
      </c>
      <c r="AD39" s="2">
        <f t="shared" si="47"/>
        <v>1</v>
      </c>
      <c r="AE39" s="2">
        <f t="shared" si="47"/>
        <v>1</v>
      </c>
      <c r="AF39" s="2">
        <f t="shared" si="47"/>
        <v>1</v>
      </c>
      <c r="AG39" s="2">
        <f t="shared" si="47"/>
        <v>1</v>
      </c>
      <c r="AH39" s="2">
        <f t="shared" si="47"/>
        <v>1</v>
      </c>
      <c r="AI39" s="2">
        <f t="shared" si="47"/>
        <v>1</v>
      </c>
      <c r="AJ39" s="2">
        <f t="shared" si="47"/>
        <v>1</v>
      </c>
      <c r="AK39" s="2">
        <f t="shared" si="47"/>
        <v>1</v>
      </c>
      <c r="AL39" s="2">
        <f t="shared" si="47"/>
        <v>1</v>
      </c>
      <c r="AM39" s="2">
        <f t="shared" si="47"/>
        <v>1</v>
      </c>
      <c r="AN39" s="2">
        <f t="shared" si="47"/>
        <v>1</v>
      </c>
      <c r="AO39" s="2">
        <f t="shared" si="47"/>
        <v>1</v>
      </c>
      <c r="AP39" s="2">
        <f t="shared" si="47"/>
        <v>1</v>
      </c>
    </row>
    <row r="40" spans="1:42" ht="15.75" customHeight="1" x14ac:dyDescent="0.45">
      <c r="A40" s="2"/>
      <c r="B40" s="2"/>
      <c r="C40" s="2" t="s">
        <v>588</v>
      </c>
      <c r="D40" s="2">
        <v>0</v>
      </c>
      <c r="E40" s="2">
        <v>0</v>
      </c>
      <c r="F40" s="76" t="str">
        <f t="shared" si="43"/>
        <v>n/a</v>
      </c>
      <c r="G40" s="2"/>
      <c r="H40" s="2"/>
      <c r="I40" s="87">
        <f t="shared" si="0"/>
        <v>0</v>
      </c>
      <c r="J40" s="2">
        <f t="shared" ref="J40:AP40" si="48">IF($F40="s-curve",$D40+($E40-$D40)*$I$2/(1+EXP($I$3*(COUNT($I$7:J$7)+$I$4))),TREND($D40:$E40,$D$7:$E$7,J$7))</f>
        <v>0</v>
      </c>
      <c r="K40" s="2">
        <f t="shared" si="48"/>
        <v>0</v>
      </c>
      <c r="L40" s="2">
        <f t="shared" si="48"/>
        <v>0</v>
      </c>
      <c r="M40" s="2">
        <f t="shared" si="48"/>
        <v>0</v>
      </c>
      <c r="N40" s="2">
        <f t="shared" si="48"/>
        <v>0</v>
      </c>
      <c r="O40" s="2">
        <f t="shared" si="48"/>
        <v>0</v>
      </c>
      <c r="P40" s="2">
        <f t="shared" si="48"/>
        <v>0</v>
      </c>
      <c r="Q40" s="2">
        <f t="shared" si="48"/>
        <v>0</v>
      </c>
      <c r="R40" s="2">
        <f t="shared" si="48"/>
        <v>0</v>
      </c>
      <c r="S40" s="2">
        <f t="shared" si="48"/>
        <v>0</v>
      </c>
      <c r="T40" s="2">
        <f t="shared" si="48"/>
        <v>0</v>
      </c>
      <c r="U40" s="2">
        <f t="shared" si="48"/>
        <v>0</v>
      </c>
      <c r="V40" s="2">
        <f t="shared" si="48"/>
        <v>0</v>
      </c>
      <c r="W40" s="2">
        <f t="shared" si="48"/>
        <v>0</v>
      </c>
      <c r="X40" s="2">
        <f t="shared" si="48"/>
        <v>0</v>
      </c>
      <c r="Y40" s="2">
        <f t="shared" si="48"/>
        <v>0</v>
      </c>
      <c r="Z40" s="2">
        <f t="shared" si="48"/>
        <v>0</v>
      </c>
      <c r="AA40" s="2">
        <f t="shared" si="48"/>
        <v>0</v>
      </c>
      <c r="AB40" s="2">
        <f t="shared" si="48"/>
        <v>0</v>
      </c>
      <c r="AC40" s="2">
        <f t="shared" si="48"/>
        <v>0</v>
      </c>
      <c r="AD40" s="2">
        <f t="shared" si="48"/>
        <v>0</v>
      </c>
      <c r="AE40" s="2">
        <f t="shared" si="48"/>
        <v>0</v>
      </c>
      <c r="AF40" s="2">
        <f t="shared" si="48"/>
        <v>0</v>
      </c>
      <c r="AG40" s="2">
        <f t="shared" si="48"/>
        <v>0</v>
      </c>
      <c r="AH40" s="2">
        <f t="shared" si="48"/>
        <v>0</v>
      </c>
      <c r="AI40" s="2">
        <f t="shared" si="48"/>
        <v>0</v>
      </c>
      <c r="AJ40" s="2">
        <f t="shared" si="48"/>
        <v>0</v>
      </c>
      <c r="AK40" s="2">
        <f t="shared" si="48"/>
        <v>0</v>
      </c>
      <c r="AL40" s="2">
        <f t="shared" si="48"/>
        <v>0</v>
      </c>
      <c r="AM40" s="2">
        <f t="shared" si="48"/>
        <v>0</v>
      </c>
      <c r="AN40" s="2">
        <f t="shared" si="48"/>
        <v>0</v>
      </c>
      <c r="AO40" s="2">
        <f t="shared" si="48"/>
        <v>0</v>
      </c>
      <c r="AP40" s="2">
        <f t="shared" si="48"/>
        <v>0</v>
      </c>
    </row>
    <row r="41" spans="1:42" ht="15.75" customHeight="1" x14ac:dyDescent="0.45">
      <c r="A41" s="2"/>
      <c r="B41" s="2"/>
      <c r="C41" s="2" t="s">
        <v>589</v>
      </c>
      <c r="D41" s="2">
        <v>0</v>
      </c>
      <c r="E41" s="2">
        <v>0</v>
      </c>
      <c r="F41" s="76" t="str">
        <f t="shared" ref="F41:F42" si="49">IF(D41=E41,"n/a",IF(OR(C41="battery electric vehicle",C41="natural gas vehicle",C41="plugin hybrid vehicle",C41="hydrogen vehicle"),"s-curve","linear"))</f>
        <v>n/a</v>
      </c>
      <c r="G41" s="2"/>
      <c r="H41" s="2"/>
      <c r="I41" s="87">
        <f t="shared" si="0"/>
        <v>0</v>
      </c>
      <c r="J41" s="2">
        <f t="shared" ref="J41:AP41" si="50">IF($F41="s-curve",$D41+($E41-$D41)*$I$2/(1+EXP($I$3*(COUNT($I$7:J$7)+$I$4))),TREND($D41:$E41,$D$7:$E$7,J$7))</f>
        <v>0</v>
      </c>
      <c r="K41" s="2">
        <f t="shared" si="50"/>
        <v>0</v>
      </c>
      <c r="L41" s="2">
        <f t="shared" si="50"/>
        <v>0</v>
      </c>
      <c r="M41" s="2">
        <f t="shared" si="50"/>
        <v>0</v>
      </c>
      <c r="N41" s="2">
        <f t="shared" si="50"/>
        <v>0</v>
      </c>
      <c r="O41" s="2">
        <f t="shared" si="50"/>
        <v>0</v>
      </c>
      <c r="P41" s="2">
        <f t="shared" si="50"/>
        <v>0</v>
      </c>
      <c r="Q41" s="2">
        <f t="shared" si="50"/>
        <v>0</v>
      </c>
      <c r="R41" s="2">
        <f t="shared" si="50"/>
        <v>0</v>
      </c>
      <c r="S41" s="2">
        <f t="shared" si="50"/>
        <v>0</v>
      </c>
      <c r="T41" s="2">
        <f t="shared" si="50"/>
        <v>0</v>
      </c>
      <c r="U41" s="2">
        <f t="shared" si="50"/>
        <v>0</v>
      </c>
      <c r="V41" s="2">
        <f t="shared" si="50"/>
        <v>0</v>
      </c>
      <c r="W41" s="2">
        <f t="shared" si="50"/>
        <v>0</v>
      </c>
      <c r="X41" s="2">
        <f t="shared" si="50"/>
        <v>0</v>
      </c>
      <c r="Y41" s="2">
        <f t="shared" si="50"/>
        <v>0</v>
      </c>
      <c r="Z41" s="2">
        <f t="shared" si="50"/>
        <v>0</v>
      </c>
      <c r="AA41" s="2">
        <f t="shared" si="50"/>
        <v>0</v>
      </c>
      <c r="AB41" s="2">
        <f t="shared" si="50"/>
        <v>0</v>
      </c>
      <c r="AC41" s="2">
        <f t="shared" si="50"/>
        <v>0</v>
      </c>
      <c r="AD41" s="2">
        <f t="shared" si="50"/>
        <v>0</v>
      </c>
      <c r="AE41" s="2">
        <f t="shared" si="50"/>
        <v>0</v>
      </c>
      <c r="AF41" s="2">
        <f t="shared" si="50"/>
        <v>0</v>
      </c>
      <c r="AG41" s="2">
        <f t="shared" si="50"/>
        <v>0</v>
      </c>
      <c r="AH41" s="2">
        <f t="shared" si="50"/>
        <v>0</v>
      </c>
      <c r="AI41" s="2">
        <f t="shared" si="50"/>
        <v>0</v>
      </c>
      <c r="AJ41" s="2">
        <f t="shared" si="50"/>
        <v>0</v>
      </c>
      <c r="AK41" s="2">
        <f t="shared" si="50"/>
        <v>0</v>
      </c>
      <c r="AL41" s="2">
        <f t="shared" si="50"/>
        <v>0</v>
      </c>
      <c r="AM41" s="2">
        <f t="shared" si="50"/>
        <v>0</v>
      </c>
      <c r="AN41" s="2">
        <f t="shared" si="50"/>
        <v>0</v>
      </c>
      <c r="AO41" s="2">
        <f t="shared" si="50"/>
        <v>0</v>
      </c>
      <c r="AP41" s="2">
        <f t="shared" si="50"/>
        <v>0</v>
      </c>
    </row>
    <row r="42" spans="1:42" ht="15.75" customHeight="1" x14ac:dyDescent="0.45">
      <c r="A42" s="88"/>
      <c r="B42" s="88"/>
      <c r="C42" s="88" t="s">
        <v>590</v>
      </c>
      <c r="D42" s="88">
        <v>0</v>
      </c>
      <c r="E42" s="88">
        <v>0</v>
      </c>
      <c r="F42" s="90" t="str">
        <f t="shared" si="49"/>
        <v>n/a</v>
      </c>
      <c r="G42" s="2"/>
      <c r="H42" s="2"/>
      <c r="I42" s="87">
        <f t="shared" si="0"/>
        <v>0</v>
      </c>
      <c r="J42" s="2">
        <f t="shared" ref="J42:AP42" si="51">IF($F42="s-curve",$D42+($E42-$D42)*$I$2/(1+EXP($I$3*(COUNT($I$7:J$7)+$I$4))),TREND($D42:$E42,$D$7:$E$7,J$7))</f>
        <v>0</v>
      </c>
      <c r="K42" s="2">
        <f t="shared" si="51"/>
        <v>0</v>
      </c>
      <c r="L42" s="2">
        <f t="shared" si="51"/>
        <v>0</v>
      </c>
      <c r="M42" s="2">
        <f t="shared" si="51"/>
        <v>0</v>
      </c>
      <c r="N42" s="2">
        <f t="shared" si="51"/>
        <v>0</v>
      </c>
      <c r="O42" s="2">
        <f t="shared" si="51"/>
        <v>0</v>
      </c>
      <c r="P42" s="2">
        <f t="shared" si="51"/>
        <v>0</v>
      </c>
      <c r="Q42" s="2">
        <f t="shared" si="51"/>
        <v>0</v>
      </c>
      <c r="R42" s="2">
        <f t="shared" si="51"/>
        <v>0</v>
      </c>
      <c r="S42" s="2">
        <f t="shared" si="51"/>
        <v>0</v>
      </c>
      <c r="T42" s="2">
        <f t="shared" si="51"/>
        <v>0</v>
      </c>
      <c r="U42" s="2">
        <f t="shared" si="51"/>
        <v>0</v>
      </c>
      <c r="V42" s="2">
        <f t="shared" si="51"/>
        <v>0</v>
      </c>
      <c r="W42" s="2">
        <f t="shared" si="51"/>
        <v>0</v>
      </c>
      <c r="X42" s="2">
        <f t="shared" si="51"/>
        <v>0</v>
      </c>
      <c r="Y42" s="2">
        <f t="shared" si="51"/>
        <v>0</v>
      </c>
      <c r="Z42" s="2">
        <f t="shared" si="51"/>
        <v>0</v>
      </c>
      <c r="AA42" s="2">
        <f t="shared" si="51"/>
        <v>0</v>
      </c>
      <c r="AB42" s="2">
        <f t="shared" si="51"/>
        <v>0</v>
      </c>
      <c r="AC42" s="2">
        <f t="shared" si="51"/>
        <v>0</v>
      </c>
      <c r="AD42" s="2">
        <f t="shared" si="51"/>
        <v>0</v>
      </c>
      <c r="AE42" s="2">
        <f t="shared" si="51"/>
        <v>0</v>
      </c>
      <c r="AF42" s="2">
        <f t="shared" si="51"/>
        <v>0</v>
      </c>
      <c r="AG42" s="2">
        <f t="shared" si="51"/>
        <v>0</v>
      </c>
      <c r="AH42" s="2">
        <f t="shared" si="51"/>
        <v>0</v>
      </c>
      <c r="AI42" s="2">
        <f t="shared" si="51"/>
        <v>0</v>
      </c>
      <c r="AJ42" s="2">
        <f t="shared" si="51"/>
        <v>0</v>
      </c>
      <c r="AK42" s="2">
        <f t="shared" si="51"/>
        <v>0</v>
      </c>
      <c r="AL42" s="2">
        <f t="shared" si="51"/>
        <v>0</v>
      </c>
      <c r="AM42" s="2">
        <f t="shared" si="51"/>
        <v>0</v>
      </c>
      <c r="AN42" s="2">
        <f t="shared" si="51"/>
        <v>0</v>
      </c>
      <c r="AO42" s="2">
        <f t="shared" si="51"/>
        <v>0</v>
      </c>
      <c r="AP42" s="2">
        <f t="shared" si="51"/>
        <v>0</v>
      </c>
    </row>
    <row r="43" spans="1:42" ht="15.75" customHeight="1" x14ac:dyDescent="0.45">
      <c r="A43" s="2" t="s">
        <v>593</v>
      </c>
      <c r="B43" s="2" t="s">
        <v>646</v>
      </c>
      <c r="C43" s="2" t="s">
        <v>584</v>
      </c>
      <c r="D43" s="2">
        <v>0</v>
      </c>
      <c r="E43" s="2">
        <v>0</v>
      </c>
      <c r="F43" s="76" t="str">
        <f t="shared" ref="F43:F47" si="52">IF(D43=E43,"n/a",IF(OR(C43="battery electric vehicle",C43="natural gas vehicle",C43="plugin hybrid vehicle"),"s-curve","linear"))</f>
        <v>n/a</v>
      </c>
      <c r="G43" s="2"/>
      <c r="H43" s="2"/>
      <c r="I43" s="87">
        <f t="shared" si="0"/>
        <v>0</v>
      </c>
      <c r="J43" s="2">
        <f t="shared" ref="J43:AP43" si="53">IF($F43="s-curve",$D43+($E43-$D43)*$I$2/(1+EXP($I$3*(COUNT($I$7:J$7)+$I$4))),TREND($D43:$E43,$D$7:$E$7,J$7))</f>
        <v>0</v>
      </c>
      <c r="K43" s="2">
        <f t="shared" si="53"/>
        <v>0</v>
      </c>
      <c r="L43" s="2">
        <f t="shared" si="53"/>
        <v>0</v>
      </c>
      <c r="M43" s="2">
        <f t="shared" si="53"/>
        <v>0</v>
      </c>
      <c r="N43" s="2">
        <f t="shared" si="53"/>
        <v>0</v>
      </c>
      <c r="O43" s="2">
        <f t="shared" si="53"/>
        <v>0</v>
      </c>
      <c r="P43" s="2">
        <f t="shared" si="53"/>
        <v>0</v>
      </c>
      <c r="Q43" s="2">
        <f t="shared" si="53"/>
        <v>0</v>
      </c>
      <c r="R43" s="2">
        <f t="shared" si="53"/>
        <v>0</v>
      </c>
      <c r="S43" s="2">
        <f t="shared" si="53"/>
        <v>0</v>
      </c>
      <c r="T43" s="2">
        <f t="shared" si="53"/>
        <v>0</v>
      </c>
      <c r="U43" s="2">
        <f t="shared" si="53"/>
        <v>0</v>
      </c>
      <c r="V43" s="2">
        <f t="shared" si="53"/>
        <v>0</v>
      </c>
      <c r="W43" s="2">
        <f t="shared" si="53"/>
        <v>0</v>
      </c>
      <c r="X43" s="2">
        <f t="shared" si="53"/>
        <v>0</v>
      </c>
      <c r="Y43" s="2">
        <f t="shared" si="53"/>
        <v>0</v>
      </c>
      <c r="Z43" s="2">
        <f t="shared" si="53"/>
        <v>0</v>
      </c>
      <c r="AA43" s="2">
        <f t="shared" si="53"/>
        <v>0</v>
      </c>
      <c r="AB43" s="2">
        <f t="shared" si="53"/>
        <v>0</v>
      </c>
      <c r="AC43" s="2">
        <f t="shared" si="53"/>
        <v>0</v>
      </c>
      <c r="AD43" s="2">
        <f t="shared" si="53"/>
        <v>0</v>
      </c>
      <c r="AE43" s="2">
        <f t="shared" si="53"/>
        <v>0</v>
      </c>
      <c r="AF43" s="2">
        <f t="shared" si="53"/>
        <v>0</v>
      </c>
      <c r="AG43" s="2">
        <f t="shared" si="53"/>
        <v>0</v>
      </c>
      <c r="AH43" s="2">
        <f t="shared" si="53"/>
        <v>0</v>
      </c>
      <c r="AI43" s="2">
        <f t="shared" si="53"/>
        <v>0</v>
      </c>
      <c r="AJ43" s="2">
        <f t="shared" si="53"/>
        <v>0</v>
      </c>
      <c r="AK43" s="2">
        <f t="shared" si="53"/>
        <v>0</v>
      </c>
      <c r="AL43" s="2">
        <f t="shared" si="53"/>
        <v>0</v>
      </c>
      <c r="AM43" s="2">
        <f t="shared" si="53"/>
        <v>0</v>
      </c>
      <c r="AN43" s="2">
        <f t="shared" si="53"/>
        <v>0</v>
      </c>
      <c r="AO43" s="2">
        <f t="shared" si="53"/>
        <v>0</v>
      </c>
      <c r="AP43" s="2">
        <f t="shared" si="53"/>
        <v>0</v>
      </c>
    </row>
    <row r="44" spans="1:42" ht="15.75" customHeight="1" x14ac:dyDescent="0.45">
      <c r="A44" s="2"/>
      <c r="B44" s="2"/>
      <c r="C44" s="2" t="s">
        <v>585</v>
      </c>
      <c r="D44" s="2">
        <v>0</v>
      </c>
      <c r="E44" s="2">
        <v>0</v>
      </c>
      <c r="F44" s="76" t="str">
        <f t="shared" si="52"/>
        <v>n/a</v>
      </c>
      <c r="G44" s="2"/>
      <c r="H44" s="2"/>
      <c r="I44" s="87">
        <f t="shared" si="0"/>
        <v>0</v>
      </c>
      <c r="J44" s="2">
        <f t="shared" ref="J44:AP44" si="54">IF($F44="s-curve",$D44+($E44-$D44)*$I$2/(1+EXP($I$3*(COUNT($I$7:J$7)+$I$4))),TREND($D44:$E44,$D$7:$E$7,J$7))</f>
        <v>0</v>
      </c>
      <c r="K44" s="2">
        <f t="shared" si="54"/>
        <v>0</v>
      </c>
      <c r="L44" s="2">
        <f t="shared" si="54"/>
        <v>0</v>
      </c>
      <c r="M44" s="2">
        <f t="shared" si="54"/>
        <v>0</v>
      </c>
      <c r="N44" s="2">
        <f t="shared" si="54"/>
        <v>0</v>
      </c>
      <c r="O44" s="2">
        <f t="shared" si="54"/>
        <v>0</v>
      </c>
      <c r="P44" s="2">
        <f t="shared" si="54"/>
        <v>0</v>
      </c>
      <c r="Q44" s="2">
        <f t="shared" si="54"/>
        <v>0</v>
      </c>
      <c r="R44" s="2">
        <f t="shared" si="54"/>
        <v>0</v>
      </c>
      <c r="S44" s="2">
        <f t="shared" si="54"/>
        <v>0</v>
      </c>
      <c r="T44" s="2">
        <f t="shared" si="54"/>
        <v>0</v>
      </c>
      <c r="U44" s="2">
        <f t="shared" si="54"/>
        <v>0</v>
      </c>
      <c r="V44" s="2">
        <f t="shared" si="54"/>
        <v>0</v>
      </c>
      <c r="W44" s="2">
        <f t="shared" si="54"/>
        <v>0</v>
      </c>
      <c r="X44" s="2">
        <f t="shared" si="54"/>
        <v>0</v>
      </c>
      <c r="Y44" s="2">
        <f t="shared" si="54"/>
        <v>0</v>
      </c>
      <c r="Z44" s="2">
        <f t="shared" si="54"/>
        <v>0</v>
      </c>
      <c r="AA44" s="2">
        <f t="shared" si="54"/>
        <v>0</v>
      </c>
      <c r="AB44" s="2">
        <f t="shared" si="54"/>
        <v>0</v>
      </c>
      <c r="AC44" s="2">
        <f t="shared" si="54"/>
        <v>0</v>
      </c>
      <c r="AD44" s="2">
        <f t="shared" si="54"/>
        <v>0</v>
      </c>
      <c r="AE44" s="2">
        <f t="shared" si="54"/>
        <v>0</v>
      </c>
      <c r="AF44" s="2">
        <f t="shared" si="54"/>
        <v>0</v>
      </c>
      <c r="AG44" s="2">
        <f t="shared" si="54"/>
        <v>0</v>
      </c>
      <c r="AH44" s="2">
        <f t="shared" si="54"/>
        <v>0</v>
      </c>
      <c r="AI44" s="2">
        <f t="shared" si="54"/>
        <v>0</v>
      </c>
      <c r="AJ44" s="2">
        <f t="shared" si="54"/>
        <v>0</v>
      </c>
      <c r="AK44" s="2">
        <f t="shared" si="54"/>
        <v>0</v>
      </c>
      <c r="AL44" s="2">
        <f t="shared" si="54"/>
        <v>0</v>
      </c>
      <c r="AM44" s="2">
        <f t="shared" si="54"/>
        <v>0</v>
      </c>
      <c r="AN44" s="2">
        <f t="shared" si="54"/>
        <v>0</v>
      </c>
      <c r="AO44" s="2">
        <f t="shared" si="54"/>
        <v>0</v>
      </c>
      <c r="AP44" s="2">
        <f t="shared" si="54"/>
        <v>0</v>
      </c>
    </row>
    <row r="45" spans="1:42" ht="15.75" customHeight="1" x14ac:dyDescent="0.45">
      <c r="A45" s="2"/>
      <c r="B45" s="2"/>
      <c r="C45" s="2" t="s">
        <v>586</v>
      </c>
      <c r="D45" s="2">
        <v>0</v>
      </c>
      <c r="E45" s="2">
        <v>0</v>
      </c>
      <c r="F45" s="76" t="str">
        <f t="shared" si="52"/>
        <v>n/a</v>
      </c>
      <c r="G45" s="2"/>
      <c r="H45" s="2"/>
      <c r="I45" s="87">
        <f t="shared" si="0"/>
        <v>0</v>
      </c>
      <c r="J45" s="2">
        <f t="shared" ref="J45:AP45" si="55">IF($F45="s-curve",$D45+($E45-$D45)*$I$2/(1+EXP($I$3*(COUNT($I$7:J$7)+$I$4))),TREND($D45:$E45,$D$7:$E$7,J$7))</f>
        <v>0</v>
      </c>
      <c r="K45" s="2">
        <f t="shared" si="55"/>
        <v>0</v>
      </c>
      <c r="L45" s="2">
        <f t="shared" si="55"/>
        <v>0</v>
      </c>
      <c r="M45" s="2">
        <f t="shared" si="55"/>
        <v>0</v>
      </c>
      <c r="N45" s="2">
        <f t="shared" si="55"/>
        <v>0</v>
      </c>
      <c r="O45" s="2">
        <f t="shared" si="55"/>
        <v>0</v>
      </c>
      <c r="P45" s="2">
        <f t="shared" si="55"/>
        <v>0</v>
      </c>
      <c r="Q45" s="2">
        <f t="shared" si="55"/>
        <v>0</v>
      </c>
      <c r="R45" s="2">
        <f t="shared" si="55"/>
        <v>0</v>
      </c>
      <c r="S45" s="2">
        <f t="shared" si="55"/>
        <v>0</v>
      </c>
      <c r="T45" s="2">
        <f t="shared" si="55"/>
        <v>0</v>
      </c>
      <c r="U45" s="2">
        <f t="shared" si="55"/>
        <v>0</v>
      </c>
      <c r="V45" s="2">
        <f t="shared" si="55"/>
        <v>0</v>
      </c>
      <c r="W45" s="2">
        <f t="shared" si="55"/>
        <v>0</v>
      </c>
      <c r="X45" s="2">
        <f t="shared" si="55"/>
        <v>0</v>
      </c>
      <c r="Y45" s="2">
        <f t="shared" si="55"/>
        <v>0</v>
      </c>
      <c r="Z45" s="2">
        <f t="shared" si="55"/>
        <v>0</v>
      </c>
      <c r="AA45" s="2">
        <f t="shared" si="55"/>
        <v>0</v>
      </c>
      <c r="AB45" s="2">
        <f t="shared" si="55"/>
        <v>0</v>
      </c>
      <c r="AC45" s="2">
        <f t="shared" si="55"/>
        <v>0</v>
      </c>
      <c r="AD45" s="2">
        <f t="shared" si="55"/>
        <v>0</v>
      </c>
      <c r="AE45" s="2">
        <f t="shared" si="55"/>
        <v>0</v>
      </c>
      <c r="AF45" s="2">
        <f t="shared" si="55"/>
        <v>0</v>
      </c>
      <c r="AG45" s="2">
        <f t="shared" si="55"/>
        <v>0</v>
      </c>
      <c r="AH45" s="2">
        <f t="shared" si="55"/>
        <v>0</v>
      </c>
      <c r="AI45" s="2">
        <f t="shared" si="55"/>
        <v>0</v>
      </c>
      <c r="AJ45" s="2">
        <f t="shared" si="55"/>
        <v>0</v>
      </c>
      <c r="AK45" s="2">
        <f t="shared" si="55"/>
        <v>0</v>
      </c>
      <c r="AL45" s="2">
        <f t="shared" si="55"/>
        <v>0</v>
      </c>
      <c r="AM45" s="2">
        <f t="shared" si="55"/>
        <v>0</v>
      </c>
      <c r="AN45" s="2">
        <f t="shared" si="55"/>
        <v>0</v>
      </c>
      <c r="AO45" s="2">
        <f t="shared" si="55"/>
        <v>0</v>
      </c>
      <c r="AP45" s="2">
        <f t="shared" si="55"/>
        <v>0</v>
      </c>
    </row>
    <row r="46" spans="1:42" ht="15.75" customHeight="1" x14ac:dyDescent="0.45">
      <c r="A46" s="2"/>
      <c r="B46" s="2"/>
      <c r="C46" s="2" t="s">
        <v>587</v>
      </c>
      <c r="D46" s="2">
        <v>1</v>
      </c>
      <c r="E46" s="2">
        <v>1</v>
      </c>
      <c r="F46" s="76" t="str">
        <f t="shared" si="52"/>
        <v>n/a</v>
      </c>
      <c r="G46" s="2"/>
      <c r="H46" s="2"/>
      <c r="I46" s="87">
        <f t="shared" si="0"/>
        <v>1</v>
      </c>
      <c r="J46" s="2">
        <f t="shared" ref="J46:AP46" si="56">IF($F46="s-curve",$D46+($E46-$D46)*$I$2/(1+EXP($I$3*(COUNT($I$7:J$7)+$I$4))),TREND($D46:$E46,$D$7:$E$7,J$7))</f>
        <v>1</v>
      </c>
      <c r="K46" s="2">
        <f t="shared" si="56"/>
        <v>1</v>
      </c>
      <c r="L46" s="2">
        <f t="shared" si="56"/>
        <v>1</v>
      </c>
      <c r="M46" s="2">
        <f t="shared" si="56"/>
        <v>1</v>
      </c>
      <c r="N46" s="2">
        <f t="shared" si="56"/>
        <v>1</v>
      </c>
      <c r="O46" s="2">
        <f t="shared" si="56"/>
        <v>1</v>
      </c>
      <c r="P46" s="2">
        <f t="shared" si="56"/>
        <v>1</v>
      </c>
      <c r="Q46" s="2">
        <f t="shared" si="56"/>
        <v>1</v>
      </c>
      <c r="R46" s="2">
        <f t="shared" si="56"/>
        <v>1</v>
      </c>
      <c r="S46" s="2">
        <f t="shared" si="56"/>
        <v>1</v>
      </c>
      <c r="T46" s="2">
        <f t="shared" si="56"/>
        <v>1</v>
      </c>
      <c r="U46" s="2">
        <f t="shared" si="56"/>
        <v>1</v>
      </c>
      <c r="V46" s="2">
        <f t="shared" si="56"/>
        <v>1</v>
      </c>
      <c r="W46" s="2">
        <f t="shared" si="56"/>
        <v>1</v>
      </c>
      <c r="X46" s="2">
        <f t="shared" si="56"/>
        <v>1</v>
      </c>
      <c r="Y46" s="2">
        <f t="shared" si="56"/>
        <v>1</v>
      </c>
      <c r="Z46" s="2">
        <f t="shared" si="56"/>
        <v>1</v>
      </c>
      <c r="AA46" s="2">
        <f t="shared" si="56"/>
        <v>1</v>
      </c>
      <c r="AB46" s="2">
        <f t="shared" si="56"/>
        <v>1</v>
      </c>
      <c r="AC46" s="2">
        <f t="shared" si="56"/>
        <v>1</v>
      </c>
      <c r="AD46" s="2">
        <f t="shared" si="56"/>
        <v>1</v>
      </c>
      <c r="AE46" s="2">
        <f t="shared" si="56"/>
        <v>1</v>
      </c>
      <c r="AF46" s="2">
        <f t="shared" si="56"/>
        <v>1</v>
      </c>
      <c r="AG46" s="2">
        <f t="shared" si="56"/>
        <v>1</v>
      </c>
      <c r="AH46" s="2">
        <f t="shared" si="56"/>
        <v>1</v>
      </c>
      <c r="AI46" s="2">
        <f t="shared" si="56"/>
        <v>1</v>
      </c>
      <c r="AJ46" s="2">
        <f t="shared" si="56"/>
        <v>1</v>
      </c>
      <c r="AK46" s="2">
        <f t="shared" si="56"/>
        <v>1</v>
      </c>
      <c r="AL46" s="2">
        <f t="shared" si="56"/>
        <v>1</v>
      </c>
      <c r="AM46" s="2">
        <f t="shared" si="56"/>
        <v>1</v>
      </c>
      <c r="AN46" s="2">
        <f t="shared" si="56"/>
        <v>1</v>
      </c>
      <c r="AO46" s="2">
        <f t="shared" si="56"/>
        <v>1</v>
      </c>
      <c r="AP46" s="2">
        <f t="shared" si="56"/>
        <v>1</v>
      </c>
    </row>
    <row r="47" spans="1:42" ht="15.75" customHeight="1" x14ac:dyDescent="0.45">
      <c r="A47" s="2"/>
      <c r="B47" s="2"/>
      <c r="C47" s="2" t="s">
        <v>588</v>
      </c>
      <c r="D47" s="2">
        <v>0</v>
      </c>
      <c r="E47" s="2">
        <v>0</v>
      </c>
      <c r="F47" s="76" t="str">
        <f t="shared" si="52"/>
        <v>n/a</v>
      </c>
      <c r="G47" s="2"/>
      <c r="H47" s="2"/>
      <c r="I47" s="87">
        <f t="shared" si="0"/>
        <v>0</v>
      </c>
      <c r="J47" s="2">
        <f t="shared" ref="J47:AP47" si="57">IF($F47="s-curve",$D47+($E47-$D47)*$I$2/(1+EXP($I$3*(COUNT($I$7:J$7)+$I$4))),TREND($D47:$E47,$D$7:$E$7,J$7))</f>
        <v>0</v>
      </c>
      <c r="K47" s="2">
        <f t="shared" si="57"/>
        <v>0</v>
      </c>
      <c r="L47" s="2">
        <f t="shared" si="57"/>
        <v>0</v>
      </c>
      <c r="M47" s="2">
        <f t="shared" si="57"/>
        <v>0</v>
      </c>
      <c r="N47" s="2">
        <f t="shared" si="57"/>
        <v>0</v>
      </c>
      <c r="O47" s="2">
        <f t="shared" si="57"/>
        <v>0</v>
      </c>
      <c r="P47" s="2">
        <f t="shared" si="57"/>
        <v>0</v>
      </c>
      <c r="Q47" s="2">
        <f t="shared" si="57"/>
        <v>0</v>
      </c>
      <c r="R47" s="2">
        <f t="shared" si="57"/>
        <v>0</v>
      </c>
      <c r="S47" s="2">
        <f t="shared" si="57"/>
        <v>0</v>
      </c>
      <c r="T47" s="2">
        <f t="shared" si="57"/>
        <v>0</v>
      </c>
      <c r="U47" s="2">
        <f t="shared" si="57"/>
        <v>0</v>
      </c>
      <c r="V47" s="2">
        <f t="shared" si="57"/>
        <v>0</v>
      </c>
      <c r="W47" s="2">
        <f t="shared" si="57"/>
        <v>0</v>
      </c>
      <c r="X47" s="2">
        <f t="shared" si="57"/>
        <v>0</v>
      </c>
      <c r="Y47" s="2">
        <f t="shared" si="57"/>
        <v>0</v>
      </c>
      <c r="Z47" s="2">
        <f t="shared" si="57"/>
        <v>0</v>
      </c>
      <c r="AA47" s="2">
        <f t="shared" si="57"/>
        <v>0</v>
      </c>
      <c r="AB47" s="2">
        <f t="shared" si="57"/>
        <v>0</v>
      </c>
      <c r="AC47" s="2">
        <f t="shared" si="57"/>
        <v>0</v>
      </c>
      <c r="AD47" s="2">
        <f t="shared" si="57"/>
        <v>0</v>
      </c>
      <c r="AE47" s="2">
        <f t="shared" si="57"/>
        <v>0</v>
      </c>
      <c r="AF47" s="2">
        <f t="shared" si="57"/>
        <v>0</v>
      </c>
      <c r="AG47" s="2">
        <f t="shared" si="57"/>
        <v>0</v>
      </c>
      <c r="AH47" s="2">
        <f t="shared" si="57"/>
        <v>0</v>
      </c>
      <c r="AI47" s="2">
        <f t="shared" si="57"/>
        <v>0</v>
      </c>
      <c r="AJ47" s="2">
        <f t="shared" si="57"/>
        <v>0</v>
      </c>
      <c r="AK47" s="2">
        <f t="shared" si="57"/>
        <v>0</v>
      </c>
      <c r="AL47" s="2">
        <f t="shared" si="57"/>
        <v>0</v>
      </c>
      <c r="AM47" s="2">
        <f t="shared" si="57"/>
        <v>0</v>
      </c>
      <c r="AN47" s="2">
        <f t="shared" si="57"/>
        <v>0</v>
      </c>
      <c r="AO47" s="2">
        <f t="shared" si="57"/>
        <v>0</v>
      </c>
      <c r="AP47" s="2">
        <f t="shared" si="57"/>
        <v>0</v>
      </c>
    </row>
    <row r="48" spans="1:42" ht="15.75" customHeight="1" x14ac:dyDescent="0.45">
      <c r="A48" s="2"/>
      <c r="B48" s="2"/>
      <c r="C48" s="2" t="s">
        <v>589</v>
      </c>
      <c r="D48" s="2">
        <v>0</v>
      </c>
      <c r="E48" s="2">
        <v>0</v>
      </c>
      <c r="F48" s="76" t="str">
        <f t="shared" ref="F48:F49" si="58">IF(D48=E48,"n/a",IF(OR(C48="battery electric vehicle",C48="natural gas vehicle",C48="plugin hybrid vehicle",C48="hydrogen vehicle"),"s-curve","linear"))</f>
        <v>n/a</v>
      </c>
      <c r="G48" s="2"/>
      <c r="H48" s="2"/>
      <c r="I48" s="87">
        <f t="shared" si="0"/>
        <v>0</v>
      </c>
      <c r="J48" s="2">
        <f t="shared" ref="J48:AP48" si="59">IF($F48="s-curve",$D48+($E48-$D48)*$I$2/(1+EXP($I$3*(COUNT($I$7:J$7)+$I$4))),TREND($D48:$E48,$D$7:$E$7,J$7))</f>
        <v>0</v>
      </c>
      <c r="K48" s="2">
        <f t="shared" si="59"/>
        <v>0</v>
      </c>
      <c r="L48" s="2">
        <f t="shared" si="59"/>
        <v>0</v>
      </c>
      <c r="M48" s="2">
        <f t="shared" si="59"/>
        <v>0</v>
      </c>
      <c r="N48" s="2">
        <f t="shared" si="59"/>
        <v>0</v>
      </c>
      <c r="O48" s="2">
        <f t="shared" si="59"/>
        <v>0</v>
      </c>
      <c r="P48" s="2">
        <f t="shared" si="59"/>
        <v>0</v>
      </c>
      <c r="Q48" s="2">
        <f t="shared" si="59"/>
        <v>0</v>
      </c>
      <c r="R48" s="2">
        <f t="shared" si="59"/>
        <v>0</v>
      </c>
      <c r="S48" s="2">
        <f t="shared" si="59"/>
        <v>0</v>
      </c>
      <c r="T48" s="2">
        <f t="shared" si="59"/>
        <v>0</v>
      </c>
      <c r="U48" s="2">
        <f t="shared" si="59"/>
        <v>0</v>
      </c>
      <c r="V48" s="2">
        <f t="shared" si="59"/>
        <v>0</v>
      </c>
      <c r="W48" s="2">
        <f t="shared" si="59"/>
        <v>0</v>
      </c>
      <c r="X48" s="2">
        <f t="shared" si="59"/>
        <v>0</v>
      </c>
      <c r="Y48" s="2">
        <f t="shared" si="59"/>
        <v>0</v>
      </c>
      <c r="Z48" s="2">
        <f t="shared" si="59"/>
        <v>0</v>
      </c>
      <c r="AA48" s="2">
        <f t="shared" si="59"/>
        <v>0</v>
      </c>
      <c r="AB48" s="2">
        <f t="shared" si="59"/>
        <v>0</v>
      </c>
      <c r="AC48" s="2">
        <f t="shared" si="59"/>
        <v>0</v>
      </c>
      <c r="AD48" s="2">
        <f t="shared" si="59"/>
        <v>0</v>
      </c>
      <c r="AE48" s="2">
        <f t="shared" si="59"/>
        <v>0</v>
      </c>
      <c r="AF48" s="2">
        <f t="shared" si="59"/>
        <v>0</v>
      </c>
      <c r="AG48" s="2">
        <f t="shared" si="59"/>
        <v>0</v>
      </c>
      <c r="AH48" s="2">
        <f t="shared" si="59"/>
        <v>0</v>
      </c>
      <c r="AI48" s="2">
        <f t="shared" si="59"/>
        <v>0</v>
      </c>
      <c r="AJ48" s="2">
        <f t="shared" si="59"/>
        <v>0</v>
      </c>
      <c r="AK48" s="2">
        <f t="shared" si="59"/>
        <v>0</v>
      </c>
      <c r="AL48" s="2">
        <f t="shared" si="59"/>
        <v>0</v>
      </c>
      <c r="AM48" s="2">
        <f t="shared" si="59"/>
        <v>0</v>
      </c>
      <c r="AN48" s="2">
        <f t="shared" si="59"/>
        <v>0</v>
      </c>
      <c r="AO48" s="2">
        <f t="shared" si="59"/>
        <v>0</v>
      </c>
      <c r="AP48" s="2">
        <f t="shared" si="59"/>
        <v>0</v>
      </c>
    </row>
    <row r="49" spans="1:42" ht="15.75" customHeight="1" x14ac:dyDescent="0.45">
      <c r="A49" s="88"/>
      <c r="B49" s="88"/>
      <c r="C49" s="88" t="s">
        <v>590</v>
      </c>
      <c r="D49" s="88">
        <v>0</v>
      </c>
      <c r="E49" s="88">
        <v>0</v>
      </c>
      <c r="F49" s="90" t="str">
        <f t="shared" si="58"/>
        <v>n/a</v>
      </c>
      <c r="G49" s="2"/>
      <c r="H49" s="2"/>
      <c r="I49" s="87">
        <f t="shared" si="0"/>
        <v>0</v>
      </c>
      <c r="J49" s="2">
        <f t="shared" ref="J49:AP49" si="60">IF($F49="s-curve",$D49+($E49-$D49)*$I$2/(1+EXP($I$3*(COUNT($I$7:J$7)+$I$4))),TREND($D49:$E49,$D$7:$E$7,J$7))</f>
        <v>0</v>
      </c>
      <c r="K49" s="2">
        <f t="shared" si="60"/>
        <v>0</v>
      </c>
      <c r="L49" s="2">
        <f t="shared" si="60"/>
        <v>0</v>
      </c>
      <c r="M49" s="2">
        <f t="shared" si="60"/>
        <v>0</v>
      </c>
      <c r="N49" s="2">
        <f t="shared" si="60"/>
        <v>0</v>
      </c>
      <c r="O49" s="2">
        <f t="shared" si="60"/>
        <v>0</v>
      </c>
      <c r="P49" s="2">
        <f t="shared" si="60"/>
        <v>0</v>
      </c>
      <c r="Q49" s="2">
        <f t="shared" si="60"/>
        <v>0</v>
      </c>
      <c r="R49" s="2">
        <f t="shared" si="60"/>
        <v>0</v>
      </c>
      <c r="S49" s="2">
        <f t="shared" si="60"/>
        <v>0</v>
      </c>
      <c r="T49" s="2">
        <f t="shared" si="60"/>
        <v>0</v>
      </c>
      <c r="U49" s="2">
        <f t="shared" si="60"/>
        <v>0</v>
      </c>
      <c r="V49" s="2">
        <f t="shared" si="60"/>
        <v>0</v>
      </c>
      <c r="W49" s="2">
        <f t="shared" si="60"/>
        <v>0</v>
      </c>
      <c r="X49" s="2">
        <f t="shared" si="60"/>
        <v>0</v>
      </c>
      <c r="Y49" s="2">
        <f t="shared" si="60"/>
        <v>0</v>
      </c>
      <c r="Z49" s="2">
        <f t="shared" si="60"/>
        <v>0</v>
      </c>
      <c r="AA49" s="2">
        <f t="shared" si="60"/>
        <v>0</v>
      </c>
      <c r="AB49" s="2">
        <f t="shared" si="60"/>
        <v>0</v>
      </c>
      <c r="AC49" s="2">
        <f t="shared" si="60"/>
        <v>0</v>
      </c>
      <c r="AD49" s="2">
        <f t="shared" si="60"/>
        <v>0</v>
      </c>
      <c r="AE49" s="2">
        <f t="shared" si="60"/>
        <v>0</v>
      </c>
      <c r="AF49" s="2">
        <f t="shared" si="60"/>
        <v>0</v>
      </c>
      <c r="AG49" s="2">
        <f t="shared" si="60"/>
        <v>0</v>
      </c>
      <c r="AH49" s="2">
        <f t="shared" si="60"/>
        <v>0</v>
      </c>
      <c r="AI49" s="2">
        <f t="shared" si="60"/>
        <v>0</v>
      </c>
      <c r="AJ49" s="2">
        <f t="shared" si="60"/>
        <v>0</v>
      </c>
      <c r="AK49" s="2">
        <f t="shared" si="60"/>
        <v>0</v>
      </c>
      <c r="AL49" s="2">
        <f t="shared" si="60"/>
        <v>0</v>
      </c>
      <c r="AM49" s="2">
        <f t="shared" si="60"/>
        <v>0</v>
      </c>
      <c r="AN49" s="2">
        <f t="shared" si="60"/>
        <v>0</v>
      </c>
      <c r="AO49" s="2">
        <f t="shared" si="60"/>
        <v>0</v>
      </c>
      <c r="AP49" s="2">
        <f t="shared" si="60"/>
        <v>0</v>
      </c>
    </row>
    <row r="50" spans="1:42" ht="15.75" customHeight="1" x14ac:dyDescent="0.45">
      <c r="A50" s="2" t="s">
        <v>594</v>
      </c>
      <c r="B50" s="2" t="s">
        <v>645</v>
      </c>
      <c r="C50" s="2" t="s">
        <v>584</v>
      </c>
      <c r="D50" s="87">
        <f>'SYVbT-passenger'!B5/SUM('SYVbT-passenger'!B5:H5)</f>
        <v>0.75792830403758127</v>
      </c>
      <c r="E50" s="2">
        <f>Assumptions!A28</f>
        <v>0.8</v>
      </c>
      <c r="F50" s="76" t="str">
        <f t="shared" ref="F50:F54" si="61">IF(D50=E50,"n/a",IF(OR(C50="battery electric vehicle",C50="natural gas vehicle",C50="plugin hybrid vehicle"),"s-curve","linear"))</f>
        <v>s-curve</v>
      </c>
      <c r="G50" s="2"/>
      <c r="H50" s="2"/>
      <c r="I50" s="87">
        <f t="shared" si="0"/>
        <v>0.75792830403758127</v>
      </c>
      <c r="J50" s="87">
        <f t="shared" ref="J50:AP50" si="62">IF($F50="s-curve",$D50+($E50-$D50)*$I$2/(1+EXP($I$3*(COUNT($I$7:J$7)+$I$4))),TREND($D50:$E50,$D$7:$E$7,J$7))</f>
        <v>0.75839054334749212</v>
      </c>
      <c r="K50" s="87">
        <f t="shared" si="62"/>
        <v>0.75854987260711981</v>
      </c>
      <c r="L50" s="87">
        <f t="shared" si="62"/>
        <v>0.75876301934822676</v>
      </c>
      <c r="M50" s="87">
        <f t="shared" si="62"/>
        <v>0.7590472846648616</v>
      </c>
      <c r="N50" s="87">
        <f t="shared" si="62"/>
        <v>0.75942484429768131</v>
      </c>
      <c r="O50" s="87">
        <f t="shared" si="62"/>
        <v>0.75992359095466011</v>
      </c>
      <c r="P50" s="87">
        <f t="shared" si="62"/>
        <v>0.76057769992734436</v>
      </c>
      <c r="Q50" s="87">
        <f t="shared" si="62"/>
        <v>0.76142752043684814</v>
      </c>
      <c r="R50" s="87">
        <f t="shared" si="62"/>
        <v>0.76251819232938944</v>
      </c>
      <c r="S50" s="87">
        <f t="shared" si="62"/>
        <v>0.76389621891201998</v>
      </c>
      <c r="T50" s="87">
        <f t="shared" si="62"/>
        <v>0.7656032552109473</v>
      </c>
      <c r="U50" s="87">
        <f t="shared" si="62"/>
        <v>0.76766685896904563</v>
      </c>
      <c r="V50" s="87">
        <f t="shared" si="62"/>
        <v>0.77008914868092804</v>
      </c>
      <c r="W50" s="87">
        <f t="shared" si="62"/>
        <v>0.77283614418824997</v>
      </c>
      <c r="X50" s="87">
        <f t="shared" si="62"/>
        <v>0.77583222908481331</v>
      </c>
      <c r="Y50" s="87">
        <f t="shared" si="62"/>
        <v>0.77896415201879066</v>
      </c>
      <c r="Z50" s="87">
        <f t="shared" si="62"/>
        <v>0.78209607495276801</v>
      </c>
      <c r="AA50" s="87">
        <f t="shared" si="62"/>
        <v>0.78509215984933134</v>
      </c>
      <c r="AB50" s="87">
        <f t="shared" si="62"/>
        <v>0.78783915535665328</v>
      </c>
      <c r="AC50" s="87">
        <f t="shared" si="62"/>
        <v>0.79026144506853568</v>
      </c>
      <c r="AD50" s="87">
        <f t="shared" si="62"/>
        <v>0.79232504882663402</v>
      </c>
      <c r="AE50" s="87">
        <f t="shared" si="62"/>
        <v>0.79403208512556134</v>
      </c>
      <c r="AF50" s="87">
        <f t="shared" si="62"/>
        <v>0.79541011170819187</v>
      </c>
      <c r="AG50" s="87">
        <f t="shared" si="62"/>
        <v>0.79650078360073318</v>
      </c>
      <c r="AH50" s="87">
        <f t="shared" si="62"/>
        <v>0.79735060411023695</v>
      </c>
      <c r="AI50" s="87">
        <f t="shared" si="62"/>
        <v>0.7980047130829212</v>
      </c>
      <c r="AJ50" s="87">
        <f t="shared" si="62"/>
        <v>0.7985034597399</v>
      </c>
      <c r="AK50" s="87">
        <f t="shared" si="62"/>
        <v>0.79888101937271971</v>
      </c>
      <c r="AL50" s="87">
        <f t="shared" si="62"/>
        <v>0.79916528468935455</v>
      </c>
      <c r="AM50" s="87">
        <f t="shared" si="62"/>
        <v>0.7993784314304615</v>
      </c>
      <c r="AN50" s="87">
        <f t="shared" si="62"/>
        <v>0.79953776069008919</v>
      </c>
      <c r="AO50" s="87">
        <f t="shared" si="62"/>
        <v>0.79965658678817264</v>
      </c>
      <c r="AP50" s="87">
        <f t="shared" si="62"/>
        <v>0.79974505387405348</v>
      </c>
    </row>
    <row r="51" spans="1:42" ht="15.75" customHeight="1" x14ac:dyDescent="0.45">
      <c r="A51" s="2"/>
      <c r="B51" s="2"/>
      <c r="C51" s="2" t="s">
        <v>585</v>
      </c>
      <c r="D51" s="2">
        <v>0</v>
      </c>
      <c r="E51" s="2">
        <v>0</v>
      </c>
      <c r="F51" s="76" t="str">
        <f t="shared" si="61"/>
        <v>n/a</v>
      </c>
      <c r="G51" s="2"/>
      <c r="H51" s="2"/>
      <c r="I51" s="87">
        <f t="shared" si="0"/>
        <v>0</v>
      </c>
      <c r="J51" s="2">
        <f t="shared" ref="J51:AP51" si="63">IF($F51="s-curve",$D51+($E51-$D51)*$I$2/(1+EXP($I$3*(COUNT($I$7:J$7)+$I$4))),TREND($D51:$E51,$D$7:$E$7,J$7))</f>
        <v>0</v>
      </c>
      <c r="K51" s="2">
        <f t="shared" si="63"/>
        <v>0</v>
      </c>
      <c r="L51" s="2">
        <f t="shared" si="63"/>
        <v>0</v>
      </c>
      <c r="M51" s="2">
        <f t="shared" si="63"/>
        <v>0</v>
      </c>
      <c r="N51" s="2">
        <f t="shared" si="63"/>
        <v>0</v>
      </c>
      <c r="O51" s="2">
        <f t="shared" si="63"/>
        <v>0</v>
      </c>
      <c r="P51" s="2">
        <f t="shared" si="63"/>
        <v>0</v>
      </c>
      <c r="Q51" s="2">
        <f t="shared" si="63"/>
        <v>0</v>
      </c>
      <c r="R51" s="2">
        <f t="shared" si="63"/>
        <v>0</v>
      </c>
      <c r="S51" s="2">
        <f t="shared" si="63"/>
        <v>0</v>
      </c>
      <c r="T51" s="2">
        <f t="shared" si="63"/>
        <v>0</v>
      </c>
      <c r="U51" s="2">
        <f t="shared" si="63"/>
        <v>0</v>
      </c>
      <c r="V51" s="2">
        <f t="shared" si="63"/>
        <v>0</v>
      </c>
      <c r="W51" s="2">
        <f t="shared" si="63"/>
        <v>0</v>
      </c>
      <c r="X51" s="2">
        <f t="shared" si="63"/>
        <v>0</v>
      </c>
      <c r="Y51" s="2">
        <f t="shared" si="63"/>
        <v>0</v>
      </c>
      <c r="Z51" s="2">
        <f t="shared" si="63"/>
        <v>0</v>
      </c>
      <c r="AA51" s="2">
        <f t="shared" si="63"/>
        <v>0</v>
      </c>
      <c r="AB51" s="2">
        <f t="shared" si="63"/>
        <v>0</v>
      </c>
      <c r="AC51" s="2">
        <f t="shared" si="63"/>
        <v>0</v>
      </c>
      <c r="AD51" s="2">
        <f t="shared" si="63"/>
        <v>0</v>
      </c>
      <c r="AE51" s="2">
        <f t="shared" si="63"/>
        <v>0</v>
      </c>
      <c r="AF51" s="2">
        <f t="shared" si="63"/>
        <v>0</v>
      </c>
      <c r="AG51" s="2">
        <f t="shared" si="63"/>
        <v>0</v>
      </c>
      <c r="AH51" s="2">
        <f t="shared" si="63"/>
        <v>0</v>
      </c>
      <c r="AI51" s="2">
        <f t="shared" si="63"/>
        <v>0</v>
      </c>
      <c r="AJ51" s="2">
        <f t="shared" si="63"/>
        <v>0</v>
      </c>
      <c r="AK51" s="2">
        <f t="shared" si="63"/>
        <v>0</v>
      </c>
      <c r="AL51" s="2">
        <f t="shared" si="63"/>
        <v>0</v>
      </c>
      <c r="AM51" s="2">
        <f t="shared" si="63"/>
        <v>0</v>
      </c>
      <c r="AN51" s="2">
        <f t="shared" si="63"/>
        <v>0</v>
      </c>
      <c r="AO51" s="2">
        <f t="shared" si="63"/>
        <v>0</v>
      </c>
      <c r="AP51" s="2">
        <f t="shared" si="63"/>
        <v>0</v>
      </c>
    </row>
    <row r="52" spans="1:42" ht="15.75" customHeight="1" x14ac:dyDescent="0.45">
      <c r="A52" s="2"/>
      <c r="B52" s="2"/>
      <c r="C52" s="2" t="s">
        <v>586</v>
      </c>
      <c r="D52" s="2">
        <v>0</v>
      </c>
      <c r="E52" s="2">
        <v>0</v>
      </c>
      <c r="F52" s="76" t="str">
        <f t="shared" si="61"/>
        <v>n/a</v>
      </c>
      <c r="G52" s="2"/>
      <c r="H52" s="2"/>
      <c r="I52" s="87">
        <f t="shared" si="0"/>
        <v>0</v>
      </c>
      <c r="J52" s="2">
        <f t="shared" ref="J52:AP52" si="64">IF($F52="s-curve",$D52+($E52-$D52)*$I$2/(1+EXP($I$3*(COUNT($I$7:J$7)+$I$4))),TREND($D52:$E52,$D$7:$E$7,J$7))</f>
        <v>0</v>
      </c>
      <c r="K52" s="2">
        <f t="shared" si="64"/>
        <v>0</v>
      </c>
      <c r="L52" s="2">
        <f t="shared" si="64"/>
        <v>0</v>
      </c>
      <c r="M52" s="2">
        <f t="shared" si="64"/>
        <v>0</v>
      </c>
      <c r="N52" s="2">
        <f t="shared" si="64"/>
        <v>0</v>
      </c>
      <c r="O52" s="2">
        <f t="shared" si="64"/>
        <v>0</v>
      </c>
      <c r="P52" s="2">
        <f t="shared" si="64"/>
        <v>0</v>
      </c>
      <c r="Q52" s="2">
        <f t="shared" si="64"/>
        <v>0</v>
      </c>
      <c r="R52" s="2">
        <f t="shared" si="64"/>
        <v>0</v>
      </c>
      <c r="S52" s="2">
        <f t="shared" si="64"/>
        <v>0</v>
      </c>
      <c r="T52" s="2">
        <f t="shared" si="64"/>
        <v>0</v>
      </c>
      <c r="U52" s="2">
        <f t="shared" si="64"/>
        <v>0</v>
      </c>
      <c r="V52" s="2">
        <f t="shared" si="64"/>
        <v>0</v>
      </c>
      <c r="W52" s="2">
        <f t="shared" si="64"/>
        <v>0</v>
      </c>
      <c r="X52" s="2">
        <f t="shared" si="64"/>
        <v>0</v>
      </c>
      <c r="Y52" s="2">
        <f t="shared" si="64"/>
        <v>0</v>
      </c>
      <c r="Z52" s="2">
        <f t="shared" si="64"/>
        <v>0</v>
      </c>
      <c r="AA52" s="2">
        <f t="shared" si="64"/>
        <v>0</v>
      </c>
      <c r="AB52" s="2">
        <f t="shared" si="64"/>
        <v>0</v>
      </c>
      <c r="AC52" s="2">
        <f t="shared" si="64"/>
        <v>0</v>
      </c>
      <c r="AD52" s="2">
        <f t="shared" si="64"/>
        <v>0</v>
      </c>
      <c r="AE52" s="2">
        <f t="shared" si="64"/>
        <v>0</v>
      </c>
      <c r="AF52" s="2">
        <f t="shared" si="64"/>
        <v>0</v>
      </c>
      <c r="AG52" s="2">
        <f t="shared" si="64"/>
        <v>0</v>
      </c>
      <c r="AH52" s="2">
        <f t="shared" si="64"/>
        <v>0</v>
      </c>
      <c r="AI52" s="2">
        <f t="shared" si="64"/>
        <v>0</v>
      </c>
      <c r="AJ52" s="2">
        <f t="shared" si="64"/>
        <v>0</v>
      </c>
      <c r="AK52" s="2">
        <f t="shared" si="64"/>
        <v>0</v>
      </c>
      <c r="AL52" s="2">
        <f t="shared" si="64"/>
        <v>0</v>
      </c>
      <c r="AM52" s="2">
        <f t="shared" si="64"/>
        <v>0</v>
      </c>
      <c r="AN52" s="2">
        <f t="shared" si="64"/>
        <v>0</v>
      </c>
      <c r="AO52" s="2">
        <f t="shared" si="64"/>
        <v>0</v>
      </c>
      <c r="AP52" s="2">
        <f t="shared" si="64"/>
        <v>0</v>
      </c>
    </row>
    <row r="53" spans="1:42" ht="15.75" customHeight="1" x14ac:dyDescent="0.45">
      <c r="A53" s="2"/>
      <c r="B53" s="2"/>
      <c r="C53" s="2" t="s">
        <v>587</v>
      </c>
      <c r="D53" s="87">
        <f>'SYVbT-passenger'!E5/SUM('SYVbT-passenger'!B5:H5)</f>
        <v>0.24207169596241879</v>
      </c>
      <c r="E53" s="2">
        <f>Assumptions!A28</f>
        <v>0.8</v>
      </c>
      <c r="F53" s="76" t="str">
        <f t="shared" si="61"/>
        <v>linear</v>
      </c>
      <c r="G53" s="2"/>
      <c r="H53" s="2"/>
      <c r="I53" s="87">
        <f t="shared" si="0"/>
        <v>0.24207169596241879</v>
      </c>
      <c r="J53" s="2">
        <f t="shared" ref="J53:AP53" si="65">IF($F53="s-curve",$D53+($E53-$D53)*$I$2/(1+EXP($I$3*(COUNT($I$7:J$7)+$I$4))),TREND($D53:$E53,$D$7:$E$7,J$7))</f>
        <v>0.25897861426658864</v>
      </c>
      <c r="K53" s="2">
        <f t="shared" si="65"/>
        <v>0.27588553257076143</v>
      </c>
      <c r="L53" s="2">
        <f t="shared" si="65"/>
        <v>0.29279245087492711</v>
      </c>
      <c r="M53" s="2">
        <f t="shared" si="65"/>
        <v>0.3096993691790999</v>
      </c>
      <c r="N53" s="2">
        <f t="shared" si="65"/>
        <v>0.32660628748326559</v>
      </c>
      <c r="O53" s="2">
        <f t="shared" si="65"/>
        <v>0.34351320578743838</v>
      </c>
      <c r="P53" s="2">
        <f t="shared" si="65"/>
        <v>0.36042012409160407</v>
      </c>
      <c r="Q53" s="2">
        <f t="shared" si="65"/>
        <v>0.37732704239577686</v>
      </c>
      <c r="R53" s="2">
        <f t="shared" si="65"/>
        <v>0.39423396069994254</v>
      </c>
      <c r="S53" s="2">
        <f t="shared" si="65"/>
        <v>0.41114087900411533</v>
      </c>
      <c r="T53" s="2">
        <f t="shared" si="65"/>
        <v>0.42804779730828102</v>
      </c>
      <c r="U53" s="2">
        <f t="shared" si="65"/>
        <v>0.44495471561245381</v>
      </c>
      <c r="V53" s="2">
        <f t="shared" si="65"/>
        <v>0.4618616339166195</v>
      </c>
      <c r="W53" s="2">
        <f t="shared" si="65"/>
        <v>0.47876855222079229</v>
      </c>
      <c r="X53" s="2">
        <f t="shared" si="65"/>
        <v>0.49567547052495797</v>
      </c>
      <c r="Y53" s="2">
        <f t="shared" si="65"/>
        <v>0.51258238882913076</v>
      </c>
      <c r="Z53" s="2">
        <f t="shared" si="65"/>
        <v>0.52948930713329645</v>
      </c>
      <c r="AA53" s="2">
        <f t="shared" si="65"/>
        <v>0.54639622543746924</v>
      </c>
      <c r="AB53" s="2">
        <f t="shared" si="65"/>
        <v>0.56330314374163493</v>
      </c>
      <c r="AC53" s="2">
        <f t="shared" si="65"/>
        <v>0.58021006204580772</v>
      </c>
      <c r="AD53" s="2">
        <f t="shared" si="65"/>
        <v>0.5971169803499734</v>
      </c>
      <c r="AE53" s="2">
        <f t="shared" si="65"/>
        <v>0.61402389865414619</v>
      </c>
      <c r="AF53" s="2">
        <f t="shared" si="65"/>
        <v>0.63093081695831188</v>
      </c>
      <c r="AG53" s="2">
        <f t="shared" si="65"/>
        <v>0.64783773526248467</v>
      </c>
      <c r="AH53" s="2">
        <f t="shared" si="65"/>
        <v>0.66474465356665036</v>
      </c>
      <c r="AI53" s="2">
        <f t="shared" si="65"/>
        <v>0.68165157187082315</v>
      </c>
      <c r="AJ53" s="2">
        <f t="shared" si="65"/>
        <v>0.69855849017498883</v>
      </c>
      <c r="AK53" s="2">
        <f t="shared" si="65"/>
        <v>0.71546540847916162</v>
      </c>
      <c r="AL53" s="2">
        <f t="shared" si="65"/>
        <v>0.73237232678332731</v>
      </c>
      <c r="AM53" s="2">
        <f t="shared" si="65"/>
        <v>0.7492792450875001</v>
      </c>
      <c r="AN53" s="2">
        <f t="shared" si="65"/>
        <v>0.76618616339166579</v>
      </c>
      <c r="AO53" s="2">
        <f t="shared" si="65"/>
        <v>0.78309308169583147</v>
      </c>
      <c r="AP53" s="2">
        <f t="shared" si="65"/>
        <v>0.80000000000000426</v>
      </c>
    </row>
    <row r="54" spans="1:42" ht="15.75" customHeight="1" x14ac:dyDescent="0.45">
      <c r="A54" s="2"/>
      <c r="B54" s="2"/>
      <c r="C54" s="2" t="s">
        <v>588</v>
      </c>
      <c r="D54" s="2">
        <v>0</v>
      </c>
      <c r="E54" s="2">
        <v>0</v>
      </c>
      <c r="F54" s="76" t="str">
        <f t="shared" si="61"/>
        <v>n/a</v>
      </c>
      <c r="G54" s="2"/>
      <c r="H54" s="2"/>
      <c r="I54" s="87">
        <f t="shared" si="0"/>
        <v>0</v>
      </c>
      <c r="J54" s="2">
        <f t="shared" ref="J54:AP54" si="66">IF($F54="s-curve",$D54+($E54-$D54)*$I$2/(1+EXP($I$3*(COUNT($I$7:J$7)+$I$4))),TREND($D54:$E54,$D$7:$E$7,J$7))</f>
        <v>0</v>
      </c>
      <c r="K54" s="2">
        <f t="shared" si="66"/>
        <v>0</v>
      </c>
      <c r="L54" s="2">
        <f t="shared" si="66"/>
        <v>0</v>
      </c>
      <c r="M54" s="2">
        <f t="shared" si="66"/>
        <v>0</v>
      </c>
      <c r="N54" s="2">
        <f t="shared" si="66"/>
        <v>0</v>
      </c>
      <c r="O54" s="2">
        <f t="shared" si="66"/>
        <v>0</v>
      </c>
      <c r="P54" s="2">
        <f t="shared" si="66"/>
        <v>0</v>
      </c>
      <c r="Q54" s="2">
        <f t="shared" si="66"/>
        <v>0</v>
      </c>
      <c r="R54" s="2">
        <f t="shared" si="66"/>
        <v>0</v>
      </c>
      <c r="S54" s="2">
        <f t="shared" si="66"/>
        <v>0</v>
      </c>
      <c r="T54" s="2">
        <f t="shared" si="66"/>
        <v>0</v>
      </c>
      <c r="U54" s="2">
        <f t="shared" si="66"/>
        <v>0</v>
      </c>
      <c r="V54" s="2">
        <f t="shared" si="66"/>
        <v>0</v>
      </c>
      <c r="W54" s="2">
        <f t="shared" si="66"/>
        <v>0</v>
      </c>
      <c r="X54" s="2">
        <f t="shared" si="66"/>
        <v>0</v>
      </c>
      <c r="Y54" s="2">
        <f t="shared" si="66"/>
        <v>0</v>
      </c>
      <c r="Z54" s="2">
        <f t="shared" si="66"/>
        <v>0</v>
      </c>
      <c r="AA54" s="2">
        <f t="shared" si="66"/>
        <v>0</v>
      </c>
      <c r="AB54" s="2">
        <f t="shared" si="66"/>
        <v>0</v>
      </c>
      <c r="AC54" s="2">
        <f t="shared" si="66"/>
        <v>0</v>
      </c>
      <c r="AD54" s="2">
        <f t="shared" si="66"/>
        <v>0</v>
      </c>
      <c r="AE54" s="2">
        <f t="shared" si="66"/>
        <v>0</v>
      </c>
      <c r="AF54" s="2">
        <f t="shared" si="66"/>
        <v>0</v>
      </c>
      <c r="AG54" s="2">
        <f t="shared" si="66"/>
        <v>0</v>
      </c>
      <c r="AH54" s="2">
        <f t="shared" si="66"/>
        <v>0</v>
      </c>
      <c r="AI54" s="2">
        <f t="shared" si="66"/>
        <v>0</v>
      </c>
      <c r="AJ54" s="2">
        <f t="shared" si="66"/>
        <v>0</v>
      </c>
      <c r="AK54" s="2">
        <f t="shared" si="66"/>
        <v>0</v>
      </c>
      <c r="AL54" s="2">
        <f t="shared" si="66"/>
        <v>0</v>
      </c>
      <c r="AM54" s="2">
        <f t="shared" si="66"/>
        <v>0</v>
      </c>
      <c r="AN54" s="2">
        <f t="shared" si="66"/>
        <v>0</v>
      </c>
      <c r="AO54" s="2">
        <f t="shared" si="66"/>
        <v>0</v>
      </c>
      <c r="AP54" s="2">
        <f t="shared" si="66"/>
        <v>0</v>
      </c>
    </row>
    <row r="55" spans="1:42" ht="15.75" customHeight="1" x14ac:dyDescent="0.45">
      <c r="A55" s="2"/>
      <c r="B55" s="2"/>
      <c r="C55" s="2" t="s">
        <v>589</v>
      </c>
      <c r="D55" s="2">
        <v>0</v>
      </c>
      <c r="E55" s="2">
        <v>0</v>
      </c>
      <c r="F55" s="76" t="str">
        <f t="shared" ref="F55:F56" si="67">IF(D55=E55,"n/a",IF(OR(C55="battery electric vehicle",C55="natural gas vehicle",C55="plugin hybrid vehicle",C55="hydrogen vehicle"),"s-curve","linear"))</f>
        <v>n/a</v>
      </c>
      <c r="G55" s="2"/>
      <c r="H55" s="2"/>
      <c r="I55" s="87">
        <f t="shared" si="0"/>
        <v>0</v>
      </c>
      <c r="J55" s="2">
        <f t="shared" ref="J55:AP55" si="68">IF($F55="s-curve",$D55+($E55-$D55)*$I$2/(1+EXP($I$3*(COUNT($I$7:J$7)+$I$4))),TREND($D55:$E55,$D$7:$E$7,J$7))</f>
        <v>0</v>
      </c>
      <c r="K55" s="2">
        <f t="shared" si="68"/>
        <v>0</v>
      </c>
      <c r="L55" s="2">
        <f t="shared" si="68"/>
        <v>0</v>
      </c>
      <c r="M55" s="2">
        <f t="shared" si="68"/>
        <v>0</v>
      </c>
      <c r="N55" s="2">
        <f t="shared" si="68"/>
        <v>0</v>
      </c>
      <c r="O55" s="2">
        <f t="shared" si="68"/>
        <v>0</v>
      </c>
      <c r="P55" s="2">
        <f t="shared" si="68"/>
        <v>0</v>
      </c>
      <c r="Q55" s="2">
        <f t="shared" si="68"/>
        <v>0</v>
      </c>
      <c r="R55" s="2">
        <f t="shared" si="68"/>
        <v>0</v>
      </c>
      <c r="S55" s="2">
        <f t="shared" si="68"/>
        <v>0</v>
      </c>
      <c r="T55" s="2">
        <f t="shared" si="68"/>
        <v>0</v>
      </c>
      <c r="U55" s="2">
        <f t="shared" si="68"/>
        <v>0</v>
      </c>
      <c r="V55" s="2">
        <f t="shared" si="68"/>
        <v>0</v>
      </c>
      <c r="W55" s="2">
        <f t="shared" si="68"/>
        <v>0</v>
      </c>
      <c r="X55" s="2">
        <f t="shared" si="68"/>
        <v>0</v>
      </c>
      <c r="Y55" s="2">
        <f t="shared" si="68"/>
        <v>0</v>
      </c>
      <c r="Z55" s="2">
        <f t="shared" si="68"/>
        <v>0</v>
      </c>
      <c r="AA55" s="2">
        <f t="shared" si="68"/>
        <v>0</v>
      </c>
      <c r="AB55" s="2">
        <f t="shared" si="68"/>
        <v>0</v>
      </c>
      <c r="AC55" s="2">
        <f t="shared" si="68"/>
        <v>0</v>
      </c>
      <c r="AD55" s="2">
        <f t="shared" si="68"/>
        <v>0</v>
      </c>
      <c r="AE55" s="2">
        <f t="shared" si="68"/>
        <v>0</v>
      </c>
      <c r="AF55" s="2">
        <f t="shared" si="68"/>
        <v>0</v>
      </c>
      <c r="AG55" s="2">
        <f t="shared" si="68"/>
        <v>0</v>
      </c>
      <c r="AH55" s="2">
        <f t="shared" si="68"/>
        <v>0</v>
      </c>
      <c r="AI55" s="2">
        <f t="shared" si="68"/>
        <v>0</v>
      </c>
      <c r="AJ55" s="2">
        <f t="shared" si="68"/>
        <v>0</v>
      </c>
      <c r="AK55" s="2">
        <f t="shared" si="68"/>
        <v>0</v>
      </c>
      <c r="AL55" s="2">
        <f t="shared" si="68"/>
        <v>0</v>
      </c>
      <c r="AM55" s="2">
        <f t="shared" si="68"/>
        <v>0</v>
      </c>
      <c r="AN55" s="2">
        <f t="shared" si="68"/>
        <v>0</v>
      </c>
      <c r="AO55" s="2">
        <f t="shared" si="68"/>
        <v>0</v>
      </c>
      <c r="AP55" s="2">
        <f t="shared" si="68"/>
        <v>0</v>
      </c>
    </row>
    <row r="56" spans="1:42" ht="15.75" customHeight="1" x14ac:dyDescent="0.45">
      <c r="A56" s="88"/>
      <c r="B56" s="88"/>
      <c r="C56" s="88" t="s">
        <v>590</v>
      </c>
      <c r="D56" s="88">
        <v>0</v>
      </c>
      <c r="E56" s="88">
        <v>0</v>
      </c>
      <c r="F56" s="90" t="str">
        <f t="shared" si="67"/>
        <v>n/a</v>
      </c>
      <c r="G56" s="2"/>
      <c r="H56" s="2"/>
      <c r="I56" s="87">
        <f t="shared" si="0"/>
        <v>0</v>
      </c>
      <c r="J56" s="2">
        <f t="shared" ref="J56:AP56" si="69">IF($F56="s-curve",$D56+($E56-$D56)*$I$2/(1+EXP($I$3*(COUNT($I$7:J$7)+$I$4))),TREND($D56:$E56,$D$7:$E$7,J$7))</f>
        <v>0</v>
      </c>
      <c r="K56" s="2">
        <f t="shared" si="69"/>
        <v>0</v>
      </c>
      <c r="L56" s="2">
        <f t="shared" si="69"/>
        <v>0</v>
      </c>
      <c r="M56" s="2">
        <f t="shared" si="69"/>
        <v>0</v>
      </c>
      <c r="N56" s="2">
        <f t="shared" si="69"/>
        <v>0</v>
      </c>
      <c r="O56" s="2">
        <f t="shared" si="69"/>
        <v>0</v>
      </c>
      <c r="P56" s="2">
        <f t="shared" si="69"/>
        <v>0</v>
      </c>
      <c r="Q56" s="2">
        <f t="shared" si="69"/>
        <v>0</v>
      </c>
      <c r="R56" s="2">
        <f t="shared" si="69"/>
        <v>0</v>
      </c>
      <c r="S56" s="2">
        <f t="shared" si="69"/>
        <v>0</v>
      </c>
      <c r="T56" s="2">
        <f t="shared" si="69"/>
        <v>0</v>
      </c>
      <c r="U56" s="2">
        <f t="shared" si="69"/>
        <v>0</v>
      </c>
      <c r="V56" s="2">
        <f t="shared" si="69"/>
        <v>0</v>
      </c>
      <c r="W56" s="2">
        <f t="shared" si="69"/>
        <v>0</v>
      </c>
      <c r="X56" s="2">
        <f t="shared" si="69"/>
        <v>0</v>
      </c>
      <c r="Y56" s="2">
        <f t="shared" si="69"/>
        <v>0</v>
      </c>
      <c r="Z56" s="2">
        <f t="shared" si="69"/>
        <v>0</v>
      </c>
      <c r="AA56" s="2">
        <f t="shared" si="69"/>
        <v>0</v>
      </c>
      <c r="AB56" s="2">
        <f t="shared" si="69"/>
        <v>0</v>
      </c>
      <c r="AC56" s="2">
        <f t="shared" si="69"/>
        <v>0</v>
      </c>
      <c r="AD56" s="2">
        <f t="shared" si="69"/>
        <v>0</v>
      </c>
      <c r="AE56" s="2">
        <f t="shared" si="69"/>
        <v>0</v>
      </c>
      <c r="AF56" s="2">
        <f t="shared" si="69"/>
        <v>0</v>
      </c>
      <c r="AG56" s="2">
        <f t="shared" si="69"/>
        <v>0</v>
      </c>
      <c r="AH56" s="2">
        <f t="shared" si="69"/>
        <v>0</v>
      </c>
      <c r="AI56" s="2">
        <f t="shared" si="69"/>
        <v>0</v>
      </c>
      <c r="AJ56" s="2">
        <f t="shared" si="69"/>
        <v>0</v>
      </c>
      <c r="AK56" s="2">
        <f t="shared" si="69"/>
        <v>0</v>
      </c>
      <c r="AL56" s="2">
        <f t="shared" si="69"/>
        <v>0</v>
      </c>
      <c r="AM56" s="2">
        <f t="shared" si="69"/>
        <v>0</v>
      </c>
      <c r="AN56" s="2">
        <f t="shared" si="69"/>
        <v>0</v>
      </c>
      <c r="AO56" s="2">
        <f t="shared" si="69"/>
        <v>0</v>
      </c>
      <c r="AP56" s="2">
        <f t="shared" si="69"/>
        <v>0</v>
      </c>
    </row>
    <row r="57" spans="1:42" ht="15.75" customHeight="1" x14ac:dyDescent="0.45">
      <c r="A57" s="2" t="s">
        <v>594</v>
      </c>
      <c r="B57" s="2" t="s">
        <v>646</v>
      </c>
      <c r="C57" s="2" t="s">
        <v>584</v>
      </c>
      <c r="D57" s="2">
        <v>0</v>
      </c>
      <c r="E57" s="2">
        <v>0</v>
      </c>
      <c r="F57" s="76" t="str">
        <f t="shared" ref="F57:F61" si="70">IF(D57=E57,"n/a",IF(OR(C57="battery electric vehicle",C57="natural gas vehicle",C57="plugin hybrid vehicle"),"s-curve","linear"))</f>
        <v>n/a</v>
      </c>
      <c r="G57" s="2"/>
      <c r="H57" s="2"/>
      <c r="I57" s="87">
        <f t="shared" si="0"/>
        <v>0</v>
      </c>
      <c r="J57" s="2">
        <f t="shared" ref="J57:AP57" si="71">IF($F57="s-curve",$D57+($E57-$D57)*$I$2/(1+EXP($I$3*(COUNT($I$7:J$7)+$I$4))),TREND($D57:$E57,$D$7:$E$7,J$7))</f>
        <v>0</v>
      </c>
      <c r="K57" s="2">
        <f t="shared" si="71"/>
        <v>0</v>
      </c>
      <c r="L57" s="2">
        <f t="shared" si="71"/>
        <v>0</v>
      </c>
      <c r="M57" s="2">
        <f t="shared" si="71"/>
        <v>0</v>
      </c>
      <c r="N57" s="2">
        <f t="shared" si="71"/>
        <v>0</v>
      </c>
      <c r="O57" s="2">
        <f t="shared" si="71"/>
        <v>0</v>
      </c>
      <c r="P57" s="2">
        <f t="shared" si="71"/>
        <v>0</v>
      </c>
      <c r="Q57" s="2">
        <f t="shared" si="71"/>
        <v>0</v>
      </c>
      <c r="R57" s="2">
        <f t="shared" si="71"/>
        <v>0</v>
      </c>
      <c r="S57" s="2">
        <f t="shared" si="71"/>
        <v>0</v>
      </c>
      <c r="T57" s="2">
        <f t="shared" si="71"/>
        <v>0</v>
      </c>
      <c r="U57" s="2">
        <f t="shared" si="71"/>
        <v>0</v>
      </c>
      <c r="V57" s="2">
        <f t="shared" si="71"/>
        <v>0</v>
      </c>
      <c r="W57" s="2">
        <f t="shared" si="71"/>
        <v>0</v>
      </c>
      <c r="X57" s="2">
        <f t="shared" si="71"/>
        <v>0</v>
      </c>
      <c r="Y57" s="2">
        <f t="shared" si="71"/>
        <v>0</v>
      </c>
      <c r="Z57" s="2">
        <f t="shared" si="71"/>
        <v>0</v>
      </c>
      <c r="AA57" s="2">
        <f t="shared" si="71"/>
        <v>0</v>
      </c>
      <c r="AB57" s="2">
        <f t="shared" si="71"/>
        <v>0</v>
      </c>
      <c r="AC57" s="2">
        <f t="shared" si="71"/>
        <v>0</v>
      </c>
      <c r="AD57" s="2">
        <f t="shared" si="71"/>
        <v>0</v>
      </c>
      <c r="AE57" s="2">
        <f t="shared" si="71"/>
        <v>0</v>
      </c>
      <c r="AF57" s="2">
        <f t="shared" si="71"/>
        <v>0</v>
      </c>
      <c r="AG57" s="2">
        <f t="shared" si="71"/>
        <v>0</v>
      </c>
      <c r="AH57" s="2">
        <f t="shared" si="71"/>
        <v>0</v>
      </c>
      <c r="AI57" s="2">
        <f t="shared" si="71"/>
        <v>0</v>
      </c>
      <c r="AJ57" s="2">
        <f t="shared" si="71"/>
        <v>0</v>
      </c>
      <c r="AK57" s="2">
        <f t="shared" si="71"/>
        <v>0</v>
      </c>
      <c r="AL57" s="2">
        <f t="shared" si="71"/>
        <v>0</v>
      </c>
      <c r="AM57" s="2">
        <f t="shared" si="71"/>
        <v>0</v>
      </c>
      <c r="AN57" s="2">
        <f t="shared" si="71"/>
        <v>0</v>
      </c>
      <c r="AO57" s="2">
        <f t="shared" si="71"/>
        <v>0</v>
      </c>
      <c r="AP57" s="2">
        <f t="shared" si="71"/>
        <v>0</v>
      </c>
    </row>
    <row r="58" spans="1:42" ht="15.75" customHeight="1" x14ac:dyDescent="0.45">
      <c r="A58" s="2"/>
      <c r="B58" s="2"/>
      <c r="C58" s="2" t="s">
        <v>585</v>
      </c>
      <c r="D58" s="2">
        <v>0</v>
      </c>
      <c r="E58" s="2">
        <v>0</v>
      </c>
      <c r="F58" s="76" t="str">
        <f t="shared" si="70"/>
        <v>n/a</v>
      </c>
      <c r="G58" s="2"/>
      <c r="H58" s="2"/>
      <c r="I58" s="87">
        <f t="shared" si="0"/>
        <v>0</v>
      </c>
      <c r="J58" s="2">
        <f t="shared" ref="J58:AP58" si="72">IF($F58="s-curve",$D58+($E58-$D58)*$I$2/(1+EXP($I$3*(COUNT($I$7:J$7)+$I$4))),TREND($D58:$E58,$D$7:$E$7,J$7))</f>
        <v>0</v>
      </c>
      <c r="K58" s="2">
        <f t="shared" si="72"/>
        <v>0</v>
      </c>
      <c r="L58" s="2">
        <f t="shared" si="72"/>
        <v>0</v>
      </c>
      <c r="M58" s="2">
        <f t="shared" si="72"/>
        <v>0</v>
      </c>
      <c r="N58" s="2">
        <f t="shared" si="72"/>
        <v>0</v>
      </c>
      <c r="O58" s="2">
        <f t="shared" si="72"/>
        <v>0</v>
      </c>
      <c r="P58" s="2">
        <f t="shared" si="72"/>
        <v>0</v>
      </c>
      <c r="Q58" s="2">
        <f t="shared" si="72"/>
        <v>0</v>
      </c>
      <c r="R58" s="2">
        <f t="shared" si="72"/>
        <v>0</v>
      </c>
      <c r="S58" s="2">
        <f t="shared" si="72"/>
        <v>0</v>
      </c>
      <c r="T58" s="2">
        <f t="shared" si="72"/>
        <v>0</v>
      </c>
      <c r="U58" s="2">
        <f t="shared" si="72"/>
        <v>0</v>
      </c>
      <c r="V58" s="2">
        <f t="shared" si="72"/>
        <v>0</v>
      </c>
      <c r="W58" s="2">
        <f t="shared" si="72"/>
        <v>0</v>
      </c>
      <c r="X58" s="2">
        <f t="shared" si="72"/>
        <v>0</v>
      </c>
      <c r="Y58" s="2">
        <f t="shared" si="72"/>
        <v>0</v>
      </c>
      <c r="Z58" s="2">
        <f t="shared" si="72"/>
        <v>0</v>
      </c>
      <c r="AA58" s="2">
        <f t="shared" si="72"/>
        <v>0</v>
      </c>
      <c r="AB58" s="2">
        <f t="shared" si="72"/>
        <v>0</v>
      </c>
      <c r="AC58" s="2">
        <f t="shared" si="72"/>
        <v>0</v>
      </c>
      <c r="AD58" s="2">
        <f t="shared" si="72"/>
        <v>0</v>
      </c>
      <c r="AE58" s="2">
        <f t="shared" si="72"/>
        <v>0</v>
      </c>
      <c r="AF58" s="2">
        <f t="shared" si="72"/>
        <v>0</v>
      </c>
      <c r="AG58" s="2">
        <f t="shared" si="72"/>
        <v>0</v>
      </c>
      <c r="AH58" s="2">
        <f t="shared" si="72"/>
        <v>0</v>
      </c>
      <c r="AI58" s="2">
        <f t="shared" si="72"/>
        <v>0</v>
      </c>
      <c r="AJ58" s="2">
        <f t="shared" si="72"/>
        <v>0</v>
      </c>
      <c r="AK58" s="2">
        <f t="shared" si="72"/>
        <v>0</v>
      </c>
      <c r="AL58" s="2">
        <f t="shared" si="72"/>
        <v>0</v>
      </c>
      <c r="AM58" s="2">
        <f t="shared" si="72"/>
        <v>0</v>
      </c>
      <c r="AN58" s="2">
        <f t="shared" si="72"/>
        <v>0</v>
      </c>
      <c r="AO58" s="2">
        <f t="shared" si="72"/>
        <v>0</v>
      </c>
      <c r="AP58" s="2">
        <f t="shared" si="72"/>
        <v>0</v>
      </c>
    </row>
    <row r="59" spans="1:42" ht="15.75" customHeight="1" x14ac:dyDescent="0.45">
      <c r="A59" s="2"/>
      <c r="B59" s="2"/>
      <c r="C59" s="2" t="s">
        <v>586</v>
      </c>
      <c r="D59" s="2">
        <v>0</v>
      </c>
      <c r="E59" s="2">
        <v>0</v>
      </c>
      <c r="F59" s="76" t="str">
        <f t="shared" si="70"/>
        <v>n/a</v>
      </c>
      <c r="G59" s="2"/>
      <c r="H59" s="2"/>
      <c r="I59" s="87">
        <f t="shared" si="0"/>
        <v>0</v>
      </c>
      <c r="J59" s="2">
        <f t="shared" ref="J59:AP59" si="73">IF($F59="s-curve",$D59+($E59-$D59)*$I$2/(1+EXP($I$3*(COUNT($I$7:J$7)+$I$4))),TREND($D59:$E59,$D$7:$E$7,J$7))</f>
        <v>0</v>
      </c>
      <c r="K59" s="2">
        <f t="shared" si="73"/>
        <v>0</v>
      </c>
      <c r="L59" s="2">
        <f t="shared" si="73"/>
        <v>0</v>
      </c>
      <c r="M59" s="2">
        <f t="shared" si="73"/>
        <v>0</v>
      </c>
      <c r="N59" s="2">
        <f t="shared" si="73"/>
        <v>0</v>
      </c>
      <c r="O59" s="2">
        <f t="shared" si="73"/>
        <v>0</v>
      </c>
      <c r="P59" s="2">
        <f t="shared" si="73"/>
        <v>0</v>
      </c>
      <c r="Q59" s="2">
        <f t="shared" si="73"/>
        <v>0</v>
      </c>
      <c r="R59" s="2">
        <f t="shared" si="73"/>
        <v>0</v>
      </c>
      <c r="S59" s="2">
        <f t="shared" si="73"/>
        <v>0</v>
      </c>
      <c r="T59" s="2">
        <f t="shared" si="73"/>
        <v>0</v>
      </c>
      <c r="U59" s="2">
        <f t="shared" si="73"/>
        <v>0</v>
      </c>
      <c r="V59" s="2">
        <f t="shared" si="73"/>
        <v>0</v>
      </c>
      <c r="W59" s="2">
        <f t="shared" si="73"/>
        <v>0</v>
      </c>
      <c r="X59" s="2">
        <f t="shared" si="73"/>
        <v>0</v>
      </c>
      <c r="Y59" s="2">
        <f t="shared" si="73"/>
        <v>0</v>
      </c>
      <c r="Z59" s="2">
        <f t="shared" si="73"/>
        <v>0</v>
      </c>
      <c r="AA59" s="2">
        <f t="shared" si="73"/>
        <v>0</v>
      </c>
      <c r="AB59" s="2">
        <f t="shared" si="73"/>
        <v>0</v>
      </c>
      <c r="AC59" s="2">
        <f t="shared" si="73"/>
        <v>0</v>
      </c>
      <c r="AD59" s="2">
        <f t="shared" si="73"/>
        <v>0</v>
      </c>
      <c r="AE59" s="2">
        <f t="shared" si="73"/>
        <v>0</v>
      </c>
      <c r="AF59" s="2">
        <f t="shared" si="73"/>
        <v>0</v>
      </c>
      <c r="AG59" s="2">
        <f t="shared" si="73"/>
        <v>0</v>
      </c>
      <c r="AH59" s="2">
        <f t="shared" si="73"/>
        <v>0</v>
      </c>
      <c r="AI59" s="2">
        <f t="shared" si="73"/>
        <v>0</v>
      </c>
      <c r="AJ59" s="2">
        <f t="shared" si="73"/>
        <v>0</v>
      </c>
      <c r="AK59" s="2">
        <f t="shared" si="73"/>
        <v>0</v>
      </c>
      <c r="AL59" s="2">
        <f t="shared" si="73"/>
        <v>0</v>
      </c>
      <c r="AM59" s="2">
        <f t="shared" si="73"/>
        <v>0</v>
      </c>
      <c r="AN59" s="2">
        <f t="shared" si="73"/>
        <v>0</v>
      </c>
      <c r="AO59" s="2">
        <f t="shared" si="73"/>
        <v>0</v>
      </c>
      <c r="AP59" s="2">
        <f t="shared" si="73"/>
        <v>0</v>
      </c>
    </row>
    <row r="60" spans="1:42" ht="15.75" customHeight="1" x14ac:dyDescent="0.45">
      <c r="A60" s="2"/>
      <c r="B60" s="2"/>
      <c r="C60" s="2" t="s">
        <v>587</v>
      </c>
      <c r="D60" s="2">
        <v>1</v>
      </c>
      <c r="E60" s="2">
        <v>1</v>
      </c>
      <c r="F60" s="76" t="str">
        <f t="shared" si="70"/>
        <v>n/a</v>
      </c>
      <c r="G60" s="2"/>
      <c r="H60" s="2"/>
      <c r="I60" s="87">
        <f t="shared" si="0"/>
        <v>1</v>
      </c>
      <c r="J60" s="2">
        <f t="shared" ref="J60:AP60" si="74">IF($F60="s-curve",$D60+($E60-$D60)*$I$2/(1+EXP($I$3*(COUNT($I$7:J$7)+$I$4))),TREND($D60:$E60,$D$7:$E$7,J$7))</f>
        <v>1</v>
      </c>
      <c r="K60" s="2">
        <f t="shared" si="74"/>
        <v>1</v>
      </c>
      <c r="L60" s="2">
        <f t="shared" si="74"/>
        <v>1</v>
      </c>
      <c r="M60" s="2">
        <f t="shared" si="74"/>
        <v>1</v>
      </c>
      <c r="N60" s="2">
        <f t="shared" si="74"/>
        <v>1</v>
      </c>
      <c r="O60" s="2">
        <f t="shared" si="74"/>
        <v>1</v>
      </c>
      <c r="P60" s="2">
        <f t="shared" si="74"/>
        <v>1</v>
      </c>
      <c r="Q60" s="2">
        <f t="shared" si="74"/>
        <v>1</v>
      </c>
      <c r="R60" s="2">
        <f t="shared" si="74"/>
        <v>1</v>
      </c>
      <c r="S60" s="2">
        <f t="shared" si="74"/>
        <v>1</v>
      </c>
      <c r="T60" s="2">
        <f t="shared" si="74"/>
        <v>1</v>
      </c>
      <c r="U60" s="2">
        <f t="shared" si="74"/>
        <v>1</v>
      </c>
      <c r="V60" s="2">
        <f t="shared" si="74"/>
        <v>1</v>
      </c>
      <c r="W60" s="2">
        <f t="shared" si="74"/>
        <v>1</v>
      </c>
      <c r="X60" s="2">
        <f t="shared" si="74"/>
        <v>1</v>
      </c>
      <c r="Y60" s="2">
        <f t="shared" si="74"/>
        <v>1</v>
      </c>
      <c r="Z60" s="2">
        <f t="shared" si="74"/>
        <v>1</v>
      </c>
      <c r="AA60" s="2">
        <f t="shared" si="74"/>
        <v>1</v>
      </c>
      <c r="AB60" s="2">
        <f t="shared" si="74"/>
        <v>1</v>
      </c>
      <c r="AC60" s="2">
        <f t="shared" si="74"/>
        <v>1</v>
      </c>
      <c r="AD60" s="2">
        <f t="shared" si="74"/>
        <v>1</v>
      </c>
      <c r="AE60" s="2">
        <f t="shared" si="74"/>
        <v>1</v>
      </c>
      <c r="AF60" s="2">
        <f t="shared" si="74"/>
        <v>1</v>
      </c>
      <c r="AG60" s="2">
        <f t="shared" si="74"/>
        <v>1</v>
      </c>
      <c r="AH60" s="2">
        <f t="shared" si="74"/>
        <v>1</v>
      </c>
      <c r="AI60" s="2">
        <f t="shared" si="74"/>
        <v>1</v>
      </c>
      <c r="AJ60" s="2">
        <f t="shared" si="74"/>
        <v>1</v>
      </c>
      <c r="AK60" s="2">
        <f t="shared" si="74"/>
        <v>1</v>
      </c>
      <c r="AL60" s="2">
        <f t="shared" si="74"/>
        <v>1</v>
      </c>
      <c r="AM60" s="2">
        <f t="shared" si="74"/>
        <v>1</v>
      </c>
      <c r="AN60" s="2">
        <f t="shared" si="74"/>
        <v>1</v>
      </c>
      <c r="AO60" s="2">
        <f t="shared" si="74"/>
        <v>1</v>
      </c>
      <c r="AP60" s="2">
        <f t="shared" si="74"/>
        <v>1</v>
      </c>
    </row>
    <row r="61" spans="1:42" ht="15.75" customHeight="1" x14ac:dyDescent="0.45">
      <c r="A61" s="2"/>
      <c r="B61" s="2"/>
      <c r="C61" s="2" t="s">
        <v>588</v>
      </c>
      <c r="D61" s="2">
        <v>0</v>
      </c>
      <c r="E61" s="2">
        <v>0</v>
      </c>
      <c r="F61" s="76" t="str">
        <f t="shared" si="70"/>
        <v>n/a</v>
      </c>
      <c r="G61" s="2"/>
      <c r="H61" s="2"/>
      <c r="I61" s="87">
        <f t="shared" si="0"/>
        <v>0</v>
      </c>
      <c r="J61" s="2">
        <f t="shared" ref="J61:AP61" si="75">IF($F61="s-curve",$D61+($E61-$D61)*$I$2/(1+EXP($I$3*(COUNT($I$7:J$7)+$I$4))),TREND($D61:$E61,$D$7:$E$7,J$7))</f>
        <v>0</v>
      </c>
      <c r="K61" s="2">
        <f t="shared" si="75"/>
        <v>0</v>
      </c>
      <c r="L61" s="2">
        <f t="shared" si="75"/>
        <v>0</v>
      </c>
      <c r="M61" s="2">
        <f t="shared" si="75"/>
        <v>0</v>
      </c>
      <c r="N61" s="2">
        <f t="shared" si="75"/>
        <v>0</v>
      </c>
      <c r="O61" s="2">
        <f t="shared" si="75"/>
        <v>0</v>
      </c>
      <c r="P61" s="2">
        <f t="shared" si="75"/>
        <v>0</v>
      </c>
      <c r="Q61" s="2">
        <f t="shared" si="75"/>
        <v>0</v>
      </c>
      <c r="R61" s="2">
        <f t="shared" si="75"/>
        <v>0</v>
      </c>
      <c r="S61" s="2">
        <f t="shared" si="75"/>
        <v>0</v>
      </c>
      <c r="T61" s="2">
        <f t="shared" si="75"/>
        <v>0</v>
      </c>
      <c r="U61" s="2">
        <f t="shared" si="75"/>
        <v>0</v>
      </c>
      <c r="V61" s="2">
        <f t="shared" si="75"/>
        <v>0</v>
      </c>
      <c r="W61" s="2">
        <f t="shared" si="75"/>
        <v>0</v>
      </c>
      <c r="X61" s="2">
        <f t="shared" si="75"/>
        <v>0</v>
      </c>
      <c r="Y61" s="2">
        <f t="shared" si="75"/>
        <v>0</v>
      </c>
      <c r="Z61" s="2">
        <f t="shared" si="75"/>
        <v>0</v>
      </c>
      <c r="AA61" s="2">
        <f t="shared" si="75"/>
        <v>0</v>
      </c>
      <c r="AB61" s="2">
        <f t="shared" si="75"/>
        <v>0</v>
      </c>
      <c r="AC61" s="2">
        <f t="shared" si="75"/>
        <v>0</v>
      </c>
      <c r="AD61" s="2">
        <f t="shared" si="75"/>
        <v>0</v>
      </c>
      <c r="AE61" s="2">
        <f t="shared" si="75"/>
        <v>0</v>
      </c>
      <c r="AF61" s="2">
        <f t="shared" si="75"/>
        <v>0</v>
      </c>
      <c r="AG61" s="2">
        <f t="shared" si="75"/>
        <v>0</v>
      </c>
      <c r="AH61" s="2">
        <f t="shared" si="75"/>
        <v>0</v>
      </c>
      <c r="AI61" s="2">
        <f t="shared" si="75"/>
        <v>0</v>
      </c>
      <c r="AJ61" s="2">
        <f t="shared" si="75"/>
        <v>0</v>
      </c>
      <c r="AK61" s="2">
        <f t="shared" si="75"/>
        <v>0</v>
      </c>
      <c r="AL61" s="2">
        <f t="shared" si="75"/>
        <v>0</v>
      </c>
      <c r="AM61" s="2">
        <f t="shared" si="75"/>
        <v>0</v>
      </c>
      <c r="AN61" s="2">
        <f t="shared" si="75"/>
        <v>0</v>
      </c>
      <c r="AO61" s="2">
        <f t="shared" si="75"/>
        <v>0</v>
      </c>
      <c r="AP61" s="2">
        <f t="shared" si="75"/>
        <v>0</v>
      </c>
    </row>
    <row r="62" spans="1:42" ht="15.75" customHeight="1" x14ac:dyDescent="0.45">
      <c r="A62" s="2"/>
      <c r="B62" s="2"/>
      <c r="C62" s="2" t="s">
        <v>589</v>
      </c>
      <c r="D62" s="2">
        <v>0</v>
      </c>
      <c r="E62" s="2">
        <v>0</v>
      </c>
      <c r="F62" s="76" t="str">
        <f t="shared" ref="F62:F63" si="76">IF(D62=E62,"n/a",IF(OR(C62="battery electric vehicle",C62="natural gas vehicle",C62="plugin hybrid vehicle",C62="hydrogen vehicle"),"s-curve","linear"))</f>
        <v>n/a</v>
      </c>
      <c r="G62" s="2"/>
      <c r="H62" s="2"/>
      <c r="I62" s="87">
        <f t="shared" si="0"/>
        <v>0</v>
      </c>
      <c r="J62" s="2">
        <f t="shared" ref="J62:AP62" si="77">IF($F62="s-curve",$D62+($E62-$D62)*$I$2/(1+EXP($I$3*(COUNT($I$7:J$7)+$I$4))),TREND($D62:$E62,$D$7:$E$7,J$7))</f>
        <v>0</v>
      </c>
      <c r="K62" s="2">
        <f t="shared" si="77"/>
        <v>0</v>
      </c>
      <c r="L62" s="2">
        <f t="shared" si="77"/>
        <v>0</v>
      </c>
      <c r="M62" s="2">
        <f t="shared" si="77"/>
        <v>0</v>
      </c>
      <c r="N62" s="2">
        <f t="shared" si="77"/>
        <v>0</v>
      </c>
      <c r="O62" s="2">
        <f t="shared" si="77"/>
        <v>0</v>
      </c>
      <c r="P62" s="2">
        <f t="shared" si="77"/>
        <v>0</v>
      </c>
      <c r="Q62" s="2">
        <f t="shared" si="77"/>
        <v>0</v>
      </c>
      <c r="R62" s="2">
        <f t="shared" si="77"/>
        <v>0</v>
      </c>
      <c r="S62" s="2">
        <f t="shared" si="77"/>
        <v>0</v>
      </c>
      <c r="T62" s="2">
        <f t="shared" si="77"/>
        <v>0</v>
      </c>
      <c r="U62" s="2">
        <f t="shared" si="77"/>
        <v>0</v>
      </c>
      <c r="V62" s="2">
        <f t="shared" si="77"/>
        <v>0</v>
      </c>
      <c r="W62" s="2">
        <f t="shared" si="77"/>
        <v>0</v>
      </c>
      <c r="X62" s="2">
        <f t="shared" si="77"/>
        <v>0</v>
      </c>
      <c r="Y62" s="2">
        <f t="shared" si="77"/>
        <v>0</v>
      </c>
      <c r="Z62" s="2">
        <f t="shared" si="77"/>
        <v>0</v>
      </c>
      <c r="AA62" s="2">
        <f t="shared" si="77"/>
        <v>0</v>
      </c>
      <c r="AB62" s="2">
        <f t="shared" si="77"/>
        <v>0</v>
      </c>
      <c r="AC62" s="2">
        <f t="shared" si="77"/>
        <v>0</v>
      </c>
      <c r="AD62" s="2">
        <f t="shared" si="77"/>
        <v>0</v>
      </c>
      <c r="AE62" s="2">
        <f t="shared" si="77"/>
        <v>0</v>
      </c>
      <c r="AF62" s="2">
        <f t="shared" si="77"/>
        <v>0</v>
      </c>
      <c r="AG62" s="2">
        <f t="shared" si="77"/>
        <v>0</v>
      </c>
      <c r="AH62" s="2">
        <f t="shared" si="77"/>
        <v>0</v>
      </c>
      <c r="AI62" s="2">
        <f t="shared" si="77"/>
        <v>0</v>
      </c>
      <c r="AJ62" s="2">
        <f t="shared" si="77"/>
        <v>0</v>
      </c>
      <c r="AK62" s="2">
        <f t="shared" si="77"/>
        <v>0</v>
      </c>
      <c r="AL62" s="2">
        <f t="shared" si="77"/>
        <v>0</v>
      </c>
      <c r="AM62" s="2">
        <f t="shared" si="77"/>
        <v>0</v>
      </c>
      <c r="AN62" s="2">
        <f t="shared" si="77"/>
        <v>0</v>
      </c>
      <c r="AO62" s="2">
        <f t="shared" si="77"/>
        <v>0</v>
      </c>
      <c r="AP62" s="2">
        <f t="shared" si="77"/>
        <v>0</v>
      </c>
    </row>
    <row r="63" spans="1:42" ht="15.75" customHeight="1" x14ac:dyDescent="0.45">
      <c r="A63" s="88"/>
      <c r="B63" s="88"/>
      <c r="C63" s="88" t="s">
        <v>590</v>
      </c>
      <c r="D63" s="88">
        <v>0</v>
      </c>
      <c r="E63" s="88">
        <v>0</v>
      </c>
      <c r="F63" s="90" t="str">
        <f t="shared" si="76"/>
        <v>n/a</v>
      </c>
      <c r="G63" s="2"/>
      <c r="H63" s="2"/>
      <c r="I63" s="87">
        <f t="shared" si="0"/>
        <v>0</v>
      </c>
      <c r="J63" s="2">
        <f t="shared" ref="J63:AP63" si="78">IF($F63="s-curve",$D63+($E63-$D63)*$I$2/(1+EXP($I$3*(COUNT($I$7:J$7)+$I$4))),TREND($D63:$E63,$D$7:$E$7,J$7))</f>
        <v>0</v>
      </c>
      <c r="K63" s="2">
        <f t="shared" si="78"/>
        <v>0</v>
      </c>
      <c r="L63" s="2">
        <f t="shared" si="78"/>
        <v>0</v>
      </c>
      <c r="M63" s="2">
        <f t="shared" si="78"/>
        <v>0</v>
      </c>
      <c r="N63" s="2">
        <f t="shared" si="78"/>
        <v>0</v>
      </c>
      <c r="O63" s="2">
        <f t="shared" si="78"/>
        <v>0</v>
      </c>
      <c r="P63" s="2">
        <f t="shared" si="78"/>
        <v>0</v>
      </c>
      <c r="Q63" s="2">
        <f t="shared" si="78"/>
        <v>0</v>
      </c>
      <c r="R63" s="2">
        <f t="shared" si="78"/>
        <v>0</v>
      </c>
      <c r="S63" s="2">
        <f t="shared" si="78"/>
        <v>0</v>
      </c>
      <c r="T63" s="2">
        <f t="shared" si="78"/>
        <v>0</v>
      </c>
      <c r="U63" s="2">
        <f t="shared" si="78"/>
        <v>0</v>
      </c>
      <c r="V63" s="2">
        <f t="shared" si="78"/>
        <v>0</v>
      </c>
      <c r="W63" s="2">
        <f t="shared" si="78"/>
        <v>0</v>
      </c>
      <c r="X63" s="2">
        <f t="shared" si="78"/>
        <v>0</v>
      </c>
      <c r="Y63" s="2">
        <f t="shared" si="78"/>
        <v>0</v>
      </c>
      <c r="Z63" s="2">
        <f t="shared" si="78"/>
        <v>0</v>
      </c>
      <c r="AA63" s="2">
        <f t="shared" si="78"/>
        <v>0</v>
      </c>
      <c r="AB63" s="2">
        <f t="shared" si="78"/>
        <v>0</v>
      </c>
      <c r="AC63" s="2">
        <f t="shared" si="78"/>
        <v>0</v>
      </c>
      <c r="AD63" s="2">
        <f t="shared" si="78"/>
        <v>0</v>
      </c>
      <c r="AE63" s="2">
        <f t="shared" si="78"/>
        <v>0</v>
      </c>
      <c r="AF63" s="2">
        <f t="shared" si="78"/>
        <v>0</v>
      </c>
      <c r="AG63" s="2">
        <f t="shared" si="78"/>
        <v>0</v>
      </c>
      <c r="AH63" s="2">
        <f t="shared" si="78"/>
        <v>0</v>
      </c>
      <c r="AI63" s="2">
        <f t="shared" si="78"/>
        <v>0</v>
      </c>
      <c r="AJ63" s="2">
        <f t="shared" si="78"/>
        <v>0</v>
      </c>
      <c r="AK63" s="2">
        <f t="shared" si="78"/>
        <v>0</v>
      </c>
      <c r="AL63" s="2">
        <f t="shared" si="78"/>
        <v>0</v>
      </c>
      <c r="AM63" s="2">
        <f t="shared" si="78"/>
        <v>0</v>
      </c>
      <c r="AN63" s="2">
        <f t="shared" si="78"/>
        <v>0</v>
      </c>
      <c r="AO63" s="2">
        <f t="shared" si="78"/>
        <v>0</v>
      </c>
      <c r="AP63" s="2">
        <f t="shared" si="78"/>
        <v>0</v>
      </c>
    </row>
    <row r="64" spans="1:42" ht="15.75" customHeight="1" x14ac:dyDescent="0.45">
      <c r="A64" s="2" t="s">
        <v>595</v>
      </c>
      <c r="B64" s="2" t="s">
        <v>645</v>
      </c>
      <c r="C64" s="2" t="s">
        <v>584</v>
      </c>
      <c r="D64" s="2">
        <v>0</v>
      </c>
      <c r="E64" s="2">
        <v>0</v>
      </c>
      <c r="F64" s="76" t="str">
        <f t="shared" ref="F64:F68" si="79">IF(D64=E64,"n/a",IF(OR(C64="battery electric vehicle",C64="natural gas vehicle",C64="plugin hybrid vehicle"),"s-curve","linear"))</f>
        <v>n/a</v>
      </c>
      <c r="G64" s="2"/>
      <c r="H64" s="2"/>
      <c r="I64" s="87">
        <f t="shared" si="0"/>
        <v>0</v>
      </c>
      <c r="J64" s="2">
        <f t="shared" ref="J64:AP64" si="80">IF($F64="s-curve",$D64+($E64-$D64)*$I$2/(1+EXP($I$3*(COUNT($I$7:J$7)+$I$4))),TREND($D64:$E64,$D$7:$E$7,J$7))</f>
        <v>0</v>
      </c>
      <c r="K64" s="2">
        <f t="shared" si="80"/>
        <v>0</v>
      </c>
      <c r="L64" s="2">
        <f t="shared" si="80"/>
        <v>0</v>
      </c>
      <c r="M64" s="2">
        <f t="shared" si="80"/>
        <v>0</v>
      </c>
      <c r="N64" s="2">
        <f t="shared" si="80"/>
        <v>0</v>
      </c>
      <c r="O64" s="2">
        <f t="shared" si="80"/>
        <v>0</v>
      </c>
      <c r="P64" s="2">
        <f t="shared" si="80"/>
        <v>0</v>
      </c>
      <c r="Q64" s="2">
        <f t="shared" si="80"/>
        <v>0</v>
      </c>
      <c r="R64" s="2">
        <f t="shared" si="80"/>
        <v>0</v>
      </c>
      <c r="S64" s="2">
        <f t="shared" si="80"/>
        <v>0</v>
      </c>
      <c r="T64" s="2">
        <f t="shared" si="80"/>
        <v>0</v>
      </c>
      <c r="U64" s="2">
        <f t="shared" si="80"/>
        <v>0</v>
      </c>
      <c r="V64" s="2">
        <f t="shared" si="80"/>
        <v>0</v>
      </c>
      <c r="W64" s="2">
        <f t="shared" si="80"/>
        <v>0</v>
      </c>
      <c r="X64" s="2">
        <f t="shared" si="80"/>
        <v>0</v>
      </c>
      <c r="Y64" s="2">
        <f t="shared" si="80"/>
        <v>0</v>
      </c>
      <c r="Z64" s="2">
        <f t="shared" si="80"/>
        <v>0</v>
      </c>
      <c r="AA64" s="2">
        <f t="shared" si="80"/>
        <v>0</v>
      </c>
      <c r="AB64" s="2">
        <f t="shared" si="80"/>
        <v>0</v>
      </c>
      <c r="AC64" s="2">
        <f t="shared" si="80"/>
        <v>0</v>
      </c>
      <c r="AD64" s="2">
        <f t="shared" si="80"/>
        <v>0</v>
      </c>
      <c r="AE64" s="2">
        <f t="shared" si="80"/>
        <v>0</v>
      </c>
      <c r="AF64" s="2">
        <f t="shared" si="80"/>
        <v>0</v>
      </c>
      <c r="AG64" s="2">
        <f t="shared" si="80"/>
        <v>0</v>
      </c>
      <c r="AH64" s="2">
        <f t="shared" si="80"/>
        <v>0</v>
      </c>
      <c r="AI64" s="2">
        <f t="shared" si="80"/>
        <v>0</v>
      </c>
      <c r="AJ64" s="2">
        <f t="shared" si="80"/>
        <v>0</v>
      </c>
      <c r="AK64" s="2">
        <f t="shared" si="80"/>
        <v>0</v>
      </c>
      <c r="AL64" s="2">
        <f t="shared" si="80"/>
        <v>0</v>
      </c>
      <c r="AM64" s="2">
        <f t="shared" si="80"/>
        <v>0</v>
      </c>
      <c r="AN64" s="2">
        <f t="shared" si="80"/>
        <v>0</v>
      </c>
      <c r="AO64" s="2">
        <f t="shared" si="80"/>
        <v>0</v>
      </c>
      <c r="AP64" s="2">
        <f t="shared" si="80"/>
        <v>0</v>
      </c>
    </row>
    <row r="65" spans="1:42" ht="15.75" customHeight="1" x14ac:dyDescent="0.45">
      <c r="A65" s="2"/>
      <c r="B65" s="2"/>
      <c r="C65" s="2" t="s">
        <v>585</v>
      </c>
      <c r="D65" s="2">
        <v>0</v>
      </c>
      <c r="E65" s="2">
        <v>0</v>
      </c>
      <c r="F65" s="76" t="str">
        <f t="shared" si="79"/>
        <v>n/a</v>
      </c>
      <c r="G65" s="2"/>
      <c r="H65" s="2"/>
      <c r="I65" s="87">
        <f t="shared" si="0"/>
        <v>0</v>
      </c>
      <c r="J65" s="2">
        <f t="shared" ref="J65:AP65" si="81">IF($F65="s-curve",$D65+($E65-$D65)*$I$2/(1+EXP($I$3*(COUNT($I$7:J$7)+$I$4))),TREND($D65:$E65,$D$7:$E$7,J$7))</f>
        <v>0</v>
      </c>
      <c r="K65" s="2">
        <f t="shared" si="81"/>
        <v>0</v>
      </c>
      <c r="L65" s="2">
        <f t="shared" si="81"/>
        <v>0</v>
      </c>
      <c r="M65" s="2">
        <f t="shared" si="81"/>
        <v>0</v>
      </c>
      <c r="N65" s="2">
        <f t="shared" si="81"/>
        <v>0</v>
      </c>
      <c r="O65" s="2">
        <f t="shared" si="81"/>
        <v>0</v>
      </c>
      <c r="P65" s="2">
        <f t="shared" si="81"/>
        <v>0</v>
      </c>
      <c r="Q65" s="2">
        <f t="shared" si="81"/>
        <v>0</v>
      </c>
      <c r="R65" s="2">
        <f t="shared" si="81"/>
        <v>0</v>
      </c>
      <c r="S65" s="2">
        <f t="shared" si="81"/>
        <v>0</v>
      </c>
      <c r="T65" s="2">
        <f t="shared" si="81"/>
        <v>0</v>
      </c>
      <c r="U65" s="2">
        <f t="shared" si="81"/>
        <v>0</v>
      </c>
      <c r="V65" s="2">
        <f t="shared" si="81"/>
        <v>0</v>
      </c>
      <c r="W65" s="2">
        <f t="shared" si="81"/>
        <v>0</v>
      </c>
      <c r="X65" s="2">
        <f t="shared" si="81"/>
        <v>0</v>
      </c>
      <c r="Y65" s="2">
        <f t="shared" si="81"/>
        <v>0</v>
      </c>
      <c r="Z65" s="2">
        <f t="shared" si="81"/>
        <v>0</v>
      </c>
      <c r="AA65" s="2">
        <f t="shared" si="81"/>
        <v>0</v>
      </c>
      <c r="AB65" s="2">
        <f t="shared" si="81"/>
        <v>0</v>
      </c>
      <c r="AC65" s="2">
        <f t="shared" si="81"/>
        <v>0</v>
      </c>
      <c r="AD65" s="2">
        <f t="shared" si="81"/>
        <v>0</v>
      </c>
      <c r="AE65" s="2">
        <f t="shared" si="81"/>
        <v>0</v>
      </c>
      <c r="AF65" s="2">
        <f t="shared" si="81"/>
        <v>0</v>
      </c>
      <c r="AG65" s="2">
        <f t="shared" si="81"/>
        <v>0</v>
      </c>
      <c r="AH65" s="2">
        <f t="shared" si="81"/>
        <v>0</v>
      </c>
      <c r="AI65" s="2">
        <f t="shared" si="81"/>
        <v>0</v>
      </c>
      <c r="AJ65" s="2">
        <f t="shared" si="81"/>
        <v>0</v>
      </c>
      <c r="AK65" s="2">
        <f t="shared" si="81"/>
        <v>0</v>
      </c>
      <c r="AL65" s="2">
        <f t="shared" si="81"/>
        <v>0</v>
      </c>
      <c r="AM65" s="2">
        <f t="shared" si="81"/>
        <v>0</v>
      </c>
      <c r="AN65" s="2">
        <f t="shared" si="81"/>
        <v>0</v>
      </c>
      <c r="AO65" s="2">
        <f t="shared" si="81"/>
        <v>0</v>
      </c>
      <c r="AP65" s="2">
        <f t="shared" si="81"/>
        <v>0</v>
      </c>
    </row>
    <row r="66" spans="1:42" ht="15.75" customHeight="1" x14ac:dyDescent="0.45">
      <c r="A66" s="2"/>
      <c r="B66" s="2"/>
      <c r="C66" s="2" t="s">
        <v>586</v>
      </c>
      <c r="D66" s="92">
        <f>'SYVbT-passenger'!D6/SUM('SYVbT-passenger'!B6:H6)</f>
        <v>0.78600823045267487</v>
      </c>
      <c r="E66" s="2">
        <v>1</v>
      </c>
      <c r="F66" s="76" t="str">
        <f t="shared" si="79"/>
        <v>linear</v>
      </c>
      <c r="G66" s="2"/>
      <c r="H66" s="2"/>
      <c r="I66" s="87">
        <f t="shared" si="0"/>
        <v>0.78600823045267487</v>
      </c>
      <c r="J66" s="2">
        <f t="shared" ref="J66:AP66" si="82">IF($F66="s-curve",$D66+($E66-$D66)*$I$2/(1+EXP($I$3*(COUNT($I$7:J$7)+$I$4))),TREND($D66:$E66,$D$7:$E$7,J$7))</f>
        <v>0.7924928295298681</v>
      </c>
      <c r="K66" s="2">
        <f t="shared" si="82"/>
        <v>0.79897742860705989</v>
      </c>
      <c r="L66" s="2">
        <f t="shared" si="82"/>
        <v>0.80546202768425168</v>
      </c>
      <c r="M66" s="2">
        <f t="shared" si="82"/>
        <v>0.81194662676144347</v>
      </c>
      <c r="N66" s="2">
        <f t="shared" si="82"/>
        <v>0.81843122583863526</v>
      </c>
      <c r="O66" s="2">
        <f t="shared" si="82"/>
        <v>0.82491582491582705</v>
      </c>
      <c r="P66" s="2">
        <f t="shared" si="82"/>
        <v>0.83140042399301883</v>
      </c>
      <c r="Q66" s="2">
        <f t="shared" si="82"/>
        <v>0.83788502307021062</v>
      </c>
      <c r="R66" s="2">
        <f t="shared" si="82"/>
        <v>0.84436962214740063</v>
      </c>
      <c r="S66" s="2">
        <f t="shared" si="82"/>
        <v>0.85085422122459242</v>
      </c>
      <c r="T66" s="2">
        <f t="shared" si="82"/>
        <v>0.85733882030178421</v>
      </c>
      <c r="U66" s="2">
        <f t="shared" si="82"/>
        <v>0.863823419378976</v>
      </c>
      <c r="V66" s="2">
        <f t="shared" si="82"/>
        <v>0.87030801845616779</v>
      </c>
      <c r="W66" s="2">
        <f t="shared" si="82"/>
        <v>0.87679261753335958</v>
      </c>
      <c r="X66" s="2">
        <f t="shared" si="82"/>
        <v>0.88327721661055136</v>
      </c>
      <c r="Y66" s="2">
        <f t="shared" si="82"/>
        <v>0.88976181568774315</v>
      </c>
      <c r="Z66" s="2">
        <f t="shared" si="82"/>
        <v>0.89624641476493494</v>
      </c>
      <c r="AA66" s="2">
        <f t="shared" si="82"/>
        <v>0.90273101384212673</v>
      </c>
      <c r="AB66" s="2">
        <f t="shared" si="82"/>
        <v>0.90921561291931852</v>
      </c>
      <c r="AC66" s="2">
        <f t="shared" si="82"/>
        <v>0.9157002119965103</v>
      </c>
      <c r="AD66" s="2">
        <f t="shared" si="82"/>
        <v>0.92218481107370209</v>
      </c>
      <c r="AE66" s="2">
        <f t="shared" si="82"/>
        <v>0.92866941015089388</v>
      </c>
      <c r="AF66" s="2">
        <f t="shared" si="82"/>
        <v>0.93515400922808567</v>
      </c>
      <c r="AG66" s="2">
        <f t="shared" si="82"/>
        <v>0.94163860830527568</v>
      </c>
      <c r="AH66" s="2">
        <f t="shared" si="82"/>
        <v>0.94812320738246747</v>
      </c>
      <c r="AI66" s="2">
        <f t="shared" si="82"/>
        <v>0.95460780645965926</v>
      </c>
      <c r="AJ66" s="2">
        <f t="shared" si="82"/>
        <v>0.96109240553685105</v>
      </c>
      <c r="AK66" s="2">
        <f t="shared" si="82"/>
        <v>0.96757700461404283</v>
      </c>
      <c r="AL66" s="2">
        <f t="shared" si="82"/>
        <v>0.97406160369123462</v>
      </c>
      <c r="AM66" s="2">
        <f t="shared" si="82"/>
        <v>0.98054620276842641</v>
      </c>
      <c r="AN66" s="2">
        <f t="shared" si="82"/>
        <v>0.9870308018456182</v>
      </c>
      <c r="AO66" s="2">
        <f t="shared" si="82"/>
        <v>0.99351540092280999</v>
      </c>
      <c r="AP66" s="2">
        <f t="shared" si="82"/>
        <v>1.0000000000000018</v>
      </c>
    </row>
    <row r="67" spans="1:42" ht="15.75" customHeight="1" x14ac:dyDescent="0.45">
      <c r="A67" s="2"/>
      <c r="B67" s="2"/>
      <c r="C67" s="2" t="s">
        <v>587</v>
      </c>
      <c r="D67" s="92">
        <f>'SYVbT-passenger'!E6/SUM('SYVbT-passenger'!B6:H6)</f>
        <v>0.2139917695473251</v>
      </c>
      <c r="E67" s="2">
        <v>1</v>
      </c>
      <c r="F67" s="76" t="str">
        <f t="shared" si="79"/>
        <v>linear</v>
      </c>
      <c r="G67" s="2"/>
      <c r="H67" s="2"/>
      <c r="I67" s="87">
        <f t="shared" si="0"/>
        <v>0.2139917695473251</v>
      </c>
      <c r="J67" s="2">
        <f t="shared" ref="J67:AP67" si="83">IF($F67="s-curve",$D67+($E67-$D67)*$I$2/(1+EXP($I$3*(COUNT($I$7:J$7)+$I$4))),TREND($D67:$E67,$D$7:$E$7,J$7))</f>
        <v>0.23781020077316128</v>
      </c>
      <c r="K67" s="2">
        <f t="shared" si="83"/>
        <v>0.26162863199899533</v>
      </c>
      <c r="L67" s="2">
        <f t="shared" si="83"/>
        <v>0.28544706322483648</v>
      </c>
      <c r="M67" s="2">
        <f t="shared" si="83"/>
        <v>0.30926549445067764</v>
      </c>
      <c r="N67" s="2">
        <f t="shared" si="83"/>
        <v>0.33308392567651168</v>
      </c>
      <c r="O67" s="2">
        <f t="shared" si="83"/>
        <v>0.35690235690235284</v>
      </c>
      <c r="P67" s="2">
        <f t="shared" si="83"/>
        <v>0.38072078812819399</v>
      </c>
      <c r="Q67" s="2">
        <f t="shared" si="83"/>
        <v>0.40453921935402803</v>
      </c>
      <c r="R67" s="2">
        <f t="shared" si="83"/>
        <v>0.42835765057986919</v>
      </c>
      <c r="S67" s="2">
        <f t="shared" si="83"/>
        <v>0.45217608180570323</v>
      </c>
      <c r="T67" s="2">
        <f t="shared" si="83"/>
        <v>0.47599451303154439</v>
      </c>
      <c r="U67" s="2">
        <f t="shared" si="83"/>
        <v>0.49981294425738554</v>
      </c>
      <c r="V67" s="2">
        <f t="shared" si="83"/>
        <v>0.52363137548321959</v>
      </c>
      <c r="W67" s="2">
        <f t="shared" si="83"/>
        <v>0.54744980670906074</v>
      </c>
      <c r="X67" s="2">
        <f t="shared" si="83"/>
        <v>0.57126823793490189</v>
      </c>
      <c r="Y67" s="2">
        <f t="shared" si="83"/>
        <v>0.59508666916073594</v>
      </c>
      <c r="Z67" s="2">
        <f t="shared" si="83"/>
        <v>0.61890510038657709</v>
      </c>
      <c r="AA67" s="2">
        <f t="shared" si="83"/>
        <v>0.64272353161241824</v>
      </c>
      <c r="AB67" s="2">
        <f t="shared" si="83"/>
        <v>0.66654196283825229</v>
      </c>
      <c r="AC67" s="2">
        <f t="shared" si="83"/>
        <v>0.69036039406409344</v>
      </c>
      <c r="AD67" s="2">
        <f t="shared" si="83"/>
        <v>0.71417882528993459</v>
      </c>
      <c r="AE67" s="2">
        <f t="shared" si="83"/>
        <v>0.73799725651576864</v>
      </c>
      <c r="AF67" s="2">
        <f t="shared" si="83"/>
        <v>0.76181568774160979</v>
      </c>
      <c r="AG67" s="2">
        <f t="shared" si="83"/>
        <v>0.78563411896744384</v>
      </c>
      <c r="AH67" s="2">
        <f t="shared" si="83"/>
        <v>0.80945255019328499</v>
      </c>
      <c r="AI67" s="2">
        <f t="shared" si="83"/>
        <v>0.83327098141912614</v>
      </c>
      <c r="AJ67" s="2">
        <f t="shared" si="83"/>
        <v>0.85708941264496019</v>
      </c>
      <c r="AK67" s="2">
        <f t="shared" si="83"/>
        <v>0.88090784387080134</v>
      </c>
      <c r="AL67" s="2">
        <f t="shared" si="83"/>
        <v>0.9047262750966425</v>
      </c>
      <c r="AM67" s="2">
        <f t="shared" si="83"/>
        <v>0.92854470632247654</v>
      </c>
      <c r="AN67" s="2">
        <f t="shared" si="83"/>
        <v>0.9523631375483177</v>
      </c>
      <c r="AO67" s="2">
        <f t="shared" si="83"/>
        <v>0.97618156877415885</v>
      </c>
      <c r="AP67" s="2">
        <f t="shared" si="83"/>
        <v>0.99999999999999289</v>
      </c>
    </row>
    <row r="68" spans="1:42" ht="15.75" customHeight="1" x14ac:dyDescent="0.45">
      <c r="A68" s="2"/>
      <c r="B68" s="2"/>
      <c r="C68" s="2" t="s">
        <v>588</v>
      </c>
      <c r="D68" s="2">
        <v>0</v>
      </c>
      <c r="E68" s="2">
        <v>0</v>
      </c>
      <c r="F68" s="76" t="str">
        <f t="shared" si="79"/>
        <v>n/a</v>
      </c>
      <c r="G68" s="2"/>
      <c r="H68" s="2"/>
      <c r="I68" s="87">
        <f t="shared" si="0"/>
        <v>0</v>
      </c>
      <c r="J68" s="2">
        <f t="shared" ref="J68:AP68" si="84">IF($F68="s-curve",$D68+($E68-$D68)*$I$2/(1+EXP($I$3*(COUNT($I$7:J$7)+$I$4))),TREND($D68:$E68,$D$7:$E$7,J$7))</f>
        <v>0</v>
      </c>
      <c r="K68" s="2">
        <f t="shared" si="84"/>
        <v>0</v>
      </c>
      <c r="L68" s="2">
        <f t="shared" si="84"/>
        <v>0</v>
      </c>
      <c r="M68" s="2">
        <f t="shared" si="84"/>
        <v>0</v>
      </c>
      <c r="N68" s="2">
        <f t="shared" si="84"/>
        <v>0</v>
      </c>
      <c r="O68" s="2">
        <f t="shared" si="84"/>
        <v>0</v>
      </c>
      <c r="P68" s="2">
        <f t="shared" si="84"/>
        <v>0</v>
      </c>
      <c r="Q68" s="2">
        <f t="shared" si="84"/>
        <v>0</v>
      </c>
      <c r="R68" s="2">
        <f t="shared" si="84"/>
        <v>0</v>
      </c>
      <c r="S68" s="2">
        <f t="shared" si="84"/>
        <v>0</v>
      </c>
      <c r="T68" s="2">
        <f t="shared" si="84"/>
        <v>0</v>
      </c>
      <c r="U68" s="2">
        <f t="shared" si="84"/>
        <v>0</v>
      </c>
      <c r="V68" s="2">
        <f t="shared" si="84"/>
        <v>0</v>
      </c>
      <c r="W68" s="2">
        <f t="shared" si="84"/>
        <v>0</v>
      </c>
      <c r="X68" s="2">
        <f t="shared" si="84"/>
        <v>0</v>
      </c>
      <c r="Y68" s="2">
        <f t="shared" si="84"/>
        <v>0</v>
      </c>
      <c r="Z68" s="2">
        <f t="shared" si="84"/>
        <v>0</v>
      </c>
      <c r="AA68" s="2">
        <f t="shared" si="84"/>
        <v>0</v>
      </c>
      <c r="AB68" s="2">
        <f t="shared" si="84"/>
        <v>0</v>
      </c>
      <c r="AC68" s="2">
        <f t="shared" si="84"/>
        <v>0</v>
      </c>
      <c r="AD68" s="2">
        <f t="shared" si="84"/>
        <v>0</v>
      </c>
      <c r="AE68" s="2">
        <f t="shared" si="84"/>
        <v>0</v>
      </c>
      <c r="AF68" s="2">
        <f t="shared" si="84"/>
        <v>0</v>
      </c>
      <c r="AG68" s="2">
        <f t="shared" si="84"/>
        <v>0</v>
      </c>
      <c r="AH68" s="2">
        <f t="shared" si="84"/>
        <v>0</v>
      </c>
      <c r="AI68" s="2">
        <f t="shared" si="84"/>
        <v>0</v>
      </c>
      <c r="AJ68" s="2">
        <f t="shared" si="84"/>
        <v>0</v>
      </c>
      <c r="AK68" s="2">
        <f t="shared" si="84"/>
        <v>0</v>
      </c>
      <c r="AL68" s="2">
        <f t="shared" si="84"/>
        <v>0</v>
      </c>
      <c r="AM68" s="2">
        <f t="shared" si="84"/>
        <v>0</v>
      </c>
      <c r="AN68" s="2">
        <f t="shared" si="84"/>
        <v>0</v>
      </c>
      <c r="AO68" s="2">
        <f t="shared" si="84"/>
        <v>0</v>
      </c>
      <c r="AP68" s="2">
        <f t="shared" si="84"/>
        <v>0</v>
      </c>
    </row>
    <row r="69" spans="1:42" ht="15.75" customHeight="1" x14ac:dyDescent="0.45">
      <c r="A69" s="2"/>
      <c r="B69" s="2"/>
      <c r="C69" s="2" t="s">
        <v>589</v>
      </c>
      <c r="D69" s="2">
        <v>0</v>
      </c>
      <c r="E69" s="2">
        <v>0</v>
      </c>
      <c r="F69" s="76" t="str">
        <f t="shared" ref="F69:F70" si="85">IF(D69=E69,"n/a",IF(OR(C69="battery electric vehicle",C69="natural gas vehicle",C69="plugin hybrid vehicle",C69="hydrogen vehicle"),"s-curve","linear"))</f>
        <v>n/a</v>
      </c>
      <c r="G69" s="2"/>
      <c r="H69" s="2"/>
      <c r="I69" s="87">
        <f t="shared" si="0"/>
        <v>0</v>
      </c>
      <c r="J69" s="2">
        <f t="shared" ref="J69:AP69" si="86">IF($F69="s-curve",$D69+($E69-$D69)*$I$2/(1+EXP($I$3*(COUNT($I$7:J$7)+$I$4))),TREND($D69:$E69,$D$7:$E$7,J$7))</f>
        <v>0</v>
      </c>
      <c r="K69" s="2">
        <f t="shared" si="86"/>
        <v>0</v>
      </c>
      <c r="L69" s="2">
        <f t="shared" si="86"/>
        <v>0</v>
      </c>
      <c r="M69" s="2">
        <f t="shared" si="86"/>
        <v>0</v>
      </c>
      <c r="N69" s="2">
        <f t="shared" si="86"/>
        <v>0</v>
      </c>
      <c r="O69" s="2">
        <f t="shared" si="86"/>
        <v>0</v>
      </c>
      <c r="P69" s="2">
        <f t="shared" si="86"/>
        <v>0</v>
      </c>
      <c r="Q69" s="2">
        <f t="shared" si="86"/>
        <v>0</v>
      </c>
      <c r="R69" s="2">
        <f t="shared" si="86"/>
        <v>0</v>
      </c>
      <c r="S69" s="2">
        <f t="shared" si="86"/>
        <v>0</v>
      </c>
      <c r="T69" s="2">
        <f t="shared" si="86"/>
        <v>0</v>
      </c>
      <c r="U69" s="2">
        <f t="shared" si="86"/>
        <v>0</v>
      </c>
      <c r="V69" s="2">
        <f t="shared" si="86"/>
        <v>0</v>
      </c>
      <c r="W69" s="2">
        <f t="shared" si="86"/>
        <v>0</v>
      </c>
      <c r="X69" s="2">
        <f t="shared" si="86"/>
        <v>0</v>
      </c>
      <c r="Y69" s="2">
        <f t="shared" si="86"/>
        <v>0</v>
      </c>
      <c r="Z69" s="2">
        <f t="shared" si="86"/>
        <v>0</v>
      </c>
      <c r="AA69" s="2">
        <f t="shared" si="86"/>
        <v>0</v>
      </c>
      <c r="AB69" s="2">
        <f t="shared" si="86"/>
        <v>0</v>
      </c>
      <c r="AC69" s="2">
        <f t="shared" si="86"/>
        <v>0</v>
      </c>
      <c r="AD69" s="2">
        <f t="shared" si="86"/>
        <v>0</v>
      </c>
      <c r="AE69" s="2">
        <f t="shared" si="86"/>
        <v>0</v>
      </c>
      <c r="AF69" s="2">
        <f t="shared" si="86"/>
        <v>0</v>
      </c>
      <c r="AG69" s="2">
        <f t="shared" si="86"/>
        <v>0</v>
      </c>
      <c r="AH69" s="2">
        <f t="shared" si="86"/>
        <v>0</v>
      </c>
      <c r="AI69" s="2">
        <f t="shared" si="86"/>
        <v>0</v>
      </c>
      <c r="AJ69" s="2">
        <f t="shared" si="86"/>
        <v>0</v>
      </c>
      <c r="AK69" s="2">
        <f t="shared" si="86"/>
        <v>0</v>
      </c>
      <c r="AL69" s="2">
        <f t="shared" si="86"/>
        <v>0</v>
      </c>
      <c r="AM69" s="2">
        <f t="shared" si="86"/>
        <v>0</v>
      </c>
      <c r="AN69" s="2">
        <f t="shared" si="86"/>
        <v>0</v>
      </c>
      <c r="AO69" s="2">
        <f t="shared" si="86"/>
        <v>0</v>
      </c>
      <c r="AP69" s="2">
        <f t="shared" si="86"/>
        <v>0</v>
      </c>
    </row>
    <row r="70" spans="1:42" ht="15.75" customHeight="1" x14ac:dyDescent="0.45">
      <c r="A70" s="88"/>
      <c r="B70" s="88"/>
      <c r="C70" s="88" t="s">
        <v>590</v>
      </c>
      <c r="D70" s="88">
        <v>0</v>
      </c>
      <c r="E70" s="88">
        <v>0</v>
      </c>
      <c r="F70" s="90" t="str">
        <f t="shared" si="85"/>
        <v>n/a</v>
      </c>
      <c r="G70" s="2"/>
      <c r="H70" s="2"/>
      <c r="I70" s="87">
        <f t="shared" si="0"/>
        <v>0</v>
      </c>
      <c r="J70" s="2">
        <f t="shared" ref="J70:AP70" si="87">IF($F70="s-curve",$D70+($E70-$D70)*$I$2/(1+EXP($I$3*(COUNT($I$7:J$7)+$I$4))),TREND($D70:$E70,$D$7:$E$7,J$7))</f>
        <v>0</v>
      </c>
      <c r="K70" s="2">
        <f t="shared" si="87"/>
        <v>0</v>
      </c>
      <c r="L70" s="2">
        <f t="shared" si="87"/>
        <v>0</v>
      </c>
      <c r="M70" s="2">
        <f t="shared" si="87"/>
        <v>0</v>
      </c>
      <c r="N70" s="2">
        <f t="shared" si="87"/>
        <v>0</v>
      </c>
      <c r="O70" s="2">
        <f t="shared" si="87"/>
        <v>0</v>
      </c>
      <c r="P70" s="2">
        <f t="shared" si="87"/>
        <v>0</v>
      </c>
      <c r="Q70" s="2">
        <f t="shared" si="87"/>
        <v>0</v>
      </c>
      <c r="R70" s="2">
        <f t="shared" si="87"/>
        <v>0</v>
      </c>
      <c r="S70" s="2">
        <f t="shared" si="87"/>
        <v>0</v>
      </c>
      <c r="T70" s="2">
        <f t="shared" si="87"/>
        <v>0</v>
      </c>
      <c r="U70" s="2">
        <f t="shared" si="87"/>
        <v>0</v>
      </c>
      <c r="V70" s="2">
        <f t="shared" si="87"/>
        <v>0</v>
      </c>
      <c r="W70" s="2">
        <f t="shared" si="87"/>
        <v>0</v>
      </c>
      <c r="X70" s="2">
        <f t="shared" si="87"/>
        <v>0</v>
      </c>
      <c r="Y70" s="2">
        <f t="shared" si="87"/>
        <v>0</v>
      </c>
      <c r="Z70" s="2">
        <f t="shared" si="87"/>
        <v>0</v>
      </c>
      <c r="AA70" s="2">
        <f t="shared" si="87"/>
        <v>0</v>
      </c>
      <c r="AB70" s="2">
        <f t="shared" si="87"/>
        <v>0</v>
      </c>
      <c r="AC70" s="2">
        <f t="shared" si="87"/>
        <v>0</v>
      </c>
      <c r="AD70" s="2">
        <f t="shared" si="87"/>
        <v>0</v>
      </c>
      <c r="AE70" s="2">
        <f t="shared" si="87"/>
        <v>0</v>
      </c>
      <c r="AF70" s="2">
        <f t="shared" si="87"/>
        <v>0</v>
      </c>
      <c r="AG70" s="2">
        <f t="shared" si="87"/>
        <v>0</v>
      </c>
      <c r="AH70" s="2">
        <f t="shared" si="87"/>
        <v>0</v>
      </c>
      <c r="AI70" s="2">
        <f t="shared" si="87"/>
        <v>0</v>
      </c>
      <c r="AJ70" s="2">
        <f t="shared" si="87"/>
        <v>0</v>
      </c>
      <c r="AK70" s="2">
        <f t="shared" si="87"/>
        <v>0</v>
      </c>
      <c r="AL70" s="2">
        <f t="shared" si="87"/>
        <v>0</v>
      </c>
      <c r="AM70" s="2">
        <f t="shared" si="87"/>
        <v>0</v>
      </c>
      <c r="AN70" s="2">
        <f t="shared" si="87"/>
        <v>0</v>
      </c>
      <c r="AO70" s="2">
        <f t="shared" si="87"/>
        <v>0</v>
      </c>
      <c r="AP70" s="2">
        <f t="shared" si="87"/>
        <v>0</v>
      </c>
    </row>
    <row r="71" spans="1:42" ht="15.75" customHeight="1" x14ac:dyDescent="0.45">
      <c r="A71" s="2" t="s">
        <v>595</v>
      </c>
      <c r="B71" s="2" t="s">
        <v>646</v>
      </c>
      <c r="C71" s="2" t="s">
        <v>584</v>
      </c>
      <c r="D71" s="2">
        <v>0</v>
      </c>
      <c r="E71" s="2">
        <v>0</v>
      </c>
      <c r="F71" s="76" t="str">
        <f t="shared" ref="F71:F75" si="88">IF(D71=E71,"n/a",IF(OR(C71="battery electric vehicle",C71="natural gas vehicle",C71="plugin hybrid vehicle"),"s-curve","linear"))</f>
        <v>n/a</v>
      </c>
      <c r="G71" s="2"/>
      <c r="H71" s="2"/>
      <c r="I71" s="87">
        <f t="shared" si="0"/>
        <v>0</v>
      </c>
      <c r="J71" s="2">
        <f t="shared" ref="J71:AP71" si="89">IF($F71="s-curve",$D71+($E71-$D71)*$I$2/(1+EXP($I$3*(COUNT($I$7:J$7)+$I$4))),TREND($D71:$E71,$D$7:$E$7,J$7))</f>
        <v>0</v>
      </c>
      <c r="K71" s="2">
        <f t="shared" si="89"/>
        <v>0</v>
      </c>
      <c r="L71" s="2">
        <f t="shared" si="89"/>
        <v>0</v>
      </c>
      <c r="M71" s="2">
        <f t="shared" si="89"/>
        <v>0</v>
      </c>
      <c r="N71" s="2">
        <f t="shared" si="89"/>
        <v>0</v>
      </c>
      <c r="O71" s="2">
        <f t="shared" si="89"/>
        <v>0</v>
      </c>
      <c r="P71" s="2">
        <f t="shared" si="89"/>
        <v>0</v>
      </c>
      <c r="Q71" s="2">
        <f t="shared" si="89"/>
        <v>0</v>
      </c>
      <c r="R71" s="2">
        <f t="shared" si="89"/>
        <v>0</v>
      </c>
      <c r="S71" s="2">
        <f t="shared" si="89"/>
        <v>0</v>
      </c>
      <c r="T71" s="2">
        <f t="shared" si="89"/>
        <v>0</v>
      </c>
      <c r="U71" s="2">
        <f t="shared" si="89"/>
        <v>0</v>
      </c>
      <c r="V71" s="2">
        <f t="shared" si="89"/>
        <v>0</v>
      </c>
      <c r="W71" s="2">
        <f t="shared" si="89"/>
        <v>0</v>
      </c>
      <c r="X71" s="2">
        <f t="shared" si="89"/>
        <v>0</v>
      </c>
      <c r="Y71" s="2">
        <f t="shared" si="89"/>
        <v>0</v>
      </c>
      <c r="Z71" s="2">
        <f t="shared" si="89"/>
        <v>0</v>
      </c>
      <c r="AA71" s="2">
        <f t="shared" si="89"/>
        <v>0</v>
      </c>
      <c r="AB71" s="2">
        <f t="shared" si="89"/>
        <v>0</v>
      </c>
      <c r="AC71" s="2">
        <f t="shared" si="89"/>
        <v>0</v>
      </c>
      <c r="AD71" s="2">
        <f t="shared" si="89"/>
        <v>0</v>
      </c>
      <c r="AE71" s="2">
        <f t="shared" si="89"/>
        <v>0</v>
      </c>
      <c r="AF71" s="2">
        <f t="shared" si="89"/>
        <v>0</v>
      </c>
      <c r="AG71" s="2">
        <f t="shared" si="89"/>
        <v>0</v>
      </c>
      <c r="AH71" s="2">
        <f t="shared" si="89"/>
        <v>0</v>
      </c>
      <c r="AI71" s="2">
        <f t="shared" si="89"/>
        <v>0</v>
      </c>
      <c r="AJ71" s="2">
        <f t="shared" si="89"/>
        <v>0</v>
      </c>
      <c r="AK71" s="2">
        <f t="shared" si="89"/>
        <v>0</v>
      </c>
      <c r="AL71" s="2">
        <f t="shared" si="89"/>
        <v>0</v>
      </c>
      <c r="AM71" s="2">
        <f t="shared" si="89"/>
        <v>0</v>
      </c>
      <c r="AN71" s="2">
        <f t="shared" si="89"/>
        <v>0</v>
      </c>
      <c r="AO71" s="2">
        <f t="shared" si="89"/>
        <v>0</v>
      </c>
      <c r="AP71" s="2">
        <f t="shared" si="89"/>
        <v>0</v>
      </c>
    </row>
    <row r="72" spans="1:42" ht="15.75" customHeight="1" x14ac:dyDescent="0.45">
      <c r="A72" s="2"/>
      <c r="B72" s="2"/>
      <c r="C72" s="2" t="s">
        <v>585</v>
      </c>
      <c r="D72" s="2">
        <v>0</v>
      </c>
      <c r="E72" s="2">
        <v>0</v>
      </c>
      <c r="F72" s="76" t="str">
        <f t="shared" si="88"/>
        <v>n/a</v>
      </c>
      <c r="G72" s="2"/>
      <c r="H72" s="2"/>
      <c r="I72" s="87">
        <f t="shared" si="0"/>
        <v>0</v>
      </c>
      <c r="J72" s="2">
        <f t="shared" ref="J72:AP72" si="90">IF($F72="s-curve",$D72+($E72-$D72)*$I$2/(1+EXP($I$3*(COUNT($I$7:J$7)+$I$4))),TREND($D72:$E72,$D$7:$E$7,J$7))</f>
        <v>0</v>
      </c>
      <c r="K72" s="2">
        <f t="shared" si="90"/>
        <v>0</v>
      </c>
      <c r="L72" s="2">
        <f t="shared" si="90"/>
        <v>0</v>
      </c>
      <c r="M72" s="2">
        <f t="shared" si="90"/>
        <v>0</v>
      </c>
      <c r="N72" s="2">
        <f t="shared" si="90"/>
        <v>0</v>
      </c>
      <c r="O72" s="2">
        <f t="shared" si="90"/>
        <v>0</v>
      </c>
      <c r="P72" s="2">
        <f t="shared" si="90"/>
        <v>0</v>
      </c>
      <c r="Q72" s="2">
        <f t="shared" si="90"/>
        <v>0</v>
      </c>
      <c r="R72" s="2">
        <f t="shared" si="90"/>
        <v>0</v>
      </c>
      <c r="S72" s="2">
        <f t="shared" si="90"/>
        <v>0</v>
      </c>
      <c r="T72" s="2">
        <f t="shared" si="90"/>
        <v>0</v>
      </c>
      <c r="U72" s="2">
        <f t="shared" si="90"/>
        <v>0</v>
      </c>
      <c r="V72" s="2">
        <f t="shared" si="90"/>
        <v>0</v>
      </c>
      <c r="W72" s="2">
        <f t="shared" si="90"/>
        <v>0</v>
      </c>
      <c r="X72" s="2">
        <f t="shared" si="90"/>
        <v>0</v>
      </c>
      <c r="Y72" s="2">
        <f t="shared" si="90"/>
        <v>0</v>
      </c>
      <c r="Z72" s="2">
        <f t="shared" si="90"/>
        <v>0</v>
      </c>
      <c r="AA72" s="2">
        <f t="shared" si="90"/>
        <v>0</v>
      </c>
      <c r="AB72" s="2">
        <f t="shared" si="90"/>
        <v>0</v>
      </c>
      <c r="AC72" s="2">
        <f t="shared" si="90"/>
        <v>0</v>
      </c>
      <c r="AD72" s="2">
        <f t="shared" si="90"/>
        <v>0</v>
      </c>
      <c r="AE72" s="2">
        <f t="shared" si="90"/>
        <v>0</v>
      </c>
      <c r="AF72" s="2">
        <f t="shared" si="90"/>
        <v>0</v>
      </c>
      <c r="AG72" s="2">
        <f t="shared" si="90"/>
        <v>0</v>
      </c>
      <c r="AH72" s="2">
        <f t="shared" si="90"/>
        <v>0</v>
      </c>
      <c r="AI72" s="2">
        <f t="shared" si="90"/>
        <v>0</v>
      </c>
      <c r="AJ72" s="2">
        <f t="shared" si="90"/>
        <v>0</v>
      </c>
      <c r="AK72" s="2">
        <f t="shared" si="90"/>
        <v>0</v>
      </c>
      <c r="AL72" s="2">
        <f t="shared" si="90"/>
        <v>0</v>
      </c>
      <c r="AM72" s="2">
        <f t="shared" si="90"/>
        <v>0</v>
      </c>
      <c r="AN72" s="2">
        <f t="shared" si="90"/>
        <v>0</v>
      </c>
      <c r="AO72" s="2">
        <f t="shared" si="90"/>
        <v>0</v>
      </c>
      <c r="AP72" s="2">
        <f t="shared" si="90"/>
        <v>0</v>
      </c>
    </row>
    <row r="73" spans="1:42" ht="15.75" customHeight="1" x14ac:dyDescent="0.45">
      <c r="A73" s="2"/>
      <c r="B73" s="2"/>
      <c r="C73" s="2" t="s">
        <v>586</v>
      </c>
      <c r="D73" s="2">
        <v>0</v>
      </c>
      <c r="E73" s="2">
        <v>0</v>
      </c>
      <c r="F73" s="76" t="str">
        <f t="shared" si="88"/>
        <v>n/a</v>
      </c>
      <c r="G73" s="2"/>
      <c r="H73" s="2"/>
      <c r="I73" s="87">
        <f t="shared" si="0"/>
        <v>0</v>
      </c>
      <c r="J73" s="2">
        <f t="shared" ref="J73:AP73" si="91">IF($F73="s-curve",$D73+($E73-$D73)*$I$2/(1+EXP($I$3*(COUNT($I$7:J$7)+$I$4))),TREND($D73:$E73,$D$7:$E$7,J$7))</f>
        <v>0</v>
      </c>
      <c r="K73" s="2">
        <f t="shared" si="91"/>
        <v>0</v>
      </c>
      <c r="L73" s="2">
        <f t="shared" si="91"/>
        <v>0</v>
      </c>
      <c r="M73" s="2">
        <f t="shared" si="91"/>
        <v>0</v>
      </c>
      <c r="N73" s="2">
        <f t="shared" si="91"/>
        <v>0</v>
      </c>
      <c r="O73" s="2">
        <f t="shared" si="91"/>
        <v>0</v>
      </c>
      <c r="P73" s="2">
        <f t="shared" si="91"/>
        <v>0</v>
      </c>
      <c r="Q73" s="2">
        <f t="shared" si="91"/>
        <v>0</v>
      </c>
      <c r="R73" s="2">
        <f t="shared" si="91"/>
        <v>0</v>
      </c>
      <c r="S73" s="2">
        <f t="shared" si="91"/>
        <v>0</v>
      </c>
      <c r="T73" s="2">
        <f t="shared" si="91"/>
        <v>0</v>
      </c>
      <c r="U73" s="2">
        <f t="shared" si="91"/>
        <v>0</v>
      </c>
      <c r="V73" s="2">
        <f t="shared" si="91"/>
        <v>0</v>
      </c>
      <c r="W73" s="2">
        <f t="shared" si="91"/>
        <v>0</v>
      </c>
      <c r="X73" s="2">
        <f t="shared" si="91"/>
        <v>0</v>
      </c>
      <c r="Y73" s="2">
        <f t="shared" si="91"/>
        <v>0</v>
      </c>
      <c r="Z73" s="2">
        <f t="shared" si="91"/>
        <v>0</v>
      </c>
      <c r="AA73" s="2">
        <f t="shared" si="91"/>
        <v>0</v>
      </c>
      <c r="AB73" s="2">
        <f t="shared" si="91"/>
        <v>0</v>
      </c>
      <c r="AC73" s="2">
        <f t="shared" si="91"/>
        <v>0</v>
      </c>
      <c r="AD73" s="2">
        <f t="shared" si="91"/>
        <v>0</v>
      </c>
      <c r="AE73" s="2">
        <f t="shared" si="91"/>
        <v>0</v>
      </c>
      <c r="AF73" s="2">
        <f t="shared" si="91"/>
        <v>0</v>
      </c>
      <c r="AG73" s="2">
        <f t="shared" si="91"/>
        <v>0</v>
      </c>
      <c r="AH73" s="2">
        <f t="shared" si="91"/>
        <v>0</v>
      </c>
      <c r="AI73" s="2">
        <f t="shared" si="91"/>
        <v>0</v>
      </c>
      <c r="AJ73" s="2">
        <f t="shared" si="91"/>
        <v>0</v>
      </c>
      <c r="AK73" s="2">
        <f t="shared" si="91"/>
        <v>0</v>
      </c>
      <c r="AL73" s="2">
        <f t="shared" si="91"/>
        <v>0</v>
      </c>
      <c r="AM73" s="2">
        <f t="shared" si="91"/>
        <v>0</v>
      </c>
      <c r="AN73" s="2">
        <f t="shared" si="91"/>
        <v>0</v>
      </c>
      <c r="AO73" s="2">
        <f t="shared" si="91"/>
        <v>0</v>
      </c>
      <c r="AP73" s="2">
        <f t="shared" si="91"/>
        <v>0</v>
      </c>
    </row>
    <row r="74" spans="1:42" ht="15.75" customHeight="1" x14ac:dyDescent="0.45">
      <c r="A74" s="2"/>
      <c r="B74" s="2"/>
      <c r="C74" s="2" t="s">
        <v>587</v>
      </c>
      <c r="D74" s="2">
        <v>1</v>
      </c>
      <c r="E74" s="2">
        <v>1</v>
      </c>
      <c r="F74" s="76" t="str">
        <f t="shared" si="88"/>
        <v>n/a</v>
      </c>
      <c r="G74" s="2"/>
      <c r="H74" s="2"/>
      <c r="I74" s="87">
        <f t="shared" si="0"/>
        <v>1</v>
      </c>
      <c r="J74" s="2">
        <f t="shared" ref="J74:AP74" si="92">IF($F74="s-curve",$D74+($E74-$D74)*$I$2/(1+EXP($I$3*(COUNT($I$7:J$7)+$I$4))),TREND($D74:$E74,$D$7:$E$7,J$7))</f>
        <v>1</v>
      </c>
      <c r="K74" s="2">
        <f t="shared" si="92"/>
        <v>1</v>
      </c>
      <c r="L74" s="2">
        <f t="shared" si="92"/>
        <v>1</v>
      </c>
      <c r="M74" s="2">
        <f t="shared" si="92"/>
        <v>1</v>
      </c>
      <c r="N74" s="2">
        <f t="shared" si="92"/>
        <v>1</v>
      </c>
      <c r="O74" s="2">
        <f t="shared" si="92"/>
        <v>1</v>
      </c>
      <c r="P74" s="2">
        <f t="shared" si="92"/>
        <v>1</v>
      </c>
      <c r="Q74" s="2">
        <f t="shared" si="92"/>
        <v>1</v>
      </c>
      <c r="R74" s="2">
        <f t="shared" si="92"/>
        <v>1</v>
      </c>
      <c r="S74" s="2">
        <f t="shared" si="92"/>
        <v>1</v>
      </c>
      <c r="T74" s="2">
        <f t="shared" si="92"/>
        <v>1</v>
      </c>
      <c r="U74" s="2">
        <f t="shared" si="92"/>
        <v>1</v>
      </c>
      <c r="V74" s="2">
        <f t="shared" si="92"/>
        <v>1</v>
      </c>
      <c r="W74" s="2">
        <f t="shared" si="92"/>
        <v>1</v>
      </c>
      <c r="X74" s="2">
        <f t="shared" si="92"/>
        <v>1</v>
      </c>
      <c r="Y74" s="2">
        <f t="shared" si="92"/>
        <v>1</v>
      </c>
      <c r="Z74" s="2">
        <f t="shared" si="92"/>
        <v>1</v>
      </c>
      <c r="AA74" s="2">
        <f t="shared" si="92"/>
        <v>1</v>
      </c>
      <c r="AB74" s="2">
        <f t="shared" si="92"/>
        <v>1</v>
      </c>
      <c r="AC74" s="2">
        <f t="shared" si="92"/>
        <v>1</v>
      </c>
      <c r="AD74" s="2">
        <f t="shared" si="92"/>
        <v>1</v>
      </c>
      <c r="AE74" s="2">
        <f t="shared" si="92"/>
        <v>1</v>
      </c>
      <c r="AF74" s="2">
        <f t="shared" si="92"/>
        <v>1</v>
      </c>
      <c r="AG74" s="2">
        <f t="shared" si="92"/>
        <v>1</v>
      </c>
      <c r="AH74" s="2">
        <f t="shared" si="92"/>
        <v>1</v>
      </c>
      <c r="AI74" s="2">
        <f t="shared" si="92"/>
        <v>1</v>
      </c>
      <c r="AJ74" s="2">
        <f t="shared" si="92"/>
        <v>1</v>
      </c>
      <c r="AK74" s="2">
        <f t="shared" si="92"/>
        <v>1</v>
      </c>
      <c r="AL74" s="2">
        <f t="shared" si="92"/>
        <v>1</v>
      </c>
      <c r="AM74" s="2">
        <f t="shared" si="92"/>
        <v>1</v>
      </c>
      <c r="AN74" s="2">
        <f t="shared" si="92"/>
        <v>1</v>
      </c>
      <c r="AO74" s="2">
        <f t="shared" si="92"/>
        <v>1</v>
      </c>
      <c r="AP74" s="2">
        <f t="shared" si="92"/>
        <v>1</v>
      </c>
    </row>
    <row r="75" spans="1:42" ht="15.75" customHeight="1" x14ac:dyDescent="0.45">
      <c r="A75" s="2"/>
      <c r="B75" s="2"/>
      <c r="C75" s="2" t="s">
        <v>588</v>
      </c>
      <c r="D75" s="2">
        <v>0</v>
      </c>
      <c r="E75" s="2">
        <v>0</v>
      </c>
      <c r="F75" s="76" t="str">
        <f t="shared" si="88"/>
        <v>n/a</v>
      </c>
      <c r="G75" s="2"/>
      <c r="H75" s="2"/>
      <c r="I75" s="87">
        <f t="shared" si="0"/>
        <v>0</v>
      </c>
      <c r="J75" s="2">
        <f t="shared" ref="J75:AP75" si="93">IF($F75="s-curve",$D75+($E75-$D75)*$I$2/(1+EXP($I$3*(COUNT($I$7:J$7)+$I$4))),TREND($D75:$E75,$D$7:$E$7,J$7))</f>
        <v>0</v>
      </c>
      <c r="K75" s="2">
        <f t="shared" si="93"/>
        <v>0</v>
      </c>
      <c r="L75" s="2">
        <f t="shared" si="93"/>
        <v>0</v>
      </c>
      <c r="M75" s="2">
        <f t="shared" si="93"/>
        <v>0</v>
      </c>
      <c r="N75" s="2">
        <f t="shared" si="93"/>
        <v>0</v>
      </c>
      <c r="O75" s="2">
        <f t="shared" si="93"/>
        <v>0</v>
      </c>
      <c r="P75" s="2">
        <f t="shared" si="93"/>
        <v>0</v>
      </c>
      <c r="Q75" s="2">
        <f t="shared" si="93"/>
        <v>0</v>
      </c>
      <c r="R75" s="2">
        <f t="shared" si="93"/>
        <v>0</v>
      </c>
      <c r="S75" s="2">
        <f t="shared" si="93"/>
        <v>0</v>
      </c>
      <c r="T75" s="2">
        <f t="shared" si="93"/>
        <v>0</v>
      </c>
      <c r="U75" s="2">
        <f t="shared" si="93"/>
        <v>0</v>
      </c>
      <c r="V75" s="2">
        <f t="shared" si="93"/>
        <v>0</v>
      </c>
      <c r="W75" s="2">
        <f t="shared" si="93"/>
        <v>0</v>
      </c>
      <c r="X75" s="2">
        <f t="shared" si="93"/>
        <v>0</v>
      </c>
      <c r="Y75" s="2">
        <f t="shared" si="93"/>
        <v>0</v>
      </c>
      <c r="Z75" s="2">
        <f t="shared" si="93"/>
        <v>0</v>
      </c>
      <c r="AA75" s="2">
        <f t="shared" si="93"/>
        <v>0</v>
      </c>
      <c r="AB75" s="2">
        <f t="shared" si="93"/>
        <v>0</v>
      </c>
      <c r="AC75" s="2">
        <f t="shared" si="93"/>
        <v>0</v>
      </c>
      <c r="AD75" s="2">
        <f t="shared" si="93"/>
        <v>0</v>
      </c>
      <c r="AE75" s="2">
        <f t="shared" si="93"/>
        <v>0</v>
      </c>
      <c r="AF75" s="2">
        <f t="shared" si="93"/>
        <v>0</v>
      </c>
      <c r="AG75" s="2">
        <f t="shared" si="93"/>
        <v>0</v>
      </c>
      <c r="AH75" s="2">
        <f t="shared" si="93"/>
        <v>0</v>
      </c>
      <c r="AI75" s="2">
        <f t="shared" si="93"/>
        <v>0</v>
      </c>
      <c r="AJ75" s="2">
        <f t="shared" si="93"/>
        <v>0</v>
      </c>
      <c r="AK75" s="2">
        <f t="shared" si="93"/>
        <v>0</v>
      </c>
      <c r="AL75" s="2">
        <f t="shared" si="93"/>
        <v>0</v>
      </c>
      <c r="AM75" s="2">
        <f t="shared" si="93"/>
        <v>0</v>
      </c>
      <c r="AN75" s="2">
        <f t="shared" si="93"/>
        <v>0</v>
      </c>
      <c r="AO75" s="2">
        <f t="shared" si="93"/>
        <v>0</v>
      </c>
      <c r="AP75" s="2">
        <f t="shared" si="93"/>
        <v>0</v>
      </c>
    </row>
    <row r="76" spans="1:42" ht="15.75" customHeight="1" x14ac:dyDescent="0.45">
      <c r="A76" s="2"/>
      <c r="B76" s="2"/>
      <c r="C76" s="2" t="s">
        <v>589</v>
      </c>
      <c r="D76" s="2">
        <v>0</v>
      </c>
      <c r="E76" s="2">
        <v>0</v>
      </c>
      <c r="F76" s="76" t="str">
        <f t="shared" ref="F76:F77" si="94">IF(D76=E76,"n/a",IF(OR(C76="battery electric vehicle",C76="natural gas vehicle",C76="plugin hybrid vehicle",C76="hydrogen vehicle"),"s-curve","linear"))</f>
        <v>n/a</v>
      </c>
      <c r="G76" s="2"/>
      <c r="H76" s="2"/>
      <c r="I76" s="87">
        <f t="shared" si="0"/>
        <v>0</v>
      </c>
      <c r="J76" s="2">
        <f t="shared" ref="J76:AP76" si="95">IF($F76="s-curve",$D76+($E76-$D76)*$I$2/(1+EXP($I$3*(COUNT($I$7:J$7)+$I$4))),TREND($D76:$E76,$D$7:$E$7,J$7))</f>
        <v>0</v>
      </c>
      <c r="K76" s="2">
        <f t="shared" si="95"/>
        <v>0</v>
      </c>
      <c r="L76" s="2">
        <f t="shared" si="95"/>
        <v>0</v>
      </c>
      <c r="M76" s="2">
        <f t="shared" si="95"/>
        <v>0</v>
      </c>
      <c r="N76" s="2">
        <f t="shared" si="95"/>
        <v>0</v>
      </c>
      <c r="O76" s="2">
        <f t="shared" si="95"/>
        <v>0</v>
      </c>
      <c r="P76" s="2">
        <f t="shared" si="95"/>
        <v>0</v>
      </c>
      <c r="Q76" s="2">
        <f t="shared" si="95"/>
        <v>0</v>
      </c>
      <c r="R76" s="2">
        <f t="shared" si="95"/>
        <v>0</v>
      </c>
      <c r="S76" s="2">
        <f t="shared" si="95"/>
        <v>0</v>
      </c>
      <c r="T76" s="2">
        <f t="shared" si="95"/>
        <v>0</v>
      </c>
      <c r="U76" s="2">
        <f t="shared" si="95"/>
        <v>0</v>
      </c>
      <c r="V76" s="2">
        <f t="shared" si="95"/>
        <v>0</v>
      </c>
      <c r="W76" s="2">
        <f t="shared" si="95"/>
        <v>0</v>
      </c>
      <c r="X76" s="2">
        <f t="shared" si="95"/>
        <v>0</v>
      </c>
      <c r="Y76" s="2">
        <f t="shared" si="95"/>
        <v>0</v>
      </c>
      <c r="Z76" s="2">
        <f t="shared" si="95"/>
        <v>0</v>
      </c>
      <c r="AA76" s="2">
        <f t="shared" si="95"/>
        <v>0</v>
      </c>
      <c r="AB76" s="2">
        <f t="shared" si="95"/>
        <v>0</v>
      </c>
      <c r="AC76" s="2">
        <f t="shared" si="95"/>
        <v>0</v>
      </c>
      <c r="AD76" s="2">
        <f t="shared" si="95"/>
        <v>0</v>
      </c>
      <c r="AE76" s="2">
        <f t="shared" si="95"/>
        <v>0</v>
      </c>
      <c r="AF76" s="2">
        <f t="shared" si="95"/>
        <v>0</v>
      </c>
      <c r="AG76" s="2">
        <f t="shared" si="95"/>
        <v>0</v>
      </c>
      <c r="AH76" s="2">
        <f t="shared" si="95"/>
        <v>0</v>
      </c>
      <c r="AI76" s="2">
        <f t="shared" si="95"/>
        <v>0</v>
      </c>
      <c r="AJ76" s="2">
        <f t="shared" si="95"/>
        <v>0</v>
      </c>
      <c r="AK76" s="2">
        <f t="shared" si="95"/>
        <v>0</v>
      </c>
      <c r="AL76" s="2">
        <f t="shared" si="95"/>
        <v>0</v>
      </c>
      <c r="AM76" s="2">
        <f t="shared" si="95"/>
        <v>0</v>
      </c>
      <c r="AN76" s="2">
        <f t="shared" si="95"/>
        <v>0</v>
      </c>
      <c r="AO76" s="2">
        <f t="shared" si="95"/>
        <v>0</v>
      </c>
      <c r="AP76" s="2">
        <f t="shared" si="95"/>
        <v>0</v>
      </c>
    </row>
    <row r="77" spans="1:42" ht="15.75" customHeight="1" x14ac:dyDescent="0.45">
      <c r="A77" s="88"/>
      <c r="B77" s="88"/>
      <c r="C77" s="88" t="s">
        <v>590</v>
      </c>
      <c r="D77" s="88">
        <v>0</v>
      </c>
      <c r="E77" s="88">
        <v>0</v>
      </c>
      <c r="F77" s="90" t="str">
        <f t="shared" si="94"/>
        <v>n/a</v>
      </c>
      <c r="G77" s="2"/>
      <c r="H77" s="2"/>
      <c r="I77" s="87">
        <f t="shared" si="0"/>
        <v>0</v>
      </c>
      <c r="J77" s="2">
        <f t="shared" ref="J77:AP77" si="96">IF($F77="s-curve",$D77+($E77-$D77)*$I$2/(1+EXP($I$3*(COUNT($I$7:J$7)+$I$4))),TREND($D77:$E77,$D$7:$E$7,J$7))</f>
        <v>0</v>
      </c>
      <c r="K77" s="2">
        <f t="shared" si="96"/>
        <v>0</v>
      </c>
      <c r="L77" s="2">
        <f t="shared" si="96"/>
        <v>0</v>
      </c>
      <c r="M77" s="2">
        <f t="shared" si="96"/>
        <v>0</v>
      </c>
      <c r="N77" s="2">
        <f t="shared" si="96"/>
        <v>0</v>
      </c>
      <c r="O77" s="2">
        <f t="shared" si="96"/>
        <v>0</v>
      </c>
      <c r="P77" s="2">
        <f t="shared" si="96"/>
        <v>0</v>
      </c>
      <c r="Q77" s="2">
        <f t="shared" si="96"/>
        <v>0</v>
      </c>
      <c r="R77" s="2">
        <f t="shared" si="96"/>
        <v>0</v>
      </c>
      <c r="S77" s="2">
        <f t="shared" si="96"/>
        <v>0</v>
      </c>
      <c r="T77" s="2">
        <f t="shared" si="96"/>
        <v>0</v>
      </c>
      <c r="U77" s="2">
        <f t="shared" si="96"/>
        <v>0</v>
      </c>
      <c r="V77" s="2">
        <f t="shared" si="96"/>
        <v>0</v>
      </c>
      <c r="W77" s="2">
        <f t="shared" si="96"/>
        <v>0</v>
      </c>
      <c r="X77" s="2">
        <f t="shared" si="96"/>
        <v>0</v>
      </c>
      <c r="Y77" s="2">
        <f t="shared" si="96"/>
        <v>0</v>
      </c>
      <c r="Z77" s="2">
        <f t="shared" si="96"/>
        <v>0</v>
      </c>
      <c r="AA77" s="2">
        <f t="shared" si="96"/>
        <v>0</v>
      </c>
      <c r="AB77" s="2">
        <f t="shared" si="96"/>
        <v>0</v>
      </c>
      <c r="AC77" s="2">
        <f t="shared" si="96"/>
        <v>0</v>
      </c>
      <c r="AD77" s="2">
        <f t="shared" si="96"/>
        <v>0</v>
      </c>
      <c r="AE77" s="2">
        <f t="shared" si="96"/>
        <v>0</v>
      </c>
      <c r="AF77" s="2">
        <f t="shared" si="96"/>
        <v>0</v>
      </c>
      <c r="AG77" s="2">
        <f t="shared" si="96"/>
        <v>0</v>
      </c>
      <c r="AH77" s="2">
        <f t="shared" si="96"/>
        <v>0</v>
      </c>
      <c r="AI77" s="2">
        <f t="shared" si="96"/>
        <v>0</v>
      </c>
      <c r="AJ77" s="2">
        <f t="shared" si="96"/>
        <v>0</v>
      </c>
      <c r="AK77" s="2">
        <f t="shared" si="96"/>
        <v>0</v>
      </c>
      <c r="AL77" s="2">
        <f t="shared" si="96"/>
        <v>0</v>
      </c>
      <c r="AM77" s="2">
        <f t="shared" si="96"/>
        <v>0</v>
      </c>
      <c r="AN77" s="2">
        <f t="shared" si="96"/>
        <v>0</v>
      </c>
      <c r="AO77" s="2">
        <f t="shared" si="96"/>
        <v>0</v>
      </c>
      <c r="AP77" s="2">
        <f t="shared" si="96"/>
        <v>0</v>
      </c>
    </row>
    <row r="78" spans="1:42" ht="15.75" customHeight="1" x14ac:dyDescent="0.45">
      <c r="A78" s="2" t="s">
        <v>596</v>
      </c>
      <c r="B78" s="2" t="s">
        <v>645</v>
      </c>
      <c r="C78" s="2" t="s">
        <v>584</v>
      </c>
      <c r="D78" s="87">
        <v>0</v>
      </c>
      <c r="E78" s="2">
        <v>0</v>
      </c>
      <c r="F78" s="76" t="str">
        <f t="shared" ref="F78:F82" si="97">IF(D78=E78,"n/a",IF(OR(C78="battery electric vehicle",C78="natural gas vehicle",C78="plugin hybrid vehicle"),"s-curve","linear"))</f>
        <v>n/a</v>
      </c>
      <c r="G78" s="2"/>
      <c r="H78" s="2"/>
      <c r="I78" s="87">
        <f t="shared" si="0"/>
        <v>0</v>
      </c>
      <c r="J78" s="87">
        <f t="shared" ref="J78:AP78" si="98">IF($F78="s-curve",$D78+($E78-$D78)*$I$2/(1+EXP($I$3*(COUNT($I$7:J$7)+$I$4))),TREND($D78:$E78,$D$7:$E$7,J$7))</f>
        <v>0</v>
      </c>
      <c r="K78" s="87">
        <f t="shared" si="98"/>
        <v>0</v>
      </c>
      <c r="L78" s="87">
        <f t="shared" si="98"/>
        <v>0</v>
      </c>
      <c r="M78" s="87">
        <f t="shared" si="98"/>
        <v>0</v>
      </c>
      <c r="N78" s="87">
        <f t="shared" si="98"/>
        <v>0</v>
      </c>
      <c r="O78" s="87">
        <f t="shared" si="98"/>
        <v>0</v>
      </c>
      <c r="P78" s="87">
        <f t="shared" si="98"/>
        <v>0</v>
      </c>
      <c r="Q78" s="87">
        <f t="shared" si="98"/>
        <v>0</v>
      </c>
      <c r="R78" s="87">
        <f t="shared" si="98"/>
        <v>0</v>
      </c>
      <c r="S78" s="87">
        <f t="shared" si="98"/>
        <v>0</v>
      </c>
      <c r="T78" s="87">
        <f t="shared" si="98"/>
        <v>0</v>
      </c>
      <c r="U78" s="87">
        <f t="shared" si="98"/>
        <v>0</v>
      </c>
      <c r="V78" s="87">
        <f t="shared" si="98"/>
        <v>0</v>
      </c>
      <c r="W78" s="87">
        <f t="shared" si="98"/>
        <v>0</v>
      </c>
      <c r="X78" s="87">
        <f t="shared" si="98"/>
        <v>0</v>
      </c>
      <c r="Y78" s="87">
        <f t="shared" si="98"/>
        <v>0</v>
      </c>
      <c r="Z78" s="87">
        <f t="shared" si="98"/>
        <v>0</v>
      </c>
      <c r="AA78" s="87">
        <f t="shared" si="98"/>
        <v>0</v>
      </c>
      <c r="AB78" s="87">
        <f t="shared" si="98"/>
        <v>0</v>
      </c>
      <c r="AC78" s="87">
        <f t="shared" si="98"/>
        <v>0</v>
      </c>
      <c r="AD78" s="87">
        <f t="shared" si="98"/>
        <v>0</v>
      </c>
      <c r="AE78" s="87">
        <f t="shared" si="98"/>
        <v>0</v>
      </c>
      <c r="AF78" s="87">
        <f t="shared" si="98"/>
        <v>0</v>
      </c>
      <c r="AG78" s="87">
        <f t="shared" si="98"/>
        <v>0</v>
      </c>
      <c r="AH78" s="87">
        <f t="shared" si="98"/>
        <v>0</v>
      </c>
      <c r="AI78" s="87">
        <f t="shared" si="98"/>
        <v>0</v>
      </c>
      <c r="AJ78" s="87">
        <f t="shared" si="98"/>
        <v>0</v>
      </c>
      <c r="AK78" s="87">
        <f t="shared" si="98"/>
        <v>0</v>
      </c>
      <c r="AL78" s="87">
        <f t="shared" si="98"/>
        <v>0</v>
      </c>
      <c r="AM78" s="87">
        <f t="shared" si="98"/>
        <v>0</v>
      </c>
      <c r="AN78" s="87">
        <f t="shared" si="98"/>
        <v>0</v>
      </c>
      <c r="AO78" s="87">
        <f t="shared" si="98"/>
        <v>0</v>
      </c>
      <c r="AP78" s="87">
        <f t="shared" si="98"/>
        <v>0</v>
      </c>
    </row>
    <row r="79" spans="1:42" ht="15.75" customHeight="1" x14ac:dyDescent="0.45">
      <c r="A79" s="2"/>
      <c r="B79" s="2"/>
      <c r="C79" s="2" t="s">
        <v>585</v>
      </c>
      <c r="D79" s="87">
        <v>0</v>
      </c>
      <c r="E79" s="2">
        <v>0</v>
      </c>
      <c r="F79" s="76" t="str">
        <f t="shared" si="97"/>
        <v>n/a</v>
      </c>
      <c r="G79" s="2"/>
      <c r="H79" s="2"/>
      <c r="I79" s="87">
        <f t="shared" si="0"/>
        <v>0</v>
      </c>
      <c r="J79" s="87">
        <f t="shared" ref="J79:AP79" si="99">IF($F79="s-curve",$D79+($E79-$D79)*$I$2/(1+EXP($I$3*(COUNT($I$7:J$7)+$I$4))),TREND($D79:$E79,$D$7:$E$7,J$7))</f>
        <v>0</v>
      </c>
      <c r="K79" s="87">
        <f t="shared" si="99"/>
        <v>0</v>
      </c>
      <c r="L79" s="87">
        <f t="shared" si="99"/>
        <v>0</v>
      </c>
      <c r="M79" s="87">
        <f t="shared" si="99"/>
        <v>0</v>
      </c>
      <c r="N79" s="87">
        <f t="shared" si="99"/>
        <v>0</v>
      </c>
      <c r="O79" s="87">
        <f t="shared" si="99"/>
        <v>0</v>
      </c>
      <c r="P79" s="87">
        <f t="shared" si="99"/>
        <v>0</v>
      </c>
      <c r="Q79" s="87">
        <f t="shared" si="99"/>
        <v>0</v>
      </c>
      <c r="R79" s="87">
        <f t="shared" si="99"/>
        <v>0</v>
      </c>
      <c r="S79" s="87">
        <f t="shared" si="99"/>
        <v>0</v>
      </c>
      <c r="T79" s="87">
        <f t="shared" si="99"/>
        <v>0</v>
      </c>
      <c r="U79" s="87">
        <f t="shared" si="99"/>
        <v>0</v>
      </c>
      <c r="V79" s="87">
        <f t="shared" si="99"/>
        <v>0</v>
      </c>
      <c r="W79" s="87">
        <f t="shared" si="99"/>
        <v>0</v>
      </c>
      <c r="X79" s="87">
        <f t="shared" si="99"/>
        <v>0</v>
      </c>
      <c r="Y79" s="87">
        <f t="shared" si="99"/>
        <v>0</v>
      </c>
      <c r="Z79" s="87">
        <f t="shared" si="99"/>
        <v>0</v>
      </c>
      <c r="AA79" s="87">
        <f t="shared" si="99"/>
        <v>0</v>
      </c>
      <c r="AB79" s="87">
        <f t="shared" si="99"/>
        <v>0</v>
      </c>
      <c r="AC79" s="87">
        <f t="shared" si="99"/>
        <v>0</v>
      </c>
      <c r="AD79" s="87">
        <f t="shared" si="99"/>
        <v>0</v>
      </c>
      <c r="AE79" s="87">
        <f t="shared" si="99"/>
        <v>0</v>
      </c>
      <c r="AF79" s="87">
        <f t="shared" si="99"/>
        <v>0</v>
      </c>
      <c r="AG79" s="87">
        <f t="shared" si="99"/>
        <v>0</v>
      </c>
      <c r="AH79" s="87">
        <f t="shared" si="99"/>
        <v>0</v>
      </c>
      <c r="AI79" s="87">
        <f t="shared" si="99"/>
        <v>0</v>
      </c>
      <c r="AJ79" s="87">
        <f t="shared" si="99"/>
        <v>0</v>
      </c>
      <c r="AK79" s="87">
        <f t="shared" si="99"/>
        <v>0</v>
      </c>
      <c r="AL79" s="87">
        <f t="shared" si="99"/>
        <v>0</v>
      </c>
      <c r="AM79" s="87">
        <f t="shared" si="99"/>
        <v>0</v>
      </c>
      <c r="AN79" s="87">
        <f t="shared" si="99"/>
        <v>0</v>
      </c>
      <c r="AO79" s="87">
        <f t="shared" si="99"/>
        <v>0</v>
      </c>
      <c r="AP79" s="87">
        <f t="shared" si="99"/>
        <v>0</v>
      </c>
    </row>
    <row r="80" spans="1:42" ht="15.75" customHeight="1" x14ac:dyDescent="0.45">
      <c r="A80" s="2"/>
      <c r="B80" s="2"/>
      <c r="C80" s="2" t="s">
        <v>586</v>
      </c>
      <c r="D80" s="2">
        <v>1</v>
      </c>
      <c r="E80" s="2">
        <v>1</v>
      </c>
      <c r="F80" s="76" t="str">
        <f t="shared" si="97"/>
        <v>n/a</v>
      </c>
      <c r="G80" s="2"/>
      <c r="H80" s="2"/>
      <c r="I80" s="87">
        <f t="shared" si="0"/>
        <v>1</v>
      </c>
      <c r="J80" s="2">
        <f t="shared" ref="J80:AP80" si="100">IF($F80="s-curve",$D80+($E80-$D80)*$I$2/(1+EXP($I$3*(COUNT($I$7:J$7)+$I$4))),TREND($D80:$E80,$D$7:$E$7,J$7))</f>
        <v>1</v>
      </c>
      <c r="K80" s="2">
        <f t="shared" si="100"/>
        <v>1</v>
      </c>
      <c r="L80" s="2">
        <f t="shared" si="100"/>
        <v>1</v>
      </c>
      <c r="M80" s="2">
        <f t="shared" si="100"/>
        <v>1</v>
      </c>
      <c r="N80" s="2">
        <f t="shared" si="100"/>
        <v>1</v>
      </c>
      <c r="O80" s="2">
        <f t="shared" si="100"/>
        <v>1</v>
      </c>
      <c r="P80" s="2">
        <f t="shared" si="100"/>
        <v>1</v>
      </c>
      <c r="Q80" s="2">
        <f t="shared" si="100"/>
        <v>1</v>
      </c>
      <c r="R80" s="2">
        <f t="shared" si="100"/>
        <v>1</v>
      </c>
      <c r="S80" s="2">
        <f t="shared" si="100"/>
        <v>1</v>
      </c>
      <c r="T80" s="2">
        <f t="shared" si="100"/>
        <v>1</v>
      </c>
      <c r="U80" s="2">
        <f t="shared" si="100"/>
        <v>1</v>
      </c>
      <c r="V80" s="2">
        <f t="shared" si="100"/>
        <v>1</v>
      </c>
      <c r="W80" s="2">
        <f t="shared" si="100"/>
        <v>1</v>
      </c>
      <c r="X80" s="2">
        <f t="shared" si="100"/>
        <v>1</v>
      </c>
      <c r="Y80" s="2">
        <f t="shared" si="100"/>
        <v>1</v>
      </c>
      <c r="Z80" s="2">
        <f t="shared" si="100"/>
        <v>1</v>
      </c>
      <c r="AA80" s="2">
        <f t="shared" si="100"/>
        <v>1</v>
      </c>
      <c r="AB80" s="2">
        <f t="shared" si="100"/>
        <v>1</v>
      </c>
      <c r="AC80" s="2">
        <f t="shared" si="100"/>
        <v>1</v>
      </c>
      <c r="AD80" s="2">
        <f t="shared" si="100"/>
        <v>1</v>
      </c>
      <c r="AE80" s="2">
        <f t="shared" si="100"/>
        <v>1</v>
      </c>
      <c r="AF80" s="2">
        <f t="shared" si="100"/>
        <v>1</v>
      </c>
      <c r="AG80" s="2">
        <f t="shared" si="100"/>
        <v>1</v>
      </c>
      <c r="AH80" s="2">
        <f t="shared" si="100"/>
        <v>1</v>
      </c>
      <c r="AI80" s="2">
        <f t="shared" si="100"/>
        <v>1</v>
      </c>
      <c r="AJ80" s="2">
        <f t="shared" si="100"/>
        <v>1</v>
      </c>
      <c r="AK80" s="2">
        <f t="shared" si="100"/>
        <v>1</v>
      </c>
      <c r="AL80" s="2">
        <f t="shared" si="100"/>
        <v>1</v>
      </c>
      <c r="AM80" s="2">
        <f t="shared" si="100"/>
        <v>1</v>
      </c>
      <c r="AN80" s="2">
        <f t="shared" si="100"/>
        <v>1</v>
      </c>
      <c r="AO80" s="2">
        <f t="shared" si="100"/>
        <v>1</v>
      </c>
      <c r="AP80" s="2">
        <f t="shared" si="100"/>
        <v>1</v>
      </c>
    </row>
    <row r="81" spans="1:42" ht="15.75" customHeight="1" x14ac:dyDescent="0.45">
      <c r="A81" s="2"/>
      <c r="B81" s="2"/>
      <c r="C81" s="2" t="s">
        <v>587</v>
      </c>
      <c r="D81" s="87">
        <v>0</v>
      </c>
      <c r="E81" s="2">
        <v>0</v>
      </c>
      <c r="F81" s="76" t="str">
        <f t="shared" si="97"/>
        <v>n/a</v>
      </c>
      <c r="G81" s="2"/>
      <c r="H81" s="2"/>
      <c r="I81" s="87">
        <f t="shared" si="0"/>
        <v>0</v>
      </c>
      <c r="J81" s="2">
        <f t="shared" ref="J81:AP81" si="101">IF($F81="s-curve",$D81+($E81-$D81)*$I$2/(1+EXP($I$3*(COUNT($I$7:J$7)+$I$4))),TREND($D81:$E81,$D$7:$E$7,J$7))</f>
        <v>0</v>
      </c>
      <c r="K81" s="2">
        <f t="shared" si="101"/>
        <v>0</v>
      </c>
      <c r="L81" s="2">
        <f t="shared" si="101"/>
        <v>0</v>
      </c>
      <c r="M81" s="2">
        <f t="shared" si="101"/>
        <v>0</v>
      </c>
      <c r="N81" s="2">
        <f t="shared" si="101"/>
        <v>0</v>
      </c>
      <c r="O81" s="2">
        <f t="shared" si="101"/>
        <v>0</v>
      </c>
      <c r="P81" s="2">
        <f t="shared" si="101"/>
        <v>0</v>
      </c>
      <c r="Q81" s="2">
        <f t="shared" si="101"/>
        <v>0</v>
      </c>
      <c r="R81" s="2">
        <f t="shared" si="101"/>
        <v>0</v>
      </c>
      <c r="S81" s="2">
        <f t="shared" si="101"/>
        <v>0</v>
      </c>
      <c r="T81" s="2">
        <f t="shared" si="101"/>
        <v>0</v>
      </c>
      <c r="U81" s="2">
        <f t="shared" si="101"/>
        <v>0</v>
      </c>
      <c r="V81" s="2">
        <f t="shared" si="101"/>
        <v>0</v>
      </c>
      <c r="W81" s="2">
        <f t="shared" si="101"/>
        <v>0</v>
      </c>
      <c r="X81" s="2">
        <f t="shared" si="101"/>
        <v>0</v>
      </c>
      <c r="Y81" s="2">
        <f t="shared" si="101"/>
        <v>0</v>
      </c>
      <c r="Z81" s="2">
        <f t="shared" si="101"/>
        <v>0</v>
      </c>
      <c r="AA81" s="2">
        <f t="shared" si="101"/>
        <v>0</v>
      </c>
      <c r="AB81" s="2">
        <f t="shared" si="101"/>
        <v>0</v>
      </c>
      <c r="AC81" s="2">
        <f t="shared" si="101"/>
        <v>0</v>
      </c>
      <c r="AD81" s="2">
        <f t="shared" si="101"/>
        <v>0</v>
      </c>
      <c r="AE81" s="2">
        <f t="shared" si="101"/>
        <v>0</v>
      </c>
      <c r="AF81" s="2">
        <f t="shared" si="101"/>
        <v>0</v>
      </c>
      <c r="AG81" s="2">
        <f t="shared" si="101"/>
        <v>0</v>
      </c>
      <c r="AH81" s="2">
        <f t="shared" si="101"/>
        <v>0</v>
      </c>
      <c r="AI81" s="2">
        <f t="shared" si="101"/>
        <v>0</v>
      </c>
      <c r="AJ81" s="2">
        <f t="shared" si="101"/>
        <v>0</v>
      </c>
      <c r="AK81" s="2">
        <f t="shared" si="101"/>
        <v>0</v>
      </c>
      <c r="AL81" s="2">
        <f t="shared" si="101"/>
        <v>0</v>
      </c>
      <c r="AM81" s="2">
        <f t="shared" si="101"/>
        <v>0</v>
      </c>
      <c r="AN81" s="2">
        <f t="shared" si="101"/>
        <v>0</v>
      </c>
      <c r="AO81" s="2">
        <f t="shared" si="101"/>
        <v>0</v>
      </c>
      <c r="AP81" s="2">
        <f t="shared" si="101"/>
        <v>0</v>
      </c>
    </row>
    <row r="82" spans="1:42" ht="15.75" customHeight="1" x14ac:dyDescent="0.45">
      <c r="A82" s="2"/>
      <c r="B82" s="2"/>
      <c r="C82" s="2" t="s">
        <v>588</v>
      </c>
      <c r="D82" s="87">
        <v>0</v>
      </c>
      <c r="E82" s="2">
        <v>0</v>
      </c>
      <c r="F82" s="76" t="str">
        <f t="shared" si="97"/>
        <v>n/a</v>
      </c>
      <c r="G82" s="2"/>
      <c r="H82" s="2"/>
      <c r="I82" s="87">
        <f t="shared" si="0"/>
        <v>0</v>
      </c>
      <c r="J82" s="87">
        <f t="shared" ref="J82:AP82" si="102">IF($F82="s-curve",$D82+($E82-$D82)*$I$2/(1+EXP($I$3*(COUNT($I$7:J$7)+$I$4))),TREND($D82:$E82,$D$7:$E$7,J$7))</f>
        <v>0</v>
      </c>
      <c r="K82" s="87">
        <f t="shared" si="102"/>
        <v>0</v>
      </c>
      <c r="L82" s="87">
        <f t="shared" si="102"/>
        <v>0</v>
      </c>
      <c r="M82" s="87">
        <f t="shared" si="102"/>
        <v>0</v>
      </c>
      <c r="N82" s="87">
        <f t="shared" si="102"/>
        <v>0</v>
      </c>
      <c r="O82" s="87">
        <f t="shared" si="102"/>
        <v>0</v>
      </c>
      <c r="P82" s="87">
        <f t="shared" si="102"/>
        <v>0</v>
      </c>
      <c r="Q82" s="87">
        <f t="shared" si="102"/>
        <v>0</v>
      </c>
      <c r="R82" s="87">
        <f t="shared" si="102"/>
        <v>0</v>
      </c>
      <c r="S82" s="87">
        <f t="shared" si="102"/>
        <v>0</v>
      </c>
      <c r="T82" s="87">
        <f t="shared" si="102"/>
        <v>0</v>
      </c>
      <c r="U82" s="87">
        <f t="shared" si="102"/>
        <v>0</v>
      </c>
      <c r="V82" s="87">
        <f t="shared" si="102"/>
        <v>0</v>
      </c>
      <c r="W82" s="87">
        <f t="shared" si="102"/>
        <v>0</v>
      </c>
      <c r="X82" s="87">
        <f t="shared" si="102"/>
        <v>0</v>
      </c>
      <c r="Y82" s="87">
        <f t="shared" si="102"/>
        <v>0</v>
      </c>
      <c r="Z82" s="87">
        <f t="shared" si="102"/>
        <v>0</v>
      </c>
      <c r="AA82" s="87">
        <f t="shared" si="102"/>
        <v>0</v>
      </c>
      <c r="AB82" s="87">
        <f t="shared" si="102"/>
        <v>0</v>
      </c>
      <c r="AC82" s="87">
        <f t="shared" si="102"/>
        <v>0</v>
      </c>
      <c r="AD82" s="87">
        <f t="shared" si="102"/>
        <v>0</v>
      </c>
      <c r="AE82" s="87">
        <f t="shared" si="102"/>
        <v>0</v>
      </c>
      <c r="AF82" s="87">
        <f t="shared" si="102"/>
        <v>0</v>
      </c>
      <c r="AG82" s="87">
        <f t="shared" si="102"/>
        <v>0</v>
      </c>
      <c r="AH82" s="87">
        <f t="shared" si="102"/>
        <v>0</v>
      </c>
      <c r="AI82" s="87">
        <f t="shared" si="102"/>
        <v>0</v>
      </c>
      <c r="AJ82" s="87">
        <f t="shared" si="102"/>
        <v>0</v>
      </c>
      <c r="AK82" s="87">
        <f t="shared" si="102"/>
        <v>0</v>
      </c>
      <c r="AL82" s="87">
        <f t="shared" si="102"/>
        <v>0</v>
      </c>
      <c r="AM82" s="87">
        <f t="shared" si="102"/>
        <v>0</v>
      </c>
      <c r="AN82" s="87">
        <f t="shared" si="102"/>
        <v>0</v>
      </c>
      <c r="AO82" s="87">
        <f t="shared" si="102"/>
        <v>0</v>
      </c>
      <c r="AP82" s="87">
        <f t="shared" si="102"/>
        <v>0</v>
      </c>
    </row>
    <row r="83" spans="1:42" ht="15.75" customHeight="1" x14ac:dyDescent="0.45">
      <c r="A83" s="2"/>
      <c r="B83" s="2"/>
      <c r="C83" s="2" t="s">
        <v>589</v>
      </c>
      <c r="D83" s="87">
        <v>0</v>
      </c>
      <c r="E83" s="2">
        <v>0</v>
      </c>
      <c r="F83" s="76" t="str">
        <f t="shared" ref="F83:F84" si="103">IF(D83=E83,"n/a",IF(OR(C83="battery electric vehicle",C83="natural gas vehicle",C83="plugin hybrid vehicle",C83="hydrogen vehicle"),"s-curve","linear"))</f>
        <v>n/a</v>
      </c>
      <c r="G83" s="2"/>
      <c r="H83" s="2"/>
      <c r="I83" s="87">
        <f t="shared" si="0"/>
        <v>0</v>
      </c>
      <c r="J83" s="2">
        <f t="shared" ref="J83:AP83" si="104">IF($F83="s-curve",$D83+($E83-$D83)*$I$2/(1+EXP($I$3*(COUNT($I$7:J$7)+$I$4))),TREND($D83:$E83,$D$7:$E$7,J$7))</f>
        <v>0</v>
      </c>
      <c r="K83" s="2">
        <f t="shared" si="104"/>
        <v>0</v>
      </c>
      <c r="L83" s="2">
        <f t="shared" si="104"/>
        <v>0</v>
      </c>
      <c r="M83" s="2">
        <f t="shared" si="104"/>
        <v>0</v>
      </c>
      <c r="N83" s="2">
        <f t="shared" si="104"/>
        <v>0</v>
      </c>
      <c r="O83" s="2">
        <f t="shared" si="104"/>
        <v>0</v>
      </c>
      <c r="P83" s="2">
        <f t="shared" si="104"/>
        <v>0</v>
      </c>
      <c r="Q83" s="2">
        <f t="shared" si="104"/>
        <v>0</v>
      </c>
      <c r="R83" s="2">
        <f t="shared" si="104"/>
        <v>0</v>
      </c>
      <c r="S83" s="2">
        <f t="shared" si="104"/>
        <v>0</v>
      </c>
      <c r="T83" s="2">
        <f t="shared" si="104"/>
        <v>0</v>
      </c>
      <c r="U83" s="2">
        <f t="shared" si="104"/>
        <v>0</v>
      </c>
      <c r="V83" s="2">
        <f t="shared" si="104"/>
        <v>0</v>
      </c>
      <c r="W83" s="2">
        <f t="shared" si="104"/>
        <v>0</v>
      </c>
      <c r="X83" s="2">
        <f t="shared" si="104"/>
        <v>0</v>
      </c>
      <c r="Y83" s="2">
        <f t="shared" si="104"/>
        <v>0</v>
      </c>
      <c r="Z83" s="2">
        <f t="shared" si="104"/>
        <v>0</v>
      </c>
      <c r="AA83" s="2">
        <f t="shared" si="104"/>
        <v>0</v>
      </c>
      <c r="AB83" s="2">
        <f t="shared" si="104"/>
        <v>0</v>
      </c>
      <c r="AC83" s="2">
        <f t="shared" si="104"/>
        <v>0</v>
      </c>
      <c r="AD83" s="2">
        <f t="shared" si="104"/>
        <v>0</v>
      </c>
      <c r="AE83" s="2">
        <f t="shared" si="104"/>
        <v>0</v>
      </c>
      <c r="AF83" s="2">
        <f t="shared" si="104"/>
        <v>0</v>
      </c>
      <c r="AG83" s="2">
        <f t="shared" si="104"/>
        <v>0</v>
      </c>
      <c r="AH83" s="2">
        <f t="shared" si="104"/>
        <v>0</v>
      </c>
      <c r="AI83" s="2">
        <f t="shared" si="104"/>
        <v>0</v>
      </c>
      <c r="AJ83" s="2">
        <f t="shared" si="104"/>
        <v>0</v>
      </c>
      <c r="AK83" s="2">
        <f t="shared" si="104"/>
        <v>0</v>
      </c>
      <c r="AL83" s="2">
        <f t="shared" si="104"/>
        <v>0</v>
      </c>
      <c r="AM83" s="2">
        <f t="shared" si="104"/>
        <v>0</v>
      </c>
      <c r="AN83" s="2">
        <f t="shared" si="104"/>
        <v>0</v>
      </c>
      <c r="AO83" s="2">
        <f t="shared" si="104"/>
        <v>0</v>
      </c>
      <c r="AP83" s="2">
        <f t="shared" si="104"/>
        <v>0</v>
      </c>
    </row>
    <row r="84" spans="1:42" ht="15.75" customHeight="1" x14ac:dyDescent="0.45">
      <c r="A84" s="88"/>
      <c r="B84" s="88"/>
      <c r="C84" s="88" t="s">
        <v>590</v>
      </c>
      <c r="D84" s="89">
        <v>0</v>
      </c>
      <c r="E84" s="88">
        <v>0</v>
      </c>
      <c r="F84" s="90" t="str">
        <f t="shared" si="103"/>
        <v>n/a</v>
      </c>
      <c r="G84" s="2"/>
      <c r="H84" s="2"/>
      <c r="I84" s="87">
        <f t="shared" si="0"/>
        <v>0</v>
      </c>
      <c r="J84" s="87">
        <f t="shared" ref="J84:AP84" si="105">IF($F84="s-curve",$D84+($E84-$D84)*$I$2/(1+EXP($I$3*(COUNT($I$7:J$7)+$I$4))),TREND($D84:$E84,$D$7:$E$7,J$7))</f>
        <v>0</v>
      </c>
      <c r="K84" s="87">
        <f t="shared" si="105"/>
        <v>0</v>
      </c>
      <c r="L84" s="87">
        <f t="shared" si="105"/>
        <v>0</v>
      </c>
      <c r="M84" s="87">
        <f t="shared" si="105"/>
        <v>0</v>
      </c>
      <c r="N84" s="87">
        <f t="shared" si="105"/>
        <v>0</v>
      </c>
      <c r="O84" s="87">
        <f t="shared" si="105"/>
        <v>0</v>
      </c>
      <c r="P84" s="87">
        <f t="shared" si="105"/>
        <v>0</v>
      </c>
      <c r="Q84" s="87">
        <f t="shared" si="105"/>
        <v>0</v>
      </c>
      <c r="R84" s="87">
        <f t="shared" si="105"/>
        <v>0</v>
      </c>
      <c r="S84" s="87">
        <f t="shared" si="105"/>
        <v>0</v>
      </c>
      <c r="T84" s="87">
        <f t="shared" si="105"/>
        <v>0</v>
      </c>
      <c r="U84" s="87">
        <f t="shared" si="105"/>
        <v>0</v>
      </c>
      <c r="V84" s="87">
        <f t="shared" si="105"/>
        <v>0</v>
      </c>
      <c r="W84" s="87">
        <f t="shared" si="105"/>
        <v>0</v>
      </c>
      <c r="X84" s="87">
        <f t="shared" si="105"/>
        <v>0</v>
      </c>
      <c r="Y84" s="87">
        <f t="shared" si="105"/>
        <v>0</v>
      </c>
      <c r="Z84" s="87">
        <f t="shared" si="105"/>
        <v>0</v>
      </c>
      <c r="AA84" s="87">
        <f t="shared" si="105"/>
        <v>0</v>
      </c>
      <c r="AB84" s="87">
        <f t="shared" si="105"/>
        <v>0</v>
      </c>
      <c r="AC84" s="87">
        <f t="shared" si="105"/>
        <v>0</v>
      </c>
      <c r="AD84" s="87">
        <f t="shared" si="105"/>
        <v>0</v>
      </c>
      <c r="AE84" s="87">
        <f t="shared" si="105"/>
        <v>0</v>
      </c>
      <c r="AF84" s="87">
        <f t="shared" si="105"/>
        <v>0</v>
      </c>
      <c r="AG84" s="87">
        <f t="shared" si="105"/>
        <v>0</v>
      </c>
      <c r="AH84" s="87">
        <f t="shared" si="105"/>
        <v>0</v>
      </c>
      <c r="AI84" s="87">
        <f t="shared" si="105"/>
        <v>0</v>
      </c>
      <c r="AJ84" s="87">
        <f t="shared" si="105"/>
        <v>0</v>
      </c>
      <c r="AK84" s="87">
        <f t="shared" si="105"/>
        <v>0</v>
      </c>
      <c r="AL84" s="87">
        <f t="shared" si="105"/>
        <v>0</v>
      </c>
      <c r="AM84" s="87">
        <f t="shared" si="105"/>
        <v>0</v>
      </c>
      <c r="AN84" s="87">
        <f t="shared" si="105"/>
        <v>0</v>
      </c>
      <c r="AO84" s="87">
        <f t="shared" si="105"/>
        <v>0</v>
      </c>
      <c r="AP84" s="87">
        <f t="shared" si="105"/>
        <v>0</v>
      </c>
    </row>
    <row r="85" spans="1:42" ht="15.75" customHeight="1" x14ac:dyDescent="0.45">
      <c r="A85" s="2" t="s">
        <v>596</v>
      </c>
      <c r="B85" s="2" t="s">
        <v>646</v>
      </c>
      <c r="C85" s="2" t="s">
        <v>584</v>
      </c>
      <c r="D85" s="2">
        <v>0</v>
      </c>
      <c r="E85" s="2">
        <v>0</v>
      </c>
      <c r="F85" s="76" t="str">
        <f t="shared" ref="F85:F89" si="106">IF(D85=E85,"n/a",IF(OR(C85="battery electric vehicle",C85="natural gas vehicle",C85="plugin hybrid vehicle"),"s-curve","linear"))</f>
        <v>n/a</v>
      </c>
      <c r="G85" s="2"/>
      <c r="H85" s="2"/>
      <c r="I85" s="87">
        <f t="shared" si="0"/>
        <v>0</v>
      </c>
      <c r="J85" s="2">
        <f t="shared" ref="J85:AP85" si="107">IF($F85="s-curve",$D85+($E85-$D85)*$I$2/(1+EXP($I$3*(COUNT($I$7:J$7)+$I$4))),TREND($D85:$E85,$D$7:$E$7,J$7))</f>
        <v>0</v>
      </c>
      <c r="K85" s="2">
        <f t="shared" si="107"/>
        <v>0</v>
      </c>
      <c r="L85" s="2">
        <f t="shared" si="107"/>
        <v>0</v>
      </c>
      <c r="M85" s="2">
        <f t="shared" si="107"/>
        <v>0</v>
      </c>
      <c r="N85" s="2">
        <f t="shared" si="107"/>
        <v>0</v>
      </c>
      <c r="O85" s="2">
        <f t="shared" si="107"/>
        <v>0</v>
      </c>
      <c r="P85" s="2">
        <f t="shared" si="107"/>
        <v>0</v>
      </c>
      <c r="Q85" s="2">
        <f t="shared" si="107"/>
        <v>0</v>
      </c>
      <c r="R85" s="2">
        <f t="shared" si="107"/>
        <v>0</v>
      </c>
      <c r="S85" s="2">
        <f t="shared" si="107"/>
        <v>0</v>
      </c>
      <c r="T85" s="2">
        <f t="shared" si="107"/>
        <v>0</v>
      </c>
      <c r="U85" s="2">
        <f t="shared" si="107"/>
        <v>0</v>
      </c>
      <c r="V85" s="2">
        <f t="shared" si="107"/>
        <v>0</v>
      </c>
      <c r="W85" s="2">
        <f t="shared" si="107"/>
        <v>0</v>
      </c>
      <c r="X85" s="2">
        <f t="shared" si="107"/>
        <v>0</v>
      </c>
      <c r="Y85" s="2">
        <f t="shared" si="107"/>
        <v>0</v>
      </c>
      <c r="Z85" s="2">
        <f t="shared" si="107"/>
        <v>0</v>
      </c>
      <c r="AA85" s="2">
        <f t="shared" si="107"/>
        <v>0</v>
      </c>
      <c r="AB85" s="2">
        <f t="shared" si="107"/>
        <v>0</v>
      </c>
      <c r="AC85" s="2">
        <f t="shared" si="107"/>
        <v>0</v>
      </c>
      <c r="AD85" s="2">
        <f t="shared" si="107"/>
        <v>0</v>
      </c>
      <c r="AE85" s="2">
        <f t="shared" si="107"/>
        <v>0</v>
      </c>
      <c r="AF85" s="2">
        <f t="shared" si="107"/>
        <v>0</v>
      </c>
      <c r="AG85" s="2">
        <f t="shared" si="107"/>
        <v>0</v>
      </c>
      <c r="AH85" s="2">
        <f t="shared" si="107"/>
        <v>0</v>
      </c>
      <c r="AI85" s="2">
        <f t="shared" si="107"/>
        <v>0</v>
      </c>
      <c r="AJ85" s="2">
        <f t="shared" si="107"/>
        <v>0</v>
      </c>
      <c r="AK85" s="2">
        <f t="shared" si="107"/>
        <v>0</v>
      </c>
      <c r="AL85" s="2">
        <f t="shared" si="107"/>
        <v>0</v>
      </c>
      <c r="AM85" s="2">
        <f t="shared" si="107"/>
        <v>0</v>
      </c>
      <c r="AN85" s="2">
        <f t="shared" si="107"/>
        <v>0</v>
      </c>
      <c r="AO85" s="2">
        <f t="shared" si="107"/>
        <v>0</v>
      </c>
      <c r="AP85" s="2">
        <f t="shared" si="107"/>
        <v>0</v>
      </c>
    </row>
    <row r="86" spans="1:42" ht="15.75" customHeight="1" x14ac:dyDescent="0.45">
      <c r="A86" s="2"/>
      <c r="B86" s="2"/>
      <c r="C86" s="2" t="s">
        <v>585</v>
      </c>
      <c r="D86" s="2">
        <v>0</v>
      </c>
      <c r="E86" s="2">
        <v>0</v>
      </c>
      <c r="F86" s="76" t="str">
        <f t="shared" si="106"/>
        <v>n/a</v>
      </c>
      <c r="G86" s="2"/>
      <c r="H86" s="2"/>
      <c r="I86" s="87">
        <f t="shared" si="0"/>
        <v>0</v>
      </c>
      <c r="J86" s="2">
        <f t="shared" ref="J86:AP86" si="108">IF($F86="s-curve",$D86+($E86-$D86)*$I$2/(1+EXP($I$3*(COUNT($I$7:J$7)+$I$4))),TREND($D86:$E86,$D$7:$E$7,J$7))</f>
        <v>0</v>
      </c>
      <c r="K86" s="2">
        <f t="shared" si="108"/>
        <v>0</v>
      </c>
      <c r="L86" s="2">
        <f t="shared" si="108"/>
        <v>0</v>
      </c>
      <c r="M86" s="2">
        <f t="shared" si="108"/>
        <v>0</v>
      </c>
      <c r="N86" s="2">
        <f t="shared" si="108"/>
        <v>0</v>
      </c>
      <c r="O86" s="2">
        <f t="shared" si="108"/>
        <v>0</v>
      </c>
      <c r="P86" s="2">
        <f t="shared" si="108"/>
        <v>0</v>
      </c>
      <c r="Q86" s="2">
        <f t="shared" si="108"/>
        <v>0</v>
      </c>
      <c r="R86" s="2">
        <f t="shared" si="108"/>
        <v>0</v>
      </c>
      <c r="S86" s="2">
        <f t="shared" si="108"/>
        <v>0</v>
      </c>
      <c r="T86" s="2">
        <f t="shared" si="108"/>
        <v>0</v>
      </c>
      <c r="U86" s="2">
        <f t="shared" si="108"/>
        <v>0</v>
      </c>
      <c r="V86" s="2">
        <f t="shared" si="108"/>
        <v>0</v>
      </c>
      <c r="W86" s="2">
        <f t="shared" si="108"/>
        <v>0</v>
      </c>
      <c r="X86" s="2">
        <f t="shared" si="108"/>
        <v>0</v>
      </c>
      <c r="Y86" s="2">
        <f t="shared" si="108"/>
        <v>0</v>
      </c>
      <c r="Z86" s="2">
        <f t="shared" si="108"/>
        <v>0</v>
      </c>
      <c r="AA86" s="2">
        <f t="shared" si="108"/>
        <v>0</v>
      </c>
      <c r="AB86" s="2">
        <f t="shared" si="108"/>
        <v>0</v>
      </c>
      <c r="AC86" s="2">
        <f t="shared" si="108"/>
        <v>0</v>
      </c>
      <c r="AD86" s="2">
        <f t="shared" si="108"/>
        <v>0</v>
      </c>
      <c r="AE86" s="2">
        <f t="shared" si="108"/>
        <v>0</v>
      </c>
      <c r="AF86" s="2">
        <f t="shared" si="108"/>
        <v>0</v>
      </c>
      <c r="AG86" s="2">
        <f t="shared" si="108"/>
        <v>0</v>
      </c>
      <c r="AH86" s="2">
        <f t="shared" si="108"/>
        <v>0</v>
      </c>
      <c r="AI86" s="2">
        <f t="shared" si="108"/>
        <v>0</v>
      </c>
      <c r="AJ86" s="2">
        <f t="shared" si="108"/>
        <v>0</v>
      </c>
      <c r="AK86" s="2">
        <f t="shared" si="108"/>
        <v>0</v>
      </c>
      <c r="AL86" s="2">
        <f t="shared" si="108"/>
        <v>0</v>
      </c>
      <c r="AM86" s="2">
        <f t="shared" si="108"/>
        <v>0</v>
      </c>
      <c r="AN86" s="2">
        <f t="shared" si="108"/>
        <v>0</v>
      </c>
      <c r="AO86" s="2">
        <f t="shared" si="108"/>
        <v>0</v>
      </c>
      <c r="AP86" s="2">
        <f t="shared" si="108"/>
        <v>0</v>
      </c>
    </row>
    <row r="87" spans="1:42" ht="15.75" customHeight="1" x14ac:dyDescent="0.45">
      <c r="A87" s="2"/>
      <c r="B87" s="2"/>
      <c r="C87" s="2" t="s">
        <v>586</v>
      </c>
      <c r="D87" s="2">
        <v>0</v>
      </c>
      <c r="E87" s="2">
        <v>0</v>
      </c>
      <c r="F87" s="76" t="str">
        <f t="shared" si="106"/>
        <v>n/a</v>
      </c>
      <c r="G87" s="2"/>
      <c r="H87" s="2"/>
      <c r="I87" s="87">
        <f t="shared" si="0"/>
        <v>0</v>
      </c>
      <c r="J87" s="2">
        <f t="shared" ref="J87:AP87" si="109">IF($F87="s-curve",$D87+($E87-$D87)*$I$2/(1+EXP($I$3*(COUNT($I$7:J$7)+$I$4))),TREND($D87:$E87,$D$7:$E$7,J$7))</f>
        <v>0</v>
      </c>
      <c r="K87" s="2">
        <f t="shared" si="109"/>
        <v>0</v>
      </c>
      <c r="L87" s="2">
        <f t="shared" si="109"/>
        <v>0</v>
      </c>
      <c r="M87" s="2">
        <f t="shared" si="109"/>
        <v>0</v>
      </c>
      <c r="N87" s="2">
        <f t="shared" si="109"/>
        <v>0</v>
      </c>
      <c r="O87" s="2">
        <f t="shared" si="109"/>
        <v>0</v>
      </c>
      <c r="P87" s="2">
        <f t="shared" si="109"/>
        <v>0</v>
      </c>
      <c r="Q87" s="2">
        <f t="shared" si="109"/>
        <v>0</v>
      </c>
      <c r="R87" s="2">
        <f t="shared" si="109"/>
        <v>0</v>
      </c>
      <c r="S87" s="2">
        <f t="shared" si="109"/>
        <v>0</v>
      </c>
      <c r="T87" s="2">
        <f t="shared" si="109"/>
        <v>0</v>
      </c>
      <c r="U87" s="2">
        <f t="shared" si="109"/>
        <v>0</v>
      </c>
      <c r="V87" s="2">
        <f t="shared" si="109"/>
        <v>0</v>
      </c>
      <c r="W87" s="2">
        <f t="shared" si="109"/>
        <v>0</v>
      </c>
      <c r="X87" s="2">
        <f t="shared" si="109"/>
        <v>0</v>
      </c>
      <c r="Y87" s="2">
        <f t="shared" si="109"/>
        <v>0</v>
      </c>
      <c r="Z87" s="2">
        <f t="shared" si="109"/>
        <v>0</v>
      </c>
      <c r="AA87" s="2">
        <f t="shared" si="109"/>
        <v>0</v>
      </c>
      <c r="AB87" s="2">
        <f t="shared" si="109"/>
        <v>0</v>
      </c>
      <c r="AC87" s="2">
        <f t="shared" si="109"/>
        <v>0</v>
      </c>
      <c r="AD87" s="2">
        <f t="shared" si="109"/>
        <v>0</v>
      </c>
      <c r="AE87" s="2">
        <f t="shared" si="109"/>
        <v>0</v>
      </c>
      <c r="AF87" s="2">
        <f t="shared" si="109"/>
        <v>0</v>
      </c>
      <c r="AG87" s="2">
        <f t="shared" si="109"/>
        <v>0</v>
      </c>
      <c r="AH87" s="2">
        <f t="shared" si="109"/>
        <v>0</v>
      </c>
      <c r="AI87" s="2">
        <f t="shared" si="109"/>
        <v>0</v>
      </c>
      <c r="AJ87" s="2">
        <f t="shared" si="109"/>
        <v>0</v>
      </c>
      <c r="AK87" s="2">
        <f t="shared" si="109"/>
        <v>0</v>
      </c>
      <c r="AL87" s="2">
        <f t="shared" si="109"/>
        <v>0</v>
      </c>
      <c r="AM87" s="2">
        <f t="shared" si="109"/>
        <v>0</v>
      </c>
      <c r="AN87" s="2">
        <f t="shared" si="109"/>
        <v>0</v>
      </c>
      <c r="AO87" s="2">
        <f t="shared" si="109"/>
        <v>0</v>
      </c>
      <c r="AP87" s="2">
        <f t="shared" si="109"/>
        <v>0</v>
      </c>
    </row>
    <row r="88" spans="1:42" ht="15.75" customHeight="1" x14ac:dyDescent="0.45">
      <c r="A88" s="2"/>
      <c r="B88" s="2"/>
      <c r="C88" s="2" t="s">
        <v>587</v>
      </c>
      <c r="D88" s="2">
        <v>0</v>
      </c>
      <c r="E88" s="2">
        <v>0</v>
      </c>
      <c r="F88" s="76" t="str">
        <f t="shared" si="106"/>
        <v>n/a</v>
      </c>
      <c r="G88" s="2"/>
      <c r="H88" s="2"/>
      <c r="I88" s="87">
        <f t="shared" si="0"/>
        <v>0</v>
      </c>
      <c r="J88" s="2">
        <f t="shared" ref="J88:AP88" si="110">IF($F88="s-curve",$D88+($E88-$D88)*$I$2/(1+EXP($I$3*(COUNT($I$7:J$7)+$I$4))),TREND($D88:$E88,$D$7:$E$7,J$7))</f>
        <v>0</v>
      </c>
      <c r="K88" s="2">
        <f t="shared" si="110"/>
        <v>0</v>
      </c>
      <c r="L88" s="2">
        <f t="shared" si="110"/>
        <v>0</v>
      </c>
      <c r="M88" s="2">
        <f t="shared" si="110"/>
        <v>0</v>
      </c>
      <c r="N88" s="2">
        <f t="shared" si="110"/>
        <v>0</v>
      </c>
      <c r="O88" s="2">
        <f t="shared" si="110"/>
        <v>0</v>
      </c>
      <c r="P88" s="2">
        <f t="shared" si="110"/>
        <v>0</v>
      </c>
      <c r="Q88" s="2">
        <f t="shared" si="110"/>
        <v>0</v>
      </c>
      <c r="R88" s="2">
        <f t="shared" si="110"/>
        <v>0</v>
      </c>
      <c r="S88" s="2">
        <f t="shared" si="110"/>
        <v>0</v>
      </c>
      <c r="T88" s="2">
        <f t="shared" si="110"/>
        <v>0</v>
      </c>
      <c r="U88" s="2">
        <f t="shared" si="110"/>
        <v>0</v>
      </c>
      <c r="V88" s="2">
        <f t="shared" si="110"/>
        <v>0</v>
      </c>
      <c r="W88" s="2">
        <f t="shared" si="110"/>
        <v>0</v>
      </c>
      <c r="X88" s="2">
        <f t="shared" si="110"/>
        <v>0</v>
      </c>
      <c r="Y88" s="2">
        <f t="shared" si="110"/>
        <v>0</v>
      </c>
      <c r="Z88" s="2">
        <f t="shared" si="110"/>
        <v>0</v>
      </c>
      <c r="AA88" s="2">
        <f t="shared" si="110"/>
        <v>0</v>
      </c>
      <c r="AB88" s="2">
        <f t="shared" si="110"/>
        <v>0</v>
      </c>
      <c r="AC88" s="2">
        <f t="shared" si="110"/>
        <v>0</v>
      </c>
      <c r="AD88" s="2">
        <f t="shared" si="110"/>
        <v>0</v>
      </c>
      <c r="AE88" s="2">
        <f t="shared" si="110"/>
        <v>0</v>
      </c>
      <c r="AF88" s="2">
        <f t="shared" si="110"/>
        <v>0</v>
      </c>
      <c r="AG88" s="2">
        <f t="shared" si="110"/>
        <v>0</v>
      </c>
      <c r="AH88" s="2">
        <f t="shared" si="110"/>
        <v>0</v>
      </c>
      <c r="AI88" s="2">
        <f t="shared" si="110"/>
        <v>0</v>
      </c>
      <c r="AJ88" s="2">
        <f t="shared" si="110"/>
        <v>0</v>
      </c>
      <c r="AK88" s="2">
        <f t="shared" si="110"/>
        <v>0</v>
      </c>
      <c r="AL88" s="2">
        <f t="shared" si="110"/>
        <v>0</v>
      </c>
      <c r="AM88" s="2">
        <f t="shared" si="110"/>
        <v>0</v>
      </c>
      <c r="AN88" s="2">
        <f t="shared" si="110"/>
        <v>0</v>
      </c>
      <c r="AO88" s="2">
        <f t="shared" si="110"/>
        <v>0</v>
      </c>
      <c r="AP88" s="2">
        <f t="shared" si="110"/>
        <v>0</v>
      </c>
    </row>
    <row r="89" spans="1:42" ht="15.75" customHeight="1" x14ac:dyDescent="0.45">
      <c r="A89" s="2"/>
      <c r="B89" s="2"/>
      <c r="C89" s="2" t="s">
        <v>588</v>
      </c>
      <c r="D89" s="2">
        <v>0</v>
      </c>
      <c r="E89" s="2">
        <v>0</v>
      </c>
      <c r="F89" s="76" t="str">
        <f t="shared" si="106"/>
        <v>n/a</v>
      </c>
      <c r="G89" s="2"/>
      <c r="H89" s="2"/>
      <c r="I89" s="87">
        <f t="shared" si="0"/>
        <v>0</v>
      </c>
      <c r="J89" s="2">
        <f t="shared" ref="J89:AP89" si="111">IF($F89="s-curve",$D89+($E89-$D89)*$I$2/(1+EXP($I$3*(COUNT($I$7:J$7)+$I$4))),TREND($D89:$E89,$D$7:$E$7,J$7))</f>
        <v>0</v>
      </c>
      <c r="K89" s="2">
        <f t="shared" si="111"/>
        <v>0</v>
      </c>
      <c r="L89" s="2">
        <f t="shared" si="111"/>
        <v>0</v>
      </c>
      <c r="M89" s="2">
        <f t="shared" si="111"/>
        <v>0</v>
      </c>
      <c r="N89" s="2">
        <f t="shared" si="111"/>
        <v>0</v>
      </c>
      <c r="O89" s="2">
        <f t="shared" si="111"/>
        <v>0</v>
      </c>
      <c r="P89" s="2">
        <f t="shared" si="111"/>
        <v>0</v>
      </c>
      <c r="Q89" s="2">
        <f t="shared" si="111"/>
        <v>0</v>
      </c>
      <c r="R89" s="2">
        <f t="shared" si="111"/>
        <v>0</v>
      </c>
      <c r="S89" s="2">
        <f t="shared" si="111"/>
        <v>0</v>
      </c>
      <c r="T89" s="2">
        <f t="shared" si="111"/>
        <v>0</v>
      </c>
      <c r="U89" s="2">
        <f t="shared" si="111"/>
        <v>0</v>
      </c>
      <c r="V89" s="2">
        <f t="shared" si="111"/>
        <v>0</v>
      </c>
      <c r="W89" s="2">
        <f t="shared" si="111"/>
        <v>0</v>
      </c>
      <c r="X89" s="2">
        <f t="shared" si="111"/>
        <v>0</v>
      </c>
      <c r="Y89" s="2">
        <f t="shared" si="111"/>
        <v>0</v>
      </c>
      <c r="Z89" s="2">
        <f t="shared" si="111"/>
        <v>0</v>
      </c>
      <c r="AA89" s="2">
        <f t="shared" si="111"/>
        <v>0</v>
      </c>
      <c r="AB89" s="2">
        <f t="shared" si="111"/>
        <v>0</v>
      </c>
      <c r="AC89" s="2">
        <f t="shared" si="111"/>
        <v>0</v>
      </c>
      <c r="AD89" s="2">
        <f t="shared" si="111"/>
        <v>0</v>
      </c>
      <c r="AE89" s="2">
        <f t="shared" si="111"/>
        <v>0</v>
      </c>
      <c r="AF89" s="2">
        <f t="shared" si="111"/>
        <v>0</v>
      </c>
      <c r="AG89" s="2">
        <f t="shared" si="111"/>
        <v>0</v>
      </c>
      <c r="AH89" s="2">
        <f t="shared" si="111"/>
        <v>0</v>
      </c>
      <c r="AI89" s="2">
        <f t="shared" si="111"/>
        <v>0</v>
      </c>
      <c r="AJ89" s="2">
        <f t="shared" si="111"/>
        <v>0</v>
      </c>
      <c r="AK89" s="2">
        <f t="shared" si="111"/>
        <v>0</v>
      </c>
      <c r="AL89" s="2">
        <f t="shared" si="111"/>
        <v>0</v>
      </c>
      <c r="AM89" s="2">
        <f t="shared" si="111"/>
        <v>0</v>
      </c>
      <c r="AN89" s="2">
        <f t="shared" si="111"/>
        <v>0</v>
      </c>
      <c r="AO89" s="2">
        <f t="shared" si="111"/>
        <v>0</v>
      </c>
      <c r="AP89" s="2">
        <f t="shared" si="111"/>
        <v>0</v>
      </c>
    </row>
    <row r="90" spans="1:42" ht="15.75" customHeight="1" x14ac:dyDescent="0.45">
      <c r="A90" s="2"/>
      <c r="B90" s="2"/>
      <c r="C90" s="2" t="s">
        <v>589</v>
      </c>
      <c r="D90" s="2">
        <v>0</v>
      </c>
      <c r="E90" s="2">
        <v>0</v>
      </c>
      <c r="F90" s="76" t="str">
        <f t="shared" ref="F90:F91" si="112">IF(D90=E90,"n/a",IF(OR(C90="battery electric vehicle",C90="natural gas vehicle",C90="plugin hybrid vehicle",C90="hydrogen vehicle"),"s-curve","linear"))</f>
        <v>n/a</v>
      </c>
      <c r="G90" s="2"/>
      <c r="H90" s="2"/>
      <c r="I90" s="87">
        <f t="shared" si="0"/>
        <v>0</v>
      </c>
      <c r="J90" s="2">
        <f t="shared" ref="J90:AP90" si="113">IF($F90="s-curve",$D90+($E90-$D90)*$I$2/(1+EXP($I$3*(COUNT($I$7:J$7)+$I$4))),TREND($D90:$E90,$D$7:$E$7,J$7))</f>
        <v>0</v>
      </c>
      <c r="K90" s="2">
        <f t="shared" si="113"/>
        <v>0</v>
      </c>
      <c r="L90" s="2">
        <f t="shared" si="113"/>
        <v>0</v>
      </c>
      <c r="M90" s="2">
        <f t="shared" si="113"/>
        <v>0</v>
      </c>
      <c r="N90" s="2">
        <f t="shared" si="113"/>
        <v>0</v>
      </c>
      <c r="O90" s="2">
        <f t="shared" si="113"/>
        <v>0</v>
      </c>
      <c r="P90" s="2">
        <f t="shared" si="113"/>
        <v>0</v>
      </c>
      <c r="Q90" s="2">
        <f t="shared" si="113"/>
        <v>0</v>
      </c>
      <c r="R90" s="2">
        <f t="shared" si="113"/>
        <v>0</v>
      </c>
      <c r="S90" s="2">
        <f t="shared" si="113"/>
        <v>0</v>
      </c>
      <c r="T90" s="2">
        <f t="shared" si="113"/>
        <v>0</v>
      </c>
      <c r="U90" s="2">
        <f t="shared" si="113"/>
        <v>0</v>
      </c>
      <c r="V90" s="2">
        <f t="shared" si="113"/>
        <v>0</v>
      </c>
      <c r="W90" s="2">
        <f t="shared" si="113"/>
        <v>0</v>
      </c>
      <c r="X90" s="2">
        <f t="shared" si="113"/>
        <v>0</v>
      </c>
      <c r="Y90" s="2">
        <f t="shared" si="113"/>
        <v>0</v>
      </c>
      <c r="Z90" s="2">
        <f t="shared" si="113"/>
        <v>0</v>
      </c>
      <c r="AA90" s="2">
        <f t="shared" si="113"/>
        <v>0</v>
      </c>
      <c r="AB90" s="2">
        <f t="shared" si="113"/>
        <v>0</v>
      </c>
      <c r="AC90" s="2">
        <f t="shared" si="113"/>
        <v>0</v>
      </c>
      <c r="AD90" s="2">
        <f t="shared" si="113"/>
        <v>0</v>
      </c>
      <c r="AE90" s="2">
        <f t="shared" si="113"/>
        <v>0</v>
      </c>
      <c r="AF90" s="2">
        <f t="shared" si="113"/>
        <v>0</v>
      </c>
      <c r="AG90" s="2">
        <f t="shared" si="113"/>
        <v>0</v>
      </c>
      <c r="AH90" s="2">
        <f t="shared" si="113"/>
        <v>0</v>
      </c>
      <c r="AI90" s="2">
        <f t="shared" si="113"/>
        <v>0</v>
      </c>
      <c r="AJ90" s="2">
        <f t="shared" si="113"/>
        <v>0</v>
      </c>
      <c r="AK90" s="2">
        <f t="shared" si="113"/>
        <v>0</v>
      </c>
      <c r="AL90" s="2">
        <f t="shared" si="113"/>
        <v>0</v>
      </c>
      <c r="AM90" s="2">
        <f t="shared" si="113"/>
        <v>0</v>
      </c>
      <c r="AN90" s="2">
        <f t="shared" si="113"/>
        <v>0</v>
      </c>
      <c r="AO90" s="2">
        <f t="shared" si="113"/>
        <v>0</v>
      </c>
      <c r="AP90" s="2">
        <f t="shared" si="113"/>
        <v>0</v>
      </c>
    </row>
    <row r="91" spans="1:42" ht="15.75" customHeight="1" x14ac:dyDescent="0.45">
      <c r="A91" s="88"/>
      <c r="B91" s="88"/>
      <c r="C91" s="88" t="s">
        <v>590</v>
      </c>
      <c r="D91" s="88">
        <v>0</v>
      </c>
      <c r="E91" s="88">
        <v>0</v>
      </c>
      <c r="F91" s="90" t="str">
        <f t="shared" si="112"/>
        <v>n/a</v>
      </c>
      <c r="G91" s="2"/>
      <c r="H91" s="2"/>
      <c r="I91" s="87">
        <f t="shared" si="0"/>
        <v>0</v>
      </c>
      <c r="J91" s="2">
        <f t="shared" ref="J91:AP91" si="114">IF($F91="s-curve",$D91+($E91-$D91)*$I$2/(1+EXP($I$3*(COUNT($I$7:J$7)+$I$4))),TREND($D91:$E91,$D$7:$E$7,J$7))</f>
        <v>0</v>
      </c>
      <c r="K91" s="2">
        <f t="shared" si="114"/>
        <v>0</v>
      </c>
      <c r="L91" s="2">
        <f t="shared" si="114"/>
        <v>0</v>
      </c>
      <c r="M91" s="2">
        <f t="shared" si="114"/>
        <v>0</v>
      </c>
      <c r="N91" s="2">
        <f t="shared" si="114"/>
        <v>0</v>
      </c>
      <c r="O91" s="2">
        <f t="shared" si="114"/>
        <v>0</v>
      </c>
      <c r="P91" s="2">
        <f t="shared" si="114"/>
        <v>0</v>
      </c>
      <c r="Q91" s="2">
        <f t="shared" si="114"/>
        <v>0</v>
      </c>
      <c r="R91" s="2">
        <f t="shared" si="114"/>
        <v>0</v>
      </c>
      <c r="S91" s="2">
        <f t="shared" si="114"/>
        <v>0</v>
      </c>
      <c r="T91" s="2">
        <f t="shared" si="114"/>
        <v>0</v>
      </c>
      <c r="U91" s="2">
        <f t="shared" si="114"/>
        <v>0</v>
      </c>
      <c r="V91" s="2">
        <f t="shared" si="114"/>
        <v>0</v>
      </c>
      <c r="W91" s="2">
        <f t="shared" si="114"/>
        <v>0</v>
      </c>
      <c r="X91" s="2">
        <f t="shared" si="114"/>
        <v>0</v>
      </c>
      <c r="Y91" s="2">
        <f t="shared" si="114"/>
        <v>0</v>
      </c>
      <c r="Z91" s="2">
        <f t="shared" si="114"/>
        <v>0</v>
      </c>
      <c r="AA91" s="2">
        <f t="shared" si="114"/>
        <v>0</v>
      </c>
      <c r="AB91" s="2">
        <f t="shared" si="114"/>
        <v>0</v>
      </c>
      <c r="AC91" s="2">
        <f t="shared" si="114"/>
        <v>0</v>
      </c>
      <c r="AD91" s="2">
        <f t="shared" si="114"/>
        <v>0</v>
      </c>
      <c r="AE91" s="2">
        <f t="shared" si="114"/>
        <v>0</v>
      </c>
      <c r="AF91" s="2">
        <f t="shared" si="114"/>
        <v>0</v>
      </c>
      <c r="AG91" s="2">
        <f t="shared" si="114"/>
        <v>0</v>
      </c>
      <c r="AH91" s="2">
        <f t="shared" si="114"/>
        <v>0</v>
      </c>
      <c r="AI91" s="2">
        <f t="shared" si="114"/>
        <v>0</v>
      </c>
      <c r="AJ91" s="2">
        <f t="shared" si="114"/>
        <v>0</v>
      </c>
      <c r="AK91" s="2">
        <f t="shared" si="114"/>
        <v>0</v>
      </c>
      <c r="AL91" s="2">
        <f t="shared" si="114"/>
        <v>0</v>
      </c>
      <c r="AM91" s="2">
        <f t="shared" si="114"/>
        <v>0</v>
      </c>
      <c r="AN91" s="2">
        <f t="shared" si="114"/>
        <v>0</v>
      </c>
      <c r="AO91" s="2">
        <f t="shared" si="114"/>
        <v>0</v>
      </c>
      <c r="AP91" s="2">
        <f t="shared" si="114"/>
        <v>0</v>
      </c>
    </row>
    <row r="92" spans="1:42" ht="15.75" customHeight="1" x14ac:dyDescent="0.45">
      <c r="A92" s="2"/>
      <c r="B92" s="2"/>
      <c r="C92" s="2"/>
      <c r="D92" s="2"/>
      <c r="E92" s="2"/>
      <c r="F92" s="76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</row>
    <row r="93" spans="1:42" ht="15.75" customHeight="1" x14ac:dyDescent="0.45">
      <c r="A93" s="2"/>
      <c r="B93" s="2"/>
      <c r="C93" s="2"/>
      <c r="D93" s="2"/>
      <c r="E93" s="2"/>
      <c r="F93" s="76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</row>
    <row r="94" spans="1:42" ht="15.75" customHeight="1" x14ac:dyDescent="0.45">
      <c r="A94" s="2"/>
      <c r="B94" s="2"/>
      <c r="C94" s="2"/>
      <c r="D94" s="2"/>
      <c r="E94" s="2"/>
      <c r="F94" s="76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</row>
    <row r="95" spans="1:42" ht="15.75" customHeight="1" x14ac:dyDescent="0.45">
      <c r="A95" s="2"/>
      <c r="B95" s="2"/>
      <c r="C95" s="2"/>
      <c r="D95" s="2"/>
      <c r="E95" s="2"/>
      <c r="F95" s="76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</row>
    <row r="96" spans="1:42" ht="15.75" customHeight="1" x14ac:dyDescent="0.45">
      <c r="A96" s="2"/>
      <c r="B96" s="2"/>
      <c r="C96" s="2"/>
      <c r="D96" s="2"/>
      <c r="E96" s="2"/>
      <c r="F96" s="76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</row>
    <row r="97" spans="1:42" ht="15.75" customHeight="1" x14ac:dyDescent="0.45">
      <c r="A97" s="2"/>
      <c r="B97" s="2"/>
      <c r="C97" s="2"/>
      <c r="D97" s="2"/>
      <c r="E97" s="2"/>
      <c r="F97" s="76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</row>
    <row r="98" spans="1:42" ht="15.75" customHeight="1" x14ac:dyDescent="0.45">
      <c r="A98" s="2"/>
      <c r="B98" s="2"/>
      <c r="C98" s="2"/>
      <c r="D98" s="2"/>
      <c r="E98" s="2"/>
      <c r="F98" s="76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</row>
    <row r="99" spans="1:42" ht="15.75" customHeight="1" x14ac:dyDescent="0.45">
      <c r="A99" s="2"/>
      <c r="B99" s="2"/>
      <c r="C99" s="2"/>
      <c r="D99" s="2"/>
      <c r="E99" s="2"/>
      <c r="F99" s="76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</row>
    <row r="100" spans="1:42" ht="15.75" customHeight="1" x14ac:dyDescent="0.45">
      <c r="A100" s="2"/>
      <c r="B100" s="2"/>
      <c r="C100" s="2"/>
      <c r="D100" s="2"/>
      <c r="E100" s="2"/>
      <c r="F100" s="76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</row>
    <row r="101" spans="1:42" ht="15.75" customHeight="1" x14ac:dyDescent="0.45">
      <c r="A101" s="2"/>
      <c r="B101" s="2"/>
      <c r="C101" s="2"/>
      <c r="D101" s="2"/>
      <c r="E101" s="2"/>
      <c r="F101" s="76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</row>
    <row r="102" spans="1:42" ht="15.75" customHeight="1" x14ac:dyDescent="0.45">
      <c r="A102" s="2"/>
      <c r="B102" s="2"/>
      <c r="C102" s="2"/>
      <c r="D102" s="2"/>
      <c r="E102" s="2"/>
      <c r="F102" s="76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</row>
    <row r="103" spans="1:42" ht="15.75" customHeight="1" x14ac:dyDescent="0.45">
      <c r="A103" s="2"/>
      <c r="B103" s="2"/>
      <c r="C103" s="2"/>
      <c r="D103" s="2"/>
      <c r="E103" s="2"/>
      <c r="F103" s="76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</row>
    <row r="104" spans="1:42" ht="15.75" customHeight="1" x14ac:dyDescent="0.45">
      <c r="A104" s="2"/>
      <c r="B104" s="2"/>
      <c r="C104" s="2"/>
      <c r="D104" s="2"/>
      <c r="E104" s="2"/>
      <c r="F104" s="76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</row>
    <row r="105" spans="1:42" ht="15.75" customHeight="1" x14ac:dyDescent="0.45">
      <c r="A105" s="2"/>
      <c r="B105" s="2"/>
      <c r="C105" s="2"/>
      <c r="D105" s="2"/>
      <c r="E105" s="2"/>
      <c r="F105" s="76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</row>
    <row r="106" spans="1:42" ht="15.75" customHeight="1" x14ac:dyDescent="0.45">
      <c r="A106" s="2"/>
      <c r="B106" s="2"/>
      <c r="C106" s="2"/>
      <c r="D106" s="2"/>
      <c r="E106" s="2"/>
      <c r="F106" s="76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</row>
    <row r="107" spans="1:42" ht="15.75" customHeight="1" x14ac:dyDescent="0.45">
      <c r="A107" s="2"/>
      <c r="B107" s="2"/>
      <c r="C107" s="2"/>
      <c r="D107" s="2"/>
      <c r="E107" s="2"/>
      <c r="F107" s="76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</row>
    <row r="108" spans="1:42" ht="15.75" customHeight="1" x14ac:dyDescent="0.45">
      <c r="A108" s="2"/>
      <c r="B108" s="2"/>
      <c r="C108" s="2"/>
      <c r="D108" s="2"/>
      <c r="E108" s="2"/>
      <c r="F108" s="76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</row>
    <row r="109" spans="1:42" ht="15.75" customHeight="1" x14ac:dyDescent="0.45">
      <c r="A109" s="2"/>
      <c r="B109" s="2"/>
      <c r="C109" s="2"/>
      <c r="D109" s="2"/>
      <c r="E109" s="2"/>
      <c r="F109" s="76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</row>
    <row r="110" spans="1:42" ht="15.75" customHeight="1" x14ac:dyDescent="0.45">
      <c r="A110" s="2"/>
      <c r="B110" s="2"/>
      <c r="C110" s="2"/>
      <c r="D110" s="2"/>
      <c r="E110" s="2"/>
      <c r="F110" s="76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</row>
    <row r="111" spans="1:42" ht="15.75" customHeight="1" x14ac:dyDescent="0.45">
      <c r="A111" s="2"/>
      <c r="B111" s="2"/>
      <c r="C111" s="2"/>
      <c r="D111" s="2"/>
      <c r="E111" s="2"/>
      <c r="F111" s="76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</row>
    <row r="112" spans="1:42" ht="15.75" customHeight="1" x14ac:dyDescent="0.45">
      <c r="A112" s="2"/>
      <c r="B112" s="2"/>
      <c r="C112" s="2"/>
      <c r="D112" s="2"/>
      <c r="E112" s="2"/>
      <c r="F112" s="76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</row>
    <row r="113" spans="1:42" ht="15.75" customHeight="1" x14ac:dyDescent="0.45">
      <c r="A113" s="2"/>
      <c r="B113" s="2"/>
      <c r="C113" s="2"/>
      <c r="D113" s="2"/>
      <c r="E113" s="2"/>
      <c r="F113" s="76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</row>
    <row r="114" spans="1:42" ht="15.75" customHeight="1" x14ac:dyDescent="0.45">
      <c r="A114" s="2"/>
      <c r="B114" s="2"/>
      <c r="C114" s="2"/>
      <c r="D114" s="2"/>
      <c r="E114" s="2"/>
      <c r="F114" s="76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</row>
    <row r="115" spans="1:42" ht="15.75" customHeight="1" x14ac:dyDescent="0.45">
      <c r="A115" s="2"/>
      <c r="B115" s="2"/>
      <c r="C115" s="2"/>
      <c r="D115" s="2"/>
      <c r="E115" s="2"/>
      <c r="F115" s="76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</row>
    <row r="116" spans="1:42" ht="15.75" customHeight="1" x14ac:dyDescent="0.45">
      <c r="A116" s="2"/>
      <c r="B116" s="2"/>
      <c r="C116" s="2"/>
      <c r="D116" s="2"/>
      <c r="E116" s="2"/>
      <c r="F116" s="76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</row>
    <row r="117" spans="1:42" ht="15.75" customHeight="1" x14ac:dyDescent="0.45">
      <c r="A117" s="2"/>
      <c r="B117" s="2"/>
      <c r="C117" s="2"/>
      <c r="D117" s="2"/>
      <c r="E117" s="2"/>
      <c r="F117" s="76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</row>
    <row r="118" spans="1:42" ht="15.75" customHeight="1" x14ac:dyDescent="0.45">
      <c r="A118" s="2"/>
      <c r="B118" s="2"/>
      <c r="C118" s="2"/>
      <c r="D118" s="2"/>
      <c r="E118" s="2"/>
      <c r="F118" s="76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</row>
    <row r="119" spans="1:42" ht="15.75" customHeight="1" x14ac:dyDescent="0.45">
      <c r="A119" s="2"/>
      <c r="B119" s="2"/>
      <c r="C119" s="2"/>
      <c r="D119" s="2"/>
      <c r="E119" s="2"/>
      <c r="F119" s="76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</row>
    <row r="120" spans="1:42" ht="15.75" customHeight="1" x14ac:dyDescent="0.45">
      <c r="A120" s="2"/>
      <c r="B120" s="2"/>
      <c r="C120" s="2"/>
      <c r="D120" s="2"/>
      <c r="E120" s="2"/>
      <c r="F120" s="76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</row>
    <row r="121" spans="1:42" ht="15.75" customHeight="1" x14ac:dyDescent="0.45">
      <c r="A121" s="2"/>
      <c r="B121" s="2"/>
      <c r="C121" s="2"/>
      <c r="D121" s="2"/>
      <c r="E121" s="2"/>
      <c r="F121" s="76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</row>
    <row r="122" spans="1:42" ht="15.75" customHeight="1" x14ac:dyDescent="0.45">
      <c r="A122" s="2"/>
      <c r="B122" s="2"/>
      <c r="C122" s="2"/>
      <c r="D122" s="2"/>
      <c r="E122" s="2"/>
      <c r="F122" s="76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</row>
    <row r="123" spans="1:42" ht="15.75" customHeight="1" x14ac:dyDescent="0.45">
      <c r="A123" s="2"/>
      <c r="B123" s="2"/>
      <c r="C123" s="2"/>
      <c r="D123" s="2"/>
      <c r="E123" s="2"/>
      <c r="F123" s="76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</row>
    <row r="124" spans="1:42" ht="15.75" customHeight="1" x14ac:dyDescent="0.45">
      <c r="A124" s="2"/>
      <c r="B124" s="2"/>
      <c r="C124" s="2"/>
      <c r="D124" s="2"/>
      <c r="E124" s="2"/>
      <c r="F124" s="76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</row>
    <row r="125" spans="1:42" ht="15.75" customHeight="1" x14ac:dyDescent="0.45">
      <c r="A125" s="2"/>
      <c r="B125" s="2"/>
      <c r="C125" s="2"/>
      <c r="D125" s="2"/>
      <c r="E125" s="2"/>
      <c r="F125" s="76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</row>
    <row r="126" spans="1:42" ht="15.75" customHeight="1" x14ac:dyDescent="0.45">
      <c r="A126" s="2"/>
      <c r="B126" s="2"/>
      <c r="C126" s="2"/>
      <c r="D126" s="2"/>
      <c r="E126" s="2"/>
      <c r="F126" s="76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</row>
    <row r="127" spans="1:42" ht="15.75" customHeight="1" x14ac:dyDescent="0.45">
      <c r="A127" s="2"/>
      <c r="B127" s="2"/>
      <c r="C127" s="2"/>
      <c r="D127" s="2"/>
      <c r="E127" s="2"/>
      <c r="F127" s="76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</row>
    <row r="128" spans="1:42" ht="15.75" customHeight="1" x14ac:dyDescent="0.45">
      <c r="A128" s="2"/>
      <c r="B128" s="2"/>
      <c r="C128" s="2"/>
      <c r="D128" s="2"/>
      <c r="E128" s="2"/>
      <c r="F128" s="76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</row>
    <row r="129" spans="1:42" ht="15.75" customHeight="1" x14ac:dyDescent="0.45">
      <c r="A129" s="2"/>
      <c r="B129" s="2"/>
      <c r="C129" s="2"/>
      <c r="D129" s="2"/>
      <c r="E129" s="2"/>
      <c r="F129" s="76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</row>
    <row r="130" spans="1:42" ht="15.75" customHeight="1" x14ac:dyDescent="0.45">
      <c r="A130" s="2"/>
      <c r="B130" s="2"/>
      <c r="C130" s="2"/>
      <c r="D130" s="2"/>
      <c r="E130" s="2"/>
      <c r="F130" s="76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</row>
    <row r="131" spans="1:42" ht="15.75" customHeight="1" x14ac:dyDescent="0.45">
      <c r="A131" s="2"/>
      <c r="B131" s="2"/>
      <c r="C131" s="2"/>
      <c r="D131" s="2"/>
      <c r="E131" s="2"/>
      <c r="F131" s="76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</row>
    <row r="132" spans="1:42" ht="15.75" customHeight="1" x14ac:dyDescent="0.45">
      <c r="A132" s="2"/>
      <c r="B132" s="2"/>
      <c r="C132" s="2"/>
      <c r="D132" s="2"/>
      <c r="E132" s="2"/>
      <c r="F132" s="76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</row>
    <row r="133" spans="1:42" ht="15.75" customHeight="1" x14ac:dyDescent="0.45">
      <c r="A133" s="2"/>
      <c r="B133" s="2"/>
      <c r="C133" s="2"/>
      <c r="D133" s="2"/>
      <c r="E133" s="2"/>
      <c r="F133" s="76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</row>
    <row r="134" spans="1:42" ht="15.75" customHeight="1" x14ac:dyDescent="0.45">
      <c r="A134" s="2"/>
      <c r="B134" s="2"/>
      <c r="C134" s="2"/>
      <c r="D134" s="2"/>
      <c r="E134" s="2"/>
      <c r="F134" s="76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</row>
    <row r="135" spans="1:42" ht="15.75" customHeight="1" x14ac:dyDescent="0.45">
      <c r="A135" s="2"/>
      <c r="B135" s="2"/>
      <c r="C135" s="2"/>
      <c r="D135" s="2"/>
      <c r="E135" s="2"/>
      <c r="F135" s="76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</row>
    <row r="136" spans="1:42" ht="15.75" customHeight="1" x14ac:dyDescent="0.45">
      <c r="A136" s="2"/>
      <c r="B136" s="2"/>
      <c r="C136" s="2"/>
      <c r="D136" s="2"/>
      <c r="E136" s="2"/>
      <c r="F136" s="76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</row>
    <row r="137" spans="1:42" ht="15.75" customHeight="1" x14ac:dyDescent="0.45">
      <c r="A137" s="2"/>
      <c r="B137" s="2"/>
      <c r="C137" s="2"/>
      <c r="D137" s="2"/>
      <c r="E137" s="2"/>
      <c r="F137" s="76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</row>
    <row r="138" spans="1:42" ht="15.75" customHeight="1" x14ac:dyDescent="0.45">
      <c r="A138" s="2"/>
      <c r="B138" s="2"/>
      <c r="C138" s="2"/>
      <c r="D138" s="2"/>
      <c r="E138" s="2"/>
      <c r="F138" s="76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</row>
    <row r="139" spans="1:42" ht="15.75" customHeight="1" x14ac:dyDescent="0.45">
      <c r="A139" s="2"/>
      <c r="B139" s="2"/>
      <c r="C139" s="2"/>
      <c r="D139" s="2"/>
      <c r="E139" s="2"/>
      <c r="F139" s="76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</row>
    <row r="140" spans="1:42" ht="15.75" customHeight="1" x14ac:dyDescent="0.45">
      <c r="A140" s="2"/>
      <c r="B140" s="2"/>
      <c r="C140" s="2"/>
      <c r="D140" s="2"/>
      <c r="E140" s="2"/>
      <c r="F140" s="76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</row>
    <row r="141" spans="1:42" ht="15.75" customHeight="1" x14ac:dyDescent="0.45">
      <c r="A141" s="2"/>
      <c r="B141" s="2"/>
      <c r="C141" s="2"/>
      <c r="D141" s="2"/>
      <c r="E141" s="2"/>
      <c r="F141" s="76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</row>
    <row r="142" spans="1:42" ht="15.75" customHeight="1" x14ac:dyDescent="0.45">
      <c r="A142" s="2"/>
      <c r="B142" s="2"/>
      <c r="C142" s="2"/>
      <c r="D142" s="2"/>
      <c r="E142" s="2"/>
      <c r="F142" s="76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</row>
    <row r="143" spans="1:42" ht="15.75" customHeight="1" x14ac:dyDescent="0.45">
      <c r="A143" s="2"/>
      <c r="B143" s="2"/>
      <c r="C143" s="2"/>
      <c r="D143" s="2"/>
      <c r="E143" s="2"/>
      <c r="F143" s="76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</row>
    <row r="144" spans="1:42" ht="15.75" customHeight="1" x14ac:dyDescent="0.45">
      <c r="A144" s="2"/>
      <c r="B144" s="2"/>
      <c r="C144" s="2"/>
      <c r="D144" s="2"/>
      <c r="E144" s="2"/>
      <c r="F144" s="76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</row>
    <row r="145" spans="1:42" ht="15.75" customHeight="1" x14ac:dyDescent="0.45">
      <c r="A145" s="2"/>
      <c r="B145" s="2"/>
      <c r="C145" s="2"/>
      <c r="D145" s="2"/>
      <c r="E145" s="2"/>
      <c r="F145" s="76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</row>
    <row r="146" spans="1:42" ht="15.75" customHeight="1" x14ac:dyDescent="0.45">
      <c r="A146" s="2"/>
      <c r="B146" s="2"/>
      <c r="C146" s="2"/>
      <c r="D146" s="2"/>
      <c r="E146" s="2"/>
      <c r="F146" s="76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</row>
    <row r="147" spans="1:42" ht="15.75" customHeight="1" x14ac:dyDescent="0.45">
      <c r="A147" s="2"/>
      <c r="B147" s="2"/>
      <c r="C147" s="2"/>
      <c r="D147" s="2"/>
      <c r="E147" s="2"/>
      <c r="F147" s="76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</row>
    <row r="148" spans="1:42" ht="15.75" customHeight="1" x14ac:dyDescent="0.45">
      <c r="A148" s="2"/>
      <c r="B148" s="2"/>
      <c r="C148" s="2"/>
      <c r="D148" s="2"/>
      <c r="E148" s="2"/>
      <c r="F148" s="76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</row>
    <row r="149" spans="1:42" ht="15.75" customHeight="1" x14ac:dyDescent="0.45">
      <c r="A149" s="2"/>
      <c r="B149" s="2"/>
      <c r="C149" s="2"/>
      <c r="D149" s="2"/>
      <c r="E149" s="2"/>
      <c r="F149" s="76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</row>
    <row r="150" spans="1:42" ht="15.75" customHeight="1" x14ac:dyDescent="0.45">
      <c r="A150" s="2"/>
      <c r="B150" s="2"/>
      <c r="C150" s="2"/>
      <c r="D150" s="2"/>
      <c r="E150" s="2"/>
      <c r="F150" s="76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</row>
    <row r="151" spans="1:42" ht="15.75" customHeight="1" x14ac:dyDescent="0.45">
      <c r="A151" s="2"/>
      <c r="B151" s="2"/>
      <c r="C151" s="2"/>
      <c r="D151" s="2"/>
      <c r="E151" s="2"/>
      <c r="F151" s="76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</row>
    <row r="152" spans="1:42" ht="15.75" customHeight="1" x14ac:dyDescent="0.45">
      <c r="A152" s="2"/>
      <c r="B152" s="2"/>
      <c r="C152" s="2"/>
      <c r="D152" s="2"/>
      <c r="E152" s="2"/>
      <c r="F152" s="76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</row>
    <row r="153" spans="1:42" ht="15.75" customHeight="1" x14ac:dyDescent="0.45">
      <c r="A153" s="2"/>
      <c r="B153" s="2"/>
      <c r="C153" s="2"/>
      <c r="D153" s="2"/>
      <c r="E153" s="2"/>
      <c r="F153" s="76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</row>
    <row r="154" spans="1:42" ht="15.75" customHeight="1" x14ac:dyDescent="0.45">
      <c r="A154" s="2"/>
      <c r="B154" s="2"/>
      <c r="C154" s="2"/>
      <c r="D154" s="2"/>
      <c r="E154" s="2"/>
      <c r="F154" s="76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</row>
    <row r="155" spans="1:42" ht="15.75" customHeight="1" x14ac:dyDescent="0.45">
      <c r="A155" s="2"/>
      <c r="B155" s="2"/>
      <c r="C155" s="2"/>
      <c r="D155" s="2"/>
      <c r="E155" s="2"/>
      <c r="F155" s="76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</row>
    <row r="156" spans="1:42" ht="15.75" customHeight="1" x14ac:dyDescent="0.45">
      <c r="A156" s="2"/>
      <c r="B156" s="2"/>
      <c r="C156" s="2"/>
      <c r="D156" s="2"/>
      <c r="E156" s="2"/>
      <c r="F156" s="76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</row>
    <row r="157" spans="1:42" ht="15.75" customHeight="1" x14ac:dyDescent="0.45">
      <c r="A157" s="2"/>
      <c r="B157" s="2"/>
      <c r="C157" s="2"/>
      <c r="D157" s="2"/>
      <c r="E157" s="2"/>
      <c r="F157" s="76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</row>
    <row r="158" spans="1:42" ht="15.75" customHeight="1" x14ac:dyDescent="0.45">
      <c r="A158" s="2"/>
      <c r="B158" s="2"/>
      <c r="C158" s="2"/>
      <c r="D158" s="2"/>
      <c r="E158" s="2"/>
      <c r="F158" s="76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</row>
    <row r="159" spans="1:42" ht="15.75" customHeight="1" x14ac:dyDescent="0.45">
      <c r="A159" s="2"/>
      <c r="B159" s="2"/>
      <c r="C159" s="2"/>
      <c r="D159" s="2"/>
      <c r="E159" s="2"/>
      <c r="F159" s="76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</row>
    <row r="160" spans="1:42" ht="15.75" customHeight="1" x14ac:dyDescent="0.45">
      <c r="A160" s="2"/>
      <c r="B160" s="2"/>
      <c r="C160" s="2"/>
      <c r="D160" s="2"/>
      <c r="E160" s="2"/>
      <c r="F160" s="76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</row>
    <row r="161" spans="1:42" ht="15.75" customHeight="1" x14ac:dyDescent="0.45">
      <c r="A161" s="2"/>
      <c r="B161" s="2"/>
      <c r="C161" s="2"/>
      <c r="D161" s="2"/>
      <c r="E161" s="2"/>
      <c r="F161" s="76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</row>
    <row r="162" spans="1:42" ht="15.75" customHeight="1" x14ac:dyDescent="0.45">
      <c r="A162" s="2"/>
      <c r="B162" s="2"/>
      <c r="C162" s="2"/>
      <c r="D162" s="2"/>
      <c r="E162" s="2"/>
      <c r="F162" s="76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</row>
    <row r="163" spans="1:42" ht="15.75" customHeight="1" x14ac:dyDescent="0.45">
      <c r="A163" s="2"/>
      <c r="B163" s="2"/>
      <c r="C163" s="2"/>
      <c r="D163" s="2"/>
      <c r="E163" s="2"/>
      <c r="F163" s="76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</row>
    <row r="164" spans="1:42" ht="15.75" customHeight="1" x14ac:dyDescent="0.45">
      <c r="A164" s="2"/>
      <c r="B164" s="2"/>
      <c r="C164" s="2"/>
      <c r="D164" s="2"/>
      <c r="E164" s="2"/>
      <c r="F164" s="76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</row>
    <row r="165" spans="1:42" ht="15.75" customHeight="1" x14ac:dyDescent="0.45">
      <c r="A165" s="2"/>
      <c r="B165" s="2"/>
      <c r="C165" s="2"/>
      <c r="D165" s="2"/>
      <c r="E165" s="2"/>
      <c r="F165" s="76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</row>
    <row r="166" spans="1:42" ht="15.75" customHeight="1" x14ac:dyDescent="0.45">
      <c r="A166" s="2"/>
      <c r="B166" s="2"/>
      <c r="C166" s="2"/>
      <c r="D166" s="2"/>
      <c r="E166" s="2"/>
      <c r="F166" s="76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</row>
    <row r="167" spans="1:42" ht="15.75" customHeight="1" x14ac:dyDescent="0.45">
      <c r="A167" s="2"/>
      <c r="B167" s="2"/>
      <c r="C167" s="2"/>
      <c r="D167" s="2"/>
      <c r="E167" s="2"/>
      <c r="F167" s="76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</row>
    <row r="168" spans="1:42" ht="15.75" customHeight="1" x14ac:dyDescent="0.45">
      <c r="A168" s="2"/>
      <c r="B168" s="2"/>
      <c r="C168" s="2"/>
      <c r="D168" s="2"/>
      <c r="E168" s="2"/>
      <c r="F168" s="76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</row>
    <row r="169" spans="1:42" ht="15.75" customHeight="1" x14ac:dyDescent="0.45">
      <c r="A169" s="2"/>
      <c r="B169" s="2"/>
      <c r="C169" s="2"/>
      <c r="D169" s="2"/>
      <c r="E169" s="2"/>
      <c r="F169" s="76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</row>
    <row r="170" spans="1:42" ht="15.75" customHeight="1" x14ac:dyDescent="0.45">
      <c r="A170" s="2"/>
      <c r="B170" s="2"/>
      <c r="C170" s="2"/>
      <c r="D170" s="2"/>
      <c r="E170" s="2"/>
      <c r="F170" s="76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</row>
    <row r="171" spans="1:42" ht="15.75" customHeight="1" x14ac:dyDescent="0.45">
      <c r="A171" s="2"/>
      <c r="B171" s="2"/>
      <c r="C171" s="2"/>
      <c r="D171" s="2"/>
      <c r="E171" s="2"/>
      <c r="F171" s="76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</row>
    <row r="172" spans="1:42" ht="15.75" customHeight="1" x14ac:dyDescent="0.45">
      <c r="A172" s="2"/>
      <c r="B172" s="2"/>
      <c r="C172" s="2"/>
      <c r="D172" s="2"/>
      <c r="E172" s="2"/>
      <c r="F172" s="76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</row>
    <row r="173" spans="1:42" ht="15.75" customHeight="1" x14ac:dyDescent="0.45">
      <c r="A173" s="2"/>
      <c r="B173" s="2"/>
      <c r="C173" s="2"/>
      <c r="D173" s="2"/>
      <c r="E173" s="2"/>
      <c r="F173" s="76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</row>
    <row r="174" spans="1:42" ht="15.75" customHeight="1" x14ac:dyDescent="0.45">
      <c r="A174" s="2"/>
      <c r="B174" s="2"/>
      <c r="C174" s="2"/>
      <c r="D174" s="2"/>
      <c r="E174" s="2"/>
      <c r="F174" s="76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</row>
    <row r="175" spans="1:42" ht="15.75" customHeight="1" x14ac:dyDescent="0.45">
      <c r="A175" s="2"/>
      <c r="B175" s="2"/>
      <c r="C175" s="2"/>
      <c r="D175" s="2"/>
      <c r="E175" s="2"/>
      <c r="F175" s="76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</row>
    <row r="176" spans="1:42" ht="15.75" customHeight="1" x14ac:dyDescent="0.45">
      <c r="A176" s="2"/>
      <c r="B176" s="2"/>
      <c r="C176" s="2"/>
      <c r="D176" s="2"/>
      <c r="E176" s="2"/>
      <c r="F176" s="76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</row>
    <row r="177" spans="1:42" ht="15.75" customHeight="1" x14ac:dyDescent="0.45">
      <c r="A177" s="2"/>
      <c r="B177" s="2"/>
      <c r="C177" s="2"/>
      <c r="D177" s="2"/>
      <c r="E177" s="2"/>
      <c r="F177" s="76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</row>
    <row r="178" spans="1:42" ht="15.75" customHeight="1" x14ac:dyDescent="0.45">
      <c r="A178" s="2"/>
      <c r="B178" s="2"/>
      <c r="C178" s="2"/>
      <c r="D178" s="2"/>
      <c r="E178" s="2"/>
      <c r="F178" s="76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</row>
    <row r="179" spans="1:42" ht="15.75" customHeight="1" x14ac:dyDescent="0.45">
      <c r="A179" s="2"/>
      <c r="B179" s="2"/>
      <c r="C179" s="2"/>
      <c r="D179" s="2"/>
      <c r="E179" s="2"/>
      <c r="F179" s="76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</row>
    <row r="180" spans="1:42" ht="15.75" customHeight="1" x14ac:dyDescent="0.45">
      <c r="A180" s="2"/>
      <c r="B180" s="2"/>
      <c r="C180" s="2"/>
      <c r="D180" s="2"/>
      <c r="E180" s="2"/>
      <c r="F180" s="76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</row>
    <row r="181" spans="1:42" ht="15.75" customHeight="1" x14ac:dyDescent="0.45">
      <c r="A181" s="2"/>
      <c r="B181" s="2"/>
      <c r="C181" s="2"/>
      <c r="D181" s="2"/>
      <c r="E181" s="2"/>
      <c r="F181" s="76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</row>
    <row r="182" spans="1:42" ht="15.75" customHeight="1" x14ac:dyDescent="0.45">
      <c r="A182" s="2"/>
      <c r="B182" s="2"/>
      <c r="C182" s="2"/>
      <c r="D182" s="2"/>
      <c r="E182" s="2"/>
      <c r="F182" s="76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</row>
    <row r="183" spans="1:42" ht="15.75" customHeight="1" x14ac:dyDescent="0.45">
      <c r="A183" s="2"/>
      <c r="B183" s="2"/>
      <c r="C183" s="2"/>
      <c r="D183" s="2"/>
      <c r="E183" s="2"/>
      <c r="F183" s="76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</row>
    <row r="184" spans="1:42" ht="15.75" customHeight="1" x14ac:dyDescent="0.45">
      <c r="A184" s="2"/>
      <c r="B184" s="2"/>
      <c r="C184" s="2"/>
      <c r="D184" s="2"/>
      <c r="E184" s="2"/>
      <c r="F184" s="76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</row>
    <row r="185" spans="1:42" ht="15.75" customHeight="1" x14ac:dyDescent="0.45">
      <c r="A185" s="2"/>
      <c r="B185" s="2"/>
      <c r="C185" s="2"/>
      <c r="D185" s="2"/>
      <c r="E185" s="2"/>
      <c r="F185" s="76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</row>
    <row r="186" spans="1:42" ht="15.75" customHeight="1" x14ac:dyDescent="0.45">
      <c r="A186" s="2"/>
      <c r="B186" s="2"/>
      <c r="C186" s="2"/>
      <c r="D186" s="2"/>
      <c r="E186" s="2"/>
      <c r="F186" s="76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</row>
    <row r="187" spans="1:42" ht="15.75" customHeight="1" x14ac:dyDescent="0.45">
      <c r="A187" s="2"/>
      <c r="B187" s="2"/>
      <c r="C187" s="2"/>
      <c r="D187" s="2"/>
      <c r="E187" s="2"/>
      <c r="F187" s="76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</row>
    <row r="188" spans="1:42" ht="15.75" customHeight="1" x14ac:dyDescent="0.45">
      <c r="A188" s="2"/>
      <c r="B188" s="2"/>
      <c r="C188" s="2"/>
      <c r="D188" s="2"/>
      <c r="E188" s="2"/>
      <c r="F188" s="76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</row>
    <row r="189" spans="1:42" ht="15.75" customHeight="1" x14ac:dyDescent="0.45">
      <c r="A189" s="2"/>
      <c r="B189" s="2"/>
      <c r="C189" s="2"/>
      <c r="D189" s="2"/>
      <c r="E189" s="2"/>
      <c r="F189" s="76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</row>
    <row r="190" spans="1:42" ht="15.75" customHeight="1" x14ac:dyDescent="0.45">
      <c r="A190" s="2"/>
      <c r="B190" s="2"/>
      <c r="C190" s="2"/>
      <c r="D190" s="2"/>
      <c r="E190" s="2"/>
      <c r="F190" s="76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</row>
    <row r="191" spans="1:42" ht="15.75" customHeight="1" x14ac:dyDescent="0.45">
      <c r="A191" s="2"/>
      <c r="B191" s="2"/>
      <c r="C191" s="2"/>
      <c r="D191" s="2"/>
      <c r="E191" s="2"/>
      <c r="F191" s="76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</row>
    <row r="192" spans="1:42" ht="15.75" customHeight="1" x14ac:dyDescent="0.45">
      <c r="A192" s="2"/>
      <c r="B192" s="2"/>
      <c r="C192" s="2"/>
      <c r="D192" s="2"/>
      <c r="E192" s="2"/>
      <c r="F192" s="76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</row>
    <row r="193" spans="1:42" ht="15.75" customHeight="1" x14ac:dyDescent="0.45">
      <c r="A193" s="2"/>
      <c r="B193" s="2"/>
      <c r="C193" s="2"/>
      <c r="D193" s="2"/>
      <c r="E193" s="2"/>
      <c r="F193" s="76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</row>
    <row r="194" spans="1:42" ht="15.75" customHeight="1" x14ac:dyDescent="0.45">
      <c r="A194" s="2"/>
      <c r="B194" s="2"/>
      <c r="C194" s="2"/>
      <c r="D194" s="2"/>
      <c r="E194" s="2"/>
      <c r="F194" s="76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</row>
    <row r="195" spans="1:42" ht="15.75" customHeight="1" x14ac:dyDescent="0.45">
      <c r="A195" s="2"/>
      <c r="B195" s="2"/>
      <c r="C195" s="2"/>
      <c r="D195" s="2"/>
      <c r="E195" s="2"/>
      <c r="F195" s="76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</row>
    <row r="196" spans="1:42" ht="15.75" customHeight="1" x14ac:dyDescent="0.45">
      <c r="A196" s="2"/>
      <c r="B196" s="2"/>
      <c r="C196" s="2"/>
      <c r="D196" s="2"/>
      <c r="E196" s="2"/>
      <c r="F196" s="76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</row>
    <row r="197" spans="1:42" ht="15.75" customHeight="1" x14ac:dyDescent="0.45">
      <c r="A197" s="2"/>
      <c r="B197" s="2"/>
      <c r="C197" s="2"/>
      <c r="D197" s="2"/>
      <c r="E197" s="2"/>
      <c r="F197" s="76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</row>
    <row r="198" spans="1:42" ht="15.75" customHeight="1" x14ac:dyDescent="0.45">
      <c r="A198" s="2"/>
      <c r="B198" s="2"/>
      <c r="C198" s="2"/>
      <c r="D198" s="2"/>
      <c r="E198" s="2"/>
      <c r="F198" s="76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</row>
    <row r="199" spans="1:42" ht="15.75" customHeight="1" x14ac:dyDescent="0.45">
      <c r="A199" s="2"/>
      <c r="B199" s="2"/>
      <c r="C199" s="2"/>
      <c r="D199" s="2"/>
      <c r="E199" s="2"/>
      <c r="F199" s="76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</row>
    <row r="200" spans="1:42" ht="15.75" customHeight="1" x14ac:dyDescent="0.45">
      <c r="A200" s="2"/>
      <c r="B200" s="2"/>
      <c r="C200" s="2"/>
      <c r="D200" s="2"/>
      <c r="E200" s="2"/>
      <c r="F200" s="76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</row>
    <row r="201" spans="1:42" ht="15.75" customHeight="1" x14ac:dyDescent="0.45">
      <c r="A201" s="2"/>
      <c r="B201" s="2"/>
      <c r="C201" s="2"/>
      <c r="D201" s="2"/>
      <c r="E201" s="2"/>
      <c r="F201" s="76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</row>
    <row r="202" spans="1:42" ht="15.75" customHeight="1" x14ac:dyDescent="0.45">
      <c r="A202" s="2"/>
      <c r="B202" s="2"/>
      <c r="C202" s="2"/>
      <c r="D202" s="2"/>
      <c r="E202" s="2"/>
      <c r="F202" s="76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</row>
    <row r="203" spans="1:42" ht="15.75" customHeight="1" x14ac:dyDescent="0.45">
      <c r="A203" s="2"/>
      <c r="B203" s="2"/>
      <c r="C203" s="2"/>
      <c r="D203" s="2"/>
      <c r="E203" s="2"/>
      <c r="F203" s="76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</row>
    <row r="204" spans="1:42" ht="15.75" customHeight="1" x14ac:dyDescent="0.45">
      <c r="A204" s="2"/>
      <c r="B204" s="2"/>
      <c r="C204" s="2"/>
      <c r="D204" s="2"/>
      <c r="E204" s="2"/>
      <c r="F204" s="76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</row>
    <row r="205" spans="1:42" ht="15.75" customHeight="1" x14ac:dyDescent="0.45">
      <c r="A205" s="2"/>
      <c r="B205" s="2"/>
      <c r="C205" s="2"/>
      <c r="D205" s="2"/>
      <c r="E205" s="2"/>
      <c r="F205" s="76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</row>
    <row r="206" spans="1:42" ht="15.75" customHeight="1" x14ac:dyDescent="0.45">
      <c r="A206" s="2"/>
      <c r="B206" s="2"/>
      <c r="C206" s="2"/>
      <c r="D206" s="2"/>
      <c r="E206" s="2"/>
      <c r="F206" s="76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</row>
    <row r="207" spans="1:42" ht="15.75" customHeight="1" x14ac:dyDescent="0.45">
      <c r="A207" s="2"/>
      <c r="B207" s="2"/>
      <c r="C207" s="2"/>
      <c r="D207" s="2"/>
      <c r="E207" s="2"/>
      <c r="F207" s="76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</row>
    <row r="208" spans="1:42" ht="15.75" customHeight="1" x14ac:dyDescent="0.45">
      <c r="A208" s="2"/>
      <c r="B208" s="2"/>
      <c r="C208" s="2"/>
      <c r="D208" s="2"/>
      <c r="E208" s="2"/>
      <c r="F208" s="76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</row>
    <row r="209" spans="1:42" ht="15.75" customHeight="1" x14ac:dyDescent="0.45">
      <c r="A209" s="2"/>
      <c r="B209" s="2"/>
      <c r="C209" s="2"/>
      <c r="D209" s="2"/>
      <c r="E209" s="2"/>
      <c r="F209" s="76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</row>
    <row r="210" spans="1:42" ht="15.75" customHeight="1" x14ac:dyDescent="0.45">
      <c r="A210" s="2"/>
      <c r="B210" s="2"/>
      <c r="C210" s="2"/>
      <c r="D210" s="2"/>
      <c r="E210" s="2"/>
      <c r="F210" s="76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</row>
    <row r="211" spans="1:42" ht="15.75" customHeight="1" x14ac:dyDescent="0.45">
      <c r="A211" s="2"/>
      <c r="B211" s="2"/>
      <c r="C211" s="2"/>
      <c r="D211" s="2"/>
      <c r="E211" s="2"/>
      <c r="F211" s="76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</row>
    <row r="212" spans="1:42" ht="15.75" customHeight="1" x14ac:dyDescent="0.45">
      <c r="A212" s="2"/>
      <c r="B212" s="2"/>
      <c r="C212" s="2"/>
      <c r="D212" s="2"/>
      <c r="E212" s="2"/>
      <c r="F212" s="76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</row>
    <row r="213" spans="1:42" ht="15.75" customHeight="1" x14ac:dyDescent="0.45">
      <c r="A213" s="2"/>
      <c r="B213" s="2"/>
      <c r="C213" s="2"/>
      <c r="D213" s="2"/>
      <c r="E213" s="2"/>
      <c r="F213" s="76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</row>
    <row r="214" spans="1:42" ht="15.75" customHeight="1" x14ac:dyDescent="0.45">
      <c r="A214" s="2"/>
      <c r="B214" s="2"/>
      <c r="C214" s="2"/>
      <c r="D214" s="2"/>
      <c r="E214" s="2"/>
      <c r="F214" s="76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</row>
    <row r="215" spans="1:42" ht="15.75" customHeight="1" x14ac:dyDescent="0.45">
      <c r="A215" s="2"/>
      <c r="B215" s="2"/>
      <c r="C215" s="2"/>
      <c r="D215" s="2"/>
      <c r="E215" s="2"/>
      <c r="F215" s="76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</row>
    <row r="216" spans="1:42" ht="15.75" customHeight="1" x14ac:dyDescent="0.45">
      <c r="A216" s="2"/>
      <c r="B216" s="2"/>
      <c r="C216" s="2"/>
      <c r="D216" s="2"/>
      <c r="E216" s="2"/>
      <c r="F216" s="76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</row>
    <row r="217" spans="1:42" ht="15.75" customHeight="1" x14ac:dyDescent="0.45">
      <c r="A217" s="2"/>
      <c r="B217" s="2"/>
      <c r="C217" s="2"/>
      <c r="D217" s="2"/>
      <c r="E217" s="2"/>
      <c r="F217" s="76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</row>
    <row r="218" spans="1:42" ht="15.75" customHeight="1" x14ac:dyDescent="0.45">
      <c r="A218" s="2"/>
      <c r="B218" s="2"/>
      <c r="C218" s="2"/>
      <c r="D218" s="2"/>
      <c r="E218" s="2"/>
      <c r="F218" s="76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</row>
    <row r="219" spans="1:42" ht="15.75" customHeight="1" x14ac:dyDescent="0.45">
      <c r="A219" s="2"/>
      <c r="B219" s="2"/>
      <c r="C219" s="2"/>
      <c r="D219" s="2"/>
      <c r="E219" s="2"/>
      <c r="F219" s="76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</row>
    <row r="220" spans="1:42" ht="15.75" customHeight="1" x14ac:dyDescent="0.45">
      <c r="A220" s="2"/>
      <c r="B220" s="2"/>
      <c r="C220" s="2"/>
      <c r="D220" s="2"/>
      <c r="E220" s="2"/>
      <c r="F220" s="76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</row>
    <row r="221" spans="1:42" ht="15.75" customHeight="1" x14ac:dyDescent="0.45">
      <c r="A221" s="2"/>
      <c r="B221" s="2"/>
      <c r="C221" s="2"/>
      <c r="D221" s="2"/>
      <c r="E221" s="2"/>
      <c r="F221" s="76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</row>
    <row r="222" spans="1:42" ht="15.75" customHeight="1" x14ac:dyDescent="0.45">
      <c r="A222" s="2"/>
      <c r="B222" s="2"/>
      <c r="C222" s="2"/>
      <c r="D222" s="2"/>
      <c r="E222" s="2"/>
      <c r="F222" s="76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</row>
    <row r="223" spans="1:42" ht="15.75" customHeight="1" x14ac:dyDescent="0.45">
      <c r="A223" s="2"/>
      <c r="B223" s="2"/>
      <c r="C223" s="2"/>
      <c r="D223" s="2"/>
      <c r="E223" s="2"/>
      <c r="F223" s="76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</row>
    <row r="224" spans="1:42" ht="15.75" customHeight="1" x14ac:dyDescent="0.45">
      <c r="A224" s="2"/>
      <c r="B224" s="2"/>
      <c r="C224" s="2"/>
      <c r="D224" s="2"/>
      <c r="E224" s="2"/>
      <c r="F224" s="76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</row>
    <row r="225" spans="1:42" ht="15.75" customHeight="1" x14ac:dyDescent="0.45">
      <c r="A225" s="2"/>
      <c r="B225" s="2"/>
      <c r="C225" s="2"/>
      <c r="D225" s="2"/>
      <c r="E225" s="2"/>
      <c r="F225" s="76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</row>
    <row r="226" spans="1:42" ht="15.75" customHeight="1" x14ac:dyDescent="0.45">
      <c r="A226" s="2"/>
      <c r="B226" s="2"/>
      <c r="C226" s="2"/>
      <c r="D226" s="2"/>
      <c r="E226" s="2"/>
      <c r="F226" s="76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</row>
    <row r="227" spans="1:42" ht="15.75" customHeight="1" x14ac:dyDescent="0.45">
      <c r="A227" s="2"/>
      <c r="B227" s="2"/>
      <c r="C227" s="2"/>
      <c r="D227" s="2"/>
      <c r="E227" s="2"/>
      <c r="F227" s="76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</row>
    <row r="228" spans="1:42" ht="15.75" customHeight="1" x14ac:dyDescent="0.45">
      <c r="A228" s="2"/>
      <c r="B228" s="2"/>
      <c r="C228" s="2"/>
      <c r="D228" s="2"/>
      <c r="E228" s="2"/>
      <c r="F228" s="76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</row>
    <row r="229" spans="1:42" ht="15.75" customHeight="1" x14ac:dyDescent="0.45">
      <c r="A229" s="2"/>
      <c r="B229" s="2"/>
      <c r="C229" s="2"/>
      <c r="D229" s="2"/>
      <c r="E229" s="2"/>
      <c r="F229" s="76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</row>
    <row r="230" spans="1:42" ht="15.75" customHeight="1" x14ac:dyDescent="0.45">
      <c r="A230" s="2"/>
      <c r="B230" s="2"/>
      <c r="C230" s="2"/>
      <c r="D230" s="2"/>
      <c r="E230" s="2"/>
      <c r="F230" s="76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</row>
    <row r="231" spans="1:42" ht="15.75" customHeight="1" x14ac:dyDescent="0.45">
      <c r="A231" s="2"/>
      <c r="B231" s="2"/>
      <c r="C231" s="2"/>
      <c r="D231" s="2"/>
      <c r="E231" s="2"/>
      <c r="F231" s="76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</row>
    <row r="232" spans="1:42" ht="15.75" customHeight="1" x14ac:dyDescent="0.45">
      <c r="A232" s="2"/>
      <c r="B232" s="2"/>
      <c r="C232" s="2"/>
      <c r="D232" s="2"/>
      <c r="E232" s="2"/>
      <c r="F232" s="76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</row>
    <row r="233" spans="1:42" ht="15.75" customHeight="1" x14ac:dyDescent="0.45">
      <c r="A233" s="2"/>
      <c r="B233" s="2"/>
      <c r="C233" s="2"/>
      <c r="D233" s="2"/>
      <c r="E233" s="2"/>
      <c r="F233" s="76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</row>
    <row r="234" spans="1:42" ht="15.75" customHeight="1" x14ac:dyDescent="0.45">
      <c r="A234" s="2"/>
      <c r="B234" s="2"/>
      <c r="C234" s="2"/>
      <c r="D234" s="2"/>
      <c r="E234" s="2"/>
      <c r="F234" s="76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</row>
    <row r="235" spans="1:42" ht="15.75" customHeight="1" x14ac:dyDescent="0.45">
      <c r="A235" s="2"/>
      <c r="B235" s="2"/>
      <c r="C235" s="2"/>
      <c r="D235" s="2"/>
      <c r="E235" s="2"/>
      <c r="F235" s="76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</row>
    <row r="236" spans="1:42" ht="15.75" customHeight="1" x14ac:dyDescent="0.45">
      <c r="A236" s="2"/>
      <c r="B236" s="2"/>
      <c r="C236" s="2"/>
      <c r="D236" s="2"/>
      <c r="E236" s="2"/>
      <c r="F236" s="76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</row>
    <row r="237" spans="1:42" ht="15.75" customHeight="1" x14ac:dyDescent="0.45">
      <c r="A237" s="2"/>
      <c r="B237" s="2"/>
      <c r="C237" s="2"/>
      <c r="D237" s="2"/>
      <c r="E237" s="2"/>
      <c r="F237" s="76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</row>
    <row r="238" spans="1:42" ht="15.75" customHeight="1" x14ac:dyDescent="0.45">
      <c r="A238" s="2"/>
      <c r="B238" s="2"/>
      <c r="C238" s="2"/>
      <c r="D238" s="2"/>
      <c r="E238" s="2"/>
      <c r="F238" s="76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</row>
    <row r="239" spans="1:42" ht="15.75" customHeight="1" x14ac:dyDescent="0.45">
      <c r="A239" s="2"/>
      <c r="B239" s="2"/>
      <c r="C239" s="2"/>
      <c r="D239" s="2"/>
      <c r="E239" s="2"/>
      <c r="F239" s="76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</row>
    <row r="240" spans="1:42" ht="15.75" customHeight="1" x14ac:dyDescent="0.45">
      <c r="A240" s="2"/>
      <c r="B240" s="2"/>
      <c r="C240" s="2"/>
      <c r="D240" s="2"/>
      <c r="E240" s="2"/>
      <c r="F240" s="76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</row>
    <row r="241" spans="1:42" ht="15.75" customHeight="1" x14ac:dyDescent="0.45">
      <c r="A241" s="2"/>
      <c r="B241" s="2"/>
      <c r="C241" s="2"/>
      <c r="D241" s="2"/>
      <c r="E241" s="2"/>
      <c r="F241" s="76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</row>
    <row r="242" spans="1:42" ht="15.75" customHeight="1" x14ac:dyDescent="0.45">
      <c r="A242" s="2"/>
      <c r="B242" s="2"/>
      <c r="C242" s="2"/>
      <c r="D242" s="2"/>
      <c r="E242" s="2"/>
      <c r="F242" s="76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</row>
    <row r="243" spans="1:42" ht="15.75" customHeight="1" x14ac:dyDescent="0.45">
      <c r="A243" s="2"/>
      <c r="B243" s="2"/>
      <c r="C243" s="2"/>
      <c r="D243" s="2"/>
      <c r="E243" s="2"/>
      <c r="F243" s="76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</row>
    <row r="244" spans="1:42" ht="15.75" customHeight="1" x14ac:dyDescent="0.45">
      <c r="A244" s="2"/>
      <c r="B244" s="2"/>
      <c r="C244" s="2"/>
      <c r="D244" s="2"/>
      <c r="E244" s="2"/>
      <c r="F244" s="76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</row>
    <row r="245" spans="1:42" ht="15.75" customHeight="1" x14ac:dyDescent="0.45">
      <c r="A245" s="2"/>
      <c r="B245" s="2"/>
      <c r="C245" s="2"/>
      <c r="D245" s="2"/>
      <c r="E245" s="2"/>
      <c r="F245" s="76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</row>
    <row r="246" spans="1:42" ht="15.75" customHeight="1" x14ac:dyDescent="0.45">
      <c r="A246" s="2"/>
      <c r="B246" s="2"/>
      <c r="C246" s="2"/>
      <c r="D246" s="2"/>
      <c r="E246" s="2"/>
      <c r="F246" s="76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</row>
    <row r="247" spans="1:42" ht="15.75" customHeight="1" x14ac:dyDescent="0.45">
      <c r="A247" s="2"/>
      <c r="B247" s="2"/>
      <c r="C247" s="2"/>
      <c r="D247" s="2"/>
      <c r="E247" s="2"/>
      <c r="F247" s="76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</row>
    <row r="248" spans="1:42" ht="15.75" customHeight="1" x14ac:dyDescent="0.45">
      <c r="A248" s="2"/>
      <c r="B248" s="2"/>
      <c r="C248" s="2"/>
      <c r="D248" s="2"/>
      <c r="E248" s="2"/>
      <c r="F248" s="76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</row>
    <row r="249" spans="1:42" ht="15.75" customHeight="1" x14ac:dyDescent="0.45">
      <c r="A249" s="2"/>
      <c r="B249" s="2"/>
      <c r="C249" s="2"/>
      <c r="D249" s="2"/>
      <c r="E249" s="2"/>
      <c r="F249" s="76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</row>
    <row r="250" spans="1:42" ht="15.75" customHeight="1" x14ac:dyDescent="0.45">
      <c r="A250" s="2"/>
      <c r="B250" s="2"/>
      <c r="C250" s="2"/>
      <c r="D250" s="2"/>
      <c r="E250" s="2"/>
      <c r="F250" s="76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</row>
    <row r="251" spans="1:42" ht="15.75" customHeight="1" x14ac:dyDescent="0.45">
      <c r="A251" s="2"/>
      <c r="B251" s="2"/>
      <c r="C251" s="2"/>
      <c r="D251" s="2"/>
      <c r="E251" s="2"/>
      <c r="F251" s="76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</row>
    <row r="252" spans="1:42" ht="15.75" customHeight="1" x14ac:dyDescent="0.45">
      <c r="A252" s="2"/>
      <c r="B252" s="2"/>
      <c r="C252" s="2"/>
      <c r="D252" s="2"/>
      <c r="E252" s="2"/>
      <c r="F252" s="76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</row>
    <row r="253" spans="1:42" ht="15.75" customHeight="1" x14ac:dyDescent="0.45">
      <c r="A253" s="2"/>
      <c r="B253" s="2"/>
      <c r="C253" s="2"/>
      <c r="D253" s="2"/>
      <c r="E253" s="2"/>
      <c r="F253" s="76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</row>
    <row r="254" spans="1:42" ht="15.75" customHeight="1" x14ac:dyDescent="0.45">
      <c r="A254" s="2"/>
      <c r="B254" s="2"/>
      <c r="C254" s="2"/>
      <c r="D254" s="2"/>
      <c r="E254" s="2"/>
      <c r="F254" s="76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</row>
    <row r="255" spans="1:42" ht="15.75" customHeight="1" x14ac:dyDescent="0.45">
      <c r="A255" s="2"/>
      <c r="B255" s="2"/>
      <c r="C255" s="2"/>
      <c r="D255" s="2"/>
      <c r="E255" s="2"/>
      <c r="F255" s="76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</row>
    <row r="256" spans="1:42" ht="15.75" customHeight="1" x14ac:dyDescent="0.45">
      <c r="A256" s="2"/>
      <c r="B256" s="2"/>
      <c r="C256" s="2"/>
      <c r="D256" s="2"/>
      <c r="E256" s="2"/>
      <c r="F256" s="76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</row>
    <row r="257" spans="1:42" ht="15.75" customHeight="1" x14ac:dyDescent="0.45">
      <c r="A257" s="2"/>
      <c r="B257" s="2"/>
      <c r="C257" s="2"/>
      <c r="D257" s="2"/>
      <c r="E257" s="2"/>
      <c r="F257" s="76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</row>
    <row r="258" spans="1:42" ht="15.75" customHeight="1" x14ac:dyDescent="0.45">
      <c r="A258" s="2"/>
      <c r="B258" s="2"/>
      <c r="C258" s="2"/>
      <c r="D258" s="2"/>
      <c r="E258" s="2"/>
      <c r="F258" s="76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</row>
    <row r="259" spans="1:42" ht="15.75" customHeight="1" x14ac:dyDescent="0.45">
      <c r="A259" s="2"/>
      <c r="B259" s="2"/>
      <c r="C259" s="2"/>
      <c r="D259" s="2"/>
      <c r="E259" s="2"/>
      <c r="F259" s="76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</row>
    <row r="260" spans="1:42" ht="15.75" customHeight="1" x14ac:dyDescent="0.45">
      <c r="A260" s="2"/>
      <c r="B260" s="2"/>
      <c r="C260" s="2"/>
      <c r="D260" s="2"/>
      <c r="E260" s="2"/>
      <c r="F260" s="76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</row>
    <row r="261" spans="1:42" ht="15.75" customHeight="1" x14ac:dyDescent="0.45">
      <c r="A261" s="2"/>
      <c r="B261" s="2"/>
      <c r="C261" s="2"/>
      <c r="D261" s="2"/>
      <c r="E261" s="2"/>
      <c r="F261" s="76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</row>
    <row r="262" spans="1:42" ht="15.75" customHeight="1" x14ac:dyDescent="0.45">
      <c r="A262" s="2"/>
      <c r="B262" s="2"/>
      <c r="C262" s="2"/>
      <c r="D262" s="2"/>
      <c r="E262" s="2"/>
      <c r="F262" s="76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</row>
    <row r="263" spans="1:42" ht="15.75" customHeight="1" x14ac:dyDescent="0.45">
      <c r="A263" s="2"/>
      <c r="B263" s="2"/>
      <c r="C263" s="2"/>
      <c r="D263" s="2"/>
      <c r="E263" s="2"/>
      <c r="F263" s="76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</row>
    <row r="264" spans="1:42" ht="15.75" customHeight="1" x14ac:dyDescent="0.45">
      <c r="A264" s="2"/>
      <c r="B264" s="2"/>
      <c r="C264" s="2"/>
      <c r="D264" s="2"/>
      <c r="E264" s="2"/>
      <c r="F264" s="76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</row>
    <row r="265" spans="1:42" ht="15.75" customHeight="1" x14ac:dyDescent="0.45">
      <c r="A265" s="2"/>
      <c r="B265" s="2"/>
      <c r="C265" s="2"/>
      <c r="D265" s="2"/>
      <c r="E265" s="2"/>
      <c r="F265" s="76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</row>
    <row r="266" spans="1:42" ht="15.75" customHeight="1" x14ac:dyDescent="0.45">
      <c r="A266" s="2"/>
      <c r="B266" s="2"/>
      <c r="C266" s="2"/>
      <c r="D266" s="2"/>
      <c r="E266" s="2"/>
      <c r="F266" s="76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</row>
    <row r="267" spans="1:42" ht="15.75" customHeight="1" x14ac:dyDescent="0.45">
      <c r="A267" s="2"/>
      <c r="B267" s="2"/>
      <c r="C267" s="2"/>
      <c r="D267" s="2"/>
      <c r="E267" s="2"/>
      <c r="F267" s="76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</row>
    <row r="268" spans="1:42" ht="15.75" customHeight="1" x14ac:dyDescent="0.45">
      <c r="A268" s="2"/>
      <c r="B268" s="2"/>
      <c r="C268" s="2"/>
      <c r="D268" s="2"/>
      <c r="E268" s="2"/>
      <c r="F268" s="76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</row>
    <row r="269" spans="1:42" ht="15.75" customHeight="1" x14ac:dyDescent="0.45">
      <c r="A269" s="2"/>
      <c r="B269" s="2"/>
      <c r="C269" s="2"/>
      <c r="D269" s="2"/>
      <c r="E269" s="2"/>
      <c r="F269" s="76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</row>
    <row r="270" spans="1:42" ht="15.75" customHeight="1" x14ac:dyDescent="0.45">
      <c r="A270" s="2"/>
      <c r="B270" s="2"/>
      <c r="C270" s="2"/>
      <c r="D270" s="2"/>
      <c r="E270" s="2"/>
      <c r="F270" s="76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</row>
    <row r="271" spans="1:42" ht="15.75" customHeight="1" x14ac:dyDescent="0.45">
      <c r="A271" s="2"/>
      <c r="B271" s="2"/>
      <c r="C271" s="2"/>
      <c r="D271" s="2"/>
      <c r="E271" s="2"/>
      <c r="F271" s="76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</row>
    <row r="272" spans="1:42" ht="15.75" customHeight="1" x14ac:dyDescent="0.45">
      <c r="A272" s="2"/>
      <c r="B272" s="2"/>
      <c r="C272" s="2"/>
      <c r="D272" s="2"/>
      <c r="E272" s="2"/>
      <c r="F272" s="76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</row>
    <row r="273" spans="1:42" ht="15.75" customHeight="1" x14ac:dyDescent="0.45">
      <c r="A273" s="2"/>
      <c r="B273" s="2"/>
      <c r="C273" s="2"/>
      <c r="D273" s="2"/>
      <c r="E273" s="2"/>
      <c r="F273" s="76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</row>
    <row r="274" spans="1:42" ht="15.75" customHeight="1" x14ac:dyDescent="0.45">
      <c r="A274" s="2"/>
      <c r="B274" s="2"/>
      <c r="C274" s="2"/>
      <c r="D274" s="2"/>
      <c r="E274" s="2"/>
      <c r="F274" s="76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</row>
    <row r="275" spans="1:42" ht="15.75" customHeight="1" x14ac:dyDescent="0.45">
      <c r="A275" s="2"/>
      <c r="B275" s="2"/>
      <c r="C275" s="2"/>
      <c r="D275" s="2"/>
      <c r="E275" s="2"/>
      <c r="F275" s="76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</row>
    <row r="276" spans="1:42" ht="15.75" customHeight="1" x14ac:dyDescent="0.45">
      <c r="A276" s="2"/>
      <c r="B276" s="2"/>
      <c r="C276" s="2"/>
      <c r="D276" s="2"/>
      <c r="E276" s="2"/>
      <c r="F276" s="76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</row>
    <row r="277" spans="1:42" ht="15.75" customHeight="1" x14ac:dyDescent="0.45">
      <c r="A277" s="2"/>
      <c r="B277" s="2"/>
      <c r="C277" s="2"/>
      <c r="D277" s="2"/>
      <c r="E277" s="2"/>
      <c r="F277" s="76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</row>
    <row r="278" spans="1:42" ht="15.75" customHeight="1" x14ac:dyDescent="0.45">
      <c r="A278" s="2"/>
      <c r="B278" s="2"/>
      <c r="C278" s="2"/>
      <c r="D278" s="2"/>
      <c r="E278" s="2"/>
      <c r="F278" s="76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</row>
    <row r="279" spans="1:42" ht="15.75" customHeight="1" x14ac:dyDescent="0.45">
      <c r="A279" s="2"/>
      <c r="B279" s="2"/>
      <c r="C279" s="2"/>
      <c r="D279" s="2"/>
      <c r="E279" s="2"/>
      <c r="F279" s="76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</row>
    <row r="280" spans="1:42" ht="15.75" customHeight="1" x14ac:dyDescent="0.45">
      <c r="A280" s="2"/>
      <c r="B280" s="2"/>
      <c r="C280" s="2"/>
      <c r="D280" s="2"/>
      <c r="E280" s="2"/>
      <c r="F280" s="76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</row>
    <row r="281" spans="1:42" ht="15.75" customHeight="1" x14ac:dyDescent="0.45">
      <c r="A281" s="2"/>
      <c r="B281" s="2"/>
      <c r="C281" s="2"/>
      <c r="D281" s="2"/>
      <c r="E281" s="2"/>
      <c r="F281" s="76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</row>
    <row r="282" spans="1:42" ht="15.75" customHeight="1" x14ac:dyDescent="0.45">
      <c r="A282" s="2"/>
      <c r="B282" s="2"/>
      <c r="C282" s="2"/>
      <c r="D282" s="2"/>
      <c r="E282" s="2"/>
      <c r="F282" s="76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</row>
    <row r="283" spans="1:42" ht="15.75" customHeight="1" x14ac:dyDescent="0.45">
      <c r="A283" s="2"/>
      <c r="B283" s="2"/>
      <c r="C283" s="2"/>
      <c r="D283" s="2"/>
      <c r="E283" s="2"/>
      <c r="F283" s="76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</row>
    <row r="284" spans="1:42" ht="15.75" customHeight="1" x14ac:dyDescent="0.45">
      <c r="A284" s="2"/>
      <c r="B284" s="2"/>
      <c r="C284" s="2"/>
      <c r="D284" s="2"/>
      <c r="E284" s="2"/>
      <c r="F284" s="76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</row>
    <row r="285" spans="1:42" ht="15.75" customHeight="1" x14ac:dyDescent="0.45">
      <c r="A285" s="2"/>
      <c r="B285" s="2"/>
      <c r="C285" s="2"/>
      <c r="D285" s="2"/>
      <c r="E285" s="2"/>
      <c r="F285" s="76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</row>
    <row r="286" spans="1:42" ht="15.75" customHeight="1" x14ac:dyDescent="0.45">
      <c r="A286" s="2"/>
      <c r="B286" s="2"/>
      <c r="C286" s="2"/>
      <c r="D286" s="2"/>
      <c r="E286" s="2"/>
      <c r="F286" s="76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</row>
    <row r="287" spans="1:42" ht="15.75" customHeight="1" x14ac:dyDescent="0.45">
      <c r="A287" s="2"/>
      <c r="B287" s="2"/>
      <c r="C287" s="2"/>
      <c r="D287" s="2"/>
      <c r="E287" s="2"/>
      <c r="F287" s="76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</row>
    <row r="288" spans="1:42" ht="15.75" customHeight="1" x14ac:dyDescent="0.45">
      <c r="A288" s="2"/>
      <c r="B288" s="2"/>
      <c r="C288" s="2"/>
      <c r="D288" s="2"/>
      <c r="E288" s="2"/>
      <c r="F288" s="76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</row>
    <row r="289" spans="1:42" ht="15.75" customHeight="1" x14ac:dyDescent="0.45">
      <c r="A289" s="2"/>
      <c r="B289" s="2"/>
      <c r="C289" s="2"/>
      <c r="D289" s="2"/>
      <c r="E289" s="2"/>
      <c r="F289" s="76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</row>
    <row r="290" spans="1:42" ht="15.75" customHeight="1" x14ac:dyDescent="0.45">
      <c r="A290" s="2"/>
      <c r="B290" s="2"/>
      <c r="C290" s="2"/>
      <c r="D290" s="2"/>
      <c r="E290" s="2"/>
      <c r="F290" s="76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</row>
    <row r="291" spans="1:42" ht="15.75" customHeight="1" x14ac:dyDescent="0.45">
      <c r="A291" s="2"/>
      <c r="B291" s="2"/>
      <c r="C291" s="2"/>
      <c r="D291" s="2"/>
      <c r="E291" s="2"/>
      <c r="F291" s="76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</row>
    <row r="292" spans="1:42" ht="15.75" customHeight="1" x14ac:dyDescent="0.45">
      <c r="A292" s="2"/>
      <c r="B292" s="2"/>
      <c r="C292" s="2"/>
      <c r="D292" s="2"/>
      <c r="E292" s="2"/>
      <c r="F292" s="76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</row>
    <row r="293" spans="1:42" ht="15.75" customHeight="1" x14ac:dyDescent="0.45">
      <c r="A293" s="2"/>
      <c r="B293" s="2"/>
      <c r="C293" s="2"/>
      <c r="D293" s="2"/>
      <c r="E293" s="2"/>
      <c r="F293" s="76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</row>
    <row r="294" spans="1:42" ht="15.75" customHeight="1" x14ac:dyDescent="0.45">
      <c r="A294" s="2"/>
      <c r="B294" s="2"/>
      <c r="C294" s="2"/>
      <c r="D294" s="2"/>
      <c r="E294" s="2"/>
      <c r="F294" s="76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</row>
    <row r="295" spans="1:42" ht="15.75" customHeight="1" x14ac:dyDescent="0.45">
      <c r="A295" s="2"/>
      <c r="B295" s="2"/>
      <c r="C295" s="2"/>
      <c r="D295" s="2"/>
      <c r="E295" s="2"/>
      <c r="F295" s="76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</row>
    <row r="296" spans="1:42" ht="15.75" customHeight="1" x14ac:dyDescent="0.45">
      <c r="A296" s="2"/>
      <c r="B296" s="2"/>
      <c r="C296" s="2"/>
      <c r="D296" s="2"/>
      <c r="E296" s="2"/>
      <c r="F296" s="76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</row>
    <row r="297" spans="1:42" ht="15.75" customHeight="1" x14ac:dyDescent="0.45">
      <c r="A297" s="2"/>
      <c r="B297" s="2"/>
      <c r="C297" s="2"/>
      <c r="D297" s="2"/>
      <c r="E297" s="2"/>
      <c r="F297" s="76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</row>
    <row r="298" spans="1:42" ht="15.75" customHeight="1" x14ac:dyDescent="0.45">
      <c r="A298" s="2"/>
      <c r="B298" s="2"/>
      <c r="C298" s="2"/>
      <c r="D298" s="2"/>
      <c r="E298" s="2"/>
      <c r="F298" s="76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</row>
    <row r="299" spans="1:42" ht="15.75" customHeight="1" x14ac:dyDescent="0.45">
      <c r="A299" s="2"/>
      <c r="B299" s="2"/>
      <c r="C299" s="2"/>
      <c r="D299" s="2"/>
      <c r="E299" s="2"/>
      <c r="F299" s="76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</row>
    <row r="300" spans="1:42" ht="15.75" customHeight="1" x14ac:dyDescent="0.45">
      <c r="A300" s="2"/>
      <c r="B300" s="2"/>
      <c r="C300" s="2"/>
      <c r="D300" s="2"/>
      <c r="E300" s="2"/>
      <c r="F300" s="76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</row>
    <row r="301" spans="1:42" ht="15.75" customHeight="1" x14ac:dyDescent="0.45">
      <c r="A301" s="2"/>
      <c r="B301" s="2"/>
      <c r="C301" s="2"/>
      <c r="D301" s="2"/>
      <c r="E301" s="2"/>
      <c r="F301" s="76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</row>
    <row r="302" spans="1:42" ht="15.75" customHeight="1" x14ac:dyDescent="0.45">
      <c r="A302" s="2"/>
      <c r="B302" s="2"/>
      <c r="C302" s="2"/>
      <c r="D302" s="2"/>
      <c r="E302" s="2"/>
      <c r="F302" s="76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</row>
    <row r="303" spans="1:42" ht="15.75" customHeight="1" x14ac:dyDescent="0.45">
      <c r="A303" s="2"/>
      <c r="B303" s="2"/>
      <c r="C303" s="2"/>
      <c r="D303" s="2"/>
      <c r="E303" s="2"/>
      <c r="F303" s="76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</row>
    <row r="304" spans="1:42" ht="15.75" customHeight="1" x14ac:dyDescent="0.45">
      <c r="A304" s="2"/>
      <c r="B304" s="2"/>
      <c r="C304" s="2"/>
      <c r="D304" s="2"/>
      <c r="E304" s="2"/>
      <c r="F304" s="76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</row>
    <row r="305" spans="1:42" ht="15.75" customHeight="1" x14ac:dyDescent="0.45">
      <c r="A305" s="2"/>
      <c r="B305" s="2"/>
      <c r="C305" s="2"/>
      <c r="D305" s="2"/>
      <c r="E305" s="2"/>
      <c r="F305" s="76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</row>
    <row r="306" spans="1:42" ht="15.75" customHeight="1" x14ac:dyDescent="0.45">
      <c r="A306" s="2"/>
      <c r="B306" s="2"/>
      <c r="C306" s="2"/>
      <c r="D306" s="2"/>
      <c r="E306" s="2"/>
      <c r="F306" s="76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</row>
    <row r="307" spans="1:42" ht="15.75" customHeight="1" x14ac:dyDescent="0.45">
      <c r="A307" s="2"/>
      <c r="B307" s="2"/>
      <c r="C307" s="2"/>
      <c r="D307" s="2"/>
      <c r="E307" s="2"/>
      <c r="F307" s="76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</row>
    <row r="308" spans="1:42" ht="15.75" customHeight="1" x14ac:dyDescent="0.45">
      <c r="A308" s="2"/>
      <c r="B308" s="2"/>
      <c r="C308" s="2"/>
      <c r="D308" s="2"/>
      <c r="E308" s="2"/>
      <c r="F308" s="76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</row>
    <row r="309" spans="1:42" ht="15.75" customHeight="1" x14ac:dyDescent="0.45">
      <c r="A309" s="2"/>
      <c r="B309" s="2"/>
      <c r="C309" s="2"/>
      <c r="D309" s="2"/>
      <c r="E309" s="2"/>
      <c r="F309" s="76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</row>
    <row r="310" spans="1:42" ht="15.75" customHeight="1" x14ac:dyDescent="0.45">
      <c r="A310" s="2"/>
      <c r="B310" s="2"/>
      <c r="C310" s="2"/>
      <c r="D310" s="2"/>
      <c r="E310" s="2"/>
      <c r="F310" s="76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</row>
    <row r="311" spans="1:42" ht="15.75" customHeight="1" x14ac:dyDescent="0.45">
      <c r="A311" s="2"/>
      <c r="B311" s="2"/>
      <c r="C311" s="2"/>
      <c r="D311" s="2"/>
      <c r="E311" s="2"/>
      <c r="F311" s="76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</row>
    <row r="312" spans="1:42" ht="15.75" customHeight="1" x14ac:dyDescent="0.45">
      <c r="A312" s="2"/>
      <c r="B312" s="2"/>
      <c r="C312" s="2"/>
      <c r="D312" s="2"/>
      <c r="E312" s="2"/>
      <c r="F312" s="76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</row>
    <row r="313" spans="1:42" ht="15.75" customHeight="1" x14ac:dyDescent="0.45">
      <c r="A313" s="2"/>
      <c r="B313" s="2"/>
      <c r="C313" s="2"/>
      <c r="D313" s="2"/>
      <c r="E313" s="2"/>
      <c r="F313" s="76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</row>
    <row r="314" spans="1:42" ht="15.75" customHeight="1" x14ac:dyDescent="0.45">
      <c r="A314" s="2"/>
      <c r="B314" s="2"/>
      <c r="C314" s="2"/>
      <c r="D314" s="2"/>
      <c r="E314" s="2"/>
      <c r="F314" s="76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</row>
    <row r="315" spans="1:42" ht="15.75" customHeight="1" x14ac:dyDescent="0.45">
      <c r="A315" s="2"/>
      <c r="B315" s="2"/>
      <c r="C315" s="2"/>
      <c r="D315" s="2"/>
      <c r="E315" s="2"/>
      <c r="F315" s="76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</row>
    <row r="316" spans="1:42" ht="15.75" customHeight="1" x14ac:dyDescent="0.45">
      <c r="A316" s="2"/>
      <c r="B316" s="2"/>
      <c r="C316" s="2"/>
      <c r="D316" s="2"/>
      <c r="E316" s="2"/>
      <c r="F316" s="76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</row>
    <row r="317" spans="1:42" ht="15.75" customHeight="1" x14ac:dyDescent="0.45">
      <c r="A317" s="2"/>
      <c r="B317" s="2"/>
      <c r="C317" s="2"/>
      <c r="D317" s="2"/>
      <c r="E317" s="2"/>
      <c r="F317" s="76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</row>
    <row r="318" spans="1:42" ht="15.75" customHeight="1" x14ac:dyDescent="0.45">
      <c r="A318" s="2"/>
      <c r="B318" s="2"/>
      <c r="C318" s="2"/>
      <c r="D318" s="2"/>
      <c r="E318" s="2"/>
      <c r="F318" s="76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</row>
    <row r="319" spans="1:42" ht="15.75" customHeight="1" x14ac:dyDescent="0.45">
      <c r="A319" s="2"/>
      <c r="B319" s="2"/>
      <c r="C319" s="2"/>
      <c r="D319" s="2"/>
      <c r="E319" s="2"/>
      <c r="F319" s="76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</row>
    <row r="320" spans="1:42" ht="15.75" customHeight="1" x14ac:dyDescent="0.45">
      <c r="A320" s="2"/>
      <c r="B320" s="2"/>
      <c r="C320" s="2"/>
      <c r="D320" s="2"/>
      <c r="E320" s="2"/>
      <c r="F320" s="76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</row>
    <row r="321" spans="1:42" ht="15.75" customHeight="1" x14ac:dyDescent="0.45">
      <c r="A321" s="2"/>
      <c r="B321" s="2"/>
      <c r="C321" s="2"/>
      <c r="D321" s="2"/>
      <c r="E321" s="2"/>
      <c r="F321" s="76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</row>
    <row r="322" spans="1:42" ht="15.75" customHeight="1" x14ac:dyDescent="0.45">
      <c r="A322" s="2"/>
      <c r="B322" s="2"/>
      <c r="C322" s="2"/>
      <c r="D322" s="2"/>
      <c r="E322" s="2"/>
      <c r="F322" s="76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</row>
    <row r="323" spans="1:42" ht="15.75" customHeight="1" x14ac:dyDescent="0.45">
      <c r="A323" s="2"/>
      <c r="B323" s="2"/>
      <c r="C323" s="2"/>
      <c r="D323" s="2"/>
      <c r="E323" s="2"/>
      <c r="F323" s="76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</row>
    <row r="324" spans="1:42" ht="15.75" customHeight="1" x14ac:dyDescent="0.45">
      <c r="A324" s="2"/>
      <c r="B324" s="2"/>
      <c r="C324" s="2"/>
      <c r="D324" s="2"/>
      <c r="E324" s="2"/>
      <c r="F324" s="76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</row>
    <row r="325" spans="1:42" ht="15.75" customHeight="1" x14ac:dyDescent="0.45">
      <c r="A325" s="2"/>
      <c r="B325" s="2"/>
      <c r="C325" s="2"/>
      <c r="D325" s="2"/>
      <c r="E325" s="2"/>
      <c r="F325" s="76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</row>
    <row r="326" spans="1:42" ht="15.75" customHeight="1" x14ac:dyDescent="0.45">
      <c r="A326" s="2"/>
      <c r="B326" s="2"/>
      <c r="C326" s="2"/>
      <c r="D326" s="2"/>
      <c r="E326" s="2"/>
      <c r="F326" s="76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</row>
    <row r="327" spans="1:42" ht="15.75" customHeight="1" x14ac:dyDescent="0.45">
      <c r="A327" s="2"/>
      <c r="B327" s="2"/>
      <c r="C327" s="2"/>
      <c r="D327" s="2"/>
      <c r="E327" s="2"/>
      <c r="F327" s="76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</row>
    <row r="328" spans="1:42" ht="15.75" customHeight="1" x14ac:dyDescent="0.45">
      <c r="A328" s="2"/>
      <c r="B328" s="2"/>
      <c r="C328" s="2"/>
      <c r="D328" s="2"/>
      <c r="E328" s="2"/>
      <c r="F328" s="76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</row>
    <row r="329" spans="1:42" ht="15.75" customHeight="1" x14ac:dyDescent="0.45">
      <c r="A329" s="2"/>
      <c r="B329" s="2"/>
      <c r="C329" s="2"/>
      <c r="D329" s="2"/>
      <c r="E329" s="2"/>
      <c r="F329" s="76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</row>
    <row r="330" spans="1:42" ht="15.75" customHeight="1" x14ac:dyDescent="0.45">
      <c r="A330" s="2"/>
      <c r="B330" s="2"/>
      <c r="C330" s="2"/>
      <c r="D330" s="2"/>
      <c r="E330" s="2"/>
      <c r="F330" s="76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</row>
    <row r="331" spans="1:42" ht="15.75" customHeight="1" x14ac:dyDescent="0.45">
      <c r="A331" s="2"/>
      <c r="B331" s="2"/>
      <c r="C331" s="2"/>
      <c r="D331" s="2"/>
      <c r="E331" s="2"/>
      <c r="F331" s="76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</row>
    <row r="332" spans="1:42" ht="15.75" customHeight="1" x14ac:dyDescent="0.45">
      <c r="A332" s="2"/>
      <c r="B332" s="2"/>
      <c r="C332" s="2"/>
      <c r="D332" s="2"/>
      <c r="E332" s="2"/>
      <c r="F332" s="76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</row>
    <row r="333" spans="1:42" ht="15.75" customHeight="1" x14ac:dyDescent="0.45">
      <c r="A333" s="2"/>
      <c r="B333" s="2"/>
      <c r="C333" s="2"/>
      <c r="D333" s="2"/>
      <c r="E333" s="2"/>
      <c r="F333" s="76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</row>
    <row r="334" spans="1:42" ht="15.75" customHeight="1" x14ac:dyDescent="0.45">
      <c r="A334" s="2"/>
      <c r="B334" s="2"/>
      <c r="C334" s="2"/>
      <c r="D334" s="2"/>
      <c r="E334" s="2"/>
      <c r="F334" s="76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</row>
    <row r="335" spans="1:42" ht="15.75" customHeight="1" x14ac:dyDescent="0.45">
      <c r="A335" s="2"/>
      <c r="B335" s="2"/>
      <c r="C335" s="2"/>
      <c r="D335" s="2"/>
      <c r="E335" s="2"/>
      <c r="F335" s="76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</row>
    <row r="336" spans="1:42" ht="15.75" customHeight="1" x14ac:dyDescent="0.45">
      <c r="A336" s="2"/>
      <c r="B336" s="2"/>
      <c r="C336" s="2"/>
      <c r="D336" s="2"/>
      <c r="E336" s="2"/>
      <c r="F336" s="76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</row>
    <row r="337" spans="1:42" ht="15.75" customHeight="1" x14ac:dyDescent="0.45">
      <c r="A337" s="2"/>
      <c r="B337" s="2"/>
      <c r="C337" s="2"/>
      <c r="D337" s="2"/>
      <c r="E337" s="2"/>
      <c r="F337" s="76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</row>
    <row r="338" spans="1:42" ht="15.75" customHeight="1" x14ac:dyDescent="0.45">
      <c r="A338" s="2"/>
      <c r="B338" s="2"/>
      <c r="C338" s="2"/>
      <c r="D338" s="2"/>
      <c r="E338" s="2"/>
      <c r="F338" s="76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</row>
    <row r="339" spans="1:42" ht="15.75" customHeight="1" x14ac:dyDescent="0.45">
      <c r="A339" s="2"/>
      <c r="B339" s="2"/>
      <c r="C339" s="2"/>
      <c r="D339" s="2"/>
      <c r="E339" s="2"/>
      <c r="F339" s="76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</row>
    <row r="340" spans="1:42" ht="15.75" customHeight="1" x14ac:dyDescent="0.45">
      <c r="A340" s="2"/>
      <c r="B340" s="2"/>
      <c r="C340" s="2"/>
      <c r="D340" s="2"/>
      <c r="E340" s="2"/>
      <c r="F340" s="76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</row>
    <row r="341" spans="1:42" ht="15.75" customHeight="1" x14ac:dyDescent="0.45">
      <c r="A341" s="2"/>
      <c r="B341" s="2"/>
      <c r="C341" s="2"/>
      <c r="D341" s="2"/>
      <c r="E341" s="2"/>
      <c r="F341" s="76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</row>
    <row r="342" spans="1:42" ht="15.75" customHeight="1" x14ac:dyDescent="0.45">
      <c r="A342" s="2"/>
      <c r="B342" s="2"/>
      <c r="C342" s="2"/>
      <c r="D342" s="2"/>
      <c r="E342" s="2"/>
      <c r="F342" s="76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</row>
    <row r="343" spans="1:42" ht="15.75" customHeight="1" x14ac:dyDescent="0.45">
      <c r="A343" s="2"/>
      <c r="B343" s="2"/>
      <c r="C343" s="2"/>
      <c r="D343" s="2"/>
      <c r="E343" s="2"/>
      <c r="F343" s="76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</row>
    <row r="344" spans="1:42" ht="15.75" customHeight="1" x14ac:dyDescent="0.45">
      <c r="A344" s="2"/>
      <c r="B344" s="2"/>
      <c r="C344" s="2"/>
      <c r="D344" s="2"/>
      <c r="E344" s="2"/>
      <c r="F344" s="76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</row>
    <row r="345" spans="1:42" ht="15.75" customHeight="1" x14ac:dyDescent="0.45">
      <c r="A345" s="2"/>
      <c r="B345" s="2"/>
      <c r="C345" s="2"/>
      <c r="D345" s="2"/>
      <c r="E345" s="2"/>
      <c r="F345" s="76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</row>
    <row r="346" spans="1:42" ht="15.75" customHeight="1" x14ac:dyDescent="0.45">
      <c r="A346" s="2"/>
      <c r="B346" s="2"/>
      <c r="C346" s="2"/>
      <c r="D346" s="2"/>
      <c r="E346" s="2"/>
      <c r="F346" s="76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</row>
    <row r="347" spans="1:42" ht="15.75" customHeight="1" x14ac:dyDescent="0.45">
      <c r="A347" s="2"/>
      <c r="B347" s="2"/>
      <c r="C347" s="2"/>
      <c r="D347" s="2"/>
      <c r="E347" s="2"/>
      <c r="F347" s="76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</row>
    <row r="348" spans="1:42" ht="15.75" customHeight="1" x14ac:dyDescent="0.45">
      <c r="A348" s="2"/>
      <c r="B348" s="2"/>
      <c r="C348" s="2"/>
      <c r="D348" s="2"/>
      <c r="E348" s="2"/>
      <c r="F348" s="76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</row>
    <row r="349" spans="1:42" ht="15.75" customHeight="1" x14ac:dyDescent="0.45">
      <c r="A349" s="2"/>
      <c r="B349" s="2"/>
      <c r="C349" s="2"/>
      <c r="D349" s="2"/>
      <c r="E349" s="2"/>
      <c r="F349" s="76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</row>
    <row r="350" spans="1:42" ht="15.75" customHeight="1" x14ac:dyDescent="0.45">
      <c r="A350" s="2"/>
      <c r="B350" s="2"/>
      <c r="C350" s="2"/>
      <c r="D350" s="2"/>
      <c r="E350" s="2"/>
      <c r="F350" s="76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</row>
    <row r="351" spans="1:42" ht="15.75" customHeight="1" x14ac:dyDescent="0.45">
      <c r="A351" s="2"/>
      <c r="B351" s="2"/>
      <c r="C351" s="2"/>
      <c r="D351" s="2"/>
      <c r="E351" s="2"/>
      <c r="F351" s="76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</row>
    <row r="352" spans="1:42" ht="15.75" customHeight="1" x14ac:dyDescent="0.45">
      <c r="A352" s="2"/>
      <c r="B352" s="2"/>
      <c r="C352" s="2"/>
      <c r="D352" s="2"/>
      <c r="E352" s="2"/>
      <c r="F352" s="76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</row>
    <row r="353" spans="1:42" ht="15.75" customHeight="1" x14ac:dyDescent="0.45">
      <c r="A353" s="2"/>
      <c r="B353" s="2"/>
      <c r="C353" s="2"/>
      <c r="D353" s="2"/>
      <c r="E353" s="2"/>
      <c r="F353" s="76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</row>
    <row r="354" spans="1:42" ht="15.75" customHeight="1" x14ac:dyDescent="0.45">
      <c r="A354" s="2"/>
      <c r="B354" s="2"/>
      <c r="C354" s="2"/>
      <c r="D354" s="2"/>
      <c r="E354" s="2"/>
      <c r="F354" s="76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</row>
    <row r="355" spans="1:42" ht="15.75" customHeight="1" x14ac:dyDescent="0.45">
      <c r="A355" s="2"/>
      <c r="B355" s="2"/>
      <c r="C355" s="2"/>
      <c r="D355" s="2"/>
      <c r="E355" s="2"/>
      <c r="F355" s="76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</row>
    <row r="356" spans="1:42" ht="15.75" customHeight="1" x14ac:dyDescent="0.45">
      <c r="A356" s="2"/>
      <c r="B356" s="2"/>
      <c r="C356" s="2"/>
      <c r="D356" s="2"/>
      <c r="E356" s="2"/>
      <c r="F356" s="76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</row>
    <row r="357" spans="1:42" ht="15.75" customHeight="1" x14ac:dyDescent="0.45">
      <c r="A357" s="2"/>
      <c r="B357" s="2"/>
      <c r="C357" s="2"/>
      <c r="D357" s="2"/>
      <c r="E357" s="2"/>
      <c r="F357" s="76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</row>
    <row r="358" spans="1:42" ht="15.75" customHeight="1" x14ac:dyDescent="0.45">
      <c r="A358" s="2"/>
      <c r="B358" s="2"/>
      <c r="C358" s="2"/>
      <c r="D358" s="2"/>
      <c r="E358" s="2"/>
      <c r="F358" s="76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</row>
    <row r="359" spans="1:42" ht="15.75" customHeight="1" x14ac:dyDescent="0.45">
      <c r="A359" s="2"/>
      <c r="B359" s="2"/>
      <c r="C359" s="2"/>
      <c r="D359" s="2"/>
      <c r="E359" s="2"/>
      <c r="F359" s="76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</row>
    <row r="360" spans="1:42" ht="15.75" customHeight="1" x14ac:dyDescent="0.45">
      <c r="A360" s="2"/>
      <c r="B360" s="2"/>
      <c r="C360" s="2"/>
      <c r="D360" s="2"/>
      <c r="E360" s="2"/>
      <c r="F360" s="76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</row>
    <row r="361" spans="1:42" ht="15.75" customHeight="1" x14ac:dyDescent="0.45">
      <c r="A361" s="2"/>
      <c r="B361" s="2"/>
      <c r="C361" s="2"/>
      <c r="D361" s="2"/>
      <c r="E361" s="2"/>
      <c r="F361" s="76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</row>
    <row r="362" spans="1:42" ht="15.75" customHeight="1" x14ac:dyDescent="0.45">
      <c r="A362" s="2"/>
      <c r="B362" s="2"/>
      <c r="C362" s="2"/>
      <c r="D362" s="2"/>
      <c r="E362" s="2"/>
      <c r="F362" s="76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</row>
    <row r="363" spans="1:42" ht="15.75" customHeight="1" x14ac:dyDescent="0.45">
      <c r="A363" s="2"/>
      <c r="B363" s="2"/>
      <c r="C363" s="2"/>
      <c r="D363" s="2"/>
      <c r="E363" s="2"/>
      <c r="F363" s="76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</row>
    <row r="364" spans="1:42" ht="15.75" customHeight="1" x14ac:dyDescent="0.45">
      <c r="A364" s="2"/>
      <c r="B364" s="2"/>
      <c r="C364" s="2"/>
      <c r="D364" s="2"/>
      <c r="E364" s="2"/>
      <c r="F364" s="76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</row>
    <row r="365" spans="1:42" ht="15.75" customHeight="1" x14ac:dyDescent="0.45">
      <c r="A365" s="2"/>
      <c r="B365" s="2"/>
      <c r="C365" s="2"/>
      <c r="D365" s="2"/>
      <c r="E365" s="2"/>
      <c r="F365" s="76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</row>
    <row r="366" spans="1:42" ht="15.75" customHeight="1" x14ac:dyDescent="0.45">
      <c r="A366" s="2"/>
      <c r="B366" s="2"/>
      <c r="C366" s="2"/>
      <c r="D366" s="2"/>
      <c r="E366" s="2"/>
      <c r="F366" s="76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</row>
    <row r="367" spans="1:42" ht="15.75" customHeight="1" x14ac:dyDescent="0.45">
      <c r="A367" s="2"/>
      <c r="B367" s="2"/>
      <c r="C367" s="2"/>
      <c r="D367" s="2"/>
      <c r="E367" s="2"/>
      <c r="F367" s="76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</row>
    <row r="368" spans="1:42" ht="15.75" customHeight="1" x14ac:dyDescent="0.45">
      <c r="A368" s="2"/>
      <c r="B368" s="2"/>
      <c r="C368" s="2"/>
      <c r="D368" s="2"/>
      <c r="E368" s="2"/>
      <c r="F368" s="76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</row>
    <row r="369" spans="1:42" ht="15.75" customHeight="1" x14ac:dyDescent="0.45">
      <c r="A369" s="2"/>
      <c r="B369" s="2"/>
      <c r="C369" s="2"/>
      <c r="D369" s="2"/>
      <c r="E369" s="2"/>
      <c r="F369" s="76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</row>
    <row r="370" spans="1:42" ht="15.75" customHeight="1" x14ac:dyDescent="0.45">
      <c r="A370" s="2"/>
      <c r="B370" s="2"/>
      <c r="C370" s="2"/>
      <c r="D370" s="2"/>
      <c r="E370" s="2"/>
      <c r="F370" s="76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</row>
    <row r="371" spans="1:42" ht="15.75" customHeight="1" x14ac:dyDescent="0.45">
      <c r="A371" s="2"/>
      <c r="B371" s="2"/>
      <c r="C371" s="2"/>
      <c r="D371" s="2"/>
      <c r="E371" s="2"/>
      <c r="F371" s="76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</row>
    <row r="372" spans="1:42" ht="15.75" customHeight="1" x14ac:dyDescent="0.45">
      <c r="A372" s="2"/>
      <c r="B372" s="2"/>
      <c r="C372" s="2"/>
      <c r="D372" s="2"/>
      <c r="E372" s="2"/>
      <c r="F372" s="76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</row>
    <row r="373" spans="1:42" ht="15.75" customHeight="1" x14ac:dyDescent="0.45">
      <c r="A373" s="2"/>
      <c r="B373" s="2"/>
      <c r="C373" s="2"/>
      <c r="D373" s="2"/>
      <c r="E373" s="2"/>
      <c r="F373" s="76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</row>
    <row r="374" spans="1:42" ht="15.75" customHeight="1" x14ac:dyDescent="0.45">
      <c r="A374" s="2"/>
      <c r="B374" s="2"/>
      <c r="C374" s="2"/>
      <c r="D374" s="2"/>
      <c r="E374" s="2"/>
      <c r="F374" s="76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</row>
    <row r="375" spans="1:42" ht="15.75" customHeight="1" x14ac:dyDescent="0.45">
      <c r="A375" s="2"/>
      <c r="B375" s="2"/>
      <c r="C375" s="2"/>
      <c r="D375" s="2"/>
      <c r="E375" s="2"/>
      <c r="F375" s="76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</row>
    <row r="376" spans="1:42" ht="15.75" customHeight="1" x14ac:dyDescent="0.45">
      <c r="A376" s="2"/>
      <c r="B376" s="2"/>
      <c r="C376" s="2"/>
      <c r="D376" s="2"/>
      <c r="E376" s="2"/>
      <c r="F376" s="76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</row>
    <row r="377" spans="1:42" ht="15.75" customHeight="1" x14ac:dyDescent="0.45">
      <c r="A377" s="2"/>
      <c r="B377" s="2"/>
      <c r="C377" s="2"/>
      <c r="D377" s="2"/>
      <c r="E377" s="2"/>
      <c r="F377" s="76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</row>
    <row r="378" spans="1:42" ht="15.75" customHeight="1" x14ac:dyDescent="0.45">
      <c r="A378" s="2"/>
      <c r="B378" s="2"/>
      <c r="C378" s="2"/>
      <c r="D378" s="2"/>
      <c r="E378" s="2"/>
      <c r="F378" s="76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</row>
    <row r="379" spans="1:42" ht="15.75" customHeight="1" x14ac:dyDescent="0.45">
      <c r="A379" s="2"/>
      <c r="B379" s="2"/>
      <c r="C379" s="2"/>
      <c r="D379" s="2"/>
      <c r="E379" s="2"/>
      <c r="F379" s="76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</row>
    <row r="380" spans="1:42" ht="15.75" customHeight="1" x14ac:dyDescent="0.45">
      <c r="A380" s="2"/>
      <c r="B380" s="2"/>
      <c r="C380" s="2"/>
      <c r="D380" s="2"/>
      <c r="E380" s="2"/>
      <c r="F380" s="76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</row>
    <row r="381" spans="1:42" ht="15.75" customHeight="1" x14ac:dyDescent="0.45">
      <c r="A381" s="2"/>
      <c r="B381" s="2"/>
      <c r="C381" s="2"/>
      <c r="D381" s="2"/>
      <c r="E381" s="2"/>
      <c r="F381" s="76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</row>
    <row r="382" spans="1:42" ht="15.75" customHeight="1" x14ac:dyDescent="0.45">
      <c r="A382" s="2"/>
      <c r="B382" s="2"/>
      <c r="C382" s="2"/>
      <c r="D382" s="2"/>
      <c r="E382" s="2"/>
      <c r="F382" s="76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</row>
    <row r="383" spans="1:42" ht="15.75" customHeight="1" x14ac:dyDescent="0.45">
      <c r="A383" s="2"/>
      <c r="B383" s="2"/>
      <c r="C383" s="2"/>
      <c r="D383" s="2"/>
      <c r="E383" s="2"/>
      <c r="F383" s="76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</row>
    <row r="384" spans="1:42" ht="15.75" customHeight="1" x14ac:dyDescent="0.45">
      <c r="A384" s="2"/>
      <c r="B384" s="2"/>
      <c r="C384" s="2"/>
      <c r="D384" s="2"/>
      <c r="E384" s="2"/>
      <c r="F384" s="76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</row>
    <row r="385" spans="1:42" ht="15.75" customHeight="1" x14ac:dyDescent="0.45">
      <c r="A385" s="2"/>
      <c r="B385" s="2"/>
      <c r="C385" s="2"/>
      <c r="D385" s="2"/>
      <c r="E385" s="2"/>
      <c r="F385" s="76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</row>
    <row r="386" spans="1:42" ht="15.75" customHeight="1" x14ac:dyDescent="0.45">
      <c r="A386" s="2"/>
      <c r="B386" s="2"/>
      <c r="C386" s="2"/>
      <c r="D386" s="2"/>
      <c r="E386" s="2"/>
      <c r="F386" s="76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</row>
    <row r="387" spans="1:42" ht="15.75" customHeight="1" x14ac:dyDescent="0.45">
      <c r="A387" s="2"/>
      <c r="B387" s="2"/>
      <c r="C387" s="2"/>
      <c r="D387" s="2"/>
      <c r="E387" s="2"/>
      <c r="F387" s="76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</row>
    <row r="388" spans="1:42" ht="15.75" customHeight="1" x14ac:dyDescent="0.45">
      <c r="A388" s="2"/>
      <c r="B388" s="2"/>
      <c r="C388" s="2"/>
      <c r="D388" s="2"/>
      <c r="E388" s="2"/>
      <c r="F388" s="76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</row>
    <row r="389" spans="1:42" ht="15.75" customHeight="1" x14ac:dyDescent="0.45">
      <c r="A389" s="2"/>
      <c r="B389" s="2"/>
      <c r="C389" s="2"/>
      <c r="D389" s="2"/>
      <c r="E389" s="2"/>
      <c r="F389" s="76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</row>
    <row r="390" spans="1:42" ht="15.75" customHeight="1" x14ac:dyDescent="0.45">
      <c r="A390" s="2"/>
      <c r="B390" s="2"/>
      <c r="C390" s="2"/>
      <c r="D390" s="2"/>
      <c r="E390" s="2"/>
      <c r="F390" s="76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</row>
    <row r="391" spans="1:42" ht="15.75" customHeight="1" x14ac:dyDescent="0.45">
      <c r="A391" s="2"/>
      <c r="B391" s="2"/>
      <c r="C391" s="2"/>
      <c r="D391" s="2"/>
      <c r="E391" s="2"/>
      <c r="F391" s="76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</row>
    <row r="392" spans="1:42" ht="15.75" customHeight="1" x14ac:dyDescent="0.45">
      <c r="A392" s="2"/>
      <c r="B392" s="2"/>
      <c r="C392" s="2"/>
      <c r="D392" s="2"/>
      <c r="E392" s="2"/>
      <c r="F392" s="76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</row>
    <row r="393" spans="1:42" ht="15.75" customHeight="1" x14ac:dyDescent="0.45">
      <c r="A393" s="2"/>
      <c r="B393" s="2"/>
      <c r="C393" s="2"/>
      <c r="D393" s="2"/>
      <c r="E393" s="2"/>
      <c r="F393" s="76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</row>
    <row r="394" spans="1:42" ht="15.75" customHeight="1" x14ac:dyDescent="0.45">
      <c r="A394" s="2"/>
      <c r="B394" s="2"/>
      <c r="C394" s="2"/>
      <c r="D394" s="2"/>
      <c r="E394" s="2"/>
      <c r="F394" s="76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</row>
    <row r="395" spans="1:42" ht="15.75" customHeight="1" x14ac:dyDescent="0.45">
      <c r="A395" s="2"/>
      <c r="B395" s="2"/>
      <c r="C395" s="2"/>
      <c r="D395" s="2"/>
      <c r="E395" s="2"/>
      <c r="F395" s="76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</row>
    <row r="396" spans="1:42" ht="15.75" customHeight="1" x14ac:dyDescent="0.45">
      <c r="A396" s="2"/>
      <c r="B396" s="2"/>
      <c r="C396" s="2"/>
      <c r="D396" s="2"/>
      <c r="E396" s="2"/>
      <c r="F396" s="76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</row>
    <row r="397" spans="1:42" ht="15.75" customHeight="1" x14ac:dyDescent="0.45">
      <c r="A397" s="2"/>
      <c r="B397" s="2"/>
      <c r="C397" s="2"/>
      <c r="D397" s="2"/>
      <c r="E397" s="2"/>
      <c r="F397" s="76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</row>
    <row r="398" spans="1:42" ht="15.75" customHeight="1" x14ac:dyDescent="0.45">
      <c r="A398" s="2"/>
      <c r="B398" s="2"/>
      <c r="C398" s="2"/>
      <c r="D398" s="2"/>
      <c r="E398" s="2"/>
      <c r="F398" s="76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</row>
    <row r="399" spans="1:42" ht="15.75" customHeight="1" x14ac:dyDescent="0.45">
      <c r="A399" s="2"/>
      <c r="B399" s="2"/>
      <c r="C399" s="2"/>
      <c r="D399" s="2"/>
      <c r="E399" s="2"/>
      <c r="F399" s="76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</row>
    <row r="400" spans="1:42" ht="15.75" customHeight="1" x14ac:dyDescent="0.45">
      <c r="A400" s="2"/>
      <c r="B400" s="2"/>
      <c r="C400" s="2"/>
      <c r="D400" s="2"/>
      <c r="E400" s="2"/>
      <c r="F400" s="76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</row>
    <row r="401" spans="1:42" ht="15.75" customHeight="1" x14ac:dyDescent="0.45">
      <c r="A401" s="2"/>
      <c r="B401" s="2"/>
      <c r="C401" s="2"/>
      <c r="D401" s="2"/>
      <c r="E401" s="2"/>
      <c r="F401" s="76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</row>
    <row r="402" spans="1:42" ht="15.75" customHeight="1" x14ac:dyDescent="0.45">
      <c r="A402" s="2"/>
      <c r="B402" s="2"/>
      <c r="C402" s="2"/>
      <c r="D402" s="2"/>
      <c r="E402" s="2"/>
      <c r="F402" s="76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</row>
    <row r="403" spans="1:42" ht="15.75" customHeight="1" x14ac:dyDescent="0.45">
      <c r="A403" s="2"/>
      <c r="B403" s="2"/>
      <c r="C403" s="2"/>
      <c r="D403" s="2"/>
      <c r="E403" s="2"/>
      <c r="F403" s="76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</row>
    <row r="404" spans="1:42" ht="15.75" customHeight="1" x14ac:dyDescent="0.45">
      <c r="A404" s="2"/>
      <c r="B404" s="2"/>
      <c r="C404" s="2"/>
      <c r="D404" s="2"/>
      <c r="E404" s="2"/>
      <c r="F404" s="76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</row>
    <row r="405" spans="1:42" ht="15.75" customHeight="1" x14ac:dyDescent="0.45">
      <c r="A405" s="2"/>
      <c r="B405" s="2"/>
      <c r="C405" s="2"/>
      <c r="D405" s="2"/>
      <c r="E405" s="2"/>
      <c r="F405" s="76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</row>
    <row r="406" spans="1:42" ht="15.75" customHeight="1" x14ac:dyDescent="0.45">
      <c r="A406" s="2"/>
      <c r="B406" s="2"/>
      <c r="C406" s="2"/>
      <c r="D406" s="2"/>
      <c r="E406" s="2"/>
      <c r="F406" s="76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</row>
    <row r="407" spans="1:42" ht="15.75" customHeight="1" x14ac:dyDescent="0.45">
      <c r="A407" s="2"/>
      <c r="B407" s="2"/>
      <c r="C407" s="2"/>
      <c r="D407" s="2"/>
      <c r="E407" s="2"/>
      <c r="F407" s="76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</row>
    <row r="408" spans="1:42" ht="15.75" customHeight="1" x14ac:dyDescent="0.45">
      <c r="A408" s="2"/>
      <c r="B408" s="2"/>
      <c r="C408" s="2"/>
      <c r="D408" s="2"/>
      <c r="E408" s="2"/>
      <c r="F408" s="76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</row>
    <row r="409" spans="1:42" ht="15.75" customHeight="1" x14ac:dyDescent="0.45">
      <c r="A409" s="2"/>
      <c r="B409" s="2"/>
      <c r="C409" s="2"/>
      <c r="D409" s="2"/>
      <c r="E409" s="2"/>
      <c r="F409" s="76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</row>
    <row r="410" spans="1:42" ht="15.75" customHeight="1" x14ac:dyDescent="0.45">
      <c r="A410" s="2"/>
      <c r="B410" s="2"/>
      <c r="C410" s="2"/>
      <c r="D410" s="2"/>
      <c r="E410" s="2"/>
      <c r="F410" s="76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</row>
    <row r="411" spans="1:42" ht="15.75" customHeight="1" x14ac:dyDescent="0.45">
      <c r="A411" s="2"/>
      <c r="B411" s="2"/>
      <c r="C411" s="2"/>
      <c r="D411" s="2"/>
      <c r="E411" s="2"/>
      <c r="F411" s="76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</row>
    <row r="412" spans="1:42" ht="15.75" customHeight="1" x14ac:dyDescent="0.45">
      <c r="A412" s="2"/>
      <c r="B412" s="2"/>
      <c r="C412" s="2"/>
      <c r="D412" s="2"/>
      <c r="E412" s="2"/>
      <c r="F412" s="76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</row>
    <row r="413" spans="1:42" ht="15.75" customHeight="1" x14ac:dyDescent="0.45">
      <c r="A413" s="2"/>
      <c r="B413" s="2"/>
      <c r="C413" s="2"/>
      <c r="D413" s="2"/>
      <c r="E413" s="2"/>
      <c r="F413" s="76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</row>
    <row r="414" spans="1:42" ht="15.75" customHeight="1" x14ac:dyDescent="0.45">
      <c r="A414" s="2"/>
      <c r="B414" s="2"/>
      <c r="C414" s="2"/>
      <c r="D414" s="2"/>
      <c r="E414" s="2"/>
      <c r="F414" s="76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</row>
    <row r="415" spans="1:42" ht="15.75" customHeight="1" x14ac:dyDescent="0.45">
      <c r="A415" s="2"/>
      <c r="B415" s="2"/>
      <c r="C415" s="2"/>
      <c r="D415" s="2"/>
      <c r="E415" s="2"/>
      <c r="F415" s="76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</row>
    <row r="416" spans="1:42" ht="15.75" customHeight="1" x14ac:dyDescent="0.45">
      <c r="A416" s="2"/>
      <c r="B416" s="2"/>
      <c r="C416" s="2"/>
      <c r="D416" s="2"/>
      <c r="E416" s="2"/>
      <c r="F416" s="76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</row>
    <row r="417" spans="1:42" ht="15.75" customHeight="1" x14ac:dyDescent="0.45">
      <c r="A417" s="2"/>
      <c r="B417" s="2"/>
      <c r="C417" s="2"/>
      <c r="D417" s="2"/>
      <c r="E417" s="2"/>
      <c r="F417" s="76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</row>
    <row r="418" spans="1:42" ht="15.75" customHeight="1" x14ac:dyDescent="0.45">
      <c r="A418" s="2"/>
      <c r="B418" s="2"/>
      <c r="C418" s="2"/>
      <c r="D418" s="2"/>
      <c r="E418" s="2"/>
      <c r="F418" s="76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</row>
    <row r="419" spans="1:42" ht="15.75" customHeight="1" x14ac:dyDescent="0.45">
      <c r="A419" s="2"/>
      <c r="B419" s="2"/>
      <c r="C419" s="2"/>
      <c r="D419" s="2"/>
      <c r="E419" s="2"/>
      <c r="F419" s="76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</row>
    <row r="420" spans="1:42" ht="15.75" customHeight="1" x14ac:dyDescent="0.45">
      <c r="A420" s="2"/>
      <c r="B420" s="2"/>
      <c r="C420" s="2"/>
      <c r="D420" s="2"/>
      <c r="E420" s="2"/>
      <c r="F420" s="76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</row>
    <row r="421" spans="1:42" ht="15.75" customHeight="1" x14ac:dyDescent="0.45">
      <c r="A421" s="2"/>
      <c r="B421" s="2"/>
      <c r="C421" s="2"/>
      <c r="D421" s="2"/>
      <c r="E421" s="2"/>
      <c r="F421" s="76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</row>
    <row r="422" spans="1:42" ht="15.75" customHeight="1" x14ac:dyDescent="0.45">
      <c r="A422" s="2"/>
      <c r="B422" s="2"/>
      <c r="C422" s="2"/>
      <c r="D422" s="2"/>
      <c r="E422" s="2"/>
      <c r="F422" s="76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</row>
    <row r="423" spans="1:42" ht="15.75" customHeight="1" x14ac:dyDescent="0.45">
      <c r="A423" s="2"/>
      <c r="B423" s="2"/>
      <c r="C423" s="2"/>
      <c r="D423" s="2"/>
      <c r="E423" s="2"/>
      <c r="F423" s="76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</row>
    <row r="424" spans="1:42" ht="15.75" customHeight="1" x14ac:dyDescent="0.45">
      <c r="A424" s="2"/>
      <c r="B424" s="2"/>
      <c r="C424" s="2"/>
      <c r="D424" s="2"/>
      <c r="E424" s="2"/>
      <c r="F424" s="76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</row>
    <row r="425" spans="1:42" ht="15.75" customHeight="1" x14ac:dyDescent="0.45">
      <c r="A425" s="2"/>
      <c r="B425" s="2"/>
      <c r="C425" s="2"/>
      <c r="D425" s="2"/>
      <c r="E425" s="2"/>
      <c r="F425" s="76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</row>
    <row r="426" spans="1:42" ht="15.75" customHeight="1" x14ac:dyDescent="0.45">
      <c r="A426" s="2"/>
      <c r="B426" s="2"/>
      <c r="C426" s="2"/>
      <c r="D426" s="2"/>
      <c r="E426" s="2"/>
      <c r="F426" s="76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</row>
    <row r="427" spans="1:42" ht="15.75" customHeight="1" x14ac:dyDescent="0.45">
      <c r="A427" s="2"/>
      <c r="B427" s="2"/>
      <c r="C427" s="2"/>
      <c r="D427" s="2"/>
      <c r="E427" s="2"/>
      <c r="F427" s="76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</row>
    <row r="428" spans="1:42" ht="15.75" customHeight="1" x14ac:dyDescent="0.45">
      <c r="A428" s="2"/>
      <c r="B428" s="2"/>
      <c r="C428" s="2"/>
      <c r="D428" s="2"/>
      <c r="E428" s="2"/>
      <c r="F428" s="76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</row>
    <row r="429" spans="1:42" ht="15.75" customHeight="1" x14ac:dyDescent="0.45">
      <c r="A429" s="2"/>
      <c r="B429" s="2"/>
      <c r="C429" s="2"/>
      <c r="D429" s="2"/>
      <c r="E429" s="2"/>
      <c r="F429" s="76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</row>
    <row r="430" spans="1:42" ht="15.75" customHeight="1" x14ac:dyDescent="0.45">
      <c r="A430" s="2"/>
      <c r="B430" s="2"/>
      <c r="C430" s="2"/>
      <c r="D430" s="2"/>
      <c r="E430" s="2"/>
      <c r="F430" s="76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</row>
    <row r="431" spans="1:42" ht="15.75" customHeight="1" x14ac:dyDescent="0.45">
      <c r="A431" s="2"/>
      <c r="B431" s="2"/>
      <c r="C431" s="2"/>
      <c r="D431" s="2"/>
      <c r="E431" s="2"/>
      <c r="F431" s="76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</row>
    <row r="432" spans="1:42" ht="15.75" customHeight="1" x14ac:dyDescent="0.45">
      <c r="A432" s="2"/>
      <c r="B432" s="2"/>
      <c r="C432" s="2"/>
      <c r="D432" s="2"/>
      <c r="E432" s="2"/>
      <c r="F432" s="76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</row>
    <row r="433" spans="1:42" ht="15.75" customHeight="1" x14ac:dyDescent="0.45">
      <c r="A433" s="2"/>
      <c r="B433" s="2"/>
      <c r="C433" s="2"/>
      <c r="D433" s="2"/>
      <c r="E433" s="2"/>
      <c r="F433" s="76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</row>
    <row r="434" spans="1:42" ht="15.75" customHeight="1" x14ac:dyDescent="0.45">
      <c r="A434" s="2"/>
      <c r="B434" s="2"/>
      <c r="C434" s="2"/>
      <c r="D434" s="2"/>
      <c r="E434" s="2"/>
      <c r="F434" s="76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</row>
    <row r="435" spans="1:42" ht="15.75" customHeight="1" x14ac:dyDescent="0.45">
      <c r="A435" s="2"/>
      <c r="B435" s="2"/>
      <c r="C435" s="2"/>
      <c r="D435" s="2"/>
      <c r="E435" s="2"/>
      <c r="F435" s="76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</row>
    <row r="436" spans="1:42" ht="15.75" customHeight="1" x14ac:dyDescent="0.45">
      <c r="A436" s="2"/>
      <c r="B436" s="2"/>
      <c r="C436" s="2"/>
      <c r="D436" s="2"/>
      <c r="E436" s="2"/>
      <c r="F436" s="76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</row>
    <row r="437" spans="1:42" ht="15.75" customHeight="1" x14ac:dyDescent="0.45">
      <c r="A437" s="2"/>
      <c r="B437" s="2"/>
      <c r="C437" s="2"/>
      <c r="D437" s="2"/>
      <c r="E437" s="2"/>
      <c r="F437" s="76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</row>
    <row r="438" spans="1:42" ht="15.75" customHeight="1" x14ac:dyDescent="0.45">
      <c r="A438" s="2"/>
      <c r="B438" s="2"/>
      <c r="C438" s="2"/>
      <c r="D438" s="2"/>
      <c r="E438" s="2"/>
      <c r="F438" s="76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</row>
    <row r="439" spans="1:42" ht="15.75" customHeight="1" x14ac:dyDescent="0.45">
      <c r="A439" s="2"/>
      <c r="B439" s="2"/>
      <c r="C439" s="2"/>
      <c r="D439" s="2"/>
      <c r="E439" s="2"/>
      <c r="F439" s="76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</row>
    <row r="440" spans="1:42" ht="15.75" customHeight="1" x14ac:dyDescent="0.45">
      <c r="A440" s="2"/>
      <c r="B440" s="2"/>
      <c r="C440" s="2"/>
      <c r="D440" s="2"/>
      <c r="E440" s="2"/>
      <c r="F440" s="76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</row>
    <row r="441" spans="1:42" ht="15.75" customHeight="1" x14ac:dyDescent="0.45">
      <c r="A441" s="2"/>
      <c r="B441" s="2"/>
      <c r="C441" s="2"/>
      <c r="D441" s="2"/>
      <c r="E441" s="2"/>
      <c r="F441" s="76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</row>
    <row r="442" spans="1:42" ht="15.75" customHeight="1" x14ac:dyDescent="0.45">
      <c r="A442" s="2"/>
      <c r="B442" s="2"/>
      <c r="C442" s="2"/>
      <c r="D442" s="2"/>
      <c r="E442" s="2"/>
      <c r="F442" s="76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</row>
    <row r="443" spans="1:42" ht="15.75" customHeight="1" x14ac:dyDescent="0.45">
      <c r="A443" s="2"/>
      <c r="B443" s="2"/>
      <c r="C443" s="2"/>
      <c r="D443" s="2"/>
      <c r="E443" s="2"/>
      <c r="F443" s="76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</row>
    <row r="444" spans="1:42" ht="15.75" customHeight="1" x14ac:dyDescent="0.45">
      <c r="A444" s="2"/>
      <c r="B444" s="2"/>
      <c r="C444" s="2"/>
      <c r="D444" s="2"/>
      <c r="E444" s="2"/>
      <c r="F444" s="76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</row>
    <row r="445" spans="1:42" ht="15.75" customHeight="1" x14ac:dyDescent="0.45">
      <c r="A445" s="2"/>
      <c r="B445" s="2"/>
      <c r="C445" s="2"/>
      <c r="D445" s="2"/>
      <c r="E445" s="2"/>
      <c r="F445" s="76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</row>
    <row r="446" spans="1:42" ht="15.75" customHeight="1" x14ac:dyDescent="0.45">
      <c r="A446" s="2"/>
      <c r="B446" s="2"/>
      <c r="C446" s="2"/>
      <c r="D446" s="2"/>
      <c r="E446" s="2"/>
      <c r="F446" s="76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</row>
    <row r="447" spans="1:42" ht="15.75" customHeight="1" x14ac:dyDescent="0.45">
      <c r="A447" s="2"/>
      <c r="B447" s="2"/>
      <c r="C447" s="2"/>
      <c r="D447" s="2"/>
      <c r="E447" s="2"/>
      <c r="F447" s="76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</row>
    <row r="448" spans="1:42" ht="15.75" customHeight="1" x14ac:dyDescent="0.45">
      <c r="A448" s="2"/>
      <c r="B448" s="2"/>
      <c r="C448" s="2"/>
      <c r="D448" s="2"/>
      <c r="E448" s="2"/>
      <c r="F448" s="76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</row>
    <row r="449" spans="1:42" ht="15.75" customHeight="1" x14ac:dyDescent="0.45">
      <c r="A449" s="2"/>
      <c r="B449" s="2"/>
      <c r="C449" s="2"/>
      <c r="D449" s="2"/>
      <c r="E449" s="2"/>
      <c r="F449" s="76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</row>
    <row r="450" spans="1:42" ht="15.75" customHeight="1" x14ac:dyDescent="0.45">
      <c r="A450" s="2"/>
      <c r="B450" s="2"/>
      <c r="C450" s="2"/>
      <c r="D450" s="2"/>
      <c r="E450" s="2"/>
      <c r="F450" s="76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</row>
    <row r="451" spans="1:42" ht="15.75" customHeight="1" x14ac:dyDescent="0.45">
      <c r="A451" s="2"/>
      <c r="B451" s="2"/>
      <c r="C451" s="2"/>
      <c r="D451" s="2"/>
      <c r="E451" s="2"/>
      <c r="F451" s="76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</row>
    <row r="452" spans="1:42" ht="15.75" customHeight="1" x14ac:dyDescent="0.45">
      <c r="A452" s="2"/>
      <c r="B452" s="2"/>
      <c r="C452" s="2"/>
      <c r="D452" s="2"/>
      <c r="E452" s="2"/>
      <c r="F452" s="76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</row>
    <row r="453" spans="1:42" ht="15.75" customHeight="1" x14ac:dyDescent="0.45">
      <c r="A453" s="2"/>
      <c r="B453" s="2"/>
      <c r="C453" s="2"/>
      <c r="D453" s="2"/>
      <c r="E453" s="2"/>
      <c r="F453" s="76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</row>
    <row r="454" spans="1:42" ht="15.75" customHeight="1" x14ac:dyDescent="0.45">
      <c r="A454" s="2"/>
      <c r="B454" s="2"/>
      <c r="C454" s="2"/>
      <c r="D454" s="2"/>
      <c r="E454" s="2"/>
      <c r="F454" s="76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</row>
    <row r="455" spans="1:42" ht="15.75" customHeight="1" x14ac:dyDescent="0.45">
      <c r="A455" s="2"/>
      <c r="B455" s="2"/>
      <c r="C455" s="2"/>
      <c r="D455" s="2"/>
      <c r="E455" s="2"/>
      <c r="F455" s="76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</row>
    <row r="456" spans="1:42" ht="15.75" customHeight="1" x14ac:dyDescent="0.45">
      <c r="A456" s="2"/>
      <c r="B456" s="2"/>
      <c r="C456" s="2"/>
      <c r="D456" s="2"/>
      <c r="E456" s="2"/>
      <c r="F456" s="76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</row>
    <row r="457" spans="1:42" ht="15.75" customHeight="1" x14ac:dyDescent="0.45">
      <c r="A457" s="2"/>
      <c r="B457" s="2"/>
      <c r="C457" s="2"/>
      <c r="D457" s="2"/>
      <c r="E457" s="2"/>
      <c r="F457" s="76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</row>
    <row r="458" spans="1:42" ht="15.75" customHeight="1" x14ac:dyDescent="0.45">
      <c r="A458" s="2"/>
      <c r="B458" s="2"/>
      <c r="C458" s="2"/>
      <c r="D458" s="2"/>
      <c r="E458" s="2"/>
      <c r="F458" s="76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</row>
    <row r="459" spans="1:42" ht="15.75" customHeight="1" x14ac:dyDescent="0.45">
      <c r="A459" s="2"/>
      <c r="B459" s="2"/>
      <c r="C459" s="2"/>
      <c r="D459" s="2"/>
      <c r="E459" s="2"/>
      <c r="F459" s="76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</row>
    <row r="460" spans="1:42" ht="15.75" customHeight="1" x14ac:dyDescent="0.45">
      <c r="A460" s="2"/>
      <c r="B460" s="2"/>
      <c r="C460" s="2"/>
      <c r="D460" s="2"/>
      <c r="E460" s="2"/>
      <c r="F460" s="76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</row>
    <row r="461" spans="1:42" ht="15.75" customHeight="1" x14ac:dyDescent="0.45">
      <c r="A461" s="2"/>
      <c r="B461" s="2"/>
      <c r="C461" s="2"/>
      <c r="D461" s="2"/>
      <c r="E461" s="2"/>
      <c r="F461" s="76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</row>
    <row r="462" spans="1:42" ht="15.75" customHeight="1" x14ac:dyDescent="0.45">
      <c r="A462" s="2"/>
      <c r="B462" s="2"/>
      <c r="C462" s="2"/>
      <c r="D462" s="2"/>
      <c r="E462" s="2"/>
      <c r="F462" s="76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</row>
    <row r="463" spans="1:42" ht="15.75" customHeight="1" x14ac:dyDescent="0.45">
      <c r="A463" s="2"/>
      <c r="B463" s="2"/>
      <c r="C463" s="2"/>
      <c r="D463" s="2"/>
      <c r="E463" s="2"/>
      <c r="F463" s="76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</row>
    <row r="464" spans="1:42" ht="15.75" customHeight="1" x14ac:dyDescent="0.45">
      <c r="A464" s="2"/>
      <c r="B464" s="2"/>
      <c r="C464" s="2"/>
      <c r="D464" s="2"/>
      <c r="E464" s="2"/>
      <c r="F464" s="76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</row>
    <row r="465" spans="1:42" ht="15.75" customHeight="1" x14ac:dyDescent="0.45">
      <c r="A465" s="2"/>
      <c r="B465" s="2"/>
      <c r="C465" s="2"/>
      <c r="D465" s="2"/>
      <c r="E465" s="2"/>
      <c r="F465" s="76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</row>
    <row r="466" spans="1:42" ht="15.75" customHeight="1" x14ac:dyDescent="0.45">
      <c r="A466" s="2"/>
      <c r="B466" s="2"/>
      <c r="C466" s="2"/>
      <c r="D466" s="2"/>
      <c r="E466" s="2"/>
      <c r="F466" s="76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</row>
    <row r="467" spans="1:42" ht="15.75" customHeight="1" x14ac:dyDescent="0.45">
      <c r="A467" s="2"/>
      <c r="B467" s="2"/>
      <c r="C467" s="2"/>
      <c r="D467" s="2"/>
      <c r="E467" s="2"/>
      <c r="F467" s="76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</row>
    <row r="468" spans="1:42" ht="15.75" customHeight="1" x14ac:dyDescent="0.45">
      <c r="A468" s="2"/>
      <c r="B468" s="2"/>
      <c r="C468" s="2"/>
      <c r="D468" s="2"/>
      <c r="E468" s="2"/>
      <c r="F468" s="76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</row>
    <row r="469" spans="1:42" ht="15.75" customHeight="1" x14ac:dyDescent="0.45">
      <c r="A469" s="2"/>
      <c r="B469" s="2"/>
      <c r="C469" s="2"/>
      <c r="D469" s="2"/>
      <c r="E469" s="2"/>
      <c r="F469" s="76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</row>
    <row r="470" spans="1:42" ht="15.75" customHeight="1" x14ac:dyDescent="0.45">
      <c r="A470" s="2"/>
      <c r="B470" s="2"/>
      <c r="C470" s="2"/>
      <c r="D470" s="2"/>
      <c r="E470" s="2"/>
      <c r="F470" s="76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</row>
    <row r="471" spans="1:42" ht="15.75" customHeight="1" x14ac:dyDescent="0.45">
      <c r="A471" s="2"/>
      <c r="B471" s="2"/>
      <c r="C471" s="2"/>
      <c r="D471" s="2"/>
      <c r="E471" s="2"/>
      <c r="F471" s="76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</row>
    <row r="472" spans="1:42" ht="15.75" customHeight="1" x14ac:dyDescent="0.45">
      <c r="A472" s="2"/>
      <c r="B472" s="2"/>
      <c r="C472" s="2"/>
      <c r="D472" s="2"/>
      <c r="E472" s="2"/>
      <c r="F472" s="76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</row>
    <row r="473" spans="1:42" ht="15.75" customHeight="1" x14ac:dyDescent="0.45">
      <c r="A473" s="2"/>
      <c r="B473" s="2"/>
      <c r="C473" s="2"/>
      <c r="D473" s="2"/>
      <c r="E473" s="2"/>
      <c r="F473" s="76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</row>
    <row r="474" spans="1:42" ht="15.75" customHeight="1" x14ac:dyDescent="0.45">
      <c r="A474" s="2"/>
      <c r="B474" s="2"/>
      <c r="C474" s="2"/>
      <c r="D474" s="2"/>
      <c r="E474" s="2"/>
      <c r="F474" s="76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</row>
    <row r="475" spans="1:42" ht="15.75" customHeight="1" x14ac:dyDescent="0.45">
      <c r="A475" s="2"/>
      <c r="B475" s="2"/>
      <c r="C475" s="2"/>
      <c r="D475" s="2"/>
      <c r="E475" s="2"/>
      <c r="F475" s="76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</row>
    <row r="476" spans="1:42" ht="15.75" customHeight="1" x14ac:dyDescent="0.45">
      <c r="A476" s="2"/>
      <c r="B476" s="2"/>
      <c r="C476" s="2"/>
      <c r="D476" s="2"/>
      <c r="E476" s="2"/>
      <c r="F476" s="76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</row>
    <row r="477" spans="1:42" ht="15.75" customHeight="1" x14ac:dyDescent="0.45">
      <c r="A477" s="2"/>
      <c r="B477" s="2"/>
      <c r="C477" s="2"/>
      <c r="D477" s="2"/>
      <c r="E477" s="2"/>
      <c r="F477" s="76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</row>
    <row r="478" spans="1:42" ht="15.75" customHeight="1" x14ac:dyDescent="0.45">
      <c r="A478" s="2"/>
      <c r="B478" s="2"/>
      <c r="C478" s="2"/>
      <c r="D478" s="2"/>
      <c r="E478" s="2"/>
      <c r="F478" s="76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</row>
    <row r="479" spans="1:42" ht="15.75" customHeight="1" x14ac:dyDescent="0.45">
      <c r="A479" s="2"/>
      <c r="B479" s="2"/>
      <c r="C479" s="2"/>
      <c r="D479" s="2"/>
      <c r="E479" s="2"/>
      <c r="F479" s="76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</row>
    <row r="480" spans="1:42" ht="15.75" customHeight="1" x14ac:dyDescent="0.45">
      <c r="A480" s="2"/>
      <c r="B480" s="2"/>
      <c r="C480" s="2"/>
      <c r="D480" s="2"/>
      <c r="E480" s="2"/>
      <c r="F480" s="76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</row>
    <row r="481" spans="1:42" ht="15.75" customHeight="1" x14ac:dyDescent="0.45">
      <c r="A481" s="2"/>
      <c r="B481" s="2"/>
      <c r="C481" s="2"/>
      <c r="D481" s="2"/>
      <c r="E481" s="2"/>
      <c r="F481" s="76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</row>
    <row r="482" spans="1:42" ht="15.75" customHeight="1" x14ac:dyDescent="0.45">
      <c r="A482" s="2"/>
      <c r="B482" s="2"/>
      <c r="C482" s="2"/>
      <c r="D482" s="2"/>
      <c r="E482" s="2"/>
      <c r="F482" s="76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</row>
    <row r="483" spans="1:42" ht="15.75" customHeight="1" x14ac:dyDescent="0.45">
      <c r="A483" s="2"/>
      <c r="B483" s="2"/>
      <c r="C483" s="2"/>
      <c r="D483" s="2"/>
      <c r="E483" s="2"/>
      <c r="F483" s="76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</row>
    <row r="484" spans="1:42" ht="15.75" customHeight="1" x14ac:dyDescent="0.45">
      <c r="A484" s="2"/>
      <c r="B484" s="2"/>
      <c r="C484" s="2"/>
      <c r="D484" s="2"/>
      <c r="E484" s="2"/>
      <c r="F484" s="76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</row>
    <row r="485" spans="1:42" ht="15.75" customHeight="1" x14ac:dyDescent="0.45">
      <c r="A485" s="2"/>
      <c r="B485" s="2"/>
      <c r="C485" s="2"/>
      <c r="D485" s="2"/>
      <c r="E485" s="2"/>
      <c r="F485" s="76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</row>
    <row r="486" spans="1:42" ht="15.75" customHeight="1" x14ac:dyDescent="0.45">
      <c r="A486" s="2"/>
      <c r="B486" s="2"/>
      <c r="C486" s="2"/>
      <c r="D486" s="2"/>
      <c r="E486" s="2"/>
      <c r="F486" s="76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</row>
    <row r="487" spans="1:42" ht="15.75" customHeight="1" x14ac:dyDescent="0.45">
      <c r="A487" s="2"/>
      <c r="B487" s="2"/>
      <c r="C487" s="2"/>
      <c r="D487" s="2"/>
      <c r="E487" s="2"/>
      <c r="F487" s="76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</row>
    <row r="488" spans="1:42" ht="15.75" customHeight="1" x14ac:dyDescent="0.45">
      <c r="A488" s="2"/>
      <c r="B488" s="2"/>
      <c r="C488" s="2"/>
      <c r="D488" s="2"/>
      <c r="E488" s="2"/>
      <c r="F488" s="76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</row>
    <row r="489" spans="1:42" ht="15.75" customHeight="1" x14ac:dyDescent="0.45">
      <c r="A489" s="2"/>
      <c r="B489" s="2"/>
      <c r="C489" s="2"/>
      <c r="D489" s="2"/>
      <c r="E489" s="2"/>
      <c r="F489" s="76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</row>
    <row r="490" spans="1:42" ht="15.75" customHeight="1" x14ac:dyDescent="0.45">
      <c r="A490" s="2"/>
      <c r="B490" s="2"/>
      <c r="C490" s="2"/>
      <c r="D490" s="2"/>
      <c r="E490" s="2"/>
      <c r="F490" s="76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</row>
    <row r="491" spans="1:42" ht="15.75" customHeight="1" x14ac:dyDescent="0.45">
      <c r="A491" s="2"/>
      <c r="B491" s="2"/>
      <c r="C491" s="2"/>
      <c r="D491" s="2"/>
      <c r="E491" s="2"/>
      <c r="F491" s="76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</row>
    <row r="492" spans="1:42" ht="15.75" customHeight="1" x14ac:dyDescent="0.45">
      <c r="A492" s="2"/>
      <c r="B492" s="2"/>
      <c r="C492" s="2"/>
      <c r="D492" s="2"/>
      <c r="E492" s="2"/>
      <c r="F492" s="76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</row>
    <row r="493" spans="1:42" ht="15.75" customHeight="1" x14ac:dyDescent="0.45">
      <c r="A493" s="2"/>
      <c r="B493" s="2"/>
      <c r="C493" s="2"/>
      <c r="D493" s="2"/>
      <c r="E493" s="2"/>
      <c r="F493" s="76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</row>
    <row r="494" spans="1:42" ht="15.75" customHeight="1" x14ac:dyDescent="0.45">
      <c r="A494" s="2"/>
      <c r="B494" s="2"/>
      <c r="C494" s="2"/>
      <c r="D494" s="2"/>
      <c r="E494" s="2"/>
      <c r="F494" s="76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</row>
    <row r="495" spans="1:42" ht="15.75" customHeight="1" x14ac:dyDescent="0.45">
      <c r="A495" s="2"/>
      <c r="B495" s="2"/>
      <c r="C495" s="2"/>
      <c r="D495" s="2"/>
      <c r="E495" s="2"/>
      <c r="F495" s="76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</row>
    <row r="496" spans="1:42" ht="15.75" customHeight="1" x14ac:dyDescent="0.45">
      <c r="A496" s="2"/>
      <c r="B496" s="2"/>
      <c r="C496" s="2"/>
      <c r="D496" s="2"/>
      <c r="E496" s="2"/>
      <c r="F496" s="76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</row>
    <row r="497" spans="1:42" ht="15.75" customHeight="1" x14ac:dyDescent="0.45">
      <c r="A497" s="2"/>
      <c r="B497" s="2"/>
      <c r="C497" s="2"/>
      <c r="D497" s="2"/>
      <c r="E497" s="2"/>
      <c r="F497" s="76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</row>
    <row r="498" spans="1:42" ht="15.75" customHeight="1" x14ac:dyDescent="0.45">
      <c r="A498" s="2"/>
      <c r="B498" s="2"/>
      <c r="C498" s="2"/>
      <c r="D498" s="2"/>
      <c r="E498" s="2"/>
      <c r="F498" s="76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</row>
    <row r="499" spans="1:42" ht="15.75" customHeight="1" x14ac:dyDescent="0.45">
      <c r="A499" s="2"/>
      <c r="B499" s="2"/>
      <c r="C499" s="2"/>
      <c r="D499" s="2"/>
      <c r="E499" s="2"/>
      <c r="F499" s="76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</row>
    <row r="500" spans="1:42" ht="15.75" customHeight="1" x14ac:dyDescent="0.45">
      <c r="A500" s="2"/>
      <c r="B500" s="2"/>
      <c r="C500" s="2"/>
      <c r="D500" s="2"/>
      <c r="E500" s="2"/>
      <c r="F500" s="76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</row>
    <row r="501" spans="1:42" ht="15.75" customHeight="1" x14ac:dyDescent="0.45">
      <c r="A501" s="2"/>
      <c r="B501" s="2"/>
      <c r="C501" s="2"/>
      <c r="D501" s="2"/>
      <c r="E501" s="2"/>
      <c r="F501" s="76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</row>
    <row r="502" spans="1:42" ht="15.75" customHeight="1" x14ac:dyDescent="0.45">
      <c r="A502" s="2"/>
      <c r="B502" s="2"/>
      <c r="C502" s="2"/>
      <c r="D502" s="2"/>
      <c r="E502" s="2"/>
      <c r="F502" s="76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</row>
    <row r="503" spans="1:42" ht="15.75" customHeight="1" x14ac:dyDescent="0.45">
      <c r="A503" s="2"/>
      <c r="B503" s="2"/>
      <c r="C503" s="2"/>
      <c r="D503" s="2"/>
      <c r="E503" s="2"/>
      <c r="F503" s="76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</row>
    <row r="504" spans="1:42" ht="15.75" customHeight="1" x14ac:dyDescent="0.45">
      <c r="A504" s="2"/>
      <c r="B504" s="2"/>
      <c r="C504" s="2"/>
      <c r="D504" s="2"/>
      <c r="E504" s="2"/>
      <c r="F504" s="76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</row>
    <row r="505" spans="1:42" ht="15.75" customHeight="1" x14ac:dyDescent="0.45">
      <c r="A505" s="2"/>
      <c r="B505" s="2"/>
      <c r="C505" s="2"/>
      <c r="D505" s="2"/>
      <c r="E505" s="2"/>
      <c r="F505" s="76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</row>
    <row r="506" spans="1:42" ht="15.75" customHeight="1" x14ac:dyDescent="0.45">
      <c r="A506" s="2"/>
      <c r="B506" s="2"/>
      <c r="C506" s="2"/>
      <c r="D506" s="2"/>
      <c r="E506" s="2"/>
      <c r="F506" s="76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</row>
    <row r="507" spans="1:42" ht="15.75" customHeight="1" x14ac:dyDescent="0.45">
      <c r="A507" s="2"/>
      <c r="B507" s="2"/>
      <c r="C507" s="2"/>
      <c r="D507" s="2"/>
      <c r="E507" s="2"/>
      <c r="F507" s="76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</row>
    <row r="508" spans="1:42" ht="15.75" customHeight="1" x14ac:dyDescent="0.45">
      <c r="A508" s="2"/>
      <c r="B508" s="2"/>
      <c r="C508" s="2"/>
      <c r="D508" s="2"/>
      <c r="E508" s="2"/>
      <c r="F508" s="76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</row>
    <row r="509" spans="1:42" ht="15.75" customHeight="1" x14ac:dyDescent="0.45">
      <c r="A509" s="2"/>
      <c r="B509" s="2"/>
      <c r="C509" s="2"/>
      <c r="D509" s="2"/>
      <c r="E509" s="2"/>
      <c r="F509" s="76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</row>
    <row r="510" spans="1:42" ht="15.75" customHeight="1" x14ac:dyDescent="0.45">
      <c r="A510" s="2"/>
      <c r="B510" s="2"/>
      <c r="C510" s="2"/>
      <c r="D510" s="2"/>
      <c r="E510" s="2"/>
      <c r="F510" s="76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</row>
    <row r="511" spans="1:42" ht="15.75" customHeight="1" x14ac:dyDescent="0.45">
      <c r="A511" s="2"/>
      <c r="B511" s="2"/>
      <c r="C511" s="2"/>
      <c r="D511" s="2"/>
      <c r="E511" s="2"/>
      <c r="F511" s="76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</row>
    <row r="512" spans="1:42" ht="15.75" customHeight="1" x14ac:dyDescent="0.45">
      <c r="A512" s="2"/>
      <c r="B512" s="2"/>
      <c r="C512" s="2"/>
      <c r="D512" s="2"/>
      <c r="E512" s="2"/>
      <c r="F512" s="76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</row>
    <row r="513" spans="1:42" ht="15.75" customHeight="1" x14ac:dyDescent="0.45">
      <c r="A513" s="2"/>
      <c r="B513" s="2"/>
      <c r="C513" s="2"/>
      <c r="D513" s="2"/>
      <c r="E513" s="2"/>
      <c r="F513" s="76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</row>
    <row r="514" spans="1:42" ht="15.75" customHeight="1" x14ac:dyDescent="0.45">
      <c r="A514" s="2"/>
      <c r="B514" s="2"/>
      <c r="C514" s="2"/>
      <c r="D514" s="2"/>
      <c r="E514" s="2"/>
      <c r="F514" s="76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</row>
    <row r="515" spans="1:42" ht="15.75" customHeight="1" x14ac:dyDescent="0.45">
      <c r="A515" s="2"/>
      <c r="B515" s="2"/>
      <c r="C515" s="2"/>
      <c r="D515" s="2"/>
      <c r="E515" s="2"/>
      <c r="F515" s="76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</row>
    <row r="516" spans="1:42" ht="15.75" customHeight="1" x14ac:dyDescent="0.45">
      <c r="A516" s="2"/>
      <c r="B516" s="2"/>
      <c r="C516" s="2"/>
      <c r="D516" s="2"/>
      <c r="E516" s="2"/>
      <c r="F516" s="76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</row>
    <row r="517" spans="1:42" ht="15.75" customHeight="1" x14ac:dyDescent="0.45">
      <c r="A517" s="2"/>
      <c r="B517" s="2"/>
      <c r="C517" s="2"/>
      <c r="D517" s="2"/>
      <c r="E517" s="2"/>
      <c r="F517" s="76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</row>
    <row r="518" spans="1:42" ht="15.75" customHeight="1" x14ac:dyDescent="0.45">
      <c r="A518" s="2"/>
      <c r="B518" s="2"/>
      <c r="C518" s="2"/>
      <c r="D518" s="2"/>
      <c r="E518" s="2"/>
      <c r="F518" s="76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</row>
    <row r="519" spans="1:42" ht="15.75" customHeight="1" x14ac:dyDescent="0.45">
      <c r="A519" s="2"/>
      <c r="B519" s="2"/>
      <c r="C519" s="2"/>
      <c r="D519" s="2"/>
      <c r="E519" s="2"/>
      <c r="F519" s="76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</row>
    <row r="520" spans="1:42" ht="15.75" customHeight="1" x14ac:dyDescent="0.45">
      <c r="A520" s="2"/>
      <c r="B520" s="2"/>
      <c r="C520" s="2"/>
      <c r="D520" s="2"/>
      <c r="E520" s="2"/>
      <c r="F520" s="76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</row>
    <row r="521" spans="1:42" ht="15.75" customHeight="1" x14ac:dyDescent="0.45">
      <c r="A521" s="2"/>
      <c r="B521" s="2"/>
      <c r="C521" s="2"/>
      <c r="D521" s="2"/>
      <c r="E521" s="2"/>
      <c r="F521" s="76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</row>
    <row r="522" spans="1:42" ht="15.75" customHeight="1" x14ac:dyDescent="0.45">
      <c r="A522" s="2"/>
      <c r="B522" s="2"/>
      <c r="C522" s="2"/>
      <c r="D522" s="2"/>
      <c r="E522" s="2"/>
      <c r="F522" s="76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</row>
    <row r="523" spans="1:42" ht="15.75" customHeight="1" x14ac:dyDescent="0.45">
      <c r="A523" s="2"/>
      <c r="B523" s="2"/>
      <c r="C523" s="2"/>
      <c r="D523" s="2"/>
      <c r="E523" s="2"/>
      <c r="F523" s="76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</row>
    <row r="524" spans="1:42" ht="15.75" customHeight="1" x14ac:dyDescent="0.45">
      <c r="A524" s="2"/>
      <c r="B524" s="2"/>
      <c r="C524" s="2"/>
      <c r="D524" s="2"/>
      <c r="E524" s="2"/>
      <c r="F524" s="76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</row>
    <row r="525" spans="1:42" ht="15.75" customHeight="1" x14ac:dyDescent="0.45">
      <c r="A525" s="2"/>
      <c r="B525" s="2"/>
      <c r="C525" s="2"/>
      <c r="D525" s="2"/>
      <c r="E525" s="2"/>
      <c r="F525" s="76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</row>
    <row r="526" spans="1:42" ht="15.75" customHeight="1" x14ac:dyDescent="0.45">
      <c r="A526" s="2"/>
      <c r="B526" s="2"/>
      <c r="C526" s="2"/>
      <c r="D526" s="2"/>
      <c r="E526" s="2"/>
      <c r="F526" s="76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</row>
    <row r="527" spans="1:42" ht="15.75" customHeight="1" x14ac:dyDescent="0.45">
      <c r="A527" s="2"/>
      <c r="B527" s="2"/>
      <c r="C527" s="2"/>
      <c r="D527" s="2"/>
      <c r="E527" s="2"/>
      <c r="F527" s="76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</row>
    <row r="528" spans="1:42" ht="15.75" customHeight="1" x14ac:dyDescent="0.45">
      <c r="A528" s="2"/>
      <c r="B528" s="2"/>
      <c r="C528" s="2"/>
      <c r="D528" s="2"/>
      <c r="E528" s="2"/>
      <c r="F528" s="76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</row>
    <row r="529" spans="1:42" ht="15.75" customHeight="1" x14ac:dyDescent="0.45">
      <c r="A529" s="2"/>
      <c r="B529" s="2"/>
      <c r="C529" s="2"/>
      <c r="D529" s="2"/>
      <c r="E529" s="2"/>
      <c r="F529" s="76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</row>
    <row r="530" spans="1:42" ht="15.75" customHeight="1" x14ac:dyDescent="0.45">
      <c r="A530" s="2"/>
      <c r="B530" s="2"/>
      <c r="C530" s="2"/>
      <c r="D530" s="2"/>
      <c r="E530" s="2"/>
      <c r="F530" s="76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</row>
    <row r="531" spans="1:42" ht="15.75" customHeight="1" x14ac:dyDescent="0.45">
      <c r="A531" s="2"/>
      <c r="B531" s="2"/>
      <c r="C531" s="2"/>
      <c r="D531" s="2"/>
      <c r="E531" s="2"/>
      <c r="F531" s="76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</row>
    <row r="532" spans="1:42" ht="15.75" customHeight="1" x14ac:dyDescent="0.45">
      <c r="A532" s="2"/>
      <c r="B532" s="2"/>
      <c r="C532" s="2"/>
      <c r="D532" s="2"/>
      <c r="E532" s="2"/>
      <c r="F532" s="76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</row>
    <row r="533" spans="1:42" ht="15.75" customHeight="1" x14ac:dyDescent="0.45">
      <c r="A533" s="2"/>
      <c r="B533" s="2"/>
      <c r="C533" s="2"/>
      <c r="D533" s="2"/>
      <c r="E533" s="2"/>
      <c r="F533" s="76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</row>
    <row r="534" spans="1:42" ht="15.75" customHeight="1" x14ac:dyDescent="0.45">
      <c r="A534" s="2"/>
      <c r="B534" s="2"/>
      <c r="C534" s="2"/>
      <c r="D534" s="2"/>
      <c r="E534" s="2"/>
      <c r="F534" s="76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</row>
    <row r="535" spans="1:42" ht="15.75" customHeight="1" x14ac:dyDescent="0.45">
      <c r="A535" s="2"/>
      <c r="B535" s="2"/>
      <c r="C535" s="2"/>
      <c r="D535" s="2"/>
      <c r="E535" s="2"/>
      <c r="F535" s="76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</row>
    <row r="536" spans="1:42" ht="15.75" customHeight="1" x14ac:dyDescent="0.45">
      <c r="A536" s="2"/>
      <c r="B536" s="2"/>
      <c r="C536" s="2"/>
      <c r="D536" s="2"/>
      <c r="E536" s="2"/>
      <c r="F536" s="76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</row>
    <row r="537" spans="1:42" ht="15.75" customHeight="1" x14ac:dyDescent="0.45">
      <c r="A537" s="2"/>
      <c r="B537" s="2"/>
      <c r="C537" s="2"/>
      <c r="D537" s="2"/>
      <c r="E537" s="2"/>
      <c r="F537" s="76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</row>
    <row r="538" spans="1:42" ht="15.75" customHeight="1" x14ac:dyDescent="0.45">
      <c r="A538" s="2"/>
      <c r="B538" s="2"/>
      <c r="C538" s="2"/>
      <c r="D538" s="2"/>
      <c r="E538" s="2"/>
      <c r="F538" s="76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</row>
    <row r="539" spans="1:42" ht="15.75" customHeight="1" x14ac:dyDescent="0.45">
      <c r="A539" s="2"/>
      <c r="B539" s="2"/>
      <c r="C539" s="2"/>
      <c r="D539" s="2"/>
      <c r="E539" s="2"/>
      <c r="F539" s="76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</row>
    <row r="540" spans="1:42" ht="15.75" customHeight="1" x14ac:dyDescent="0.45">
      <c r="A540" s="2"/>
      <c r="B540" s="2"/>
      <c r="C540" s="2"/>
      <c r="D540" s="2"/>
      <c r="E540" s="2"/>
      <c r="F540" s="76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</row>
    <row r="541" spans="1:42" ht="15.75" customHeight="1" x14ac:dyDescent="0.45">
      <c r="A541" s="2"/>
      <c r="B541" s="2"/>
      <c r="C541" s="2"/>
      <c r="D541" s="2"/>
      <c r="E541" s="2"/>
      <c r="F541" s="76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</row>
    <row r="542" spans="1:42" ht="15.75" customHeight="1" x14ac:dyDescent="0.45">
      <c r="A542" s="2"/>
      <c r="B542" s="2"/>
      <c r="C542" s="2"/>
      <c r="D542" s="2"/>
      <c r="E542" s="2"/>
      <c r="F542" s="76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</row>
    <row r="543" spans="1:42" ht="15.75" customHeight="1" x14ac:dyDescent="0.45">
      <c r="A543" s="2"/>
      <c r="B543" s="2"/>
      <c r="C543" s="2"/>
      <c r="D543" s="2"/>
      <c r="E543" s="2"/>
      <c r="F543" s="76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</row>
    <row r="544" spans="1:42" ht="15.75" customHeight="1" x14ac:dyDescent="0.45">
      <c r="A544" s="2"/>
      <c r="B544" s="2"/>
      <c r="C544" s="2"/>
      <c r="D544" s="2"/>
      <c r="E544" s="2"/>
      <c r="F544" s="76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</row>
    <row r="545" spans="1:42" ht="15.75" customHeight="1" x14ac:dyDescent="0.45">
      <c r="A545" s="2"/>
      <c r="B545" s="2"/>
      <c r="C545" s="2"/>
      <c r="D545" s="2"/>
      <c r="E545" s="2"/>
      <c r="F545" s="76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</row>
    <row r="546" spans="1:42" ht="15.75" customHeight="1" x14ac:dyDescent="0.45">
      <c r="A546" s="2"/>
      <c r="B546" s="2"/>
      <c r="C546" s="2"/>
      <c r="D546" s="2"/>
      <c r="E546" s="2"/>
      <c r="F546" s="76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</row>
    <row r="547" spans="1:42" ht="15.75" customHeight="1" x14ac:dyDescent="0.45">
      <c r="A547" s="2"/>
      <c r="B547" s="2"/>
      <c r="C547" s="2"/>
      <c r="D547" s="2"/>
      <c r="E547" s="2"/>
      <c r="F547" s="76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</row>
    <row r="548" spans="1:42" ht="15.75" customHeight="1" x14ac:dyDescent="0.45">
      <c r="A548" s="2"/>
      <c r="B548" s="2"/>
      <c r="C548" s="2"/>
      <c r="D548" s="2"/>
      <c r="E548" s="2"/>
      <c r="F548" s="76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</row>
    <row r="549" spans="1:42" ht="15.75" customHeight="1" x14ac:dyDescent="0.45">
      <c r="A549" s="2"/>
      <c r="B549" s="2"/>
      <c r="C549" s="2"/>
      <c r="D549" s="2"/>
      <c r="E549" s="2"/>
      <c r="F549" s="76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</row>
    <row r="550" spans="1:42" ht="15.75" customHeight="1" x14ac:dyDescent="0.45">
      <c r="A550" s="2"/>
      <c r="B550" s="2"/>
      <c r="C550" s="2"/>
      <c r="D550" s="2"/>
      <c r="E550" s="2"/>
      <c r="F550" s="76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</row>
    <row r="551" spans="1:42" ht="15.75" customHeight="1" x14ac:dyDescent="0.45">
      <c r="A551" s="2"/>
      <c r="B551" s="2"/>
      <c r="C551" s="2"/>
      <c r="D551" s="2"/>
      <c r="E551" s="2"/>
      <c r="F551" s="76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</row>
    <row r="552" spans="1:42" ht="15.75" customHeight="1" x14ac:dyDescent="0.45">
      <c r="A552" s="2"/>
      <c r="B552" s="2"/>
      <c r="C552" s="2"/>
      <c r="D552" s="2"/>
      <c r="E552" s="2"/>
      <c r="F552" s="76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</row>
    <row r="553" spans="1:42" ht="15.75" customHeight="1" x14ac:dyDescent="0.45">
      <c r="A553" s="2"/>
      <c r="B553" s="2"/>
      <c r="C553" s="2"/>
      <c r="D553" s="2"/>
      <c r="E553" s="2"/>
      <c r="F553" s="76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</row>
    <row r="554" spans="1:42" ht="15.75" customHeight="1" x14ac:dyDescent="0.45">
      <c r="A554" s="2"/>
      <c r="B554" s="2"/>
      <c r="C554" s="2"/>
      <c r="D554" s="2"/>
      <c r="E554" s="2"/>
      <c r="F554" s="76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</row>
    <row r="555" spans="1:42" ht="15.75" customHeight="1" x14ac:dyDescent="0.45">
      <c r="A555" s="2"/>
      <c r="B555" s="2"/>
      <c r="C555" s="2"/>
      <c r="D555" s="2"/>
      <c r="E555" s="2"/>
      <c r="F555" s="76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</row>
    <row r="556" spans="1:42" ht="15.75" customHeight="1" x14ac:dyDescent="0.45">
      <c r="A556" s="2"/>
      <c r="B556" s="2"/>
      <c r="C556" s="2"/>
      <c r="D556" s="2"/>
      <c r="E556" s="2"/>
      <c r="F556" s="76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</row>
    <row r="557" spans="1:42" ht="15.75" customHeight="1" x14ac:dyDescent="0.45">
      <c r="A557" s="2"/>
      <c r="B557" s="2"/>
      <c r="C557" s="2"/>
      <c r="D557" s="2"/>
      <c r="E557" s="2"/>
      <c r="F557" s="76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</row>
    <row r="558" spans="1:42" ht="15.75" customHeight="1" x14ac:dyDescent="0.45">
      <c r="A558" s="2"/>
      <c r="B558" s="2"/>
      <c r="C558" s="2"/>
      <c r="D558" s="2"/>
      <c r="E558" s="2"/>
      <c r="F558" s="76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</row>
    <row r="559" spans="1:42" ht="15.75" customHeight="1" x14ac:dyDescent="0.45">
      <c r="A559" s="2"/>
      <c r="B559" s="2"/>
      <c r="C559" s="2"/>
      <c r="D559" s="2"/>
      <c r="E559" s="2"/>
      <c r="F559" s="76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</row>
    <row r="560" spans="1:42" ht="15.75" customHeight="1" x14ac:dyDescent="0.45">
      <c r="A560" s="2"/>
      <c r="B560" s="2"/>
      <c r="C560" s="2"/>
      <c r="D560" s="2"/>
      <c r="E560" s="2"/>
      <c r="F560" s="76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</row>
    <row r="561" spans="1:42" ht="15.75" customHeight="1" x14ac:dyDescent="0.45">
      <c r="A561" s="2"/>
      <c r="B561" s="2"/>
      <c r="C561" s="2"/>
      <c r="D561" s="2"/>
      <c r="E561" s="2"/>
      <c r="F561" s="76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</row>
    <row r="562" spans="1:42" ht="15.75" customHeight="1" x14ac:dyDescent="0.45">
      <c r="A562" s="2"/>
      <c r="B562" s="2"/>
      <c r="C562" s="2"/>
      <c r="D562" s="2"/>
      <c r="E562" s="2"/>
      <c r="F562" s="76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</row>
    <row r="563" spans="1:42" ht="15.75" customHeight="1" x14ac:dyDescent="0.45">
      <c r="A563" s="2"/>
      <c r="B563" s="2"/>
      <c r="C563" s="2"/>
      <c r="D563" s="2"/>
      <c r="E563" s="2"/>
      <c r="F563" s="76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</row>
    <row r="564" spans="1:42" ht="15.75" customHeight="1" x14ac:dyDescent="0.45">
      <c r="A564" s="2"/>
      <c r="B564" s="2"/>
      <c r="C564" s="2"/>
      <c r="D564" s="2"/>
      <c r="E564" s="2"/>
      <c r="F564" s="76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</row>
    <row r="565" spans="1:42" ht="15.75" customHeight="1" x14ac:dyDescent="0.45">
      <c r="A565" s="2"/>
      <c r="B565" s="2"/>
      <c r="C565" s="2"/>
      <c r="D565" s="2"/>
      <c r="E565" s="2"/>
      <c r="F565" s="76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</row>
    <row r="566" spans="1:42" ht="15.75" customHeight="1" x14ac:dyDescent="0.45">
      <c r="A566" s="2"/>
      <c r="B566" s="2"/>
      <c r="C566" s="2"/>
      <c r="D566" s="2"/>
      <c r="E566" s="2"/>
      <c r="F566" s="76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</row>
    <row r="567" spans="1:42" ht="15.75" customHeight="1" x14ac:dyDescent="0.45">
      <c r="A567" s="2"/>
      <c r="B567" s="2"/>
      <c r="C567" s="2"/>
      <c r="D567" s="2"/>
      <c r="E567" s="2"/>
      <c r="F567" s="76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</row>
    <row r="568" spans="1:42" ht="15.75" customHeight="1" x14ac:dyDescent="0.45">
      <c r="A568" s="2"/>
      <c r="B568" s="2"/>
      <c r="C568" s="2"/>
      <c r="D568" s="2"/>
      <c r="E568" s="2"/>
      <c r="F568" s="76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</row>
    <row r="569" spans="1:42" ht="15.75" customHeight="1" x14ac:dyDescent="0.45">
      <c r="A569" s="2"/>
      <c r="B569" s="2"/>
      <c r="C569" s="2"/>
      <c r="D569" s="2"/>
      <c r="E569" s="2"/>
      <c r="F569" s="76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</row>
    <row r="570" spans="1:42" ht="15.75" customHeight="1" x14ac:dyDescent="0.45">
      <c r="A570" s="2"/>
      <c r="B570" s="2"/>
      <c r="C570" s="2"/>
      <c r="D570" s="2"/>
      <c r="E570" s="2"/>
      <c r="F570" s="76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</row>
    <row r="571" spans="1:42" ht="15.75" customHeight="1" x14ac:dyDescent="0.45">
      <c r="A571" s="2"/>
      <c r="B571" s="2"/>
      <c r="C571" s="2"/>
      <c r="D571" s="2"/>
      <c r="E571" s="2"/>
      <c r="F571" s="76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</row>
    <row r="572" spans="1:42" ht="15.75" customHeight="1" x14ac:dyDescent="0.45">
      <c r="A572" s="2"/>
      <c r="B572" s="2"/>
      <c r="C572" s="2"/>
      <c r="D572" s="2"/>
      <c r="E572" s="2"/>
      <c r="F572" s="76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</row>
    <row r="573" spans="1:42" ht="15.75" customHeight="1" x14ac:dyDescent="0.45">
      <c r="A573" s="2"/>
      <c r="B573" s="2"/>
      <c r="C573" s="2"/>
      <c r="D573" s="2"/>
      <c r="E573" s="2"/>
      <c r="F573" s="76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</row>
    <row r="574" spans="1:42" ht="15.75" customHeight="1" x14ac:dyDescent="0.45">
      <c r="A574" s="2"/>
      <c r="B574" s="2"/>
      <c r="C574" s="2"/>
      <c r="D574" s="2"/>
      <c r="E574" s="2"/>
      <c r="F574" s="76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</row>
    <row r="575" spans="1:42" ht="15.75" customHeight="1" x14ac:dyDescent="0.45">
      <c r="A575" s="2"/>
      <c r="B575" s="2"/>
      <c r="C575" s="2"/>
      <c r="D575" s="2"/>
      <c r="E575" s="2"/>
      <c r="F575" s="76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</row>
    <row r="576" spans="1:42" ht="15.75" customHeight="1" x14ac:dyDescent="0.45">
      <c r="A576" s="2"/>
      <c r="B576" s="2"/>
      <c r="C576" s="2"/>
      <c r="D576" s="2"/>
      <c r="E576" s="2"/>
      <c r="F576" s="76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</row>
    <row r="577" spans="1:42" ht="15.75" customHeight="1" x14ac:dyDescent="0.45">
      <c r="A577" s="2"/>
      <c r="B577" s="2"/>
      <c r="C577" s="2"/>
      <c r="D577" s="2"/>
      <c r="E577" s="2"/>
      <c r="F577" s="76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</row>
    <row r="578" spans="1:42" ht="15.75" customHeight="1" x14ac:dyDescent="0.45">
      <c r="A578" s="2"/>
      <c r="B578" s="2"/>
      <c r="C578" s="2"/>
      <c r="D578" s="2"/>
      <c r="E578" s="2"/>
      <c r="F578" s="76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</row>
    <row r="579" spans="1:42" ht="15.75" customHeight="1" x14ac:dyDescent="0.45">
      <c r="A579" s="2"/>
      <c r="B579" s="2"/>
      <c r="C579" s="2"/>
      <c r="D579" s="2"/>
      <c r="E579" s="2"/>
      <c r="F579" s="76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</row>
    <row r="580" spans="1:42" ht="15.75" customHeight="1" x14ac:dyDescent="0.45">
      <c r="A580" s="2"/>
      <c r="B580" s="2"/>
      <c r="C580" s="2"/>
      <c r="D580" s="2"/>
      <c r="E580" s="2"/>
      <c r="F580" s="76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</row>
    <row r="581" spans="1:42" ht="15.75" customHeight="1" x14ac:dyDescent="0.45">
      <c r="A581" s="2"/>
      <c r="B581" s="2"/>
      <c r="C581" s="2"/>
      <c r="D581" s="2"/>
      <c r="E581" s="2"/>
      <c r="F581" s="76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</row>
    <row r="582" spans="1:42" ht="15.75" customHeight="1" x14ac:dyDescent="0.45">
      <c r="A582" s="2"/>
      <c r="B582" s="2"/>
      <c r="C582" s="2"/>
      <c r="D582" s="2"/>
      <c r="E582" s="2"/>
      <c r="F582" s="76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</row>
    <row r="583" spans="1:42" ht="15.75" customHeight="1" x14ac:dyDescent="0.45">
      <c r="A583" s="2"/>
      <c r="B583" s="2"/>
      <c r="C583" s="2"/>
      <c r="D583" s="2"/>
      <c r="E583" s="2"/>
      <c r="F583" s="76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</row>
    <row r="584" spans="1:42" ht="15.75" customHeight="1" x14ac:dyDescent="0.45">
      <c r="A584" s="2"/>
      <c r="B584" s="2"/>
      <c r="C584" s="2"/>
      <c r="D584" s="2"/>
      <c r="E584" s="2"/>
      <c r="F584" s="76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</row>
    <row r="585" spans="1:42" ht="15.75" customHeight="1" x14ac:dyDescent="0.45">
      <c r="A585" s="2"/>
      <c r="B585" s="2"/>
      <c r="C585" s="2"/>
      <c r="D585" s="2"/>
      <c r="E585" s="2"/>
      <c r="F585" s="76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</row>
    <row r="586" spans="1:42" ht="15.75" customHeight="1" x14ac:dyDescent="0.45">
      <c r="A586" s="2"/>
      <c r="B586" s="2"/>
      <c r="C586" s="2"/>
      <c r="D586" s="2"/>
      <c r="E586" s="2"/>
      <c r="F586" s="76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</row>
    <row r="587" spans="1:42" ht="15.75" customHeight="1" x14ac:dyDescent="0.45">
      <c r="A587" s="2"/>
      <c r="B587" s="2"/>
      <c r="C587" s="2"/>
      <c r="D587" s="2"/>
      <c r="E587" s="2"/>
      <c r="F587" s="76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</row>
    <row r="588" spans="1:42" ht="15.75" customHeight="1" x14ac:dyDescent="0.45">
      <c r="A588" s="2"/>
      <c r="B588" s="2"/>
      <c r="C588" s="2"/>
      <c r="D588" s="2"/>
      <c r="E588" s="2"/>
      <c r="F588" s="76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</row>
    <row r="589" spans="1:42" ht="15.75" customHeight="1" x14ac:dyDescent="0.45">
      <c r="A589" s="2"/>
      <c r="B589" s="2"/>
      <c r="C589" s="2"/>
      <c r="D589" s="2"/>
      <c r="E589" s="2"/>
      <c r="F589" s="76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</row>
    <row r="590" spans="1:42" ht="15.75" customHeight="1" x14ac:dyDescent="0.45">
      <c r="A590" s="2"/>
      <c r="B590" s="2"/>
      <c r="C590" s="2"/>
      <c r="D590" s="2"/>
      <c r="E590" s="2"/>
      <c r="F590" s="76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</row>
    <row r="591" spans="1:42" ht="15.75" customHeight="1" x14ac:dyDescent="0.45">
      <c r="A591" s="2"/>
      <c r="B591" s="2"/>
      <c r="C591" s="2"/>
      <c r="D591" s="2"/>
      <c r="E591" s="2"/>
      <c r="F591" s="76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</row>
    <row r="592" spans="1:42" ht="15.75" customHeight="1" x14ac:dyDescent="0.45">
      <c r="A592" s="2"/>
      <c r="B592" s="2"/>
      <c r="C592" s="2"/>
      <c r="D592" s="2"/>
      <c r="E592" s="2"/>
      <c r="F592" s="76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</row>
    <row r="593" spans="1:42" ht="15.75" customHeight="1" x14ac:dyDescent="0.45">
      <c r="A593" s="2"/>
      <c r="B593" s="2"/>
      <c r="C593" s="2"/>
      <c r="D593" s="2"/>
      <c r="E593" s="2"/>
      <c r="F593" s="76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</row>
    <row r="594" spans="1:42" ht="15.75" customHeight="1" x14ac:dyDescent="0.45">
      <c r="A594" s="2"/>
      <c r="B594" s="2"/>
      <c r="C594" s="2"/>
      <c r="D594" s="2"/>
      <c r="E594" s="2"/>
      <c r="F594" s="76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</row>
    <row r="595" spans="1:42" ht="15.75" customHeight="1" x14ac:dyDescent="0.45">
      <c r="A595" s="2"/>
      <c r="B595" s="2"/>
      <c r="C595" s="2"/>
      <c r="D595" s="2"/>
      <c r="E595" s="2"/>
      <c r="F595" s="76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</row>
    <row r="596" spans="1:42" ht="15.75" customHeight="1" x14ac:dyDescent="0.45">
      <c r="A596" s="2"/>
      <c r="B596" s="2"/>
      <c r="C596" s="2"/>
      <c r="D596" s="2"/>
      <c r="E596" s="2"/>
      <c r="F596" s="76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</row>
    <row r="597" spans="1:42" ht="15.75" customHeight="1" x14ac:dyDescent="0.45">
      <c r="A597" s="2"/>
      <c r="B597" s="2"/>
      <c r="C597" s="2"/>
      <c r="D597" s="2"/>
      <c r="E597" s="2"/>
      <c r="F597" s="76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</row>
    <row r="598" spans="1:42" ht="15.75" customHeight="1" x14ac:dyDescent="0.45">
      <c r="A598" s="2"/>
      <c r="B598" s="2"/>
      <c r="C598" s="2"/>
      <c r="D598" s="2"/>
      <c r="E598" s="2"/>
      <c r="F598" s="76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</row>
    <row r="599" spans="1:42" ht="15.75" customHeight="1" x14ac:dyDescent="0.45">
      <c r="A599" s="2"/>
      <c r="B599" s="2"/>
      <c r="C599" s="2"/>
      <c r="D599" s="2"/>
      <c r="E599" s="2"/>
      <c r="F599" s="76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</row>
    <row r="600" spans="1:42" ht="15.75" customHeight="1" x14ac:dyDescent="0.45">
      <c r="A600" s="2"/>
      <c r="B600" s="2"/>
      <c r="C600" s="2"/>
      <c r="D600" s="2"/>
      <c r="E600" s="2"/>
      <c r="F600" s="76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</row>
    <row r="601" spans="1:42" ht="15.75" customHeight="1" x14ac:dyDescent="0.45">
      <c r="A601" s="2"/>
      <c r="B601" s="2"/>
      <c r="C601" s="2"/>
      <c r="D601" s="2"/>
      <c r="E601" s="2"/>
      <c r="F601" s="76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</row>
    <row r="602" spans="1:42" ht="15.75" customHeight="1" x14ac:dyDescent="0.45">
      <c r="A602" s="2"/>
      <c r="B602" s="2"/>
      <c r="C602" s="2"/>
      <c r="D602" s="2"/>
      <c r="E602" s="2"/>
      <c r="F602" s="76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</row>
    <row r="603" spans="1:42" ht="15.75" customHeight="1" x14ac:dyDescent="0.45">
      <c r="A603" s="2"/>
      <c r="B603" s="2"/>
      <c r="C603" s="2"/>
      <c r="D603" s="2"/>
      <c r="E603" s="2"/>
      <c r="F603" s="76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</row>
    <row r="604" spans="1:42" ht="15.75" customHeight="1" x14ac:dyDescent="0.45">
      <c r="A604" s="2"/>
      <c r="B604" s="2"/>
      <c r="C604" s="2"/>
      <c r="D604" s="2"/>
      <c r="E604" s="2"/>
      <c r="F604" s="76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</row>
    <row r="605" spans="1:42" ht="15.75" customHeight="1" x14ac:dyDescent="0.45">
      <c r="A605" s="2"/>
      <c r="B605" s="2"/>
      <c r="C605" s="2"/>
      <c r="D605" s="2"/>
      <c r="E605" s="2"/>
      <c r="F605" s="76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</row>
    <row r="606" spans="1:42" ht="15.75" customHeight="1" x14ac:dyDescent="0.45">
      <c r="A606" s="2"/>
      <c r="B606" s="2"/>
      <c r="C606" s="2"/>
      <c r="D606" s="2"/>
      <c r="E606" s="2"/>
      <c r="F606" s="76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</row>
    <row r="607" spans="1:42" ht="15.75" customHeight="1" x14ac:dyDescent="0.45">
      <c r="A607" s="2"/>
      <c r="B607" s="2"/>
      <c r="C607" s="2"/>
      <c r="D607" s="2"/>
      <c r="E607" s="2"/>
      <c r="F607" s="76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</row>
    <row r="608" spans="1:42" ht="15.75" customHeight="1" x14ac:dyDescent="0.45">
      <c r="A608" s="2"/>
      <c r="B608" s="2"/>
      <c r="C608" s="2"/>
      <c r="D608" s="2"/>
      <c r="E608" s="2"/>
      <c r="F608" s="76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</row>
    <row r="609" spans="1:42" ht="15.75" customHeight="1" x14ac:dyDescent="0.45">
      <c r="A609" s="2"/>
      <c r="B609" s="2"/>
      <c r="C609" s="2"/>
      <c r="D609" s="2"/>
      <c r="E609" s="2"/>
      <c r="F609" s="76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</row>
    <row r="610" spans="1:42" ht="15.75" customHeight="1" x14ac:dyDescent="0.45">
      <c r="A610" s="2"/>
      <c r="B610" s="2"/>
      <c r="C610" s="2"/>
      <c r="D610" s="2"/>
      <c r="E610" s="2"/>
      <c r="F610" s="76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</row>
    <row r="611" spans="1:42" ht="15.75" customHeight="1" x14ac:dyDescent="0.45">
      <c r="A611" s="2"/>
      <c r="B611" s="2"/>
      <c r="C611" s="2"/>
      <c r="D611" s="2"/>
      <c r="E611" s="2"/>
      <c r="F611" s="76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</row>
    <row r="612" spans="1:42" ht="15.75" customHeight="1" x14ac:dyDescent="0.45">
      <c r="A612" s="2"/>
      <c r="B612" s="2"/>
      <c r="C612" s="2"/>
      <c r="D612" s="2"/>
      <c r="E612" s="2"/>
      <c r="F612" s="76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</row>
    <row r="613" spans="1:42" ht="15.75" customHeight="1" x14ac:dyDescent="0.45">
      <c r="A613" s="2"/>
      <c r="B613" s="2"/>
      <c r="C613" s="2"/>
      <c r="D613" s="2"/>
      <c r="E613" s="2"/>
      <c r="F613" s="76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</row>
    <row r="614" spans="1:42" ht="15.75" customHeight="1" x14ac:dyDescent="0.45">
      <c r="A614" s="2"/>
      <c r="B614" s="2"/>
      <c r="C614" s="2"/>
      <c r="D614" s="2"/>
      <c r="E614" s="2"/>
      <c r="F614" s="76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</row>
    <row r="615" spans="1:42" ht="15.75" customHeight="1" x14ac:dyDescent="0.45">
      <c r="A615" s="2"/>
      <c r="B615" s="2"/>
      <c r="C615" s="2"/>
      <c r="D615" s="2"/>
      <c r="E615" s="2"/>
      <c r="F615" s="76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</row>
    <row r="616" spans="1:42" ht="15.75" customHeight="1" x14ac:dyDescent="0.45">
      <c r="A616" s="2"/>
      <c r="B616" s="2"/>
      <c r="C616" s="2"/>
      <c r="D616" s="2"/>
      <c r="E616" s="2"/>
      <c r="F616" s="76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</row>
    <row r="617" spans="1:42" ht="15.75" customHeight="1" x14ac:dyDescent="0.45">
      <c r="A617" s="2"/>
      <c r="B617" s="2"/>
      <c r="C617" s="2"/>
      <c r="D617" s="2"/>
      <c r="E617" s="2"/>
      <c r="F617" s="76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</row>
    <row r="618" spans="1:42" ht="15.75" customHeight="1" x14ac:dyDescent="0.45">
      <c r="A618" s="2"/>
      <c r="B618" s="2"/>
      <c r="C618" s="2"/>
      <c r="D618" s="2"/>
      <c r="E618" s="2"/>
      <c r="F618" s="76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</row>
    <row r="619" spans="1:42" ht="15.75" customHeight="1" x14ac:dyDescent="0.45">
      <c r="A619" s="2"/>
      <c r="B619" s="2"/>
      <c r="C619" s="2"/>
      <c r="D619" s="2"/>
      <c r="E619" s="2"/>
      <c r="F619" s="76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</row>
    <row r="620" spans="1:42" ht="15.75" customHeight="1" x14ac:dyDescent="0.45">
      <c r="A620" s="2"/>
      <c r="B620" s="2"/>
      <c r="C620" s="2"/>
      <c r="D620" s="2"/>
      <c r="E620" s="2"/>
      <c r="F620" s="76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</row>
    <row r="621" spans="1:42" ht="15.75" customHeight="1" x14ac:dyDescent="0.45">
      <c r="A621" s="2"/>
      <c r="B621" s="2"/>
      <c r="C621" s="2"/>
      <c r="D621" s="2"/>
      <c r="E621" s="2"/>
      <c r="F621" s="76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</row>
    <row r="622" spans="1:42" ht="15.75" customHeight="1" x14ac:dyDescent="0.45">
      <c r="A622" s="2"/>
      <c r="B622" s="2"/>
      <c r="C622" s="2"/>
      <c r="D622" s="2"/>
      <c r="E622" s="2"/>
      <c r="F622" s="76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</row>
    <row r="623" spans="1:42" ht="15.75" customHeight="1" x14ac:dyDescent="0.45">
      <c r="A623" s="2"/>
      <c r="B623" s="2"/>
      <c r="C623" s="2"/>
      <c r="D623" s="2"/>
      <c r="E623" s="2"/>
      <c r="F623" s="76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</row>
    <row r="624" spans="1:42" ht="15.75" customHeight="1" x14ac:dyDescent="0.45">
      <c r="A624" s="2"/>
      <c r="B624" s="2"/>
      <c r="C624" s="2"/>
      <c r="D624" s="2"/>
      <c r="E624" s="2"/>
      <c r="F624" s="76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</row>
    <row r="625" spans="1:42" ht="15.75" customHeight="1" x14ac:dyDescent="0.45">
      <c r="A625" s="2"/>
      <c r="B625" s="2"/>
      <c r="C625" s="2"/>
      <c r="D625" s="2"/>
      <c r="E625" s="2"/>
      <c r="F625" s="76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</row>
    <row r="626" spans="1:42" ht="15.75" customHeight="1" x14ac:dyDescent="0.45">
      <c r="A626" s="2"/>
      <c r="B626" s="2"/>
      <c r="C626" s="2"/>
      <c r="D626" s="2"/>
      <c r="E626" s="2"/>
      <c r="F626" s="76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</row>
    <row r="627" spans="1:42" ht="15.75" customHeight="1" x14ac:dyDescent="0.45">
      <c r="A627" s="2"/>
      <c r="B627" s="2"/>
      <c r="C627" s="2"/>
      <c r="D627" s="2"/>
      <c r="E627" s="2"/>
      <c r="F627" s="76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</row>
    <row r="628" spans="1:42" ht="15.75" customHeight="1" x14ac:dyDescent="0.45">
      <c r="A628" s="2"/>
      <c r="B628" s="2"/>
      <c r="C628" s="2"/>
      <c r="D628" s="2"/>
      <c r="E628" s="2"/>
      <c r="F628" s="76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</row>
    <row r="629" spans="1:42" ht="15.75" customHeight="1" x14ac:dyDescent="0.45">
      <c r="A629" s="2"/>
      <c r="B629" s="2"/>
      <c r="C629" s="2"/>
      <c r="D629" s="2"/>
      <c r="E629" s="2"/>
      <c r="F629" s="76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</row>
    <row r="630" spans="1:42" ht="15.75" customHeight="1" x14ac:dyDescent="0.45">
      <c r="A630" s="2"/>
      <c r="B630" s="2"/>
      <c r="C630" s="2"/>
      <c r="D630" s="2"/>
      <c r="E630" s="2"/>
      <c r="F630" s="76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</row>
    <row r="631" spans="1:42" ht="15.75" customHeight="1" x14ac:dyDescent="0.45">
      <c r="A631" s="2"/>
      <c r="B631" s="2"/>
      <c r="C631" s="2"/>
      <c r="D631" s="2"/>
      <c r="E631" s="2"/>
      <c r="F631" s="76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</row>
    <row r="632" spans="1:42" ht="15.75" customHeight="1" x14ac:dyDescent="0.45">
      <c r="A632" s="2"/>
      <c r="B632" s="2"/>
      <c r="C632" s="2"/>
      <c r="D632" s="2"/>
      <c r="E632" s="2"/>
      <c r="F632" s="76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</row>
    <row r="633" spans="1:42" ht="15.75" customHeight="1" x14ac:dyDescent="0.45">
      <c r="A633" s="2"/>
      <c r="B633" s="2"/>
      <c r="C633" s="2"/>
      <c r="D633" s="2"/>
      <c r="E633" s="2"/>
      <c r="F633" s="76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</row>
    <row r="634" spans="1:42" ht="15.75" customHeight="1" x14ac:dyDescent="0.45">
      <c r="A634" s="2"/>
      <c r="B634" s="2"/>
      <c r="C634" s="2"/>
      <c r="D634" s="2"/>
      <c r="E634" s="2"/>
      <c r="F634" s="76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</row>
    <row r="635" spans="1:42" ht="15.75" customHeight="1" x14ac:dyDescent="0.45">
      <c r="A635" s="2"/>
      <c r="B635" s="2"/>
      <c r="C635" s="2"/>
      <c r="D635" s="2"/>
      <c r="E635" s="2"/>
      <c r="F635" s="76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</row>
    <row r="636" spans="1:42" ht="15.75" customHeight="1" x14ac:dyDescent="0.45">
      <c r="A636" s="2"/>
      <c r="B636" s="2"/>
      <c r="C636" s="2"/>
      <c r="D636" s="2"/>
      <c r="E636" s="2"/>
      <c r="F636" s="76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</row>
    <row r="637" spans="1:42" ht="15.75" customHeight="1" x14ac:dyDescent="0.45">
      <c r="A637" s="2"/>
      <c r="B637" s="2"/>
      <c r="C637" s="2"/>
      <c r="D637" s="2"/>
      <c r="E637" s="2"/>
      <c r="F637" s="76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</row>
    <row r="638" spans="1:42" ht="15.75" customHeight="1" x14ac:dyDescent="0.45">
      <c r="A638" s="2"/>
      <c r="B638" s="2"/>
      <c r="C638" s="2"/>
      <c r="D638" s="2"/>
      <c r="E638" s="2"/>
      <c r="F638" s="76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</row>
    <row r="639" spans="1:42" ht="15.75" customHeight="1" x14ac:dyDescent="0.45">
      <c r="A639" s="2"/>
      <c r="B639" s="2"/>
      <c r="C639" s="2"/>
      <c r="D639" s="2"/>
      <c r="E639" s="2"/>
      <c r="F639" s="76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</row>
    <row r="640" spans="1:42" ht="15.75" customHeight="1" x14ac:dyDescent="0.45">
      <c r="A640" s="2"/>
      <c r="B640" s="2"/>
      <c r="C640" s="2"/>
      <c r="D640" s="2"/>
      <c r="E640" s="2"/>
      <c r="F640" s="76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</row>
    <row r="641" spans="1:42" ht="15.75" customHeight="1" x14ac:dyDescent="0.45">
      <c r="A641" s="2"/>
      <c r="B641" s="2"/>
      <c r="C641" s="2"/>
      <c r="D641" s="2"/>
      <c r="E641" s="2"/>
      <c r="F641" s="76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</row>
    <row r="642" spans="1:42" ht="15.75" customHeight="1" x14ac:dyDescent="0.45">
      <c r="A642" s="2"/>
      <c r="B642" s="2"/>
      <c r="C642" s="2"/>
      <c r="D642" s="2"/>
      <c r="E642" s="2"/>
      <c r="F642" s="76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</row>
    <row r="643" spans="1:42" ht="15.75" customHeight="1" x14ac:dyDescent="0.45">
      <c r="A643" s="2"/>
      <c r="B643" s="2"/>
      <c r="C643" s="2"/>
      <c r="D643" s="2"/>
      <c r="E643" s="2"/>
      <c r="F643" s="76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</row>
    <row r="644" spans="1:42" ht="15.75" customHeight="1" x14ac:dyDescent="0.45">
      <c r="A644" s="2"/>
      <c r="B644" s="2"/>
      <c r="C644" s="2"/>
      <c r="D644" s="2"/>
      <c r="E644" s="2"/>
      <c r="F644" s="76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</row>
    <row r="645" spans="1:42" ht="15.75" customHeight="1" x14ac:dyDescent="0.45">
      <c r="A645" s="2"/>
      <c r="B645" s="2"/>
      <c r="C645" s="2"/>
      <c r="D645" s="2"/>
      <c r="E645" s="2"/>
      <c r="F645" s="76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</row>
    <row r="646" spans="1:42" ht="15.75" customHeight="1" x14ac:dyDescent="0.45">
      <c r="A646" s="2"/>
      <c r="B646" s="2"/>
      <c r="C646" s="2"/>
      <c r="D646" s="2"/>
      <c r="E646" s="2"/>
      <c r="F646" s="76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</row>
    <row r="647" spans="1:42" ht="15.75" customHeight="1" x14ac:dyDescent="0.45">
      <c r="A647" s="2"/>
      <c r="B647" s="2"/>
      <c r="C647" s="2"/>
      <c r="D647" s="2"/>
      <c r="E647" s="2"/>
      <c r="F647" s="76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</row>
    <row r="648" spans="1:42" ht="15.75" customHeight="1" x14ac:dyDescent="0.45">
      <c r="A648" s="2"/>
      <c r="B648" s="2"/>
      <c r="C648" s="2"/>
      <c r="D648" s="2"/>
      <c r="E648" s="2"/>
      <c r="F648" s="76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</row>
    <row r="649" spans="1:42" ht="15.75" customHeight="1" x14ac:dyDescent="0.45">
      <c r="A649" s="2"/>
      <c r="B649" s="2"/>
      <c r="C649" s="2"/>
      <c r="D649" s="2"/>
      <c r="E649" s="2"/>
      <c r="F649" s="76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</row>
    <row r="650" spans="1:42" ht="15.75" customHeight="1" x14ac:dyDescent="0.45">
      <c r="A650" s="2"/>
      <c r="B650" s="2"/>
      <c r="C650" s="2"/>
      <c r="D650" s="2"/>
      <c r="E650" s="2"/>
      <c r="F650" s="76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</row>
    <row r="651" spans="1:42" ht="15.75" customHeight="1" x14ac:dyDescent="0.45">
      <c r="A651" s="2"/>
      <c r="B651" s="2"/>
      <c r="C651" s="2"/>
      <c r="D651" s="2"/>
      <c r="E651" s="2"/>
      <c r="F651" s="76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</row>
    <row r="652" spans="1:42" ht="15.75" customHeight="1" x14ac:dyDescent="0.45">
      <c r="A652" s="2"/>
      <c r="B652" s="2"/>
      <c r="C652" s="2"/>
      <c r="D652" s="2"/>
      <c r="E652" s="2"/>
      <c r="F652" s="76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</row>
    <row r="653" spans="1:42" ht="15.75" customHeight="1" x14ac:dyDescent="0.45">
      <c r="A653" s="2"/>
      <c r="B653" s="2"/>
      <c r="C653" s="2"/>
      <c r="D653" s="2"/>
      <c r="E653" s="2"/>
      <c r="F653" s="76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</row>
    <row r="654" spans="1:42" ht="15.75" customHeight="1" x14ac:dyDescent="0.45">
      <c r="A654" s="2"/>
      <c r="B654" s="2"/>
      <c r="C654" s="2"/>
      <c r="D654" s="2"/>
      <c r="E654" s="2"/>
      <c r="F654" s="76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</row>
    <row r="655" spans="1:42" ht="15.75" customHeight="1" x14ac:dyDescent="0.45">
      <c r="A655" s="2"/>
      <c r="B655" s="2"/>
      <c r="C655" s="2"/>
      <c r="D655" s="2"/>
      <c r="E655" s="2"/>
      <c r="F655" s="76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</row>
    <row r="656" spans="1:42" ht="15.75" customHeight="1" x14ac:dyDescent="0.45">
      <c r="A656" s="2"/>
      <c r="B656" s="2"/>
      <c r="C656" s="2"/>
      <c r="D656" s="2"/>
      <c r="E656" s="2"/>
      <c r="F656" s="76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</row>
    <row r="657" spans="1:42" ht="15.75" customHeight="1" x14ac:dyDescent="0.45">
      <c r="A657" s="2"/>
      <c r="B657" s="2"/>
      <c r="C657" s="2"/>
      <c r="D657" s="2"/>
      <c r="E657" s="2"/>
      <c r="F657" s="76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</row>
    <row r="658" spans="1:42" ht="15.75" customHeight="1" x14ac:dyDescent="0.45">
      <c r="A658" s="2"/>
      <c r="B658" s="2"/>
      <c r="C658" s="2"/>
      <c r="D658" s="2"/>
      <c r="E658" s="2"/>
      <c r="F658" s="76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</row>
    <row r="659" spans="1:42" ht="15.75" customHeight="1" x14ac:dyDescent="0.45">
      <c r="A659" s="2"/>
      <c r="B659" s="2"/>
      <c r="C659" s="2"/>
      <c r="D659" s="2"/>
      <c r="E659" s="2"/>
      <c r="F659" s="76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</row>
    <row r="660" spans="1:42" ht="15.75" customHeight="1" x14ac:dyDescent="0.45">
      <c r="A660" s="2"/>
      <c r="B660" s="2"/>
      <c r="C660" s="2"/>
      <c r="D660" s="2"/>
      <c r="E660" s="2"/>
      <c r="F660" s="76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</row>
    <row r="661" spans="1:42" ht="15.75" customHeight="1" x14ac:dyDescent="0.45">
      <c r="A661" s="2"/>
      <c r="B661" s="2"/>
      <c r="C661" s="2"/>
      <c r="D661" s="2"/>
      <c r="E661" s="2"/>
      <c r="F661" s="76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</row>
    <row r="662" spans="1:42" ht="15.75" customHeight="1" x14ac:dyDescent="0.45">
      <c r="A662" s="2"/>
      <c r="B662" s="2"/>
      <c r="C662" s="2"/>
      <c r="D662" s="2"/>
      <c r="E662" s="2"/>
      <c r="F662" s="76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</row>
    <row r="663" spans="1:42" ht="15.75" customHeight="1" x14ac:dyDescent="0.45">
      <c r="A663" s="2"/>
      <c r="B663" s="2"/>
      <c r="C663" s="2"/>
      <c r="D663" s="2"/>
      <c r="E663" s="2"/>
      <c r="F663" s="76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</row>
    <row r="664" spans="1:42" ht="15.75" customHeight="1" x14ac:dyDescent="0.45">
      <c r="A664" s="2"/>
      <c r="B664" s="2"/>
      <c r="C664" s="2"/>
      <c r="D664" s="2"/>
      <c r="E664" s="2"/>
      <c r="F664" s="76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</row>
    <row r="665" spans="1:42" ht="15.75" customHeight="1" x14ac:dyDescent="0.45">
      <c r="A665" s="2"/>
      <c r="B665" s="2"/>
      <c r="C665" s="2"/>
      <c r="D665" s="2"/>
      <c r="E665" s="2"/>
      <c r="F665" s="76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</row>
    <row r="666" spans="1:42" ht="15.75" customHeight="1" x14ac:dyDescent="0.45">
      <c r="A666" s="2"/>
      <c r="B666" s="2"/>
      <c r="C666" s="2"/>
      <c r="D666" s="2"/>
      <c r="E666" s="2"/>
      <c r="F666" s="76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</row>
    <row r="667" spans="1:42" ht="15.75" customHeight="1" x14ac:dyDescent="0.45">
      <c r="A667" s="2"/>
      <c r="B667" s="2"/>
      <c r="C667" s="2"/>
      <c r="D667" s="2"/>
      <c r="E667" s="2"/>
      <c r="F667" s="76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</row>
    <row r="668" spans="1:42" ht="15.75" customHeight="1" x14ac:dyDescent="0.45">
      <c r="A668" s="2"/>
      <c r="B668" s="2"/>
      <c r="C668" s="2"/>
      <c r="D668" s="2"/>
      <c r="E668" s="2"/>
      <c r="F668" s="76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</row>
    <row r="669" spans="1:42" ht="15.75" customHeight="1" x14ac:dyDescent="0.45">
      <c r="A669" s="2"/>
      <c r="B669" s="2"/>
      <c r="C669" s="2"/>
      <c r="D669" s="2"/>
      <c r="E669" s="2"/>
      <c r="F669" s="76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</row>
    <row r="670" spans="1:42" ht="15.75" customHeight="1" x14ac:dyDescent="0.45">
      <c r="A670" s="2"/>
      <c r="B670" s="2"/>
      <c r="C670" s="2"/>
      <c r="D670" s="2"/>
      <c r="E670" s="2"/>
      <c r="F670" s="76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</row>
    <row r="671" spans="1:42" ht="15.75" customHeight="1" x14ac:dyDescent="0.45">
      <c r="A671" s="2"/>
      <c r="B671" s="2"/>
      <c r="C671" s="2"/>
      <c r="D671" s="2"/>
      <c r="E671" s="2"/>
      <c r="F671" s="76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</row>
    <row r="672" spans="1:42" ht="15.75" customHeight="1" x14ac:dyDescent="0.45">
      <c r="A672" s="2"/>
      <c r="B672" s="2"/>
      <c r="C672" s="2"/>
      <c r="D672" s="2"/>
      <c r="E672" s="2"/>
      <c r="F672" s="76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</row>
    <row r="673" spans="1:42" ht="15.75" customHeight="1" x14ac:dyDescent="0.45">
      <c r="A673" s="2"/>
      <c r="B673" s="2"/>
      <c r="C673" s="2"/>
      <c r="D673" s="2"/>
      <c r="E673" s="2"/>
      <c r="F673" s="76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</row>
    <row r="674" spans="1:42" ht="15.75" customHeight="1" x14ac:dyDescent="0.45">
      <c r="A674" s="2"/>
      <c r="B674" s="2"/>
      <c r="C674" s="2"/>
      <c r="D674" s="2"/>
      <c r="E674" s="2"/>
      <c r="F674" s="76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</row>
    <row r="675" spans="1:42" ht="15.75" customHeight="1" x14ac:dyDescent="0.45">
      <c r="A675" s="2"/>
      <c r="B675" s="2"/>
      <c r="C675" s="2"/>
      <c r="D675" s="2"/>
      <c r="E675" s="2"/>
      <c r="F675" s="76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</row>
    <row r="676" spans="1:42" ht="15.75" customHeight="1" x14ac:dyDescent="0.45">
      <c r="A676" s="2"/>
      <c r="B676" s="2"/>
      <c r="C676" s="2"/>
      <c r="D676" s="2"/>
      <c r="E676" s="2"/>
      <c r="F676" s="76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</row>
    <row r="677" spans="1:42" ht="15.75" customHeight="1" x14ac:dyDescent="0.45">
      <c r="A677" s="2"/>
      <c r="B677" s="2"/>
      <c r="C677" s="2"/>
      <c r="D677" s="2"/>
      <c r="E677" s="2"/>
      <c r="F677" s="76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</row>
    <row r="678" spans="1:42" ht="15.75" customHeight="1" x14ac:dyDescent="0.45">
      <c r="A678" s="2"/>
      <c r="B678" s="2"/>
      <c r="C678" s="2"/>
      <c r="D678" s="2"/>
      <c r="E678" s="2"/>
      <c r="F678" s="76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</row>
    <row r="679" spans="1:42" ht="15.75" customHeight="1" x14ac:dyDescent="0.45">
      <c r="A679" s="2"/>
      <c r="B679" s="2"/>
      <c r="C679" s="2"/>
      <c r="D679" s="2"/>
      <c r="E679" s="2"/>
      <c r="F679" s="76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</row>
    <row r="680" spans="1:42" ht="15.75" customHeight="1" x14ac:dyDescent="0.45">
      <c r="A680" s="2"/>
      <c r="B680" s="2"/>
      <c r="C680" s="2"/>
      <c r="D680" s="2"/>
      <c r="E680" s="2"/>
      <c r="F680" s="76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</row>
    <row r="681" spans="1:42" ht="15.75" customHeight="1" x14ac:dyDescent="0.45">
      <c r="A681" s="2"/>
      <c r="B681" s="2"/>
      <c r="C681" s="2"/>
      <c r="D681" s="2"/>
      <c r="E681" s="2"/>
      <c r="F681" s="76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</row>
    <row r="682" spans="1:42" ht="15.75" customHeight="1" x14ac:dyDescent="0.45">
      <c r="A682" s="2"/>
      <c r="B682" s="2"/>
      <c r="C682" s="2"/>
      <c r="D682" s="2"/>
      <c r="E682" s="2"/>
      <c r="F682" s="76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</row>
    <row r="683" spans="1:42" ht="15.75" customHeight="1" x14ac:dyDescent="0.45">
      <c r="A683" s="2"/>
      <c r="B683" s="2"/>
      <c r="C683" s="2"/>
      <c r="D683" s="2"/>
      <c r="E683" s="2"/>
      <c r="F683" s="76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</row>
    <row r="684" spans="1:42" ht="15.75" customHeight="1" x14ac:dyDescent="0.45">
      <c r="A684" s="2"/>
      <c r="B684" s="2"/>
      <c r="C684" s="2"/>
      <c r="D684" s="2"/>
      <c r="E684" s="2"/>
      <c r="F684" s="76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</row>
    <row r="685" spans="1:42" ht="15.75" customHeight="1" x14ac:dyDescent="0.45">
      <c r="A685" s="2"/>
      <c r="B685" s="2"/>
      <c r="C685" s="2"/>
      <c r="D685" s="2"/>
      <c r="E685" s="2"/>
      <c r="F685" s="76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</row>
    <row r="686" spans="1:42" ht="15.75" customHeight="1" x14ac:dyDescent="0.45">
      <c r="A686" s="2"/>
      <c r="B686" s="2"/>
      <c r="C686" s="2"/>
      <c r="D686" s="2"/>
      <c r="E686" s="2"/>
      <c r="F686" s="76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</row>
    <row r="687" spans="1:42" ht="15.75" customHeight="1" x14ac:dyDescent="0.45">
      <c r="A687" s="2"/>
      <c r="B687" s="2"/>
      <c r="C687" s="2"/>
      <c r="D687" s="2"/>
      <c r="E687" s="2"/>
      <c r="F687" s="76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</row>
    <row r="688" spans="1:42" ht="15.75" customHeight="1" x14ac:dyDescent="0.45">
      <c r="A688" s="2"/>
      <c r="B688" s="2"/>
      <c r="C688" s="2"/>
      <c r="D688" s="2"/>
      <c r="E688" s="2"/>
      <c r="F688" s="76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</row>
    <row r="689" spans="1:42" ht="15.75" customHeight="1" x14ac:dyDescent="0.45">
      <c r="A689" s="2"/>
      <c r="B689" s="2"/>
      <c r="C689" s="2"/>
      <c r="D689" s="2"/>
      <c r="E689" s="2"/>
      <c r="F689" s="76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</row>
    <row r="690" spans="1:42" ht="15.75" customHeight="1" x14ac:dyDescent="0.45">
      <c r="A690" s="2"/>
      <c r="B690" s="2"/>
      <c r="C690" s="2"/>
      <c r="D690" s="2"/>
      <c r="E690" s="2"/>
      <c r="F690" s="76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</row>
    <row r="691" spans="1:42" ht="15.75" customHeight="1" x14ac:dyDescent="0.45">
      <c r="A691" s="2"/>
      <c r="B691" s="2"/>
      <c r="C691" s="2"/>
      <c r="D691" s="2"/>
      <c r="E691" s="2"/>
      <c r="F691" s="76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</row>
    <row r="692" spans="1:42" ht="15.75" customHeight="1" x14ac:dyDescent="0.45">
      <c r="A692" s="2"/>
      <c r="B692" s="2"/>
      <c r="C692" s="2"/>
      <c r="D692" s="2"/>
      <c r="E692" s="2"/>
      <c r="F692" s="76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</row>
    <row r="693" spans="1:42" ht="15.75" customHeight="1" x14ac:dyDescent="0.45">
      <c r="A693" s="2"/>
      <c r="B693" s="2"/>
      <c r="C693" s="2"/>
      <c r="D693" s="2"/>
      <c r="E693" s="2"/>
      <c r="F693" s="76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</row>
    <row r="694" spans="1:42" ht="15.75" customHeight="1" x14ac:dyDescent="0.45">
      <c r="A694" s="2"/>
      <c r="B694" s="2"/>
      <c r="C694" s="2"/>
      <c r="D694" s="2"/>
      <c r="E694" s="2"/>
      <c r="F694" s="76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</row>
    <row r="695" spans="1:42" ht="15.75" customHeight="1" x14ac:dyDescent="0.45">
      <c r="A695" s="2"/>
      <c r="B695" s="2"/>
      <c r="C695" s="2"/>
      <c r="D695" s="2"/>
      <c r="E695" s="2"/>
      <c r="F695" s="76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</row>
    <row r="696" spans="1:42" ht="15.75" customHeight="1" x14ac:dyDescent="0.45">
      <c r="A696" s="2"/>
      <c r="B696" s="2"/>
      <c r="C696" s="2"/>
      <c r="D696" s="2"/>
      <c r="E696" s="2"/>
      <c r="F696" s="76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</row>
    <row r="697" spans="1:42" ht="15.75" customHeight="1" x14ac:dyDescent="0.45">
      <c r="A697" s="2"/>
      <c r="B697" s="2"/>
      <c r="C697" s="2"/>
      <c r="D697" s="2"/>
      <c r="E697" s="2"/>
      <c r="F697" s="76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</row>
    <row r="698" spans="1:42" ht="15.75" customHeight="1" x14ac:dyDescent="0.45">
      <c r="A698" s="2"/>
      <c r="B698" s="2"/>
      <c r="C698" s="2"/>
      <c r="D698" s="2"/>
      <c r="E698" s="2"/>
      <c r="F698" s="76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</row>
    <row r="699" spans="1:42" ht="15.75" customHeight="1" x14ac:dyDescent="0.45">
      <c r="A699" s="2"/>
      <c r="B699" s="2"/>
      <c r="C699" s="2"/>
      <c r="D699" s="2"/>
      <c r="E699" s="2"/>
      <c r="F699" s="76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</row>
    <row r="700" spans="1:42" ht="15.75" customHeight="1" x14ac:dyDescent="0.45">
      <c r="A700" s="2"/>
      <c r="B700" s="2"/>
      <c r="C700" s="2"/>
      <c r="D700" s="2"/>
      <c r="E700" s="2"/>
      <c r="F700" s="76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</row>
    <row r="701" spans="1:42" ht="15.75" customHeight="1" x14ac:dyDescent="0.45">
      <c r="A701" s="2"/>
      <c r="B701" s="2"/>
      <c r="C701" s="2"/>
      <c r="D701" s="2"/>
      <c r="E701" s="2"/>
      <c r="F701" s="76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</row>
    <row r="702" spans="1:42" ht="15.75" customHeight="1" x14ac:dyDescent="0.45">
      <c r="A702" s="2"/>
      <c r="B702" s="2"/>
      <c r="C702" s="2"/>
      <c r="D702" s="2"/>
      <c r="E702" s="2"/>
      <c r="F702" s="76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</row>
    <row r="703" spans="1:42" ht="15.75" customHeight="1" x14ac:dyDescent="0.45">
      <c r="A703" s="2"/>
      <c r="B703" s="2"/>
      <c r="C703" s="2"/>
      <c r="D703" s="2"/>
      <c r="E703" s="2"/>
      <c r="F703" s="76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</row>
    <row r="704" spans="1:42" ht="15.75" customHeight="1" x14ac:dyDescent="0.45">
      <c r="A704" s="2"/>
      <c r="B704" s="2"/>
      <c r="C704" s="2"/>
      <c r="D704" s="2"/>
      <c r="E704" s="2"/>
      <c r="F704" s="76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</row>
    <row r="705" spans="1:42" ht="15.75" customHeight="1" x14ac:dyDescent="0.45">
      <c r="A705" s="2"/>
      <c r="B705" s="2"/>
      <c r="C705" s="2"/>
      <c r="D705" s="2"/>
      <c r="E705" s="2"/>
      <c r="F705" s="76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</row>
    <row r="706" spans="1:42" ht="15.75" customHeight="1" x14ac:dyDescent="0.45">
      <c r="A706" s="2"/>
      <c r="B706" s="2"/>
      <c r="C706" s="2"/>
      <c r="D706" s="2"/>
      <c r="E706" s="2"/>
      <c r="F706" s="76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</row>
    <row r="707" spans="1:42" ht="15.75" customHeight="1" x14ac:dyDescent="0.45">
      <c r="A707" s="2"/>
      <c r="B707" s="2"/>
      <c r="C707" s="2"/>
      <c r="D707" s="2"/>
      <c r="E707" s="2"/>
      <c r="F707" s="76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</row>
    <row r="708" spans="1:42" ht="15.75" customHeight="1" x14ac:dyDescent="0.45">
      <c r="A708" s="2"/>
      <c r="B708" s="2"/>
      <c r="C708" s="2"/>
      <c r="D708" s="2"/>
      <c r="E708" s="2"/>
      <c r="F708" s="76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</row>
    <row r="709" spans="1:42" ht="15.75" customHeight="1" x14ac:dyDescent="0.45">
      <c r="A709" s="2"/>
      <c r="B709" s="2"/>
      <c r="C709" s="2"/>
      <c r="D709" s="2"/>
      <c r="E709" s="2"/>
      <c r="F709" s="76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</row>
    <row r="710" spans="1:42" ht="15.75" customHeight="1" x14ac:dyDescent="0.45">
      <c r="A710" s="2"/>
      <c r="B710" s="2"/>
      <c r="C710" s="2"/>
      <c r="D710" s="2"/>
      <c r="E710" s="2"/>
      <c r="F710" s="76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</row>
    <row r="711" spans="1:42" ht="15.75" customHeight="1" x14ac:dyDescent="0.45">
      <c r="A711" s="2"/>
      <c r="B711" s="2"/>
      <c r="C711" s="2"/>
      <c r="D711" s="2"/>
      <c r="E711" s="2"/>
      <c r="F711" s="76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</row>
    <row r="712" spans="1:42" ht="15.75" customHeight="1" x14ac:dyDescent="0.45">
      <c r="A712" s="2"/>
      <c r="B712" s="2"/>
      <c r="C712" s="2"/>
      <c r="D712" s="2"/>
      <c r="E712" s="2"/>
      <c r="F712" s="76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</row>
    <row r="713" spans="1:42" ht="15.75" customHeight="1" x14ac:dyDescent="0.45">
      <c r="A713" s="2"/>
      <c r="B713" s="2"/>
      <c r="C713" s="2"/>
      <c r="D713" s="2"/>
      <c r="E713" s="2"/>
      <c r="F713" s="76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</row>
    <row r="714" spans="1:42" ht="15.75" customHeight="1" x14ac:dyDescent="0.45">
      <c r="A714" s="2"/>
      <c r="B714" s="2"/>
      <c r="C714" s="2"/>
      <c r="D714" s="2"/>
      <c r="E714" s="2"/>
      <c r="F714" s="76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</row>
    <row r="715" spans="1:42" ht="15.75" customHeight="1" x14ac:dyDescent="0.45">
      <c r="A715" s="2"/>
      <c r="B715" s="2"/>
      <c r="C715" s="2"/>
      <c r="D715" s="2"/>
      <c r="E715" s="2"/>
      <c r="F715" s="76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</row>
    <row r="716" spans="1:42" ht="15.75" customHeight="1" x14ac:dyDescent="0.45">
      <c r="A716" s="2"/>
      <c r="B716" s="2"/>
      <c r="C716" s="2"/>
      <c r="D716" s="2"/>
      <c r="E716" s="2"/>
      <c r="F716" s="76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</row>
    <row r="717" spans="1:42" ht="15.75" customHeight="1" x14ac:dyDescent="0.45">
      <c r="A717" s="2"/>
      <c r="B717" s="2"/>
      <c r="C717" s="2"/>
      <c r="D717" s="2"/>
      <c r="E717" s="2"/>
      <c r="F717" s="76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</row>
    <row r="718" spans="1:42" ht="15.75" customHeight="1" x14ac:dyDescent="0.45">
      <c r="A718" s="2"/>
      <c r="B718" s="2"/>
      <c r="C718" s="2"/>
      <c r="D718" s="2"/>
      <c r="E718" s="2"/>
      <c r="F718" s="76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</row>
    <row r="719" spans="1:42" ht="15.75" customHeight="1" x14ac:dyDescent="0.45">
      <c r="A719" s="2"/>
      <c r="B719" s="2"/>
      <c r="C719" s="2"/>
      <c r="D719" s="2"/>
      <c r="E719" s="2"/>
      <c r="F719" s="76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</row>
    <row r="720" spans="1:42" ht="15.75" customHeight="1" x14ac:dyDescent="0.45">
      <c r="A720" s="2"/>
      <c r="B720" s="2"/>
      <c r="C720" s="2"/>
      <c r="D720" s="2"/>
      <c r="E720" s="2"/>
      <c r="F720" s="76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</row>
    <row r="721" spans="1:42" ht="15.75" customHeight="1" x14ac:dyDescent="0.45">
      <c r="A721" s="2"/>
      <c r="B721" s="2"/>
      <c r="C721" s="2"/>
      <c r="D721" s="2"/>
      <c r="E721" s="2"/>
      <c r="F721" s="76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</row>
    <row r="722" spans="1:42" ht="15.75" customHeight="1" x14ac:dyDescent="0.45">
      <c r="A722" s="2"/>
      <c r="B722" s="2"/>
      <c r="C722" s="2"/>
      <c r="D722" s="2"/>
      <c r="E722" s="2"/>
      <c r="F722" s="76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</row>
    <row r="723" spans="1:42" ht="15.75" customHeight="1" x14ac:dyDescent="0.45">
      <c r="A723" s="2"/>
      <c r="B723" s="2"/>
      <c r="C723" s="2"/>
      <c r="D723" s="2"/>
      <c r="E723" s="2"/>
      <c r="F723" s="76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</row>
    <row r="724" spans="1:42" ht="15.75" customHeight="1" x14ac:dyDescent="0.45">
      <c r="A724" s="2"/>
      <c r="B724" s="2"/>
      <c r="C724" s="2"/>
      <c r="D724" s="2"/>
      <c r="E724" s="2"/>
      <c r="F724" s="76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</row>
    <row r="725" spans="1:42" ht="15.75" customHeight="1" x14ac:dyDescent="0.45">
      <c r="A725" s="2"/>
      <c r="B725" s="2"/>
      <c r="C725" s="2"/>
      <c r="D725" s="2"/>
      <c r="E725" s="2"/>
      <c r="F725" s="76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</row>
    <row r="726" spans="1:42" ht="15.75" customHeight="1" x14ac:dyDescent="0.45">
      <c r="A726" s="2"/>
      <c r="B726" s="2"/>
      <c r="C726" s="2"/>
      <c r="D726" s="2"/>
      <c r="E726" s="2"/>
      <c r="F726" s="76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</row>
    <row r="727" spans="1:42" ht="15.75" customHeight="1" x14ac:dyDescent="0.45">
      <c r="A727" s="2"/>
      <c r="B727" s="2"/>
      <c r="C727" s="2"/>
      <c r="D727" s="2"/>
      <c r="E727" s="2"/>
      <c r="F727" s="76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</row>
    <row r="728" spans="1:42" ht="15.75" customHeight="1" x14ac:dyDescent="0.45">
      <c r="A728" s="2"/>
      <c r="B728" s="2"/>
      <c r="C728" s="2"/>
      <c r="D728" s="2"/>
      <c r="E728" s="2"/>
      <c r="F728" s="76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</row>
    <row r="729" spans="1:42" ht="15.75" customHeight="1" x14ac:dyDescent="0.45">
      <c r="A729" s="2"/>
      <c r="B729" s="2"/>
      <c r="C729" s="2"/>
      <c r="D729" s="2"/>
      <c r="E729" s="2"/>
      <c r="F729" s="76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</row>
    <row r="730" spans="1:42" ht="15.75" customHeight="1" x14ac:dyDescent="0.45">
      <c r="A730" s="2"/>
      <c r="B730" s="2"/>
      <c r="C730" s="2"/>
      <c r="D730" s="2"/>
      <c r="E730" s="2"/>
      <c r="F730" s="76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</row>
    <row r="731" spans="1:42" ht="15.75" customHeight="1" x14ac:dyDescent="0.45">
      <c r="A731" s="2"/>
      <c r="B731" s="2"/>
      <c r="C731" s="2"/>
      <c r="D731" s="2"/>
      <c r="E731" s="2"/>
      <c r="F731" s="76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</row>
    <row r="732" spans="1:42" ht="15.75" customHeight="1" x14ac:dyDescent="0.45">
      <c r="A732" s="2"/>
      <c r="B732" s="2"/>
      <c r="C732" s="2"/>
      <c r="D732" s="2"/>
      <c r="E732" s="2"/>
      <c r="F732" s="76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</row>
    <row r="733" spans="1:42" ht="15.75" customHeight="1" x14ac:dyDescent="0.45">
      <c r="A733" s="2"/>
      <c r="B733" s="2"/>
      <c r="C733" s="2"/>
      <c r="D733" s="2"/>
      <c r="E733" s="2"/>
      <c r="F733" s="76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</row>
    <row r="734" spans="1:42" ht="15.75" customHeight="1" x14ac:dyDescent="0.45">
      <c r="A734" s="2"/>
      <c r="B734" s="2"/>
      <c r="C734" s="2"/>
      <c r="D734" s="2"/>
      <c r="E734" s="2"/>
      <c r="F734" s="76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</row>
    <row r="735" spans="1:42" ht="15.75" customHeight="1" x14ac:dyDescent="0.45">
      <c r="A735" s="2"/>
      <c r="B735" s="2"/>
      <c r="C735" s="2"/>
      <c r="D735" s="2"/>
      <c r="E735" s="2"/>
      <c r="F735" s="76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</row>
    <row r="736" spans="1:42" ht="15.75" customHeight="1" x14ac:dyDescent="0.45">
      <c r="A736" s="2"/>
      <c r="B736" s="2"/>
      <c r="C736" s="2"/>
      <c r="D736" s="2"/>
      <c r="E736" s="2"/>
      <c r="F736" s="76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</row>
    <row r="737" spans="1:42" ht="15.75" customHeight="1" x14ac:dyDescent="0.45">
      <c r="A737" s="2"/>
      <c r="B737" s="2"/>
      <c r="C737" s="2"/>
      <c r="D737" s="2"/>
      <c r="E737" s="2"/>
      <c r="F737" s="76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</row>
    <row r="738" spans="1:42" ht="15.75" customHeight="1" x14ac:dyDescent="0.45">
      <c r="A738" s="2"/>
      <c r="B738" s="2"/>
      <c r="C738" s="2"/>
      <c r="D738" s="2"/>
      <c r="E738" s="2"/>
      <c r="F738" s="76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</row>
    <row r="739" spans="1:42" ht="15.75" customHeight="1" x14ac:dyDescent="0.45">
      <c r="A739" s="2"/>
      <c r="B739" s="2"/>
      <c r="C739" s="2"/>
      <c r="D739" s="2"/>
      <c r="E739" s="2"/>
      <c r="F739" s="76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</row>
    <row r="740" spans="1:42" ht="15.75" customHeight="1" x14ac:dyDescent="0.45">
      <c r="A740" s="2"/>
      <c r="B740" s="2"/>
      <c r="C740" s="2"/>
      <c r="D740" s="2"/>
      <c r="E740" s="2"/>
      <c r="F740" s="76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</row>
    <row r="741" spans="1:42" ht="15.75" customHeight="1" x14ac:dyDescent="0.45">
      <c r="A741" s="2"/>
      <c r="B741" s="2"/>
      <c r="C741" s="2"/>
      <c r="D741" s="2"/>
      <c r="E741" s="2"/>
      <c r="F741" s="76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</row>
    <row r="742" spans="1:42" ht="15.75" customHeight="1" x14ac:dyDescent="0.45">
      <c r="A742" s="2"/>
      <c r="B742" s="2"/>
      <c r="C742" s="2"/>
      <c r="D742" s="2"/>
      <c r="E742" s="2"/>
      <c r="F742" s="76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</row>
    <row r="743" spans="1:42" ht="15.75" customHeight="1" x14ac:dyDescent="0.45">
      <c r="A743" s="2"/>
      <c r="B743" s="2"/>
      <c r="C743" s="2"/>
      <c r="D743" s="2"/>
      <c r="E743" s="2"/>
      <c r="F743" s="76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</row>
    <row r="744" spans="1:42" ht="15.75" customHeight="1" x14ac:dyDescent="0.45">
      <c r="A744" s="2"/>
      <c r="B744" s="2"/>
      <c r="C744" s="2"/>
      <c r="D744" s="2"/>
      <c r="E744" s="2"/>
      <c r="F744" s="76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</row>
    <row r="745" spans="1:42" ht="15.75" customHeight="1" x14ac:dyDescent="0.45">
      <c r="A745" s="2"/>
      <c r="B745" s="2"/>
      <c r="C745" s="2"/>
      <c r="D745" s="2"/>
      <c r="E745" s="2"/>
      <c r="F745" s="76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</row>
    <row r="746" spans="1:42" ht="15.75" customHeight="1" x14ac:dyDescent="0.45">
      <c r="A746" s="2"/>
      <c r="B746" s="2"/>
      <c r="C746" s="2"/>
      <c r="D746" s="2"/>
      <c r="E746" s="2"/>
      <c r="F746" s="76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</row>
    <row r="747" spans="1:42" ht="15.75" customHeight="1" x14ac:dyDescent="0.45">
      <c r="A747" s="2"/>
      <c r="B747" s="2"/>
      <c r="C747" s="2"/>
      <c r="D747" s="2"/>
      <c r="E747" s="2"/>
      <c r="F747" s="76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</row>
    <row r="748" spans="1:42" ht="15.75" customHeight="1" x14ac:dyDescent="0.45">
      <c r="A748" s="2"/>
      <c r="B748" s="2"/>
      <c r="C748" s="2"/>
      <c r="D748" s="2"/>
      <c r="E748" s="2"/>
      <c r="F748" s="76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</row>
    <row r="749" spans="1:42" ht="15.75" customHeight="1" x14ac:dyDescent="0.45">
      <c r="A749" s="2"/>
      <c r="B749" s="2"/>
      <c r="C749" s="2"/>
      <c r="D749" s="2"/>
      <c r="E749" s="2"/>
      <c r="F749" s="76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</row>
    <row r="750" spans="1:42" ht="15.75" customHeight="1" x14ac:dyDescent="0.45">
      <c r="A750" s="2"/>
      <c r="B750" s="2"/>
      <c r="C750" s="2"/>
      <c r="D750" s="2"/>
      <c r="E750" s="2"/>
      <c r="F750" s="76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</row>
    <row r="751" spans="1:42" ht="15.75" customHeight="1" x14ac:dyDescent="0.45">
      <c r="A751" s="2"/>
      <c r="B751" s="2"/>
      <c r="C751" s="2"/>
      <c r="D751" s="2"/>
      <c r="E751" s="2"/>
      <c r="F751" s="76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</row>
    <row r="752" spans="1:42" ht="15.75" customHeight="1" x14ac:dyDescent="0.45">
      <c r="A752" s="2"/>
      <c r="B752" s="2"/>
      <c r="C752" s="2"/>
      <c r="D752" s="2"/>
      <c r="E752" s="2"/>
      <c r="F752" s="76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</row>
    <row r="753" spans="1:42" ht="15.75" customHeight="1" x14ac:dyDescent="0.45">
      <c r="A753" s="2"/>
      <c r="B753" s="2"/>
      <c r="C753" s="2"/>
      <c r="D753" s="2"/>
      <c r="E753" s="2"/>
      <c r="F753" s="76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</row>
    <row r="754" spans="1:42" ht="15.75" customHeight="1" x14ac:dyDescent="0.45">
      <c r="A754" s="2"/>
      <c r="B754" s="2"/>
      <c r="C754" s="2"/>
      <c r="D754" s="2"/>
      <c r="E754" s="2"/>
      <c r="F754" s="76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</row>
    <row r="755" spans="1:42" ht="15.75" customHeight="1" x14ac:dyDescent="0.45">
      <c r="A755" s="2"/>
      <c r="B755" s="2"/>
      <c r="C755" s="2"/>
      <c r="D755" s="2"/>
      <c r="E755" s="2"/>
      <c r="F755" s="76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</row>
    <row r="756" spans="1:42" ht="15.75" customHeight="1" x14ac:dyDescent="0.45">
      <c r="A756" s="2"/>
      <c r="B756" s="2"/>
      <c r="C756" s="2"/>
      <c r="D756" s="2"/>
      <c r="E756" s="2"/>
      <c r="F756" s="76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</row>
    <row r="757" spans="1:42" ht="15.75" customHeight="1" x14ac:dyDescent="0.45">
      <c r="A757" s="2"/>
      <c r="B757" s="2"/>
      <c r="C757" s="2"/>
      <c r="D757" s="2"/>
      <c r="E757" s="2"/>
      <c r="F757" s="76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</row>
    <row r="758" spans="1:42" ht="15.75" customHeight="1" x14ac:dyDescent="0.45">
      <c r="A758" s="2"/>
      <c r="B758" s="2"/>
      <c r="C758" s="2"/>
      <c r="D758" s="2"/>
      <c r="E758" s="2"/>
      <c r="F758" s="76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</row>
    <row r="759" spans="1:42" ht="15.75" customHeight="1" x14ac:dyDescent="0.45">
      <c r="A759" s="2"/>
      <c r="B759" s="2"/>
      <c r="C759" s="2"/>
      <c r="D759" s="2"/>
      <c r="E759" s="2"/>
      <c r="F759" s="76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</row>
    <row r="760" spans="1:42" ht="15.75" customHeight="1" x14ac:dyDescent="0.45">
      <c r="A760" s="2"/>
      <c r="B760" s="2"/>
      <c r="C760" s="2"/>
      <c r="D760" s="2"/>
      <c r="E760" s="2"/>
      <c r="F760" s="76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</row>
    <row r="761" spans="1:42" ht="15.75" customHeight="1" x14ac:dyDescent="0.45">
      <c r="A761" s="2"/>
      <c r="B761" s="2"/>
      <c r="C761" s="2"/>
      <c r="D761" s="2"/>
      <c r="E761" s="2"/>
      <c r="F761" s="76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</row>
    <row r="762" spans="1:42" ht="15.75" customHeight="1" x14ac:dyDescent="0.45">
      <c r="A762" s="2"/>
      <c r="B762" s="2"/>
      <c r="C762" s="2"/>
      <c r="D762" s="2"/>
      <c r="E762" s="2"/>
      <c r="F762" s="76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</row>
    <row r="763" spans="1:42" ht="15.75" customHeight="1" x14ac:dyDescent="0.45">
      <c r="A763" s="2"/>
      <c r="B763" s="2"/>
      <c r="C763" s="2"/>
      <c r="D763" s="2"/>
      <c r="E763" s="2"/>
      <c r="F763" s="76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</row>
    <row r="764" spans="1:42" ht="15.75" customHeight="1" x14ac:dyDescent="0.45">
      <c r="A764" s="2"/>
      <c r="B764" s="2"/>
      <c r="C764" s="2"/>
      <c r="D764" s="2"/>
      <c r="E764" s="2"/>
      <c r="F764" s="76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</row>
    <row r="765" spans="1:42" ht="15.75" customHeight="1" x14ac:dyDescent="0.45">
      <c r="A765" s="2"/>
      <c r="B765" s="2"/>
      <c r="C765" s="2"/>
      <c r="D765" s="2"/>
      <c r="E765" s="2"/>
      <c r="F765" s="76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</row>
    <row r="766" spans="1:42" ht="15.75" customHeight="1" x14ac:dyDescent="0.45">
      <c r="A766" s="2"/>
      <c r="B766" s="2"/>
      <c r="C766" s="2"/>
      <c r="D766" s="2"/>
      <c r="E766" s="2"/>
      <c r="F766" s="76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</row>
    <row r="767" spans="1:42" ht="15.75" customHeight="1" x14ac:dyDescent="0.45">
      <c r="A767" s="2"/>
      <c r="B767" s="2"/>
      <c r="C767" s="2"/>
      <c r="D767" s="2"/>
      <c r="E767" s="2"/>
      <c r="F767" s="76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</row>
    <row r="768" spans="1:42" ht="15.75" customHeight="1" x14ac:dyDescent="0.45">
      <c r="A768" s="2"/>
      <c r="B768" s="2"/>
      <c r="C768" s="2"/>
      <c r="D768" s="2"/>
      <c r="E768" s="2"/>
      <c r="F768" s="76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</row>
    <row r="769" spans="1:42" ht="15.75" customHeight="1" x14ac:dyDescent="0.45">
      <c r="A769" s="2"/>
      <c r="B769" s="2"/>
      <c r="C769" s="2"/>
      <c r="D769" s="2"/>
      <c r="E769" s="2"/>
      <c r="F769" s="76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</row>
    <row r="770" spans="1:42" ht="15.75" customHeight="1" x14ac:dyDescent="0.45">
      <c r="A770" s="2"/>
      <c r="B770" s="2"/>
      <c r="C770" s="2"/>
      <c r="D770" s="2"/>
      <c r="E770" s="2"/>
      <c r="F770" s="76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</row>
    <row r="771" spans="1:42" ht="15.75" customHeight="1" x14ac:dyDescent="0.45">
      <c r="A771" s="2"/>
      <c r="B771" s="2"/>
      <c r="C771" s="2"/>
      <c r="D771" s="2"/>
      <c r="E771" s="2"/>
      <c r="F771" s="76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</row>
    <row r="772" spans="1:42" ht="15.75" customHeight="1" x14ac:dyDescent="0.45">
      <c r="A772" s="2"/>
      <c r="B772" s="2"/>
      <c r="C772" s="2"/>
      <c r="D772" s="2"/>
      <c r="E772" s="2"/>
      <c r="F772" s="76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</row>
    <row r="773" spans="1:42" ht="15.75" customHeight="1" x14ac:dyDescent="0.45">
      <c r="A773" s="2"/>
      <c r="B773" s="2"/>
      <c r="C773" s="2"/>
      <c r="D773" s="2"/>
      <c r="E773" s="2"/>
      <c r="F773" s="76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</row>
    <row r="774" spans="1:42" ht="15.75" customHeight="1" x14ac:dyDescent="0.45">
      <c r="A774" s="2"/>
      <c r="B774" s="2"/>
      <c r="C774" s="2"/>
      <c r="D774" s="2"/>
      <c r="E774" s="2"/>
      <c r="F774" s="76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</row>
    <row r="775" spans="1:42" ht="15.75" customHeight="1" x14ac:dyDescent="0.45">
      <c r="A775" s="2"/>
      <c r="B775" s="2"/>
      <c r="C775" s="2"/>
      <c r="D775" s="2"/>
      <c r="E775" s="2"/>
      <c r="F775" s="76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</row>
    <row r="776" spans="1:42" ht="15.75" customHeight="1" x14ac:dyDescent="0.45">
      <c r="A776" s="2"/>
      <c r="B776" s="2"/>
      <c r="C776" s="2"/>
      <c r="D776" s="2"/>
      <c r="E776" s="2"/>
      <c r="F776" s="76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</row>
    <row r="777" spans="1:42" ht="15.75" customHeight="1" x14ac:dyDescent="0.45">
      <c r="A777" s="2"/>
      <c r="B777" s="2"/>
      <c r="C777" s="2"/>
      <c r="D777" s="2"/>
      <c r="E777" s="2"/>
      <c r="F777" s="76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</row>
    <row r="778" spans="1:42" ht="15.75" customHeight="1" x14ac:dyDescent="0.45">
      <c r="A778" s="2"/>
      <c r="B778" s="2"/>
      <c r="C778" s="2"/>
      <c r="D778" s="2"/>
      <c r="E778" s="2"/>
      <c r="F778" s="76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</row>
    <row r="779" spans="1:42" ht="15.75" customHeight="1" x14ac:dyDescent="0.45">
      <c r="A779" s="2"/>
      <c r="B779" s="2"/>
      <c r="C779" s="2"/>
      <c r="D779" s="2"/>
      <c r="E779" s="2"/>
      <c r="F779" s="76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</row>
    <row r="780" spans="1:42" ht="15.75" customHeight="1" x14ac:dyDescent="0.45">
      <c r="A780" s="2"/>
      <c r="B780" s="2"/>
      <c r="C780" s="2"/>
      <c r="D780" s="2"/>
      <c r="E780" s="2"/>
      <c r="F780" s="76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</row>
    <row r="781" spans="1:42" ht="15.75" customHeight="1" x14ac:dyDescent="0.45">
      <c r="A781" s="2"/>
      <c r="B781" s="2"/>
      <c r="C781" s="2"/>
      <c r="D781" s="2"/>
      <c r="E781" s="2"/>
      <c r="F781" s="76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</row>
    <row r="782" spans="1:42" ht="15.75" customHeight="1" x14ac:dyDescent="0.45">
      <c r="A782" s="2"/>
      <c r="B782" s="2"/>
      <c r="C782" s="2"/>
      <c r="D782" s="2"/>
      <c r="E782" s="2"/>
      <c r="F782" s="76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</row>
    <row r="783" spans="1:42" ht="15.75" customHeight="1" x14ac:dyDescent="0.45">
      <c r="A783" s="2"/>
      <c r="B783" s="2"/>
      <c r="C783" s="2"/>
      <c r="D783" s="2"/>
      <c r="E783" s="2"/>
      <c r="F783" s="76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</row>
    <row r="784" spans="1:42" ht="15.75" customHeight="1" x14ac:dyDescent="0.45">
      <c r="A784" s="2"/>
      <c r="B784" s="2"/>
      <c r="C784" s="2"/>
      <c r="D784" s="2"/>
      <c r="E784" s="2"/>
      <c r="F784" s="76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</row>
    <row r="785" spans="1:42" ht="15.75" customHeight="1" x14ac:dyDescent="0.45">
      <c r="A785" s="2"/>
      <c r="B785" s="2"/>
      <c r="C785" s="2"/>
      <c r="D785" s="2"/>
      <c r="E785" s="2"/>
      <c r="F785" s="76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</row>
    <row r="786" spans="1:42" ht="15.75" customHeight="1" x14ac:dyDescent="0.45">
      <c r="A786" s="2"/>
      <c r="B786" s="2"/>
      <c r="C786" s="2"/>
      <c r="D786" s="2"/>
      <c r="E786" s="2"/>
      <c r="F786" s="76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</row>
    <row r="787" spans="1:42" ht="15.75" customHeight="1" x14ac:dyDescent="0.45">
      <c r="A787" s="2"/>
      <c r="B787" s="2"/>
      <c r="C787" s="2"/>
      <c r="D787" s="2"/>
      <c r="E787" s="2"/>
      <c r="F787" s="76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</row>
    <row r="788" spans="1:42" ht="15.75" customHeight="1" x14ac:dyDescent="0.45">
      <c r="A788" s="2"/>
      <c r="B788" s="2"/>
      <c r="C788" s="2"/>
      <c r="D788" s="2"/>
      <c r="E788" s="2"/>
      <c r="F788" s="76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</row>
    <row r="789" spans="1:42" ht="15.75" customHeight="1" x14ac:dyDescent="0.45">
      <c r="A789" s="2"/>
      <c r="B789" s="2"/>
      <c r="C789" s="2"/>
      <c r="D789" s="2"/>
      <c r="E789" s="2"/>
      <c r="F789" s="76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</row>
    <row r="790" spans="1:42" ht="15.75" customHeight="1" x14ac:dyDescent="0.45">
      <c r="A790" s="2"/>
      <c r="B790" s="2"/>
      <c r="C790" s="2"/>
      <c r="D790" s="2"/>
      <c r="E790" s="2"/>
      <c r="F790" s="76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</row>
    <row r="791" spans="1:42" ht="15.75" customHeight="1" x14ac:dyDescent="0.45">
      <c r="A791" s="2"/>
      <c r="B791" s="2"/>
      <c r="C791" s="2"/>
      <c r="D791" s="2"/>
      <c r="E791" s="2"/>
      <c r="F791" s="76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</row>
    <row r="792" spans="1:42" ht="15.75" customHeight="1" x14ac:dyDescent="0.45">
      <c r="A792" s="2"/>
      <c r="B792" s="2"/>
      <c r="C792" s="2"/>
      <c r="D792" s="2"/>
      <c r="E792" s="2"/>
      <c r="F792" s="76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</row>
    <row r="793" spans="1:42" ht="15.75" customHeight="1" x14ac:dyDescent="0.45">
      <c r="A793" s="2"/>
      <c r="B793" s="2"/>
      <c r="C793" s="2"/>
      <c r="D793" s="2"/>
      <c r="E793" s="2"/>
      <c r="F793" s="76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</row>
    <row r="794" spans="1:42" ht="15.75" customHeight="1" x14ac:dyDescent="0.45">
      <c r="A794" s="2"/>
      <c r="B794" s="2"/>
      <c r="C794" s="2"/>
      <c r="D794" s="2"/>
      <c r="E794" s="2"/>
      <c r="F794" s="76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</row>
    <row r="795" spans="1:42" ht="15.75" customHeight="1" x14ac:dyDescent="0.45">
      <c r="A795" s="2"/>
      <c r="B795" s="2"/>
      <c r="C795" s="2"/>
      <c r="D795" s="2"/>
      <c r="E795" s="2"/>
      <c r="F795" s="76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</row>
    <row r="796" spans="1:42" ht="15.75" customHeight="1" x14ac:dyDescent="0.45">
      <c r="A796" s="2"/>
      <c r="B796" s="2"/>
      <c r="C796" s="2"/>
      <c r="D796" s="2"/>
      <c r="E796" s="2"/>
      <c r="F796" s="76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</row>
    <row r="797" spans="1:42" ht="15.75" customHeight="1" x14ac:dyDescent="0.45">
      <c r="A797" s="2"/>
      <c r="B797" s="2"/>
      <c r="C797" s="2"/>
      <c r="D797" s="2"/>
      <c r="E797" s="2"/>
      <c r="F797" s="76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</row>
    <row r="798" spans="1:42" ht="15.75" customHeight="1" x14ac:dyDescent="0.45">
      <c r="A798" s="2"/>
      <c r="B798" s="2"/>
      <c r="C798" s="2"/>
      <c r="D798" s="2"/>
      <c r="E798" s="2"/>
      <c r="F798" s="76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</row>
    <row r="799" spans="1:42" ht="15.75" customHeight="1" x14ac:dyDescent="0.45">
      <c r="A799" s="2"/>
      <c r="B799" s="2"/>
      <c r="C799" s="2"/>
      <c r="D799" s="2"/>
      <c r="E799" s="2"/>
      <c r="F799" s="76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</row>
    <row r="800" spans="1:42" ht="15.75" customHeight="1" x14ac:dyDescent="0.45">
      <c r="A800" s="2"/>
      <c r="B800" s="2"/>
      <c r="C800" s="2"/>
      <c r="D800" s="2"/>
      <c r="E800" s="2"/>
      <c r="F800" s="76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</row>
    <row r="801" spans="1:42" ht="15.75" customHeight="1" x14ac:dyDescent="0.45">
      <c r="A801" s="2"/>
      <c r="B801" s="2"/>
      <c r="C801" s="2"/>
      <c r="D801" s="2"/>
      <c r="E801" s="2"/>
      <c r="F801" s="76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</row>
    <row r="802" spans="1:42" ht="15.75" customHeight="1" x14ac:dyDescent="0.45">
      <c r="A802" s="2"/>
      <c r="B802" s="2"/>
      <c r="C802" s="2"/>
      <c r="D802" s="2"/>
      <c r="E802" s="2"/>
      <c r="F802" s="76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</row>
    <row r="803" spans="1:42" ht="15.75" customHeight="1" x14ac:dyDescent="0.45">
      <c r="A803" s="2"/>
      <c r="B803" s="2"/>
      <c r="C803" s="2"/>
      <c r="D803" s="2"/>
      <c r="E803" s="2"/>
      <c r="F803" s="76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</row>
    <row r="804" spans="1:42" ht="15.75" customHeight="1" x14ac:dyDescent="0.45">
      <c r="A804" s="2"/>
      <c r="B804" s="2"/>
      <c r="C804" s="2"/>
      <c r="D804" s="2"/>
      <c r="E804" s="2"/>
      <c r="F804" s="76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</row>
    <row r="805" spans="1:42" ht="15.75" customHeight="1" x14ac:dyDescent="0.45">
      <c r="A805" s="2"/>
      <c r="B805" s="2"/>
      <c r="C805" s="2"/>
      <c r="D805" s="2"/>
      <c r="E805" s="2"/>
      <c r="F805" s="76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</row>
    <row r="806" spans="1:42" ht="15.75" customHeight="1" x14ac:dyDescent="0.45">
      <c r="A806" s="2"/>
      <c r="B806" s="2"/>
      <c r="C806" s="2"/>
      <c r="D806" s="2"/>
      <c r="E806" s="2"/>
      <c r="F806" s="76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</row>
    <row r="807" spans="1:42" ht="15.75" customHeight="1" x14ac:dyDescent="0.45">
      <c r="A807" s="2"/>
      <c r="B807" s="2"/>
      <c r="C807" s="2"/>
      <c r="D807" s="2"/>
      <c r="E807" s="2"/>
      <c r="F807" s="76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</row>
    <row r="808" spans="1:42" ht="15.75" customHeight="1" x14ac:dyDescent="0.45">
      <c r="A808" s="2"/>
      <c r="B808" s="2"/>
      <c r="C808" s="2"/>
      <c r="D808" s="2"/>
      <c r="E808" s="2"/>
      <c r="F808" s="76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</row>
    <row r="809" spans="1:42" ht="15.75" customHeight="1" x14ac:dyDescent="0.45">
      <c r="A809" s="2"/>
      <c r="B809" s="2"/>
      <c r="C809" s="2"/>
      <c r="D809" s="2"/>
      <c r="E809" s="2"/>
      <c r="F809" s="76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</row>
    <row r="810" spans="1:42" ht="15.75" customHeight="1" x14ac:dyDescent="0.45">
      <c r="A810" s="2"/>
      <c r="B810" s="2"/>
      <c r="C810" s="2"/>
      <c r="D810" s="2"/>
      <c r="E810" s="2"/>
      <c r="F810" s="76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</row>
    <row r="811" spans="1:42" ht="15.75" customHeight="1" x14ac:dyDescent="0.45">
      <c r="A811" s="2"/>
      <c r="B811" s="2"/>
      <c r="C811" s="2"/>
      <c r="D811" s="2"/>
      <c r="E811" s="2"/>
      <c r="F811" s="76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</row>
    <row r="812" spans="1:42" ht="15.75" customHeight="1" x14ac:dyDescent="0.45">
      <c r="A812" s="2"/>
      <c r="B812" s="2"/>
      <c r="C812" s="2"/>
      <c r="D812" s="2"/>
      <c r="E812" s="2"/>
      <c r="F812" s="76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</row>
    <row r="813" spans="1:42" ht="15.75" customHeight="1" x14ac:dyDescent="0.45">
      <c r="A813" s="2"/>
      <c r="B813" s="2"/>
      <c r="C813" s="2"/>
      <c r="D813" s="2"/>
      <c r="E813" s="2"/>
      <c r="F813" s="76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</row>
    <row r="814" spans="1:42" ht="15.75" customHeight="1" x14ac:dyDescent="0.45">
      <c r="A814" s="2"/>
      <c r="B814" s="2"/>
      <c r="C814" s="2"/>
      <c r="D814" s="2"/>
      <c r="E814" s="2"/>
      <c r="F814" s="76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</row>
    <row r="815" spans="1:42" ht="15.75" customHeight="1" x14ac:dyDescent="0.45">
      <c r="A815" s="2"/>
      <c r="B815" s="2"/>
      <c r="C815" s="2"/>
      <c r="D815" s="2"/>
      <c r="E815" s="2"/>
      <c r="F815" s="76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</row>
    <row r="816" spans="1:42" ht="15.75" customHeight="1" x14ac:dyDescent="0.45">
      <c r="A816" s="2"/>
      <c r="B816" s="2"/>
      <c r="C816" s="2"/>
      <c r="D816" s="2"/>
      <c r="E816" s="2"/>
      <c r="F816" s="76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</row>
    <row r="817" spans="1:42" ht="15.75" customHeight="1" x14ac:dyDescent="0.45">
      <c r="A817" s="2"/>
      <c r="B817" s="2"/>
      <c r="C817" s="2"/>
      <c r="D817" s="2"/>
      <c r="E817" s="2"/>
      <c r="F817" s="76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</row>
    <row r="818" spans="1:42" ht="15.75" customHeight="1" x14ac:dyDescent="0.45">
      <c r="A818" s="2"/>
      <c r="B818" s="2"/>
      <c r="C818" s="2"/>
      <c r="D818" s="2"/>
      <c r="E818" s="2"/>
      <c r="F818" s="76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</row>
    <row r="819" spans="1:42" ht="15.75" customHeight="1" x14ac:dyDescent="0.45">
      <c r="A819" s="2"/>
      <c r="B819" s="2"/>
      <c r="C819" s="2"/>
      <c r="D819" s="2"/>
      <c r="E819" s="2"/>
      <c r="F819" s="76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</row>
    <row r="820" spans="1:42" ht="15.75" customHeight="1" x14ac:dyDescent="0.45">
      <c r="A820" s="2"/>
      <c r="B820" s="2"/>
      <c r="C820" s="2"/>
      <c r="D820" s="2"/>
      <c r="E820" s="2"/>
      <c r="F820" s="76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</row>
    <row r="821" spans="1:42" ht="15.75" customHeight="1" x14ac:dyDescent="0.45">
      <c r="A821" s="2"/>
      <c r="B821" s="2"/>
      <c r="C821" s="2"/>
      <c r="D821" s="2"/>
      <c r="E821" s="2"/>
      <c r="F821" s="76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</row>
    <row r="822" spans="1:42" ht="15.75" customHeight="1" x14ac:dyDescent="0.45">
      <c r="A822" s="2"/>
      <c r="B822" s="2"/>
      <c r="C822" s="2"/>
      <c r="D822" s="2"/>
      <c r="E822" s="2"/>
      <c r="F822" s="76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</row>
    <row r="823" spans="1:42" ht="15.75" customHeight="1" x14ac:dyDescent="0.45">
      <c r="A823" s="2"/>
      <c r="B823" s="2"/>
      <c r="C823" s="2"/>
      <c r="D823" s="2"/>
      <c r="E823" s="2"/>
      <c r="F823" s="76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</row>
    <row r="824" spans="1:42" ht="15.75" customHeight="1" x14ac:dyDescent="0.45">
      <c r="A824" s="2"/>
      <c r="B824" s="2"/>
      <c r="C824" s="2"/>
      <c r="D824" s="2"/>
      <c r="E824" s="2"/>
      <c r="F824" s="76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</row>
    <row r="825" spans="1:42" ht="15.75" customHeight="1" x14ac:dyDescent="0.45">
      <c r="A825" s="2"/>
      <c r="B825" s="2"/>
      <c r="C825" s="2"/>
      <c r="D825" s="2"/>
      <c r="E825" s="2"/>
      <c r="F825" s="76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</row>
    <row r="826" spans="1:42" ht="15.75" customHeight="1" x14ac:dyDescent="0.45">
      <c r="A826" s="2"/>
      <c r="B826" s="2"/>
      <c r="C826" s="2"/>
      <c r="D826" s="2"/>
      <c r="E826" s="2"/>
      <c r="F826" s="76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</row>
    <row r="827" spans="1:42" ht="15.75" customHeight="1" x14ac:dyDescent="0.45">
      <c r="A827" s="2"/>
      <c r="B827" s="2"/>
      <c r="C827" s="2"/>
      <c r="D827" s="2"/>
      <c r="E827" s="2"/>
      <c r="F827" s="76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</row>
    <row r="828" spans="1:42" ht="15.75" customHeight="1" x14ac:dyDescent="0.45">
      <c r="A828" s="2"/>
      <c r="B828" s="2"/>
      <c r="C828" s="2"/>
      <c r="D828" s="2"/>
      <c r="E828" s="2"/>
      <c r="F828" s="76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</row>
    <row r="829" spans="1:42" ht="15.75" customHeight="1" x14ac:dyDescent="0.45">
      <c r="A829" s="2"/>
      <c r="B829" s="2"/>
      <c r="C829" s="2"/>
      <c r="D829" s="2"/>
      <c r="E829" s="2"/>
      <c r="F829" s="76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</row>
    <row r="830" spans="1:42" ht="15.75" customHeight="1" x14ac:dyDescent="0.45">
      <c r="A830" s="2"/>
      <c r="B830" s="2"/>
      <c r="C830" s="2"/>
      <c r="D830" s="2"/>
      <c r="E830" s="2"/>
      <c r="F830" s="76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</row>
    <row r="831" spans="1:42" ht="15.75" customHeight="1" x14ac:dyDescent="0.45">
      <c r="A831" s="2"/>
      <c r="B831" s="2"/>
      <c r="C831" s="2"/>
      <c r="D831" s="2"/>
      <c r="E831" s="2"/>
      <c r="F831" s="76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</row>
    <row r="832" spans="1:42" ht="15.75" customHeight="1" x14ac:dyDescent="0.45">
      <c r="A832" s="2"/>
      <c r="B832" s="2"/>
      <c r="C832" s="2"/>
      <c r="D832" s="2"/>
      <c r="E832" s="2"/>
      <c r="F832" s="76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</row>
    <row r="833" spans="1:42" ht="15.75" customHeight="1" x14ac:dyDescent="0.45">
      <c r="A833" s="2"/>
      <c r="B833" s="2"/>
      <c r="C833" s="2"/>
      <c r="D833" s="2"/>
      <c r="E833" s="2"/>
      <c r="F833" s="76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</row>
    <row r="834" spans="1:42" ht="15.75" customHeight="1" x14ac:dyDescent="0.45">
      <c r="A834" s="2"/>
      <c r="B834" s="2"/>
      <c r="C834" s="2"/>
      <c r="D834" s="2"/>
      <c r="E834" s="2"/>
      <c r="F834" s="76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</row>
    <row r="835" spans="1:42" ht="15.75" customHeight="1" x14ac:dyDescent="0.45">
      <c r="A835" s="2"/>
      <c r="B835" s="2"/>
      <c r="C835" s="2"/>
      <c r="D835" s="2"/>
      <c r="E835" s="2"/>
      <c r="F835" s="76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</row>
    <row r="836" spans="1:42" ht="15.75" customHeight="1" x14ac:dyDescent="0.45">
      <c r="A836" s="2"/>
      <c r="B836" s="2"/>
      <c r="C836" s="2"/>
      <c r="D836" s="2"/>
      <c r="E836" s="2"/>
      <c r="F836" s="76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</row>
    <row r="837" spans="1:42" ht="15.75" customHeight="1" x14ac:dyDescent="0.45">
      <c r="A837" s="2"/>
      <c r="B837" s="2"/>
      <c r="C837" s="2"/>
      <c r="D837" s="2"/>
      <c r="E837" s="2"/>
      <c r="F837" s="76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</row>
    <row r="838" spans="1:42" ht="15.75" customHeight="1" x14ac:dyDescent="0.45">
      <c r="A838" s="2"/>
      <c r="B838" s="2"/>
      <c r="C838" s="2"/>
      <c r="D838" s="2"/>
      <c r="E838" s="2"/>
      <c r="F838" s="76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</row>
    <row r="839" spans="1:42" ht="15.75" customHeight="1" x14ac:dyDescent="0.45">
      <c r="A839" s="2"/>
      <c r="B839" s="2"/>
      <c r="C839" s="2"/>
      <c r="D839" s="2"/>
      <c r="E839" s="2"/>
      <c r="F839" s="76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</row>
    <row r="840" spans="1:42" ht="15.75" customHeight="1" x14ac:dyDescent="0.45">
      <c r="A840" s="2"/>
      <c r="B840" s="2"/>
      <c r="C840" s="2"/>
      <c r="D840" s="2"/>
      <c r="E840" s="2"/>
      <c r="F840" s="76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</row>
    <row r="841" spans="1:42" ht="15.75" customHeight="1" x14ac:dyDescent="0.45">
      <c r="A841" s="2"/>
      <c r="B841" s="2"/>
      <c r="C841" s="2"/>
      <c r="D841" s="2"/>
      <c r="E841" s="2"/>
      <c r="F841" s="76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</row>
    <row r="842" spans="1:42" ht="15.75" customHeight="1" x14ac:dyDescent="0.45">
      <c r="A842" s="2"/>
      <c r="B842" s="2"/>
      <c r="C842" s="2"/>
      <c r="D842" s="2"/>
      <c r="E842" s="2"/>
      <c r="F842" s="76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</row>
    <row r="843" spans="1:42" ht="15.75" customHeight="1" x14ac:dyDescent="0.45">
      <c r="A843" s="2"/>
      <c r="B843" s="2"/>
      <c r="C843" s="2"/>
      <c r="D843" s="2"/>
      <c r="E843" s="2"/>
      <c r="F843" s="76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</row>
    <row r="844" spans="1:42" ht="15.75" customHeight="1" x14ac:dyDescent="0.45">
      <c r="A844" s="2"/>
      <c r="B844" s="2"/>
      <c r="C844" s="2"/>
      <c r="D844" s="2"/>
      <c r="E844" s="2"/>
      <c r="F844" s="76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</row>
    <row r="845" spans="1:42" ht="15.75" customHeight="1" x14ac:dyDescent="0.45">
      <c r="A845" s="2"/>
      <c r="B845" s="2"/>
      <c r="C845" s="2"/>
      <c r="D845" s="2"/>
      <c r="E845" s="2"/>
      <c r="F845" s="76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</row>
    <row r="846" spans="1:42" ht="15.75" customHeight="1" x14ac:dyDescent="0.45">
      <c r="A846" s="2"/>
      <c r="B846" s="2"/>
      <c r="C846" s="2"/>
      <c r="D846" s="2"/>
      <c r="E846" s="2"/>
      <c r="F846" s="76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</row>
    <row r="847" spans="1:42" ht="15.75" customHeight="1" x14ac:dyDescent="0.45">
      <c r="A847" s="2"/>
      <c r="B847" s="2"/>
      <c r="C847" s="2"/>
      <c r="D847" s="2"/>
      <c r="E847" s="2"/>
      <c r="F847" s="76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</row>
    <row r="848" spans="1:42" ht="15.75" customHeight="1" x14ac:dyDescent="0.45">
      <c r="A848" s="2"/>
      <c r="B848" s="2"/>
      <c r="C848" s="2"/>
      <c r="D848" s="2"/>
      <c r="E848" s="2"/>
      <c r="F848" s="76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</row>
    <row r="849" spans="1:42" ht="15.75" customHeight="1" x14ac:dyDescent="0.45">
      <c r="A849" s="2"/>
      <c r="B849" s="2"/>
      <c r="C849" s="2"/>
      <c r="D849" s="2"/>
      <c r="E849" s="2"/>
      <c r="F849" s="76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</row>
    <row r="850" spans="1:42" ht="15.75" customHeight="1" x14ac:dyDescent="0.45">
      <c r="A850" s="2"/>
      <c r="B850" s="2"/>
      <c r="C850" s="2"/>
      <c r="D850" s="2"/>
      <c r="E850" s="2"/>
      <c r="F850" s="76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</row>
    <row r="851" spans="1:42" ht="15.75" customHeight="1" x14ac:dyDescent="0.45">
      <c r="A851" s="2"/>
      <c r="B851" s="2"/>
      <c r="C851" s="2"/>
      <c r="D851" s="2"/>
      <c r="E851" s="2"/>
      <c r="F851" s="76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</row>
    <row r="852" spans="1:42" ht="15.75" customHeight="1" x14ac:dyDescent="0.45">
      <c r="A852" s="2"/>
      <c r="B852" s="2"/>
      <c r="C852" s="2"/>
      <c r="D852" s="2"/>
      <c r="E852" s="2"/>
      <c r="F852" s="76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</row>
    <row r="853" spans="1:42" ht="15.75" customHeight="1" x14ac:dyDescent="0.45">
      <c r="A853" s="2"/>
      <c r="B853" s="2"/>
      <c r="C853" s="2"/>
      <c r="D853" s="2"/>
      <c r="E853" s="2"/>
      <c r="F853" s="76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</row>
    <row r="854" spans="1:42" ht="15.75" customHeight="1" x14ac:dyDescent="0.45">
      <c r="A854" s="2"/>
      <c r="B854" s="2"/>
      <c r="C854" s="2"/>
      <c r="D854" s="2"/>
      <c r="E854" s="2"/>
      <c r="F854" s="76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</row>
    <row r="855" spans="1:42" ht="15.75" customHeight="1" x14ac:dyDescent="0.45">
      <c r="A855" s="2"/>
      <c r="B855" s="2"/>
      <c r="C855" s="2"/>
      <c r="D855" s="2"/>
      <c r="E855" s="2"/>
      <c r="F855" s="76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</row>
    <row r="856" spans="1:42" ht="15.75" customHeight="1" x14ac:dyDescent="0.45">
      <c r="A856" s="2"/>
      <c r="B856" s="2"/>
      <c r="C856" s="2"/>
      <c r="D856" s="2"/>
      <c r="E856" s="2"/>
      <c r="F856" s="76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</row>
    <row r="857" spans="1:42" ht="15.75" customHeight="1" x14ac:dyDescent="0.45">
      <c r="A857" s="2"/>
      <c r="B857" s="2"/>
      <c r="C857" s="2"/>
      <c r="D857" s="2"/>
      <c r="E857" s="2"/>
      <c r="F857" s="76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</row>
    <row r="858" spans="1:42" ht="15.75" customHeight="1" x14ac:dyDescent="0.45">
      <c r="A858" s="2"/>
      <c r="B858" s="2"/>
      <c r="C858" s="2"/>
      <c r="D858" s="2"/>
      <c r="E858" s="2"/>
      <c r="F858" s="76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</row>
    <row r="859" spans="1:42" ht="15.75" customHeight="1" x14ac:dyDescent="0.45">
      <c r="A859" s="2"/>
      <c r="B859" s="2"/>
      <c r="C859" s="2"/>
      <c r="D859" s="2"/>
      <c r="E859" s="2"/>
      <c r="F859" s="76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</row>
    <row r="860" spans="1:42" ht="15.75" customHeight="1" x14ac:dyDescent="0.45">
      <c r="A860" s="2"/>
      <c r="B860" s="2"/>
      <c r="C860" s="2"/>
      <c r="D860" s="2"/>
      <c r="E860" s="2"/>
      <c r="F860" s="76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</row>
    <row r="861" spans="1:42" ht="15.75" customHeight="1" x14ac:dyDescent="0.45">
      <c r="A861" s="2"/>
      <c r="B861" s="2"/>
      <c r="C861" s="2"/>
      <c r="D861" s="2"/>
      <c r="E861" s="2"/>
      <c r="F861" s="76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</row>
    <row r="862" spans="1:42" ht="15.75" customHeight="1" x14ac:dyDescent="0.45">
      <c r="A862" s="2"/>
      <c r="B862" s="2"/>
      <c r="C862" s="2"/>
      <c r="D862" s="2"/>
      <c r="E862" s="2"/>
      <c r="F862" s="76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</row>
    <row r="863" spans="1:42" ht="15.75" customHeight="1" x14ac:dyDescent="0.45">
      <c r="A863" s="2"/>
      <c r="B863" s="2"/>
      <c r="C863" s="2"/>
      <c r="D863" s="2"/>
      <c r="E863" s="2"/>
      <c r="F863" s="76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</row>
    <row r="864" spans="1:42" ht="15.75" customHeight="1" x14ac:dyDescent="0.45">
      <c r="A864" s="2"/>
      <c r="B864" s="2"/>
      <c r="C864" s="2"/>
      <c r="D864" s="2"/>
      <c r="E864" s="2"/>
      <c r="F864" s="76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</row>
    <row r="865" spans="1:42" ht="15.75" customHeight="1" x14ac:dyDescent="0.45">
      <c r="A865" s="2"/>
      <c r="B865" s="2"/>
      <c r="C865" s="2"/>
      <c r="D865" s="2"/>
      <c r="E865" s="2"/>
      <c r="F865" s="76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</row>
    <row r="866" spans="1:42" ht="15.75" customHeight="1" x14ac:dyDescent="0.45">
      <c r="A866" s="2"/>
      <c r="B866" s="2"/>
      <c r="C866" s="2"/>
      <c r="D866" s="2"/>
      <c r="E866" s="2"/>
      <c r="F866" s="76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</row>
    <row r="867" spans="1:42" ht="15.75" customHeight="1" x14ac:dyDescent="0.45">
      <c r="A867" s="2"/>
      <c r="B867" s="2"/>
      <c r="C867" s="2"/>
      <c r="D867" s="2"/>
      <c r="E867" s="2"/>
      <c r="F867" s="76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</row>
    <row r="868" spans="1:42" ht="15.75" customHeight="1" x14ac:dyDescent="0.45">
      <c r="A868" s="2"/>
      <c r="B868" s="2"/>
      <c r="C868" s="2"/>
      <c r="D868" s="2"/>
      <c r="E868" s="2"/>
      <c r="F868" s="76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</row>
    <row r="869" spans="1:42" ht="15.75" customHeight="1" x14ac:dyDescent="0.45">
      <c r="A869" s="2"/>
      <c r="B869" s="2"/>
      <c r="C869" s="2"/>
      <c r="D869" s="2"/>
      <c r="E869" s="2"/>
      <c r="F869" s="76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</row>
    <row r="870" spans="1:42" ht="15.75" customHeight="1" x14ac:dyDescent="0.45">
      <c r="A870" s="2"/>
      <c r="B870" s="2"/>
      <c r="C870" s="2"/>
      <c r="D870" s="2"/>
      <c r="E870" s="2"/>
      <c r="F870" s="76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</row>
    <row r="871" spans="1:42" ht="15.75" customHeight="1" x14ac:dyDescent="0.45">
      <c r="A871" s="2"/>
      <c r="B871" s="2"/>
      <c r="C871" s="2"/>
      <c r="D871" s="2"/>
      <c r="E871" s="2"/>
      <c r="F871" s="76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</row>
    <row r="872" spans="1:42" ht="15.75" customHeight="1" x14ac:dyDescent="0.45">
      <c r="A872" s="2"/>
      <c r="B872" s="2"/>
      <c r="C872" s="2"/>
      <c r="D872" s="2"/>
      <c r="E872" s="2"/>
      <c r="F872" s="76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</row>
    <row r="873" spans="1:42" ht="15.75" customHeight="1" x14ac:dyDescent="0.45">
      <c r="A873" s="2"/>
      <c r="B873" s="2"/>
      <c r="C873" s="2"/>
      <c r="D873" s="2"/>
      <c r="E873" s="2"/>
      <c r="F873" s="76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</row>
    <row r="874" spans="1:42" ht="15.75" customHeight="1" x14ac:dyDescent="0.45">
      <c r="A874" s="2"/>
      <c r="B874" s="2"/>
      <c r="C874" s="2"/>
      <c r="D874" s="2"/>
      <c r="E874" s="2"/>
      <c r="F874" s="76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</row>
    <row r="875" spans="1:42" ht="15.75" customHeight="1" x14ac:dyDescent="0.45">
      <c r="A875" s="2"/>
      <c r="B875" s="2"/>
      <c r="C875" s="2"/>
      <c r="D875" s="2"/>
      <c r="E875" s="2"/>
      <c r="F875" s="76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</row>
    <row r="876" spans="1:42" ht="15.75" customHeight="1" x14ac:dyDescent="0.45">
      <c r="A876" s="2"/>
      <c r="B876" s="2"/>
      <c r="C876" s="2"/>
      <c r="D876" s="2"/>
      <c r="E876" s="2"/>
      <c r="F876" s="76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</row>
    <row r="877" spans="1:42" ht="15.75" customHeight="1" x14ac:dyDescent="0.45">
      <c r="A877" s="2"/>
      <c r="B877" s="2"/>
      <c r="C877" s="2"/>
      <c r="D877" s="2"/>
      <c r="E877" s="2"/>
      <c r="F877" s="76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</row>
    <row r="878" spans="1:42" ht="15.75" customHeight="1" x14ac:dyDescent="0.45">
      <c r="A878" s="2"/>
      <c r="B878" s="2"/>
      <c r="C878" s="2"/>
      <c r="D878" s="2"/>
      <c r="E878" s="2"/>
      <c r="F878" s="76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</row>
    <row r="879" spans="1:42" ht="15.75" customHeight="1" x14ac:dyDescent="0.45">
      <c r="A879" s="2"/>
      <c r="B879" s="2"/>
      <c r="C879" s="2"/>
      <c r="D879" s="2"/>
      <c r="E879" s="2"/>
      <c r="F879" s="76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</row>
    <row r="880" spans="1:42" ht="15.75" customHeight="1" x14ac:dyDescent="0.45">
      <c r="A880" s="2"/>
      <c r="B880" s="2"/>
      <c r="C880" s="2"/>
      <c r="D880" s="2"/>
      <c r="E880" s="2"/>
      <c r="F880" s="76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</row>
    <row r="881" spans="1:42" ht="15.75" customHeight="1" x14ac:dyDescent="0.45">
      <c r="A881" s="2"/>
      <c r="B881" s="2"/>
      <c r="C881" s="2"/>
      <c r="D881" s="2"/>
      <c r="E881" s="2"/>
      <c r="F881" s="76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</row>
    <row r="882" spans="1:42" ht="15.75" customHeight="1" x14ac:dyDescent="0.45">
      <c r="A882" s="2"/>
      <c r="B882" s="2"/>
      <c r="C882" s="2"/>
      <c r="D882" s="2"/>
      <c r="E882" s="2"/>
      <c r="F882" s="76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</row>
    <row r="883" spans="1:42" ht="15.75" customHeight="1" x14ac:dyDescent="0.45">
      <c r="A883" s="2"/>
      <c r="B883" s="2"/>
      <c r="C883" s="2"/>
      <c r="D883" s="2"/>
      <c r="E883" s="2"/>
      <c r="F883" s="76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</row>
    <row r="884" spans="1:42" ht="15.75" customHeight="1" x14ac:dyDescent="0.45">
      <c r="A884" s="2"/>
      <c r="B884" s="2"/>
      <c r="C884" s="2"/>
      <c r="D884" s="2"/>
      <c r="E884" s="2"/>
      <c r="F884" s="76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</row>
    <row r="885" spans="1:42" ht="15.75" customHeight="1" x14ac:dyDescent="0.45">
      <c r="A885" s="2"/>
      <c r="B885" s="2"/>
      <c r="C885" s="2"/>
      <c r="D885" s="2"/>
      <c r="E885" s="2"/>
      <c r="F885" s="76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</row>
    <row r="886" spans="1:42" ht="15.75" customHeight="1" x14ac:dyDescent="0.45">
      <c r="A886" s="2"/>
      <c r="B886" s="2"/>
      <c r="C886" s="2"/>
      <c r="D886" s="2"/>
      <c r="E886" s="2"/>
      <c r="F886" s="76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</row>
    <row r="887" spans="1:42" ht="15.75" customHeight="1" x14ac:dyDescent="0.45">
      <c r="A887" s="2"/>
      <c r="B887" s="2"/>
      <c r="C887" s="2"/>
      <c r="D887" s="2"/>
      <c r="E887" s="2"/>
      <c r="F887" s="76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</row>
    <row r="888" spans="1:42" ht="15.75" customHeight="1" x14ac:dyDescent="0.45">
      <c r="A888" s="2"/>
      <c r="B888" s="2"/>
      <c r="C888" s="2"/>
      <c r="D888" s="2"/>
      <c r="E888" s="2"/>
      <c r="F888" s="76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</row>
    <row r="889" spans="1:42" ht="15.75" customHeight="1" x14ac:dyDescent="0.45">
      <c r="A889" s="2"/>
      <c r="B889" s="2"/>
      <c r="C889" s="2"/>
      <c r="D889" s="2"/>
      <c r="E889" s="2"/>
      <c r="F889" s="76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</row>
    <row r="890" spans="1:42" ht="15.75" customHeight="1" x14ac:dyDescent="0.45">
      <c r="A890" s="2"/>
      <c r="B890" s="2"/>
      <c r="C890" s="2"/>
      <c r="D890" s="2"/>
      <c r="E890" s="2"/>
      <c r="F890" s="76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</row>
    <row r="891" spans="1:42" ht="15.75" customHeight="1" x14ac:dyDescent="0.45">
      <c r="A891" s="2"/>
      <c r="B891" s="2"/>
      <c r="C891" s="2"/>
      <c r="D891" s="2"/>
      <c r="E891" s="2"/>
      <c r="F891" s="76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</row>
    <row r="892" spans="1:42" ht="15.75" customHeight="1" x14ac:dyDescent="0.45">
      <c r="A892" s="2"/>
      <c r="B892" s="2"/>
      <c r="C892" s="2"/>
      <c r="D892" s="2"/>
      <c r="E892" s="2"/>
      <c r="F892" s="76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</row>
    <row r="893" spans="1:42" ht="15.75" customHeight="1" x14ac:dyDescent="0.45">
      <c r="A893" s="2"/>
      <c r="B893" s="2"/>
      <c r="C893" s="2"/>
      <c r="D893" s="2"/>
      <c r="E893" s="2"/>
      <c r="F893" s="76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</row>
    <row r="894" spans="1:42" ht="15.75" customHeight="1" x14ac:dyDescent="0.45">
      <c r="A894" s="2"/>
      <c r="B894" s="2"/>
      <c r="C894" s="2"/>
      <c r="D894" s="2"/>
      <c r="E894" s="2"/>
      <c r="F894" s="76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</row>
    <row r="895" spans="1:42" ht="15.75" customHeight="1" x14ac:dyDescent="0.45">
      <c r="A895" s="2"/>
      <c r="B895" s="2"/>
      <c r="C895" s="2"/>
      <c r="D895" s="2"/>
      <c r="E895" s="2"/>
      <c r="F895" s="76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</row>
    <row r="896" spans="1:42" ht="15.75" customHeight="1" x14ac:dyDescent="0.45">
      <c r="A896" s="2"/>
      <c r="B896" s="2"/>
      <c r="C896" s="2"/>
      <c r="D896" s="2"/>
      <c r="E896" s="2"/>
      <c r="F896" s="76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</row>
    <row r="897" spans="1:42" ht="15.75" customHeight="1" x14ac:dyDescent="0.45">
      <c r="A897" s="2"/>
      <c r="B897" s="2"/>
      <c r="C897" s="2"/>
      <c r="D897" s="2"/>
      <c r="E897" s="2"/>
      <c r="F897" s="76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</row>
    <row r="898" spans="1:42" ht="15.75" customHeight="1" x14ac:dyDescent="0.45">
      <c r="A898" s="2"/>
      <c r="B898" s="2"/>
      <c r="C898" s="2"/>
      <c r="D898" s="2"/>
      <c r="E898" s="2"/>
      <c r="F898" s="76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</row>
    <row r="899" spans="1:42" ht="15.75" customHeight="1" x14ac:dyDescent="0.45">
      <c r="A899" s="2"/>
      <c r="B899" s="2"/>
      <c r="C899" s="2"/>
      <c r="D899" s="2"/>
      <c r="E899" s="2"/>
      <c r="F899" s="76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</row>
    <row r="900" spans="1:42" ht="15.75" customHeight="1" x14ac:dyDescent="0.45">
      <c r="A900" s="2"/>
      <c r="B900" s="2"/>
      <c r="C900" s="2"/>
      <c r="D900" s="2"/>
      <c r="E900" s="2"/>
      <c r="F900" s="76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</row>
    <row r="901" spans="1:42" ht="15.75" customHeight="1" x14ac:dyDescent="0.45">
      <c r="A901" s="2"/>
      <c r="B901" s="2"/>
      <c r="C901" s="2"/>
      <c r="D901" s="2"/>
      <c r="E901" s="2"/>
      <c r="F901" s="76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</row>
    <row r="902" spans="1:42" ht="15.75" customHeight="1" x14ac:dyDescent="0.45">
      <c r="A902" s="2"/>
      <c r="B902" s="2"/>
      <c r="C902" s="2"/>
      <c r="D902" s="2"/>
      <c r="E902" s="2"/>
      <c r="F902" s="76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</row>
    <row r="903" spans="1:42" ht="15.75" customHeight="1" x14ac:dyDescent="0.45">
      <c r="A903" s="2"/>
      <c r="B903" s="2"/>
      <c r="C903" s="2"/>
      <c r="D903" s="2"/>
      <c r="E903" s="2"/>
      <c r="F903" s="76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</row>
    <row r="904" spans="1:42" ht="15.75" customHeight="1" x14ac:dyDescent="0.45">
      <c r="A904" s="2"/>
      <c r="B904" s="2"/>
      <c r="C904" s="2"/>
      <c r="D904" s="2"/>
      <c r="E904" s="2"/>
      <c r="F904" s="76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</row>
    <row r="905" spans="1:42" ht="15.75" customHeight="1" x14ac:dyDescent="0.45">
      <c r="A905" s="2"/>
      <c r="B905" s="2"/>
      <c r="C905" s="2"/>
      <c r="D905" s="2"/>
      <c r="E905" s="2"/>
      <c r="F905" s="76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</row>
    <row r="906" spans="1:42" ht="15.75" customHeight="1" x14ac:dyDescent="0.45">
      <c r="A906" s="2"/>
      <c r="B906" s="2"/>
      <c r="C906" s="2"/>
      <c r="D906" s="2"/>
      <c r="E906" s="2"/>
      <c r="F906" s="76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</row>
    <row r="907" spans="1:42" ht="15.75" customHeight="1" x14ac:dyDescent="0.45">
      <c r="A907" s="2"/>
      <c r="B907" s="2"/>
      <c r="C907" s="2"/>
      <c r="D907" s="2"/>
      <c r="E907" s="2"/>
      <c r="F907" s="76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</row>
    <row r="908" spans="1:42" ht="15.75" customHeight="1" x14ac:dyDescent="0.45">
      <c r="A908" s="2"/>
      <c r="B908" s="2"/>
      <c r="C908" s="2"/>
      <c r="D908" s="2"/>
      <c r="E908" s="2"/>
      <c r="F908" s="76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</row>
    <row r="909" spans="1:42" ht="15.75" customHeight="1" x14ac:dyDescent="0.45">
      <c r="A909" s="2"/>
      <c r="B909" s="2"/>
      <c r="C909" s="2"/>
      <c r="D909" s="2"/>
      <c r="E909" s="2"/>
      <c r="F909" s="76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</row>
    <row r="910" spans="1:42" ht="15.75" customHeight="1" x14ac:dyDescent="0.45">
      <c r="A910" s="2"/>
      <c r="B910" s="2"/>
      <c r="C910" s="2"/>
      <c r="D910" s="2"/>
      <c r="E910" s="2"/>
      <c r="F910" s="76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</row>
    <row r="911" spans="1:42" ht="15.75" customHeight="1" x14ac:dyDescent="0.45">
      <c r="A911" s="2"/>
      <c r="B911" s="2"/>
      <c r="C911" s="2"/>
      <c r="D911" s="2"/>
      <c r="E911" s="2"/>
      <c r="F911" s="76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</row>
    <row r="912" spans="1:42" ht="15.75" customHeight="1" x14ac:dyDescent="0.45">
      <c r="A912" s="2"/>
      <c r="B912" s="2"/>
      <c r="C912" s="2"/>
      <c r="D912" s="2"/>
      <c r="E912" s="2"/>
      <c r="F912" s="76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</row>
    <row r="913" spans="1:42" ht="15.75" customHeight="1" x14ac:dyDescent="0.45">
      <c r="A913" s="2"/>
      <c r="B913" s="2"/>
      <c r="C913" s="2"/>
      <c r="D913" s="2"/>
      <c r="E913" s="2"/>
      <c r="F913" s="76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</row>
    <row r="914" spans="1:42" ht="15.75" customHeight="1" x14ac:dyDescent="0.45">
      <c r="A914" s="2"/>
      <c r="B914" s="2"/>
      <c r="C914" s="2"/>
      <c r="D914" s="2"/>
      <c r="E914" s="2"/>
      <c r="F914" s="76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</row>
    <row r="915" spans="1:42" ht="15.75" customHeight="1" x14ac:dyDescent="0.45">
      <c r="A915" s="2"/>
      <c r="B915" s="2"/>
      <c r="C915" s="2"/>
      <c r="D915" s="2"/>
      <c r="E915" s="2"/>
      <c r="F915" s="76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</row>
    <row r="916" spans="1:42" ht="15.75" customHeight="1" x14ac:dyDescent="0.45">
      <c r="A916" s="2"/>
      <c r="B916" s="2"/>
      <c r="C916" s="2"/>
      <c r="D916" s="2"/>
      <c r="E916" s="2"/>
      <c r="F916" s="76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</row>
    <row r="917" spans="1:42" ht="15.75" customHeight="1" x14ac:dyDescent="0.45">
      <c r="A917" s="2"/>
      <c r="B917" s="2"/>
      <c r="C917" s="2"/>
      <c r="D917" s="2"/>
      <c r="E917" s="2"/>
      <c r="F917" s="76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</row>
    <row r="918" spans="1:42" ht="15.75" customHeight="1" x14ac:dyDescent="0.45">
      <c r="A918" s="2"/>
      <c r="B918" s="2"/>
      <c r="C918" s="2"/>
      <c r="D918" s="2"/>
      <c r="E918" s="2"/>
      <c r="F918" s="76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</row>
    <row r="919" spans="1:42" ht="15.75" customHeight="1" x14ac:dyDescent="0.45">
      <c r="A919" s="2"/>
      <c r="B919" s="2"/>
      <c r="C919" s="2"/>
      <c r="D919" s="2"/>
      <c r="E919" s="2"/>
      <c r="F919" s="76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</row>
    <row r="920" spans="1:42" ht="15.75" customHeight="1" x14ac:dyDescent="0.45">
      <c r="A920" s="2"/>
      <c r="B920" s="2"/>
      <c r="C920" s="2"/>
      <c r="D920" s="2"/>
      <c r="E920" s="2"/>
      <c r="F920" s="76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</row>
    <row r="921" spans="1:42" ht="15.75" customHeight="1" x14ac:dyDescent="0.45">
      <c r="A921" s="2"/>
      <c r="B921" s="2"/>
      <c r="C921" s="2"/>
      <c r="D921" s="2"/>
      <c r="E921" s="2"/>
      <c r="F921" s="76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</row>
    <row r="922" spans="1:42" ht="15.75" customHeight="1" x14ac:dyDescent="0.45">
      <c r="A922" s="2"/>
      <c r="B922" s="2"/>
      <c r="C922" s="2"/>
      <c r="D922" s="2"/>
      <c r="E922" s="2"/>
      <c r="F922" s="76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</row>
    <row r="923" spans="1:42" ht="15.75" customHeight="1" x14ac:dyDescent="0.45">
      <c r="A923" s="2"/>
      <c r="B923" s="2"/>
      <c r="C923" s="2"/>
      <c r="D923" s="2"/>
      <c r="E923" s="2"/>
      <c r="F923" s="76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</row>
    <row r="924" spans="1:42" ht="15.75" customHeight="1" x14ac:dyDescent="0.45">
      <c r="A924" s="2"/>
      <c r="B924" s="2"/>
      <c r="C924" s="2"/>
      <c r="D924" s="2"/>
      <c r="E924" s="2"/>
      <c r="F924" s="76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</row>
    <row r="925" spans="1:42" ht="15.75" customHeight="1" x14ac:dyDescent="0.45">
      <c r="A925" s="2"/>
      <c r="B925" s="2"/>
      <c r="C925" s="2"/>
      <c r="D925" s="2"/>
      <c r="E925" s="2"/>
      <c r="F925" s="76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</row>
    <row r="926" spans="1:42" ht="15.75" customHeight="1" x14ac:dyDescent="0.45">
      <c r="A926" s="2"/>
      <c r="B926" s="2"/>
      <c r="C926" s="2"/>
      <c r="D926" s="2"/>
      <c r="E926" s="2"/>
      <c r="F926" s="76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</row>
    <row r="927" spans="1:42" ht="15.75" customHeight="1" x14ac:dyDescent="0.45">
      <c r="A927" s="2"/>
      <c r="B927" s="2"/>
      <c r="C927" s="2"/>
      <c r="D927" s="2"/>
      <c r="E927" s="2"/>
      <c r="F927" s="76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</row>
    <row r="928" spans="1:42" ht="15.75" customHeight="1" x14ac:dyDescent="0.45">
      <c r="A928" s="2"/>
      <c r="B928" s="2"/>
      <c r="C928" s="2"/>
      <c r="D928" s="2"/>
      <c r="E928" s="2"/>
      <c r="F928" s="76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</row>
    <row r="929" spans="1:42" ht="15.75" customHeight="1" x14ac:dyDescent="0.45">
      <c r="A929" s="2"/>
      <c r="B929" s="2"/>
      <c r="C929" s="2"/>
      <c r="D929" s="2"/>
      <c r="E929" s="2"/>
      <c r="F929" s="76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</row>
    <row r="930" spans="1:42" ht="15.75" customHeight="1" x14ac:dyDescent="0.45">
      <c r="A930" s="2"/>
      <c r="B930" s="2"/>
      <c r="C930" s="2"/>
      <c r="D930" s="2"/>
      <c r="E930" s="2"/>
      <c r="F930" s="76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</row>
    <row r="931" spans="1:42" ht="15.75" customHeight="1" x14ac:dyDescent="0.45">
      <c r="A931" s="2"/>
      <c r="B931" s="2"/>
      <c r="C931" s="2"/>
      <c r="D931" s="2"/>
      <c r="E931" s="2"/>
      <c r="F931" s="76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</row>
    <row r="932" spans="1:42" ht="15.75" customHeight="1" x14ac:dyDescent="0.45">
      <c r="A932" s="2"/>
      <c r="B932" s="2"/>
      <c r="C932" s="2"/>
      <c r="D932" s="2"/>
      <c r="E932" s="2"/>
      <c r="F932" s="76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</row>
    <row r="933" spans="1:42" ht="15.75" customHeight="1" x14ac:dyDescent="0.45">
      <c r="A933" s="2"/>
      <c r="B933" s="2"/>
      <c r="C933" s="2"/>
      <c r="D933" s="2"/>
      <c r="E933" s="2"/>
      <c r="F933" s="76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</row>
    <row r="934" spans="1:42" ht="15.75" customHeight="1" x14ac:dyDescent="0.45">
      <c r="A934" s="2"/>
      <c r="B934" s="2"/>
      <c r="C934" s="2"/>
      <c r="D934" s="2"/>
      <c r="E934" s="2"/>
      <c r="F934" s="76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</row>
    <row r="935" spans="1:42" ht="15.75" customHeight="1" x14ac:dyDescent="0.45">
      <c r="A935" s="2"/>
      <c r="B935" s="2"/>
      <c r="C935" s="2"/>
      <c r="D935" s="2"/>
      <c r="E935" s="2"/>
      <c r="F935" s="76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</row>
    <row r="936" spans="1:42" ht="15.75" customHeight="1" x14ac:dyDescent="0.45">
      <c r="A936" s="2"/>
      <c r="B936" s="2"/>
      <c r="C936" s="2"/>
      <c r="D936" s="2"/>
      <c r="E936" s="2"/>
      <c r="F936" s="76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</row>
    <row r="937" spans="1:42" ht="15.75" customHeight="1" x14ac:dyDescent="0.45">
      <c r="A937" s="2"/>
      <c r="B937" s="2"/>
      <c r="C937" s="2"/>
      <c r="D937" s="2"/>
      <c r="E937" s="2"/>
      <c r="F937" s="76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</row>
    <row r="938" spans="1:42" ht="15.75" customHeight="1" x14ac:dyDescent="0.45">
      <c r="A938" s="2"/>
      <c r="B938" s="2"/>
      <c r="C938" s="2"/>
      <c r="D938" s="2"/>
      <c r="E938" s="2"/>
      <c r="F938" s="76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</row>
    <row r="939" spans="1:42" ht="15.75" customHeight="1" x14ac:dyDescent="0.45">
      <c r="A939" s="2"/>
      <c r="B939" s="2"/>
      <c r="C939" s="2"/>
      <c r="D939" s="2"/>
      <c r="E939" s="2"/>
      <c r="F939" s="76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</row>
    <row r="940" spans="1:42" ht="15.75" customHeight="1" x14ac:dyDescent="0.45">
      <c r="A940" s="2"/>
      <c r="B940" s="2"/>
      <c r="C940" s="2"/>
      <c r="D940" s="2"/>
      <c r="E940" s="2"/>
      <c r="F940" s="76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</row>
    <row r="941" spans="1:42" ht="15.75" customHeight="1" x14ac:dyDescent="0.45">
      <c r="A941" s="2"/>
      <c r="B941" s="2"/>
      <c r="C941" s="2"/>
      <c r="D941" s="2"/>
      <c r="E941" s="2"/>
      <c r="F941" s="76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</row>
    <row r="942" spans="1:42" ht="15.75" customHeight="1" x14ac:dyDescent="0.45">
      <c r="A942" s="2"/>
      <c r="B942" s="2"/>
      <c r="C942" s="2"/>
      <c r="D942" s="2"/>
      <c r="E942" s="2"/>
      <c r="F942" s="76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</row>
    <row r="943" spans="1:42" ht="15.75" customHeight="1" x14ac:dyDescent="0.45">
      <c r="A943" s="2"/>
      <c r="B943" s="2"/>
      <c r="C943" s="2"/>
      <c r="D943" s="2"/>
      <c r="E943" s="2"/>
      <c r="F943" s="76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</row>
    <row r="944" spans="1:42" ht="15.75" customHeight="1" x14ac:dyDescent="0.45">
      <c r="A944" s="2"/>
      <c r="B944" s="2"/>
      <c r="C944" s="2"/>
      <c r="D944" s="2"/>
      <c r="E944" s="2"/>
      <c r="F944" s="76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</row>
    <row r="945" spans="1:42" ht="15.75" customHeight="1" x14ac:dyDescent="0.45">
      <c r="A945" s="2"/>
      <c r="B945" s="2"/>
      <c r="C945" s="2"/>
      <c r="D945" s="2"/>
      <c r="E945" s="2"/>
      <c r="F945" s="76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</row>
    <row r="946" spans="1:42" ht="15.75" customHeight="1" x14ac:dyDescent="0.45">
      <c r="A946" s="2"/>
      <c r="B946" s="2"/>
      <c r="C946" s="2"/>
      <c r="D946" s="2"/>
      <c r="E946" s="2"/>
      <c r="F946" s="76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</row>
    <row r="947" spans="1:42" ht="15.75" customHeight="1" x14ac:dyDescent="0.45">
      <c r="A947" s="2"/>
      <c r="B947" s="2"/>
      <c r="C947" s="2"/>
      <c r="D947" s="2"/>
      <c r="E947" s="2"/>
      <c r="F947" s="76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</row>
    <row r="948" spans="1:42" ht="15.75" customHeight="1" x14ac:dyDescent="0.45">
      <c r="A948" s="2"/>
      <c r="B948" s="2"/>
      <c r="C948" s="2"/>
      <c r="D948" s="2"/>
      <c r="E948" s="2"/>
      <c r="F948" s="76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</row>
    <row r="949" spans="1:42" ht="15.75" customHeight="1" x14ac:dyDescent="0.45">
      <c r="A949" s="2"/>
      <c r="B949" s="2"/>
      <c r="C949" s="2"/>
      <c r="D949" s="2"/>
      <c r="E949" s="2"/>
      <c r="F949" s="76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</row>
    <row r="950" spans="1:42" ht="15.75" customHeight="1" x14ac:dyDescent="0.45">
      <c r="A950" s="2"/>
      <c r="B950" s="2"/>
      <c r="C950" s="2"/>
      <c r="D950" s="2"/>
      <c r="E950" s="2"/>
      <c r="F950" s="76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</row>
    <row r="951" spans="1:42" ht="15.75" customHeight="1" x14ac:dyDescent="0.45">
      <c r="A951" s="2"/>
      <c r="B951" s="2"/>
      <c r="C951" s="2"/>
      <c r="D951" s="2"/>
      <c r="E951" s="2"/>
      <c r="F951" s="76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</row>
    <row r="952" spans="1:42" ht="15.75" customHeight="1" x14ac:dyDescent="0.45">
      <c r="A952" s="2"/>
      <c r="B952" s="2"/>
      <c r="C952" s="2"/>
      <c r="D952" s="2"/>
      <c r="E952" s="2"/>
      <c r="F952" s="76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</row>
    <row r="953" spans="1:42" ht="15.75" customHeight="1" x14ac:dyDescent="0.45">
      <c r="A953" s="2"/>
      <c r="B953" s="2"/>
      <c r="C953" s="2"/>
      <c r="D953" s="2"/>
      <c r="E953" s="2"/>
      <c r="F953" s="76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</row>
    <row r="954" spans="1:42" ht="15.75" customHeight="1" x14ac:dyDescent="0.45">
      <c r="A954" s="2"/>
      <c r="B954" s="2"/>
      <c r="C954" s="2"/>
      <c r="D954" s="2"/>
      <c r="E954" s="2"/>
      <c r="F954" s="76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</row>
    <row r="955" spans="1:42" ht="15.75" customHeight="1" x14ac:dyDescent="0.45">
      <c r="A955" s="2"/>
      <c r="B955" s="2"/>
      <c r="C955" s="2"/>
      <c r="D955" s="2"/>
      <c r="E955" s="2"/>
      <c r="F955" s="76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</row>
    <row r="956" spans="1:42" ht="15.75" customHeight="1" x14ac:dyDescent="0.45">
      <c r="A956" s="2"/>
      <c r="B956" s="2"/>
      <c r="C956" s="2"/>
      <c r="D956" s="2"/>
      <c r="E956" s="2"/>
      <c r="F956" s="76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</row>
    <row r="957" spans="1:42" ht="15.75" customHeight="1" x14ac:dyDescent="0.45">
      <c r="A957" s="2"/>
      <c r="B957" s="2"/>
      <c r="C957" s="2"/>
      <c r="D957" s="2"/>
      <c r="E957" s="2"/>
      <c r="F957" s="76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</row>
    <row r="958" spans="1:42" ht="15.75" customHeight="1" x14ac:dyDescent="0.45">
      <c r="A958" s="2"/>
      <c r="B958" s="2"/>
      <c r="C958" s="2"/>
      <c r="D958" s="2"/>
      <c r="E958" s="2"/>
      <c r="F958" s="76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</row>
    <row r="959" spans="1:42" ht="15.75" customHeight="1" x14ac:dyDescent="0.45">
      <c r="A959" s="2"/>
      <c r="B959" s="2"/>
      <c r="C959" s="2"/>
      <c r="D959" s="2"/>
      <c r="E959" s="2"/>
      <c r="F959" s="76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</row>
    <row r="960" spans="1:42" ht="15.75" customHeight="1" x14ac:dyDescent="0.45">
      <c r="A960" s="2"/>
      <c r="B960" s="2"/>
      <c r="C960" s="2"/>
      <c r="D960" s="2"/>
      <c r="E960" s="2"/>
      <c r="F960" s="76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</row>
    <row r="961" spans="1:42" ht="15.75" customHeight="1" x14ac:dyDescent="0.45">
      <c r="A961" s="2"/>
      <c r="B961" s="2"/>
      <c r="C961" s="2"/>
      <c r="D961" s="2"/>
      <c r="E961" s="2"/>
      <c r="F961" s="76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</row>
    <row r="962" spans="1:42" ht="15.75" customHeight="1" x14ac:dyDescent="0.45">
      <c r="A962" s="2"/>
      <c r="B962" s="2"/>
      <c r="C962" s="2"/>
      <c r="D962" s="2"/>
      <c r="E962" s="2"/>
      <c r="F962" s="76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</row>
    <row r="963" spans="1:42" ht="15.75" customHeight="1" x14ac:dyDescent="0.45">
      <c r="A963" s="2"/>
      <c r="B963" s="2"/>
      <c r="C963" s="2"/>
      <c r="D963" s="2"/>
      <c r="E963" s="2"/>
      <c r="F963" s="76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</row>
    <row r="964" spans="1:42" ht="15.75" customHeight="1" x14ac:dyDescent="0.45">
      <c r="A964" s="2"/>
      <c r="B964" s="2"/>
      <c r="C964" s="2"/>
      <c r="D964" s="2"/>
      <c r="E964" s="2"/>
      <c r="F964" s="76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</row>
    <row r="965" spans="1:42" ht="15.75" customHeight="1" x14ac:dyDescent="0.45">
      <c r="A965" s="2"/>
      <c r="B965" s="2"/>
      <c r="C965" s="2"/>
      <c r="D965" s="2"/>
      <c r="E965" s="2"/>
      <c r="F965" s="76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</row>
    <row r="966" spans="1:42" ht="15.75" customHeight="1" x14ac:dyDescent="0.45">
      <c r="A966" s="2"/>
      <c r="B966" s="2"/>
      <c r="C966" s="2"/>
      <c r="D966" s="2"/>
      <c r="E966" s="2"/>
      <c r="F966" s="76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</row>
    <row r="967" spans="1:42" ht="15.75" customHeight="1" x14ac:dyDescent="0.45">
      <c r="A967" s="2"/>
      <c r="B967" s="2"/>
      <c r="C967" s="2"/>
      <c r="D967" s="2"/>
      <c r="E967" s="2"/>
      <c r="F967" s="76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</row>
    <row r="968" spans="1:42" ht="15.75" customHeight="1" x14ac:dyDescent="0.45">
      <c r="A968" s="2"/>
      <c r="B968" s="2"/>
      <c r="C968" s="2"/>
      <c r="D968" s="2"/>
      <c r="E968" s="2"/>
      <c r="F968" s="76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</row>
    <row r="969" spans="1:42" ht="15.75" customHeight="1" x14ac:dyDescent="0.45">
      <c r="A969" s="2"/>
      <c r="B969" s="2"/>
      <c r="C969" s="2"/>
      <c r="D969" s="2"/>
      <c r="E969" s="2"/>
      <c r="F969" s="76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</row>
    <row r="970" spans="1:42" ht="15.75" customHeight="1" x14ac:dyDescent="0.45">
      <c r="A970" s="2"/>
      <c r="B970" s="2"/>
      <c r="C970" s="2"/>
      <c r="D970" s="2"/>
      <c r="E970" s="2"/>
      <c r="F970" s="76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</row>
    <row r="971" spans="1:42" ht="15.75" customHeight="1" x14ac:dyDescent="0.45">
      <c r="A971" s="2"/>
      <c r="B971" s="2"/>
      <c r="C971" s="2"/>
      <c r="D971" s="2"/>
      <c r="E971" s="2"/>
      <c r="F971" s="76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</row>
    <row r="972" spans="1:42" ht="15.75" customHeight="1" x14ac:dyDescent="0.45">
      <c r="A972" s="2"/>
      <c r="B972" s="2"/>
      <c r="C972" s="2"/>
      <c r="D972" s="2"/>
      <c r="E972" s="2"/>
      <c r="F972" s="76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</row>
    <row r="973" spans="1:42" ht="15.75" customHeight="1" x14ac:dyDescent="0.45">
      <c r="A973" s="2"/>
      <c r="B973" s="2"/>
      <c r="C973" s="2"/>
      <c r="D973" s="2"/>
      <c r="E973" s="2"/>
      <c r="F973" s="76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</row>
    <row r="974" spans="1:42" ht="15.75" customHeight="1" x14ac:dyDescent="0.45">
      <c r="A974" s="2"/>
      <c r="B974" s="2"/>
      <c r="C974" s="2"/>
      <c r="D974" s="2"/>
      <c r="E974" s="2"/>
      <c r="F974" s="76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</row>
    <row r="975" spans="1:42" ht="15.75" customHeight="1" x14ac:dyDescent="0.45">
      <c r="A975" s="2"/>
      <c r="B975" s="2"/>
      <c r="C975" s="2"/>
      <c r="D975" s="2"/>
      <c r="E975" s="2"/>
      <c r="F975" s="76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</row>
    <row r="976" spans="1:42" ht="15.75" customHeight="1" x14ac:dyDescent="0.45">
      <c r="A976" s="2"/>
      <c r="B976" s="2"/>
      <c r="C976" s="2"/>
      <c r="D976" s="2"/>
      <c r="E976" s="2"/>
      <c r="F976" s="76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</row>
    <row r="977" spans="1:42" ht="15.75" customHeight="1" x14ac:dyDescent="0.45">
      <c r="A977" s="2"/>
      <c r="B977" s="2"/>
      <c r="C977" s="2"/>
      <c r="D977" s="2"/>
      <c r="E977" s="2"/>
      <c r="F977" s="76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</row>
    <row r="978" spans="1:42" ht="15.75" customHeight="1" x14ac:dyDescent="0.45">
      <c r="A978" s="2"/>
      <c r="B978" s="2"/>
      <c r="C978" s="2"/>
      <c r="D978" s="2"/>
      <c r="E978" s="2"/>
      <c r="F978" s="76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</row>
    <row r="979" spans="1:42" ht="15.75" customHeight="1" x14ac:dyDescent="0.45">
      <c r="A979" s="2"/>
      <c r="B979" s="2"/>
      <c r="C979" s="2"/>
      <c r="D979" s="2"/>
      <c r="E979" s="2"/>
      <c r="F979" s="76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</row>
    <row r="980" spans="1:42" ht="15.75" customHeight="1" x14ac:dyDescent="0.45">
      <c r="A980" s="2"/>
      <c r="B980" s="2"/>
      <c r="C980" s="2"/>
      <c r="D980" s="2"/>
      <c r="E980" s="2"/>
      <c r="F980" s="76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</row>
    <row r="981" spans="1:42" ht="15.75" customHeight="1" x14ac:dyDescent="0.45">
      <c r="A981" s="2"/>
      <c r="B981" s="2"/>
      <c r="C981" s="2"/>
      <c r="D981" s="2"/>
      <c r="E981" s="2"/>
      <c r="F981" s="76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</row>
    <row r="982" spans="1:42" ht="15.75" customHeight="1" x14ac:dyDescent="0.45">
      <c r="A982" s="2"/>
      <c r="B982" s="2"/>
      <c r="C982" s="2"/>
      <c r="D982" s="2"/>
      <c r="E982" s="2"/>
      <c r="F982" s="76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</row>
    <row r="983" spans="1:42" ht="15.75" customHeight="1" x14ac:dyDescent="0.45">
      <c r="A983" s="2"/>
      <c r="B983" s="2"/>
      <c r="C983" s="2"/>
      <c r="D983" s="2"/>
      <c r="E983" s="2"/>
      <c r="F983" s="76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</row>
    <row r="984" spans="1:42" ht="15.75" customHeight="1" x14ac:dyDescent="0.45">
      <c r="A984" s="2"/>
      <c r="B984" s="2"/>
      <c r="C984" s="2"/>
      <c r="D984" s="2"/>
      <c r="E984" s="2"/>
      <c r="F984" s="76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</row>
    <row r="985" spans="1:42" ht="15.75" customHeight="1" x14ac:dyDescent="0.45">
      <c r="A985" s="2"/>
      <c r="B985" s="2"/>
      <c r="C985" s="2"/>
      <c r="D985" s="2"/>
      <c r="E985" s="2"/>
      <c r="F985" s="76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</row>
    <row r="986" spans="1:42" ht="15.75" customHeight="1" x14ac:dyDescent="0.45">
      <c r="A986" s="2"/>
      <c r="B986" s="2"/>
      <c r="C986" s="2"/>
      <c r="D986" s="2"/>
      <c r="E986" s="2"/>
      <c r="F986" s="76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</row>
    <row r="987" spans="1:42" ht="15.75" customHeight="1" x14ac:dyDescent="0.45">
      <c r="A987" s="2"/>
      <c r="B987" s="2"/>
      <c r="C987" s="2"/>
      <c r="D987" s="2"/>
      <c r="E987" s="2"/>
      <c r="F987" s="76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</row>
    <row r="988" spans="1:42" ht="15.75" customHeight="1" x14ac:dyDescent="0.45">
      <c r="A988" s="2"/>
      <c r="B988" s="2"/>
      <c r="C988" s="2"/>
      <c r="D988" s="2"/>
      <c r="E988" s="2"/>
      <c r="F988" s="76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</row>
    <row r="989" spans="1:42" ht="15.75" customHeight="1" x14ac:dyDescent="0.45">
      <c r="A989" s="2"/>
      <c r="B989" s="2"/>
      <c r="C989" s="2"/>
      <c r="D989" s="2"/>
      <c r="E989" s="2"/>
      <c r="F989" s="76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</row>
    <row r="990" spans="1:42" ht="15.75" customHeight="1" x14ac:dyDescent="0.45">
      <c r="A990" s="2"/>
      <c r="B990" s="2"/>
      <c r="C990" s="2"/>
      <c r="D990" s="2"/>
      <c r="E990" s="2"/>
      <c r="F990" s="76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</row>
    <row r="991" spans="1:42" ht="15.75" customHeight="1" x14ac:dyDescent="0.45">
      <c r="A991" s="2"/>
      <c r="B991" s="2"/>
      <c r="C991" s="2"/>
      <c r="D991" s="2"/>
      <c r="E991" s="2"/>
      <c r="F991" s="76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</row>
    <row r="992" spans="1:42" ht="15.75" customHeight="1" x14ac:dyDescent="0.45">
      <c r="A992" s="2"/>
      <c r="B992" s="2"/>
      <c r="C992" s="2"/>
      <c r="D992" s="2"/>
      <c r="E992" s="2"/>
      <c r="F992" s="76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</row>
    <row r="993" spans="1:42" ht="15.75" customHeight="1" x14ac:dyDescent="0.45">
      <c r="A993" s="2"/>
      <c r="B993" s="2"/>
      <c r="C993" s="2"/>
      <c r="D993" s="2"/>
      <c r="E993" s="2"/>
      <c r="F993" s="76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</row>
    <row r="994" spans="1:42" ht="15.75" customHeight="1" x14ac:dyDescent="0.45">
      <c r="A994" s="2"/>
      <c r="B994" s="2"/>
      <c r="C994" s="2"/>
      <c r="D994" s="2"/>
      <c r="E994" s="2"/>
      <c r="F994" s="76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</row>
    <row r="995" spans="1:42" ht="15.75" customHeight="1" x14ac:dyDescent="0.45">
      <c r="A995" s="2"/>
      <c r="B995" s="2"/>
      <c r="C995" s="2"/>
      <c r="D995" s="2"/>
      <c r="E995" s="2"/>
      <c r="F995" s="76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</row>
    <row r="996" spans="1:42" ht="15.75" customHeight="1" x14ac:dyDescent="0.45">
      <c r="A996" s="2"/>
      <c r="B996" s="2"/>
      <c r="C996" s="2"/>
      <c r="D996" s="2"/>
      <c r="E996" s="2"/>
      <c r="F996" s="76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</row>
    <row r="997" spans="1:42" ht="15.75" customHeight="1" x14ac:dyDescent="0.45">
      <c r="A997" s="2"/>
      <c r="B997" s="2"/>
      <c r="C997" s="2"/>
      <c r="D997" s="2"/>
      <c r="E997" s="2"/>
      <c r="F997" s="76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</row>
    <row r="998" spans="1:42" ht="15.75" customHeight="1" x14ac:dyDescent="0.45">
      <c r="A998" s="2"/>
      <c r="B998" s="2"/>
      <c r="C998" s="2"/>
      <c r="D998" s="2"/>
      <c r="E998" s="2"/>
      <c r="F998" s="76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</row>
    <row r="999" spans="1:42" ht="15.75" customHeight="1" x14ac:dyDescent="0.45">
      <c r="A999" s="2"/>
      <c r="B999" s="2"/>
      <c r="C999" s="2"/>
      <c r="D999" s="2"/>
      <c r="E999" s="2"/>
      <c r="F999" s="76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</row>
    <row r="1000" spans="1:42" ht="15.75" customHeight="1" x14ac:dyDescent="0.45">
      <c r="A1000" s="2"/>
      <c r="B1000" s="2"/>
      <c r="C1000" s="2"/>
      <c r="D1000" s="2"/>
      <c r="E1000" s="2"/>
      <c r="F1000" s="76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1F497D"/>
  </sheetPr>
  <dimension ref="A1:AI1000"/>
  <sheetViews>
    <sheetView workbookViewId="0"/>
  </sheetViews>
  <sheetFormatPr defaultColWidth="12.625" defaultRowHeight="15" customHeight="1" x14ac:dyDescent="0.35"/>
  <cols>
    <col min="1" max="1" width="21.375" customWidth="1"/>
    <col min="2" max="35" width="8" customWidth="1"/>
  </cols>
  <sheetData>
    <row r="1" spans="1:35" ht="42.75" x14ac:dyDescent="0.45">
      <c r="A1" s="93" t="s">
        <v>648</v>
      </c>
      <c r="B1" s="2">
        <f>Data!I7</f>
        <v>2017</v>
      </c>
      <c r="C1" s="2">
        <f>Data!J7</f>
        <v>2018</v>
      </c>
      <c r="D1" s="2">
        <f>Data!K7</f>
        <v>2019</v>
      </c>
      <c r="E1" s="2">
        <f>Data!L7</f>
        <v>2020</v>
      </c>
      <c r="F1" s="2">
        <f>Data!M7</f>
        <v>2021</v>
      </c>
      <c r="G1" s="2">
        <f>Data!N7</f>
        <v>2022</v>
      </c>
      <c r="H1" s="2">
        <f>Data!O7</f>
        <v>2023</v>
      </c>
      <c r="I1" s="2">
        <f>Data!P7</f>
        <v>2024</v>
      </c>
      <c r="J1" s="2">
        <f>Data!Q7</f>
        <v>2025</v>
      </c>
      <c r="K1" s="2">
        <f>Data!R7</f>
        <v>2026</v>
      </c>
      <c r="L1" s="2">
        <f>Data!S7</f>
        <v>2027</v>
      </c>
      <c r="M1" s="2">
        <f>Data!T7</f>
        <v>2028</v>
      </c>
      <c r="N1" s="2">
        <f>Data!U7</f>
        <v>2029</v>
      </c>
      <c r="O1" s="2">
        <f>Data!V7</f>
        <v>2030</v>
      </c>
      <c r="P1" s="2">
        <f>Data!W7</f>
        <v>2031</v>
      </c>
      <c r="Q1" s="2">
        <f>Data!X7</f>
        <v>2032</v>
      </c>
      <c r="R1" s="2">
        <f>Data!Y7</f>
        <v>2033</v>
      </c>
      <c r="S1" s="2">
        <f>Data!Z7</f>
        <v>2034</v>
      </c>
      <c r="T1" s="2">
        <f>Data!AA7</f>
        <v>2035</v>
      </c>
      <c r="U1" s="2">
        <f>Data!AB7</f>
        <v>2036</v>
      </c>
      <c r="V1" s="2">
        <f>Data!AC7</f>
        <v>2037</v>
      </c>
      <c r="W1" s="2">
        <f>Data!AD7</f>
        <v>2038</v>
      </c>
      <c r="X1" s="2">
        <f>Data!AE7</f>
        <v>2039</v>
      </c>
      <c r="Y1" s="2">
        <f>Data!AF7</f>
        <v>2040</v>
      </c>
      <c r="Z1" s="2">
        <f>Data!AG7</f>
        <v>2041</v>
      </c>
      <c r="AA1" s="2">
        <f>Data!AH7</f>
        <v>2042</v>
      </c>
      <c r="AB1" s="2">
        <f>Data!AI7</f>
        <v>2043</v>
      </c>
      <c r="AC1" s="2">
        <f>Data!AJ7</f>
        <v>2044</v>
      </c>
      <c r="AD1" s="2">
        <f>Data!AK7</f>
        <v>2045</v>
      </c>
      <c r="AE1" s="2">
        <f>Data!AL7</f>
        <v>2046</v>
      </c>
      <c r="AF1" s="2">
        <f>Data!AM7</f>
        <v>2047</v>
      </c>
      <c r="AG1" s="2">
        <f>Data!AN7</f>
        <v>2048</v>
      </c>
      <c r="AH1" s="2">
        <f>Data!AO7</f>
        <v>2049</v>
      </c>
      <c r="AI1" s="2">
        <f>Data!AP7</f>
        <v>2050</v>
      </c>
    </row>
    <row r="2" spans="1:35" ht="14.25" x14ac:dyDescent="0.45">
      <c r="A2" s="2" t="s">
        <v>584</v>
      </c>
      <c r="B2" s="87">
        <f>Data!I8</f>
        <v>3.0029254861469623E-2</v>
      </c>
      <c r="C2" s="87">
        <f>Data!J8</f>
        <v>3.5192796476363787E-2</v>
      </c>
      <c r="D2" s="87">
        <f>Data!K8</f>
        <v>3.6972617545057422E-2</v>
      </c>
      <c r="E2" s="87">
        <f>Data!L8</f>
        <v>3.9353618131090284E-2</v>
      </c>
      <c r="F2" s="87">
        <f>Data!M8</f>
        <v>4.2529063751233984E-2</v>
      </c>
      <c r="G2" s="87">
        <f>Data!N8</f>
        <v>4.6746673189394142E-2</v>
      </c>
      <c r="H2" s="87">
        <f>Data!O8</f>
        <v>5.2318027817576121E-2</v>
      </c>
      <c r="I2" s="87">
        <f>Data!P8</f>
        <v>5.9624889931450258E-2</v>
      </c>
      <c r="J2" s="87">
        <f>Data!Q8</f>
        <v>6.9117989007899144E-2</v>
      </c>
      <c r="K2" s="87">
        <f>Data!R8</f>
        <v>8.1301569211016833E-2</v>
      </c>
      <c r="L2" s="87">
        <f>Data!S8</f>
        <v>9.6695105531445918E-2</v>
      </c>
      <c r="M2" s="87">
        <f>Data!T8</f>
        <v>0.11576391421702963</v>
      </c>
      <c r="N2" s="87">
        <f>Data!U8</f>
        <v>0.13881583484153895</v>
      </c>
      <c r="O2" s="87">
        <f>Data!V8</f>
        <v>0.16587453249545933</v>
      </c>
      <c r="P2" s="87">
        <f>Data!W8</f>
        <v>0.19656042465967175</v>
      </c>
      <c r="Q2" s="87">
        <f>Data!X8</f>
        <v>0.23002882233477184</v>
      </c>
      <c r="R2" s="87">
        <f>Data!Y8</f>
        <v>0.26501462743073478</v>
      </c>
      <c r="S2" s="87">
        <f>Data!Z8</f>
        <v>0.30000043252669778</v>
      </c>
      <c r="T2" s="87">
        <f>Data!AA8</f>
        <v>0.33346883020179785</v>
      </c>
      <c r="U2" s="87">
        <f>Data!AB8</f>
        <v>0.36415472236601026</v>
      </c>
      <c r="V2" s="87">
        <f>Data!AC8</f>
        <v>0.39121342001993065</v>
      </c>
      <c r="W2" s="87">
        <f>Data!AD8</f>
        <v>0.41426534064443998</v>
      </c>
      <c r="X2" s="87">
        <f>Data!AE8</f>
        <v>0.43333414933002373</v>
      </c>
      <c r="Y2" s="87">
        <f>Data!AF8</f>
        <v>0.44872768565045279</v>
      </c>
      <c r="Z2" s="87">
        <f>Data!AG8</f>
        <v>0.46091126585357051</v>
      </c>
      <c r="AA2" s="87">
        <f>Data!AH8</f>
        <v>0.47040436493001941</v>
      </c>
      <c r="AB2" s="87">
        <f>Data!AI8</f>
        <v>0.47771122704389352</v>
      </c>
      <c r="AC2" s="87">
        <f>Data!AJ8</f>
        <v>0.4832825816720755</v>
      </c>
      <c r="AD2" s="87">
        <f>Data!AK8</f>
        <v>0.48750019111023563</v>
      </c>
      <c r="AE2" s="87">
        <f>Data!AL8</f>
        <v>0.49067563673037934</v>
      </c>
      <c r="AF2" s="87">
        <f>Data!AM8</f>
        <v>0.49305663731641219</v>
      </c>
      <c r="AG2" s="87">
        <f>Data!AN8</f>
        <v>0.49483645838510587</v>
      </c>
      <c r="AH2" s="87">
        <f>Data!AO8</f>
        <v>0.49616383035290318</v>
      </c>
      <c r="AI2" s="87">
        <f>Data!AP8</f>
        <v>0.49715207057760857</v>
      </c>
    </row>
    <row r="3" spans="1:35" ht="14.25" x14ac:dyDescent="0.45">
      <c r="A3" s="2" t="s">
        <v>585</v>
      </c>
      <c r="B3" s="87">
        <f>Data!I9</f>
        <v>5.5794652063621928E-4</v>
      </c>
      <c r="C3" s="87">
        <f>Data!J9</f>
        <v>5.6577100098409926E-4</v>
      </c>
      <c r="D3" s="87">
        <f>Data!K9</f>
        <v>5.6846802097800539E-4</v>
      </c>
      <c r="E3" s="87">
        <f>Data!L9</f>
        <v>5.7207602759113438E-4</v>
      </c>
      <c r="F3" s="87">
        <f>Data!M9</f>
        <v>5.7688788226446699E-4</v>
      </c>
      <c r="G3" s="87">
        <f>Data!N9</f>
        <v>5.8327896122250763E-4</v>
      </c>
      <c r="H3" s="87">
        <f>Data!O9</f>
        <v>5.9172141371936304E-4</v>
      </c>
      <c r="I3" s="87">
        <f>Data!P9</f>
        <v>6.0279373641542963E-4</v>
      </c>
      <c r="J3" s="87">
        <f>Data!Q9</f>
        <v>6.1717893415449618E-4</v>
      </c>
      <c r="K3" s="87">
        <f>Data!R9</f>
        <v>6.3564110430359218E-4</v>
      </c>
      <c r="L3" s="87">
        <f>Data!S9</f>
        <v>6.5896742399009335E-4</v>
      </c>
      <c r="M3" s="87">
        <f>Data!T9</f>
        <v>6.8786300186002985E-4</v>
      </c>
      <c r="N3" s="87">
        <f>Data!U9</f>
        <v>7.2279431710054029E-4</v>
      </c>
      <c r="O3" s="87">
        <f>Data!V9</f>
        <v>7.6379723018283664E-4</v>
      </c>
      <c r="P3" s="87">
        <f>Data!W9</f>
        <v>8.1029654753189716E-4</v>
      </c>
      <c r="Q3" s="87">
        <f>Data!X9</f>
        <v>8.6101228479418311E-4</v>
      </c>
      <c r="R3" s="87">
        <f>Data!Y9</f>
        <v>9.140273982268909E-4</v>
      </c>
      <c r="S3" s="87">
        <f>Data!Z9</f>
        <v>9.6704251165959858E-4</v>
      </c>
      <c r="T3" s="87">
        <f>Data!AA9</f>
        <v>1.0177582489218845E-3</v>
      </c>
      <c r="U3" s="87">
        <f>Data!AB9</f>
        <v>1.0642575662709449E-3</v>
      </c>
      <c r="V3" s="87">
        <f>Data!AC9</f>
        <v>1.1052604793532414E-3</v>
      </c>
      <c r="W3" s="87">
        <f>Data!AD9</f>
        <v>1.1401917945937517E-3</v>
      </c>
      <c r="X3" s="87">
        <f>Data!AE9</f>
        <v>1.1690873724636884E-3</v>
      </c>
      <c r="Y3" s="87">
        <f>Data!AF9</f>
        <v>1.1924136921501896E-3</v>
      </c>
      <c r="Z3" s="87">
        <f>Data!AG9</f>
        <v>1.2108758622992855E-3</v>
      </c>
      <c r="AA3" s="87">
        <f>Data!AH9</f>
        <v>1.2252610600383522E-3</v>
      </c>
      <c r="AB3" s="87">
        <f>Data!AI9</f>
        <v>1.2363333827344189E-3</v>
      </c>
      <c r="AC3" s="87">
        <f>Data!AJ9</f>
        <v>1.2447758352312739E-3</v>
      </c>
      <c r="AD3" s="87">
        <f>Data!AK9</f>
        <v>1.2511669141893147E-3</v>
      </c>
      <c r="AE3" s="87">
        <f>Data!AL9</f>
        <v>1.2559787688626472E-3</v>
      </c>
      <c r="AF3" s="87">
        <f>Data!AM9</f>
        <v>1.2595867754757763E-3</v>
      </c>
      <c r="AG3" s="87">
        <f>Data!AN9</f>
        <v>1.2622837954696824E-3</v>
      </c>
      <c r="AH3" s="87">
        <f>Data!AO9</f>
        <v>1.2642952048183354E-3</v>
      </c>
      <c r="AI3" s="87">
        <f>Data!AP9</f>
        <v>1.2657927169512652E-3</v>
      </c>
    </row>
    <row r="4" spans="1:35" ht="14.25" x14ac:dyDescent="0.45">
      <c r="A4" s="2" t="s">
        <v>586</v>
      </c>
      <c r="B4" s="87">
        <f>Data!I10</f>
        <v>1</v>
      </c>
      <c r="C4" s="2">
        <f>Data!J10</f>
        <v>1</v>
      </c>
      <c r="D4" s="2">
        <f>Data!K10</f>
        <v>1</v>
      </c>
      <c r="E4" s="2">
        <f>Data!L10</f>
        <v>1</v>
      </c>
      <c r="F4" s="2">
        <f>Data!M10</f>
        <v>1</v>
      </c>
      <c r="G4" s="2">
        <f>Data!N10</f>
        <v>1</v>
      </c>
      <c r="H4" s="2">
        <f>Data!O10</f>
        <v>1</v>
      </c>
      <c r="I4" s="2">
        <f>Data!P10</f>
        <v>1</v>
      </c>
      <c r="J4" s="2">
        <f>Data!Q10</f>
        <v>1</v>
      </c>
      <c r="K4" s="2">
        <f>Data!R10</f>
        <v>1</v>
      </c>
      <c r="L4" s="2">
        <f>Data!S10</f>
        <v>1</v>
      </c>
      <c r="M4" s="2">
        <f>Data!T10</f>
        <v>1</v>
      </c>
      <c r="N4" s="2">
        <f>Data!U10</f>
        <v>1</v>
      </c>
      <c r="O4" s="2">
        <f>Data!V10</f>
        <v>1</v>
      </c>
      <c r="P4" s="2">
        <f>Data!W10</f>
        <v>1</v>
      </c>
      <c r="Q4" s="2">
        <f>Data!X10</f>
        <v>1</v>
      </c>
      <c r="R4" s="2">
        <f>Data!Y10</f>
        <v>1</v>
      </c>
      <c r="S4" s="2">
        <f>Data!Z10</f>
        <v>1</v>
      </c>
      <c r="T4" s="2">
        <f>Data!AA10</f>
        <v>1</v>
      </c>
      <c r="U4" s="2">
        <f>Data!AB10</f>
        <v>1</v>
      </c>
      <c r="V4" s="2">
        <f>Data!AC10</f>
        <v>1</v>
      </c>
      <c r="W4" s="2">
        <f>Data!AD10</f>
        <v>1</v>
      </c>
      <c r="X4" s="2">
        <f>Data!AE10</f>
        <v>1</v>
      </c>
      <c r="Y4" s="2">
        <f>Data!AF10</f>
        <v>1</v>
      </c>
      <c r="Z4" s="2">
        <f>Data!AG10</f>
        <v>1</v>
      </c>
      <c r="AA4" s="2">
        <f>Data!AH10</f>
        <v>1</v>
      </c>
      <c r="AB4" s="2">
        <f>Data!AI10</f>
        <v>1</v>
      </c>
      <c r="AC4" s="2">
        <f>Data!AJ10</f>
        <v>1</v>
      </c>
      <c r="AD4" s="2">
        <f>Data!AK10</f>
        <v>1</v>
      </c>
      <c r="AE4" s="2">
        <f>Data!AL10</f>
        <v>1</v>
      </c>
      <c r="AF4" s="2">
        <f>Data!AM10</f>
        <v>1</v>
      </c>
      <c r="AG4" s="2">
        <f>Data!AN10</f>
        <v>1</v>
      </c>
      <c r="AH4" s="2">
        <f>Data!AO10</f>
        <v>1</v>
      </c>
      <c r="AI4" s="2">
        <f>Data!AP10</f>
        <v>1</v>
      </c>
    </row>
    <row r="5" spans="1:35" ht="14.25" x14ac:dyDescent="0.45">
      <c r="A5" s="2" t="s">
        <v>587</v>
      </c>
      <c r="B5" s="87">
        <f>Data!I11</f>
        <v>4.8592557721546326E-3</v>
      </c>
      <c r="C5" s="2">
        <f>Data!J11</f>
        <v>6.9335439409767829E-3</v>
      </c>
      <c r="D5" s="2">
        <f>Data!K11</f>
        <v>9.0078321097992742E-3</v>
      </c>
      <c r="E5" s="2">
        <f>Data!L11</f>
        <v>1.1082120278620877E-2</v>
      </c>
      <c r="F5" s="2">
        <f>Data!M11</f>
        <v>1.315640844744248E-2</v>
      </c>
      <c r="G5" s="2">
        <f>Data!N11</f>
        <v>1.5230696616264083E-2</v>
      </c>
      <c r="H5" s="2">
        <f>Data!O11</f>
        <v>1.7304984785085686E-2</v>
      </c>
      <c r="I5" s="2">
        <f>Data!P11</f>
        <v>1.9379272953908178E-2</v>
      </c>
      <c r="J5" s="2">
        <f>Data!Q11</f>
        <v>2.1453561122729781E-2</v>
      </c>
      <c r="K5" s="2">
        <f>Data!R11</f>
        <v>2.3527849291551384E-2</v>
      </c>
      <c r="L5" s="2">
        <f>Data!S11</f>
        <v>2.5602137460372987E-2</v>
      </c>
      <c r="M5" s="2">
        <f>Data!T11</f>
        <v>2.7676425629195478E-2</v>
      </c>
      <c r="N5" s="2">
        <f>Data!U11</f>
        <v>2.9750713798017081E-2</v>
      </c>
      <c r="O5" s="2">
        <f>Data!V11</f>
        <v>3.1825001966838684E-2</v>
      </c>
      <c r="P5" s="2">
        <f>Data!W11</f>
        <v>3.3899290135660287E-2</v>
      </c>
      <c r="Q5" s="2">
        <f>Data!X11</f>
        <v>3.597357830448189E-2</v>
      </c>
      <c r="R5" s="2">
        <f>Data!Y11</f>
        <v>3.8047866473304381E-2</v>
      </c>
      <c r="S5" s="2">
        <f>Data!Z11</f>
        <v>4.0122154642125984E-2</v>
      </c>
      <c r="T5" s="2">
        <f>Data!AA11</f>
        <v>4.2196442810947588E-2</v>
      </c>
      <c r="U5" s="2">
        <f>Data!AB11</f>
        <v>4.4270730979769191E-2</v>
      </c>
      <c r="V5" s="2">
        <f>Data!AC11</f>
        <v>4.6345019148591682E-2</v>
      </c>
      <c r="W5" s="2">
        <f>Data!AD11</f>
        <v>4.8419307317413285E-2</v>
      </c>
      <c r="X5" s="2">
        <f>Data!AE11</f>
        <v>5.0493595486234888E-2</v>
      </c>
      <c r="Y5" s="2">
        <f>Data!AF11</f>
        <v>5.2567883655056491E-2</v>
      </c>
      <c r="Z5" s="2">
        <f>Data!AG11</f>
        <v>5.4642171823878094E-2</v>
      </c>
      <c r="AA5" s="2">
        <f>Data!AH11</f>
        <v>5.6716459992700585E-2</v>
      </c>
      <c r="AB5" s="2">
        <f>Data!AI11</f>
        <v>5.8790748161522188E-2</v>
      </c>
      <c r="AC5" s="2">
        <f>Data!AJ11</f>
        <v>6.0865036330343791E-2</v>
      </c>
      <c r="AD5" s="2">
        <f>Data!AK11</f>
        <v>6.2939324499165394E-2</v>
      </c>
      <c r="AE5" s="2">
        <f>Data!AL11</f>
        <v>6.5013612667987886E-2</v>
      </c>
      <c r="AF5" s="2">
        <f>Data!AM11</f>
        <v>6.7087900836809489E-2</v>
      </c>
      <c r="AG5" s="2">
        <f>Data!AN11</f>
        <v>6.9162189005631092E-2</v>
      </c>
      <c r="AH5" s="2">
        <f>Data!AO11</f>
        <v>7.1236477174452695E-2</v>
      </c>
      <c r="AI5" s="2">
        <f>Data!AP11</f>
        <v>7.3310765343274298E-2</v>
      </c>
    </row>
    <row r="6" spans="1:35" ht="14.25" x14ac:dyDescent="0.45">
      <c r="A6" s="2" t="s">
        <v>588</v>
      </c>
      <c r="B6" s="87">
        <f>Data!I12</f>
        <v>1.4094947551288909E-3</v>
      </c>
      <c r="C6" s="87">
        <f>Data!J12</f>
        <v>2.4978407980884641E-3</v>
      </c>
      <c r="D6" s="87">
        <f>Data!K12</f>
        <v>2.8729827765517297E-3</v>
      </c>
      <c r="E6" s="87">
        <f>Data!L12</f>
        <v>3.3748384328746248E-3</v>
      </c>
      <c r="F6" s="87">
        <f>Data!M12</f>
        <v>4.0441433272804259E-3</v>
      </c>
      <c r="G6" s="87">
        <f>Data!N12</f>
        <v>4.9331104132684898E-3</v>
      </c>
      <c r="H6" s="87">
        <f>Data!O12</f>
        <v>6.107413288259581E-3</v>
      </c>
      <c r="I6" s="87">
        <f>Data!P12</f>
        <v>7.6475179414587664E-3</v>
      </c>
      <c r="J6" s="87">
        <f>Data!Q12</f>
        <v>9.6484269271585182E-3</v>
      </c>
      <c r="K6" s="87">
        <f>Data!R12</f>
        <v>1.2216422363642575E-2</v>
      </c>
      <c r="L6" s="87">
        <f>Data!S12</f>
        <v>1.5460996648309563E-2</v>
      </c>
      <c r="M6" s="87">
        <f>Data!T12</f>
        <v>1.9480226863680561E-2</v>
      </c>
      <c r="N6" s="87">
        <f>Data!U12</f>
        <v>2.4338997929248343E-2</v>
      </c>
      <c r="O6" s="87">
        <f>Data!V12</f>
        <v>3.004229785702231E-2</v>
      </c>
      <c r="P6" s="87">
        <f>Data!W12</f>
        <v>3.6510120100436014E-2</v>
      </c>
      <c r="Q6" s="87">
        <f>Data!X12</f>
        <v>4.3564425244181658E-2</v>
      </c>
      <c r="R6" s="87">
        <f>Data!Y12</f>
        <v>5.0938562101356305E-2</v>
      </c>
      <c r="S6" s="87">
        <f>Data!Z12</f>
        <v>5.8312698958530959E-2</v>
      </c>
      <c r="T6" s="87">
        <f>Data!AA12</f>
        <v>6.5367004102276582E-2</v>
      </c>
      <c r="U6" s="87">
        <f>Data!AB12</f>
        <v>7.1834826345690286E-2</v>
      </c>
      <c r="V6" s="87">
        <f>Data!AC12</f>
        <v>7.753812627346425E-2</v>
      </c>
      <c r="W6" s="87">
        <f>Data!AD12</f>
        <v>8.2396897339032035E-2</v>
      </c>
      <c r="X6" s="87">
        <f>Data!AE12</f>
        <v>8.6416127554403047E-2</v>
      </c>
      <c r="Y6" s="87">
        <f>Data!AF12</f>
        <v>8.9660701839070031E-2</v>
      </c>
      <c r="Z6" s="87">
        <f>Data!AG12</f>
        <v>9.2228697275554092E-2</v>
      </c>
      <c r="AA6" s="87">
        <f>Data!AH12</f>
        <v>9.4229606261253832E-2</v>
      </c>
      <c r="AB6" s="87">
        <f>Data!AI12</f>
        <v>9.5769710914453021E-2</v>
      </c>
      <c r="AC6" s="87">
        <f>Data!AJ12</f>
        <v>9.6944013789444117E-2</v>
      </c>
      <c r="AD6" s="87">
        <f>Data!AK12</f>
        <v>9.7832980875432171E-2</v>
      </c>
      <c r="AE6" s="87">
        <f>Data!AL12</f>
        <v>9.850228576983798E-2</v>
      </c>
      <c r="AF6" s="87">
        <f>Data!AM12</f>
        <v>9.9004141426160874E-2</v>
      </c>
      <c r="AG6" s="87">
        <f>Data!AN12</f>
        <v>9.9379283404624139E-2</v>
      </c>
      <c r="AH6" s="87">
        <f>Data!AO12</f>
        <v>9.965906037485725E-2</v>
      </c>
      <c r="AI6" s="87">
        <f>Data!AP12</f>
        <v>9.9867356815220826E-2</v>
      </c>
    </row>
    <row r="7" spans="1:35" ht="14.25" x14ac:dyDescent="0.45">
      <c r="A7" s="2" t="s">
        <v>589</v>
      </c>
      <c r="B7" s="87">
        <f>Data!I13</f>
        <v>4.1425935852014206E-4</v>
      </c>
      <c r="C7" s="2">
        <f>Data!J13</f>
        <v>4.2787010718286708E-4</v>
      </c>
      <c r="D7" s="2">
        <f>Data!K13</f>
        <v>4.4148085584559335E-4</v>
      </c>
      <c r="E7" s="2">
        <f>Data!L13</f>
        <v>4.5509160450831962E-4</v>
      </c>
      <c r="F7" s="2">
        <f>Data!M13</f>
        <v>4.6870235317104589E-4</v>
      </c>
      <c r="G7" s="2">
        <f>Data!N13</f>
        <v>4.8231310183376869E-4</v>
      </c>
      <c r="H7" s="2">
        <f>Data!O13</f>
        <v>4.9592385049649496E-4</v>
      </c>
      <c r="I7" s="2">
        <f>Data!P13</f>
        <v>5.0953459915922122E-4</v>
      </c>
      <c r="J7" s="2">
        <f>Data!Q13</f>
        <v>5.2314534782194749E-4</v>
      </c>
      <c r="K7" s="2">
        <f>Data!R13</f>
        <v>5.3675609648467376E-4</v>
      </c>
      <c r="L7" s="2">
        <f>Data!S13</f>
        <v>5.5036684514740003E-4</v>
      </c>
      <c r="M7" s="2">
        <f>Data!T13</f>
        <v>5.639775938101263E-4</v>
      </c>
      <c r="N7" s="2">
        <f>Data!U13</f>
        <v>5.7758834247285257E-4</v>
      </c>
      <c r="O7" s="2">
        <f>Data!V13</f>
        <v>5.9119909113557537E-4</v>
      </c>
      <c r="P7" s="2">
        <f>Data!W13</f>
        <v>6.0480983979830163E-4</v>
      </c>
      <c r="Q7" s="2">
        <f>Data!X13</f>
        <v>6.184205884610279E-4</v>
      </c>
      <c r="R7" s="2">
        <f>Data!Y13</f>
        <v>6.3203133712375417E-4</v>
      </c>
      <c r="S7" s="2">
        <f>Data!Z13</f>
        <v>6.4564208578648044E-4</v>
      </c>
      <c r="T7" s="2">
        <f>Data!AA13</f>
        <v>6.5925283444920671E-4</v>
      </c>
      <c r="U7" s="2">
        <f>Data!AB13</f>
        <v>6.7286358311193298E-4</v>
      </c>
      <c r="V7" s="2">
        <f>Data!AC13</f>
        <v>6.8647433177465578E-4</v>
      </c>
      <c r="W7" s="2">
        <f>Data!AD13</f>
        <v>7.0008508043738205E-4</v>
      </c>
      <c r="X7" s="2">
        <f>Data!AE13</f>
        <v>7.1369582910010831E-4</v>
      </c>
      <c r="Y7" s="2">
        <f>Data!AF13</f>
        <v>7.2730657776283458E-4</v>
      </c>
      <c r="Z7" s="2">
        <f>Data!AG13</f>
        <v>7.4091732642556085E-4</v>
      </c>
      <c r="AA7" s="2">
        <f>Data!AH13</f>
        <v>7.5452807508828712E-4</v>
      </c>
      <c r="AB7" s="2">
        <f>Data!AI13</f>
        <v>7.6813882375101339E-4</v>
      </c>
      <c r="AC7" s="2">
        <f>Data!AJ13</f>
        <v>7.8174957241373966E-4</v>
      </c>
      <c r="AD7" s="2">
        <f>Data!AK13</f>
        <v>7.9536032107646246E-4</v>
      </c>
      <c r="AE7" s="2">
        <f>Data!AL13</f>
        <v>8.0897106973918873E-4</v>
      </c>
      <c r="AF7" s="2">
        <f>Data!AM13</f>
        <v>8.2258181840191499E-4</v>
      </c>
      <c r="AG7" s="2">
        <f>Data!AN13</f>
        <v>8.3619256706464126E-4</v>
      </c>
      <c r="AH7" s="2">
        <f>Data!AO13</f>
        <v>8.4980331572736753E-4</v>
      </c>
      <c r="AI7" s="2">
        <f>Data!AP13</f>
        <v>8.634140643900938E-4</v>
      </c>
    </row>
    <row r="8" spans="1:35" ht="14.25" x14ac:dyDescent="0.45">
      <c r="A8" s="2" t="s">
        <v>590</v>
      </c>
      <c r="B8" s="87">
        <f>Data!I14</f>
        <v>1.6443461716816827E-5</v>
      </c>
      <c r="C8" s="87">
        <f>Data!J14</f>
        <v>1.3820299343283564E-4</v>
      </c>
      <c r="D8" s="87">
        <f>Data!K14</f>
        <v>1.8017228428494076E-4</v>
      </c>
      <c r="E8" s="87">
        <f>Data!L14</f>
        <v>2.3631776310410781E-4</v>
      </c>
      <c r="F8" s="87">
        <f>Data!M14</f>
        <v>3.1119675131311526E-4</v>
      </c>
      <c r="G8" s="87">
        <f>Data!N14</f>
        <v>4.106506123355889E-4</v>
      </c>
      <c r="H8" s="87">
        <f>Data!O14</f>
        <v>5.4202662925284886E-4</v>
      </c>
      <c r="I8" s="87">
        <f>Data!P14</f>
        <v>7.1432699509720737E-4</v>
      </c>
      <c r="J8" s="87">
        <f>Data!Q14</f>
        <v>9.3818019204793652E-4</v>
      </c>
      <c r="K8" s="87">
        <f>Data!R14</f>
        <v>1.2254766119851996E-3</v>
      </c>
      <c r="L8" s="87">
        <f>Data!S14</f>
        <v>1.5884657991784531E-3</v>
      </c>
      <c r="M8" s="87">
        <f>Data!T14</f>
        <v>2.038120200963809E-3</v>
      </c>
      <c r="N8" s="87">
        <f>Data!U14</f>
        <v>2.5816988664865083E-3</v>
      </c>
      <c r="O8" s="87">
        <f>Data!V14</f>
        <v>3.2197598333398207E-3</v>
      </c>
      <c r="P8" s="87">
        <f>Data!W14</f>
        <v>3.9433523089820142E-3</v>
      </c>
      <c r="Q8" s="87">
        <f>Data!X14</f>
        <v>4.7325579999850896E-3</v>
      </c>
      <c r="R8" s="87">
        <f>Data!Y14</f>
        <v>5.5575451043602848E-3</v>
      </c>
      <c r="S8" s="87">
        <f>Data!Z14</f>
        <v>6.3825322087354801E-3</v>
      </c>
      <c r="T8" s="87">
        <f>Data!AA14</f>
        <v>7.1717378997385546E-3</v>
      </c>
      <c r="U8" s="87">
        <f>Data!AB14</f>
        <v>7.8953303753807481E-3</v>
      </c>
      <c r="V8" s="87">
        <f>Data!AC14</f>
        <v>8.5333913422340601E-3</v>
      </c>
      <c r="W8" s="87">
        <f>Data!AD14</f>
        <v>9.076970007756759E-3</v>
      </c>
      <c r="X8" s="87">
        <f>Data!AE14</f>
        <v>9.5266244095421164E-3</v>
      </c>
      <c r="Y8" s="87">
        <f>Data!AF14</f>
        <v>9.8896135967353697E-3</v>
      </c>
      <c r="Z8" s="87">
        <f>Data!AG14</f>
        <v>1.0176910016672633E-2</v>
      </c>
      <c r="AA8" s="87">
        <f>Data!AH14</f>
        <v>1.0400763213623362E-2</v>
      </c>
      <c r="AB8" s="87">
        <f>Data!AI14</f>
        <v>1.0573063579467721E-2</v>
      </c>
      <c r="AC8" s="87">
        <f>Data!AJ14</f>
        <v>1.0704439596384981E-2</v>
      </c>
      <c r="AD8" s="87">
        <f>Data!AK14</f>
        <v>1.0803893457407454E-2</v>
      </c>
      <c r="AE8" s="87">
        <f>Data!AL14</f>
        <v>1.0878772445616462E-2</v>
      </c>
      <c r="AF8" s="87">
        <f>Data!AM14</f>
        <v>1.0934917924435629E-2</v>
      </c>
      <c r="AG8" s="87">
        <f>Data!AN14</f>
        <v>1.0976887215287733E-2</v>
      </c>
      <c r="AH8" s="87">
        <f>Data!AO14</f>
        <v>1.1008187474153816E-2</v>
      </c>
      <c r="AI8" s="87">
        <f>Data!AP14</f>
        <v>1.1031490795005532E-2</v>
      </c>
    </row>
    <row r="9" spans="1:35" ht="14.25" x14ac:dyDescent="0.4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</row>
    <row r="10" spans="1:35" ht="14.25" x14ac:dyDescent="0.4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</row>
    <row r="11" spans="1:35" ht="14.25" x14ac:dyDescent="0.4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</row>
    <row r="12" spans="1:35" ht="14.25" x14ac:dyDescent="0.4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</row>
    <row r="13" spans="1:35" ht="14.25" x14ac:dyDescent="0.4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</row>
    <row r="14" spans="1:35" ht="14.25" x14ac:dyDescent="0.4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</row>
    <row r="15" spans="1:35" ht="14.25" x14ac:dyDescent="0.4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</row>
    <row r="16" spans="1:35" ht="14.25" x14ac:dyDescent="0.4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</row>
    <row r="17" spans="1:35" ht="14.25" x14ac:dyDescent="0.4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</row>
    <row r="18" spans="1:35" ht="14.25" x14ac:dyDescent="0.4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</row>
    <row r="19" spans="1:35" ht="14.25" x14ac:dyDescent="0.4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</row>
    <row r="20" spans="1:35" ht="14.25" x14ac:dyDescent="0.4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</row>
    <row r="21" spans="1:35" ht="15.75" customHeight="1" x14ac:dyDescent="0.4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</row>
    <row r="22" spans="1:35" ht="15.75" customHeight="1" x14ac:dyDescent="0.4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</row>
    <row r="23" spans="1:35" ht="15.75" customHeight="1" x14ac:dyDescent="0.4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</row>
    <row r="24" spans="1:35" ht="15.75" customHeight="1" x14ac:dyDescent="0.4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</row>
    <row r="25" spans="1:35" ht="15.75" customHeight="1" x14ac:dyDescent="0.4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</row>
    <row r="26" spans="1:35" ht="15.75" customHeight="1" x14ac:dyDescent="0.4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</row>
    <row r="27" spans="1:35" ht="15.75" customHeight="1" x14ac:dyDescent="0.4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</row>
    <row r="28" spans="1:35" ht="15.75" customHeight="1" x14ac:dyDescent="0.4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</row>
    <row r="29" spans="1:35" ht="15.75" customHeight="1" x14ac:dyDescent="0.4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</row>
    <row r="30" spans="1:35" ht="15.75" customHeight="1" x14ac:dyDescent="0.4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</row>
    <row r="31" spans="1:35" ht="15.75" customHeight="1" x14ac:dyDescent="0.4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</row>
    <row r="32" spans="1:35" ht="15.75" customHeight="1" x14ac:dyDescent="0.4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</row>
    <row r="33" spans="1:35" ht="15.75" customHeight="1" x14ac:dyDescent="0.4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</row>
    <row r="34" spans="1:35" ht="15.75" customHeight="1" x14ac:dyDescent="0.4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</row>
    <row r="35" spans="1:35" ht="15.75" customHeight="1" x14ac:dyDescent="0.4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</row>
    <row r="36" spans="1:35" ht="15.75" customHeight="1" x14ac:dyDescent="0.4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</row>
    <row r="37" spans="1:35" ht="15.75" customHeight="1" x14ac:dyDescent="0.4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</row>
    <row r="38" spans="1:35" ht="15.75" customHeight="1" x14ac:dyDescent="0.4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</row>
    <row r="39" spans="1:35" ht="15.75" customHeight="1" x14ac:dyDescent="0.4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</row>
    <row r="40" spans="1:35" ht="15.75" customHeight="1" x14ac:dyDescent="0.4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</row>
    <row r="41" spans="1:35" ht="15.75" customHeight="1" x14ac:dyDescent="0.4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</row>
    <row r="42" spans="1:35" ht="15.75" customHeight="1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</row>
    <row r="43" spans="1:35" ht="15.75" customHeight="1" x14ac:dyDescent="0.4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</row>
    <row r="44" spans="1:35" ht="15.75" customHeight="1" x14ac:dyDescent="0.4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</row>
    <row r="45" spans="1:35" ht="15.75" customHeight="1" x14ac:dyDescent="0.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</row>
    <row r="46" spans="1:35" ht="15.75" customHeight="1" x14ac:dyDescent="0.4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</row>
    <row r="47" spans="1:35" ht="15.75" customHeight="1" x14ac:dyDescent="0.4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spans="1:35" ht="15.75" customHeight="1" x14ac:dyDescent="0.4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</row>
    <row r="49" spans="1:35" ht="15.75" customHeight="1" x14ac:dyDescent="0.4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spans="1:35" ht="15.75" customHeight="1" x14ac:dyDescent="0.4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</row>
    <row r="51" spans="1:35" ht="15.75" customHeight="1" x14ac:dyDescent="0.4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spans="1:35" ht="15.75" customHeight="1" x14ac:dyDescent="0.4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</row>
    <row r="53" spans="1:35" ht="15.75" customHeight="1" x14ac:dyDescent="0.4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spans="1:35" ht="15.75" customHeight="1" x14ac:dyDescent="0.4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</row>
    <row r="55" spans="1:35" ht="15.75" customHeight="1" x14ac:dyDescent="0.4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spans="1:35" ht="15.75" customHeight="1" x14ac:dyDescent="0.4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</row>
    <row r="57" spans="1:35" ht="15.75" customHeight="1" x14ac:dyDescent="0.4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spans="1:35" ht="15.75" customHeight="1" x14ac:dyDescent="0.4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  <row r="59" spans="1:35" ht="15.75" customHeight="1" x14ac:dyDescent="0.4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spans="1:35" ht="15.75" customHeight="1" x14ac:dyDescent="0.4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</row>
    <row r="61" spans="1:35" ht="15.75" customHeight="1" x14ac:dyDescent="0.4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spans="1:35" ht="15.75" customHeight="1" x14ac:dyDescent="0.4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</row>
    <row r="63" spans="1:35" ht="15.75" customHeight="1" x14ac:dyDescent="0.4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spans="1:35" ht="15.75" customHeight="1" x14ac:dyDescent="0.4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</row>
    <row r="65" spans="1:35" ht="15.75" customHeight="1" x14ac:dyDescent="0.4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spans="1:35" ht="15.75" customHeight="1" x14ac:dyDescent="0.4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</row>
    <row r="67" spans="1:35" ht="15.75" customHeight="1" x14ac:dyDescent="0.4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spans="1:35" ht="15.75" customHeight="1" x14ac:dyDescent="0.4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</row>
    <row r="69" spans="1:35" ht="15.75" customHeight="1" x14ac:dyDescent="0.4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spans="1:35" ht="15.75" customHeight="1" x14ac:dyDescent="0.4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</row>
    <row r="71" spans="1:35" ht="15.75" customHeight="1" x14ac:dyDescent="0.4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spans="1:35" ht="15.75" customHeight="1" x14ac:dyDescent="0.4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</row>
    <row r="73" spans="1:35" ht="15.75" customHeight="1" x14ac:dyDescent="0.4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spans="1:35" ht="15.75" customHeight="1" x14ac:dyDescent="0.4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</row>
    <row r="75" spans="1:35" ht="15.75" customHeight="1" x14ac:dyDescent="0.4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spans="1:35" ht="15.75" customHeight="1" x14ac:dyDescent="0.4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spans="1:35" ht="15.75" customHeight="1" x14ac:dyDescent="0.4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spans="1:35" ht="15.75" customHeight="1" x14ac:dyDescent="0.4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</row>
    <row r="79" spans="1:35" ht="15.75" customHeight="1" x14ac:dyDescent="0.4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spans="1:35" ht="15.75" customHeight="1" x14ac:dyDescent="0.4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</row>
    <row r="81" spans="1:35" ht="15.75" customHeight="1" x14ac:dyDescent="0.4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spans="1:35" ht="15.75" customHeight="1" x14ac:dyDescent="0.4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</row>
    <row r="83" spans="1:35" ht="15.75" customHeight="1" x14ac:dyDescent="0.4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spans="1:35" ht="15.75" customHeight="1" x14ac:dyDescent="0.4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</row>
    <row r="85" spans="1:35" ht="15.75" customHeight="1" x14ac:dyDescent="0.4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spans="1:35" ht="15.75" customHeight="1" x14ac:dyDescent="0.4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</row>
    <row r="87" spans="1:35" ht="15.75" customHeight="1" x14ac:dyDescent="0.4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spans="1:35" ht="15.75" customHeight="1" x14ac:dyDescent="0.4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</row>
    <row r="89" spans="1:35" ht="15.75" customHeight="1" x14ac:dyDescent="0.4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spans="1:35" ht="15.75" customHeight="1" x14ac:dyDescent="0.4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</row>
    <row r="91" spans="1:35" ht="15.75" customHeight="1" x14ac:dyDescent="0.4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spans="1:35" ht="15.75" customHeight="1" x14ac:dyDescent="0.4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</row>
    <row r="93" spans="1:35" ht="15.75" customHeight="1" x14ac:dyDescent="0.4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 spans="1:35" ht="15.75" customHeight="1" x14ac:dyDescent="0.4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</row>
    <row r="95" spans="1:35" ht="15.75" customHeight="1" x14ac:dyDescent="0.4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spans="1:35" ht="15.75" customHeight="1" x14ac:dyDescent="0.4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</row>
    <row r="97" spans="1:35" ht="15.75" customHeight="1" x14ac:dyDescent="0.4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spans="1:35" ht="15.75" customHeight="1" x14ac:dyDescent="0.4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</row>
    <row r="99" spans="1:35" ht="15.75" customHeight="1" x14ac:dyDescent="0.4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spans="1:35" ht="15.75" customHeight="1" x14ac:dyDescent="0.4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</row>
    <row r="101" spans="1:35" ht="15.75" customHeight="1" x14ac:dyDescent="0.4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spans="1:35" ht="15.75" customHeight="1" x14ac:dyDescent="0.4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</row>
    <row r="103" spans="1:35" ht="15.75" customHeight="1" x14ac:dyDescent="0.4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spans="1:35" ht="15.75" customHeight="1" x14ac:dyDescent="0.4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</row>
    <row r="105" spans="1:35" ht="15.75" customHeight="1" x14ac:dyDescent="0.4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spans="1:35" ht="15.75" customHeight="1" x14ac:dyDescent="0.4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</row>
    <row r="107" spans="1:35" ht="15.75" customHeight="1" x14ac:dyDescent="0.4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spans="1:35" ht="15.75" customHeight="1" x14ac:dyDescent="0.4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</row>
    <row r="109" spans="1:35" ht="15.75" customHeight="1" x14ac:dyDescent="0.4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spans="1:35" ht="15.75" customHeight="1" x14ac:dyDescent="0.4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</row>
    <row r="111" spans="1:35" ht="15.75" customHeight="1" x14ac:dyDescent="0.4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spans="1:35" ht="15.75" customHeight="1" x14ac:dyDescent="0.4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 spans="1:35" ht="15.75" customHeight="1" x14ac:dyDescent="0.4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spans="1:35" ht="15.75" customHeight="1" x14ac:dyDescent="0.4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spans="1:35" ht="15.75" customHeight="1" x14ac:dyDescent="0.4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spans="1:35" ht="15.75" customHeight="1" x14ac:dyDescent="0.4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 spans="1:35" ht="15.75" customHeight="1" x14ac:dyDescent="0.4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spans="1:35" ht="15.75" customHeight="1" x14ac:dyDescent="0.4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</row>
    <row r="119" spans="1:35" ht="15.75" customHeight="1" x14ac:dyDescent="0.4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spans="1:35" ht="15.75" customHeight="1" x14ac:dyDescent="0.4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</row>
    <row r="121" spans="1:35" ht="15.75" customHeight="1" x14ac:dyDescent="0.4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spans="1:35" ht="15.75" customHeight="1" x14ac:dyDescent="0.4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</row>
    <row r="123" spans="1:35" ht="15.75" customHeight="1" x14ac:dyDescent="0.4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spans="1:35" ht="15.75" customHeight="1" x14ac:dyDescent="0.4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</row>
    <row r="125" spans="1:35" ht="15.75" customHeight="1" x14ac:dyDescent="0.4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spans="1:35" ht="15.75" customHeight="1" x14ac:dyDescent="0.4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</row>
    <row r="127" spans="1:35" ht="15.75" customHeight="1" x14ac:dyDescent="0.4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 spans="1:35" ht="15.75" customHeight="1" x14ac:dyDescent="0.4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</row>
    <row r="129" spans="1:35" ht="15.75" customHeight="1" x14ac:dyDescent="0.4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 spans="1:35" ht="15.75" customHeight="1" x14ac:dyDescent="0.4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</row>
    <row r="131" spans="1:35" ht="15.75" customHeight="1" x14ac:dyDescent="0.4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 spans="1:35" ht="15.75" customHeight="1" x14ac:dyDescent="0.4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</row>
    <row r="133" spans="1:35" ht="15.75" customHeight="1" x14ac:dyDescent="0.4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 spans="1:35" ht="15.75" customHeight="1" x14ac:dyDescent="0.4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</row>
    <row r="135" spans="1:35" ht="15.75" customHeight="1" x14ac:dyDescent="0.4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 spans="1:35" ht="15.75" customHeight="1" x14ac:dyDescent="0.4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</row>
    <row r="137" spans="1:35" ht="15.75" customHeight="1" x14ac:dyDescent="0.4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 spans="1:35" ht="15.75" customHeight="1" x14ac:dyDescent="0.4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</row>
    <row r="139" spans="1:35" ht="15.75" customHeight="1" x14ac:dyDescent="0.4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 spans="1:35" ht="15.75" customHeight="1" x14ac:dyDescent="0.4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</row>
    <row r="141" spans="1:35" ht="15.75" customHeight="1" x14ac:dyDescent="0.4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 spans="1:35" ht="15.75" customHeight="1" x14ac:dyDescent="0.4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</row>
    <row r="143" spans="1:35" ht="15.75" customHeight="1" x14ac:dyDescent="0.4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 spans="1:35" ht="15.75" customHeight="1" x14ac:dyDescent="0.4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</row>
    <row r="145" spans="1:35" ht="15.75" customHeight="1" x14ac:dyDescent="0.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 spans="1:35" ht="15.75" customHeight="1" x14ac:dyDescent="0.4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</row>
    <row r="147" spans="1:35" ht="15.75" customHeight="1" x14ac:dyDescent="0.4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 spans="1:35" ht="15.75" customHeight="1" x14ac:dyDescent="0.4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</row>
    <row r="149" spans="1:35" ht="15.75" customHeight="1" x14ac:dyDescent="0.4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 spans="1:35" ht="15.75" customHeight="1" x14ac:dyDescent="0.4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</row>
    <row r="151" spans="1:35" ht="15.75" customHeight="1" x14ac:dyDescent="0.4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spans="1:35" ht="15.75" customHeight="1" x14ac:dyDescent="0.4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</row>
    <row r="153" spans="1:35" ht="15.75" customHeight="1" x14ac:dyDescent="0.4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 spans="1:35" ht="15.75" customHeight="1" x14ac:dyDescent="0.4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</row>
    <row r="155" spans="1:35" ht="15.75" customHeight="1" x14ac:dyDescent="0.4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</row>
    <row r="156" spans="1:35" ht="15.75" customHeight="1" x14ac:dyDescent="0.4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</row>
    <row r="157" spans="1:35" ht="15.75" customHeight="1" x14ac:dyDescent="0.4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</row>
    <row r="158" spans="1:35" ht="15.75" customHeight="1" x14ac:dyDescent="0.4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</row>
    <row r="159" spans="1:35" ht="15.75" customHeight="1" x14ac:dyDescent="0.4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</row>
    <row r="160" spans="1:35" ht="15.75" customHeight="1" x14ac:dyDescent="0.4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</row>
    <row r="161" spans="1:35" ht="15.75" customHeight="1" x14ac:dyDescent="0.4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</row>
    <row r="162" spans="1:35" ht="15.75" customHeight="1" x14ac:dyDescent="0.4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</row>
    <row r="163" spans="1:35" ht="15.75" customHeight="1" x14ac:dyDescent="0.4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</row>
    <row r="164" spans="1:35" ht="15.75" customHeight="1" x14ac:dyDescent="0.4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</row>
    <row r="165" spans="1:35" ht="15.75" customHeight="1" x14ac:dyDescent="0.4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</row>
    <row r="166" spans="1:35" ht="15.75" customHeight="1" x14ac:dyDescent="0.4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</row>
    <row r="167" spans="1:35" ht="15.75" customHeight="1" x14ac:dyDescent="0.4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</row>
    <row r="168" spans="1:35" ht="15.75" customHeight="1" x14ac:dyDescent="0.4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</row>
    <row r="169" spans="1:35" ht="15.75" customHeight="1" x14ac:dyDescent="0.4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</row>
    <row r="170" spans="1:35" ht="15.75" customHeight="1" x14ac:dyDescent="0.4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</row>
    <row r="171" spans="1:35" ht="15.75" customHeight="1" x14ac:dyDescent="0.4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</row>
    <row r="172" spans="1:35" ht="15.75" customHeight="1" x14ac:dyDescent="0.4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</row>
    <row r="173" spans="1:35" ht="15.75" customHeight="1" x14ac:dyDescent="0.4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</row>
    <row r="174" spans="1:35" ht="15.75" customHeight="1" x14ac:dyDescent="0.4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</row>
    <row r="175" spans="1:35" ht="15.75" customHeight="1" x14ac:dyDescent="0.4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</row>
    <row r="176" spans="1:35" ht="15.75" customHeight="1" x14ac:dyDescent="0.4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</row>
    <row r="177" spans="1:35" ht="15.75" customHeight="1" x14ac:dyDescent="0.4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</row>
    <row r="178" spans="1:35" ht="15.75" customHeight="1" x14ac:dyDescent="0.4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</row>
    <row r="179" spans="1:35" ht="15.75" customHeight="1" x14ac:dyDescent="0.4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</row>
    <row r="180" spans="1:35" ht="15.75" customHeight="1" x14ac:dyDescent="0.4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</row>
    <row r="181" spans="1:35" ht="15.75" customHeight="1" x14ac:dyDescent="0.4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</row>
    <row r="182" spans="1:35" ht="15.75" customHeight="1" x14ac:dyDescent="0.4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</row>
    <row r="183" spans="1:35" ht="15.75" customHeight="1" x14ac:dyDescent="0.4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</row>
    <row r="184" spans="1:35" ht="15.75" customHeight="1" x14ac:dyDescent="0.4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</row>
    <row r="185" spans="1:35" ht="15.75" customHeight="1" x14ac:dyDescent="0.4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</row>
    <row r="186" spans="1:35" ht="15.75" customHeight="1" x14ac:dyDescent="0.4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</row>
    <row r="187" spans="1:35" ht="15.75" customHeight="1" x14ac:dyDescent="0.4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</row>
    <row r="188" spans="1:35" ht="15.75" customHeight="1" x14ac:dyDescent="0.4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</row>
    <row r="189" spans="1:35" ht="15.75" customHeight="1" x14ac:dyDescent="0.4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</row>
    <row r="190" spans="1:35" ht="15.75" customHeight="1" x14ac:dyDescent="0.4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</row>
    <row r="191" spans="1:35" ht="15.75" customHeight="1" x14ac:dyDescent="0.4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</row>
    <row r="192" spans="1:35" ht="15.75" customHeight="1" x14ac:dyDescent="0.4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</row>
    <row r="193" spans="1:35" ht="15.75" customHeight="1" x14ac:dyDescent="0.4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</row>
    <row r="194" spans="1:35" ht="15.75" customHeight="1" x14ac:dyDescent="0.4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</row>
    <row r="195" spans="1:35" ht="15.75" customHeight="1" x14ac:dyDescent="0.4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</row>
    <row r="196" spans="1:35" ht="15.75" customHeight="1" x14ac:dyDescent="0.4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</row>
    <row r="197" spans="1:35" ht="15.75" customHeight="1" x14ac:dyDescent="0.4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</row>
    <row r="198" spans="1:35" ht="15.75" customHeight="1" x14ac:dyDescent="0.4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</row>
    <row r="199" spans="1:35" ht="15.75" customHeight="1" x14ac:dyDescent="0.4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</row>
    <row r="200" spans="1:35" ht="15.75" customHeight="1" x14ac:dyDescent="0.4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</row>
    <row r="201" spans="1:35" ht="15.75" customHeight="1" x14ac:dyDescent="0.4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</row>
    <row r="202" spans="1:35" ht="15.75" customHeight="1" x14ac:dyDescent="0.4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</row>
    <row r="203" spans="1:35" ht="15.75" customHeight="1" x14ac:dyDescent="0.4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</row>
    <row r="204" spans="1:35" ht="15.75" customHeight="1" x14ac:dyDescent="0.4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</row>
    <row r="205" spans="1:35" ht="15.75" customHeight="1" x14ac:dyDescent="0.4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</row>
    <row r="206" spans="1:35" ht="15.75" customHeight="1" x14ac:dyDescent="0.4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</row>
    <row r="207" spans="1:35" ht="15.75" customHeight="1" x14ac:dyDescent="0.4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</row>
    <row r="208" spans="1:35" ht="15.75" customHeight="1" x14ac:dyDescent="0.4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</row>
    <row r="209" spans="1:35" ht="15.75" customHeight="1" x14ac:dyDescent="0.4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</row>
    <row r="210" spans="1:35" ht="15.75" customHeight="1" x14ac:dyDescent="0.4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</row>
    <row r="211" spans="1:35" ht="15.75" customHeight="1" x14ac:dyDescent="0.4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</row>
    <row r="212" spans="1:35" ht="15.75" customHeight="1" x14ac:dyDescent="0.4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</row>
    <row r="213" spans="1:35" ht="15.75" customHeight="1" x14ac:dyDescent="0.4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</row>
    <row r="214" spans="1:35" ht="15.75" customHeight="1" x14ac:dyDescent="0.4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</row>
    <row r="215" spans="1:35" ht="15.75" customHeight="1" x14ac:dyDescent="0.4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</row>
    <row r="216" spans="1:35" ht="15.75" customHeight="1" x14ac:dyDescent="0.4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</row>
    <row r="217" spans="1:35" ht="15.75" customHeight="1" x14ac:dyDescent="0.4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</row>
    <row r="218" spans="1:35" ht="15.75" customHeight="1" x14ac:dyDescent="0.4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</row>
    <row r="219" spans="1:35" ht="15.75" customHeight="1" x14ac:dyDescent="0.4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</row>
    <row r="220" spans="1:35" ht="15.75" customHeight="1" x14ac:dyDescent="0.4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</row>
    <row r="221" spans="1:35" ht="15.75" customHeight="1" x14ac:dyDescent="0.4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</row>
    <row r="222" spans="1:35" ht="15.75" customHeight="1" x14ac:dyDescent="0.4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</row>
    <row r="223" spans="1:35" ht="15.75" customHeight="1" x14ac:dyDescent="0.4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</row>
    <row r="224" spans="1:35" ht="15.75" customHeight="1" x14ac:dyDescent="0.4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</row>
    <row r="225" spans="1:35" ht="15.75" customHeight="1" x14ac:dyDescent="0.4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</row>
    <row r="226" spans="1:35" ht="15.75" customHeight="1" x14ac:dyDescent="0.4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</row>
    <row r="227" spans="1:35" ht="15.75" customHeight="1" x14ac:dyDescent="0.4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</row>
    <row r="228" spans="1:35" ht="15.75" customHeight="1" x14ac:dyDescent="0.4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</row>
    <row r="229" spans="1:35" ht="15.75" customHeight="1" x14ac:dyDescent="0.4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</row>
    <row r="230" spans="1:35" ht="15.75" customHeight="1" x14ac:dyDescent="0.4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</row>
    <row r="231" spans="1:35" ht="15.75" customHeight="1" x14ac:dyDescent="0.4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</row>
    <row r="232" spans="1:35" ht="15.75" customHeight="1" x14ac:dyDescent="0.4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</row>
    <row r="233" spans="1:35" ht="15.75" customHeight="1" x14ac:dyDescent="0.4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</row>
    <row r="234" spans="1:35" ht="15.75" customHeight="1" x14ac:dyDescent="0.4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</row>
    <row r="235" spans="1:35" ht="15.75" customHeight="1" x14ac:dyDescent="0.4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</row>
    <row r="236" spans="1:35" ht="15.75" customHeight="1" x14ac:dyDescent="0.4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</row>
    <row r="237" spans="1:35" ht="15.75" customHeight="1" x14ac:dyDescent="0.4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</row>
    <row r="238" spans="1:35" ht="15.75" customHeight="1" x14ac:dyDescent="0.4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</row>
    <row r="239" spans="1:35" ht="15.75" customHeight="1" x14ac:dyDescent="0.4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</row>
    <row r="240" spans="1:35" ht="15.75" customHeight="1" x14ac:dyDescent="0.4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</row>
    <row r="241" spans="1:35" ht="15.75" customHeight="1" x14ac:dyDescent="0.4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</row>
    <row r="242" spans="1:35" ht="15.75" customHeight="1" x14ac:dyDescent="0.4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</row>
    <row r="243" spans="1:35" ht="15.75" customHeight="1" x14ac:dyDescent="0.4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</row>
    <row r="244" spans="1:35" ht="15.75" customHeight="1" x14ac:dyDescent="0.4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</row>
    <row r="245" spans="1:35" ht="15.75" customHeight="1" x14ac:dyDescent="0.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</row>
    <row r="246" spans="1:35" ht="15.75" customHeight="1" x14ac:dyDescent="0.4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</row>
    <row r="247" spans="1:35" ht="15.75" customHeight="1" x14ac:dyDescent="0.4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</row>
    <row r="248" spans="1:35" ht="15.75" customHeight="1" x14ac:dyDescent="0.4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</row>
    <row r="249" spans="1:35" ht="15.75" customHeight="1" x14ac:dyDescent="0.4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</row>
    <row r="250" spans="1:35" ht="15.75" customHeight="1" x14ac:dyDescent="0.4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</row>
    <row r="251" spans="1:35" ht="15.75" customHeight="1" x14ac:dyDescent="0.4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</row>
    <row r="252" spans="1:35" ht="15.75" customHeight="1" x14ac:dyDescent="0.4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</row>
    <row r="253" spans="1:35" ht="15.75" customHeight="1" x14ac:dyDescent="0.4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</row>
    <row r="254" spans="1:35" ht="15.75" customHeight="1" x14ac:dyDescent="0.4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</row>
    <row r="255" spans="1:35" ht="15.75" customHeight="1" x14ac:dyDescent="0.4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</row>
    <row r="256" spans="1:35" ht="15.75" customHeight="1" x14ac:dyDescent="0.4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</row>
    <row r="257" spans="1:35" ht="15.75" customHeight="1" x14ac:dyDescent="0.4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</row>
    <row r="258" spans="1:35" ht="15.75" customHeight="1" x14ac:dyDescent="0.4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</row>
    <row r="259" spans="1:35" ht="15.75" customHeight="1" x14ac:dyDescent="0.4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</row>
    <row r="260" spans="1:35" ht="15.75" customHeight="1" x14ac:dyDescent="0.4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</row>
    <row r="261" spans="1:35" ht="15.75" customHeight="1" x14ac:dyDescent="0.4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</row>
    <row r="262" spans="1:35" ht="15.75" customHeight="1" x14ac:dyDescent="0.4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</row>
    <row r="263" spans="1:35" ht="15.75" customHeight="1" x14ac:dyDescent="0.4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</row>
    <row r="264" spans="1:35" ht="15.75" customHeight="1" x14ac:dyDescent="0.4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</row>
    <row r="265" spans="1:35" ht="15.75" customHeight="1" x14ac:dyDescent="0.4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</row>
    <row r="266" spans="1:35" ht="15.75" customHeight="1" x14ac:dyDescent="0.4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</row>
    <row r="267" spans="1:35" ht="15.75" customHeight="1" x14ac:dyDescent="0.4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</row>
    <row r="268" spans="1:35" ht="15.75" customHeight="1" x14ac:dyDescent="0.4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</row>
    <row r="269" spans="1:35" ht="15.75" customHeight="1" x14ac:dyDescent="0.4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</row>
    <row r="270" spans="1:35" ht="15.75" customHeight="1" x14ac:dyDescent="0.4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</row>
    <row r="271" spans="1:35" ht="15.75" customHeight="1" x14ac:dyDescent="0.4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</row>
    <row r="272" spans="1:35" ht="15.75" customHeight="1" x14ac:dyDescent="0.4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</row>
    <row r="273" spans="1:35" ht="15.75" customHeight="1" x14ac:dyDescent="0.4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</row>
    <row r="274" spans="1:35" ht="15.75" customHeight="1" x14ac:dyDescent="0.4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</row>
    <row r="275" spans="1:35" ht="15.75" customHeight="1" x14ac:dyDescent="0.4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</row>
    <row r="276" spans="1:35" ht="15.75" customHeight="1" x14ac:dyDescent="0.4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</row>
    <row r="277" spans="1:35" ht="15.75" customHeight="1" x14ac:dyDescent="0.4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</row>
    <row r="278" spans="1:35" ht="15.75" customHeight="1" x14ac:dyDescent="0.4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</row>
    <row r="279" spans="1:35" ht="15.75" customHeight="1" x14ac:dyDescent="0.4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</row>
    <row r="280" spans="1:35" ht="15.75" customHeight="1" x14ac:dyDescent="0.4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</row>
    <row r="281" spans="1:35" ht="15.75" customHeight="1" x14ac:dyDescent="0.4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</row>
    <row r="282" spans="1:35" ht="15.75" customHeight="1" x14ac:dyDescent="0.4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</row>
    <row r="283" spans="1:35" ht="15.75" customHeight="1" x14ac:dyDescent="0.4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</row>
    <row r="284" spans="1:35" ht="15.75" customHeight="1" x14ac:dyDescent="0.4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</row>
    <row r="285" spans="1:35" ht="15.75" customHeight="1" x14ac:dyDescent="0.4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</row>
    <row r="286" spans="1:35" ht="15.75" customHeight="1" x14ac:dyDescent="0.4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</row>
    <row r="287" spans="1:35" ht="15.75" customHeight="1" x14ac:dyDescent="0.4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</row>
    <row r="288" spans="1:35" ht="15.75" customHeight="1" x14ac:dyDescent="0.4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</row>
    <row r="289" spans="1:35" ht="15.75" customHeight="1" x14ac:dyDescent="0.4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</row>
    <row r="290" spans="1:35" ht="15.75" customHeight="1" x14ac:dyDescent="0.4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</row>
    <row r="291" spans="1:35" ht="15.75" customHeight="1" x14ac:dyDescent="0.4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</row>
    <row r="292" spans="1:35" ht="15.75" customHeight="1" x14ac:dyDescent="0.4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</row>
    <row r="293" spans="1:35" ht="15.75" customHeight="1" x14ac:dyDescent="0.4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</row>
    <row r="294" spans="1:35" ht="15.75" customHeight="1" x14ac:dyDescent="0.4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</row>
    <row r="295" spans="1:35" ht="15.75" customHeight="1" x14ac:dyDescent="0.4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</row>
    <row r="296" spans="1:35" ht="15.75" customHeight="1" x14ac:dyDescent="0.4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</row>
    <row r="297" spans="1:35" ht="15.75" customHeight="1" x14ac:dyDescent="0.4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</row>
    <row r="298" spans="1:35" ht="15.75" customHeight="1" x14ac:dyDescent="0.4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</row>
    <row r="299" spans="1:35" ht="15.75" customHeight="1" x14ac:dyDescent="0.4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</row>
    <row r="300" spans="1:35" ht="15.75" customHeight="1" x14ac:dyDescent="0.4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</row>
    <row r="301" spans="1:35" ht="15.75" customHeight="1" x14ac:dyDescent="0.4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</row>
    <row r="302" spans="1:35" ht="15.75" customHeight="1" x14ac:dyDescent="0.4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</row>
    <row r="303" spans="1:35" ht="15.75" customHeight="1" x14ac:dyDescent="0.4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</row>
    <row r="304" spans="1:35" ht="15.75" customHeight="1" x14ac:dyDescent="0.4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</row>
    <row r="305" spans="1:35" ht="15.75" customHeight="1" x14ac:dyDescent="0.4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</row>
    <row r="306" spans="1:35" ht="15.75" customHeight="1" x14ac:dyDescent="0.4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</row>
    <row r="307" spans="1:35" ht="15.75" customHeight="1" x14ac:dyDescent="0.4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</row>
    <row r="308" spans="1:35" ht="15.75" customHeight="1" x14ac:dyDescent="0.4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</row>
    <row r="309" spans="1:35" ht="15.75" customHeight="1" x14ac:dyDescent="0.4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</row>
    <row r="310" spans="1:35" ht="15.75" customHeight="1" x14ac:dyDescent="0.4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</row>
    <row r="311" spans="1:35" ht="15.75" customHeight="1" x14ac:dyDescent="0.4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</row>
    <row r="312" spans="1:35" ht="15.75" customHeight="1" x14ac:dyDescent="0.4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</row>
    <row r="313" spans="1:35" ht="15.75" customHeight="1" x14ac:dyDescent="0.4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</row>
    <row r="314" spans="1:35" ht="15.75" customHeight="1" x14ac:dyDescent="0.4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</row>
    <row r="315" spans="1:35" ht="15.75" customHeight="1" x14ac:dyDescent="0.4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</row>
    <row r="316" spans="1:35" ht="15.75" customHeight="1" x14ac:dyDescent="0.4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</row>
    <row r="317" spans="1:35" ht="15.75" customHeight="1" x14ac:dyDescent="0.4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</row>
    <row r="318" spans="1:35" ht="15.75" customHeight="1" x14ac:dyDescent="0.4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</row>
    <row r="319" spans="1:35" ht="15.75" customHeight="1" x14ac:dyDescent="0.4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</row>
    <row r="320" spans="1:35" ht="15.75" customHeight="1" x14ac:dyDescent="0.4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</row>
    <row r="321" spans="1:35" ht="15.75" customHeight="1" x14ac:dyDescent="0.4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</row>
    <row r="322" spans="1:35" ht="15.75" customHeight="1" x14ac:dyDescent="0.4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</row>
    <row r="323" spans="1:35" ht="15.75" customHeight="1" x14ac:dyDescent="0.4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</row>
    <row r="324" spans="1:35" ht="15.75" customHeight="1" x14ac:dyDescent="0.4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</row>
    <row r="325" spans="1:35" ht="15.75" customHeight="1" x14ac:dyDescent="0.4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</row>
    <row r="326" spans="1:35" ht="15.75" customHeight="1" x14ac:dyDescent="0.4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</row>
    <row r="327" spans="1:35" ht="15.75" customHeight="1" x14ac:dyDescent="0.4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</row>
    <row r="328" spans="1:35" ht="15.75" customHeight="1" x14ac:dyDescent="0.4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</row>
    <row r="329" spans="1:35" ht="15.75" customHeight="1" x14ac:dyDescent="0.4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</row>
    <row r="330" spans="1:35" ht="15.75" customHeight="1" x14ac:dyDescent="0.4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</row>
    <row r="331" spans="1:35" ht="15.75" customHeight="1" x14ac:dyDescent="0.4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</row>
    <row r="332" spans="1:35" ht="15.75" customHeight="1" x14ac:dyDescent="0.4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</row>
    <row r="333" spans="1:35" ht="15.75" customHeight="1" x14ac:dyDescent="0.4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</row>
    <row r="334" spans="1:35" ht="15.75" customHeight="1" x14ac:dyDescent="0.4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</row>
    <row r="335" spans="1:35" ht="15.75" customHeight="1" x14ac:dyDescent="0.4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</row>
    <row r="336" spans="1:35" ht="15.75" customHeight="1" x14ac:dyDescent="0.4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</row>
    <row r="337" spans="1:35" ht="15.75" customHeight="1" x14ac:dyDescent="0.4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</row>
    <row r="338" spans="1:35" ht="15.75" customHeight="1" x14ac:dyDescent="0.4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</row>
    <row r="339" spans="1:35" ht="15.75" customHeight="1" x14ac:dyDescent="0.4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</row>
    <row r="340" spans="1:35" ht="15.75" customHeight="1" x14ac:dyDescent="0.4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</row>
    <row r="341" spans="1:35" ht="15.75" customHeight="1" x14ac:dyDescent="0.4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</row>
    <row r="342" spans="1:35" ht="15.75" customHeight="1" x14ac:dyDescent="0.4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</row>
    <row r="343" spans="1:35" ht="15.75" customHeight="1" x14ac:dyDescent="0.4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</row>
    <row r="344" spans="1:35" ht="15.75" customHeight="1" x14ac:dyDescent="0.4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</row>
    <row r="345" spans="1:35" ht="15.75" customHeight="1" x14ac:dyDescent="0.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</row>
    <row r="346" spans="1:35" ht="15.75" customHeight="1" x14ac:dyDescent="0.4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</row>
    <row r="347" spans="1:35" ht="15.75" customHeight="1" x14ac:dyDescent="0.4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</row>
    <row r="348" spans="1:35" ht="15.75" customHeight="1" x14ac:dyDescent="0.4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</row>
    <row r="349" spans="1:35" ht="15.75" customHeight="1" x14ac:dyDescent="0.4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</row>
    <row r="350" spans="1:35" ht="15.75" customHeight="1" x14ac:dyDescent="0.4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</row>
    <row r="351" spans="1:35" ht="15.75" customHeight="1" x14ac:dyDescent="0.4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</row>
    <row r="352" spans="1:35" ht="15.75" customHeight="1" x14ac:dyDescent="0.4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</row>
    <row r="353" spans="1:35" ht="15.75" customHeight="1" x14ac:dyDescent="0.4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</row>
    <row r="354" spans="1:35" ht="15.75" customHeight="1" x14ac:dyDescent="0.4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</row>
    <row r="355" spans="1:35" ht="15.75" customHeight="1" x14ac:dyDescent="0.4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</row>
    <row r="356" spans="1:35" ht="15.75" customHeight="1" x14ac:dyDescent="0.4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</row>
    <row r="357" spans="1:35" ht="15.75" customHeight="1" x14ac:dyDescent="0.4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</row>
    <row r="358" spans="1:35" ht="15.75" customHeight="1" x14ac:dyDescent="0.4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</row>
    <row r="359" spans="1:35" ht="15.75" customHeight="1" x14ac:dyDescent="0.4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</row>
    <row r="360" spans="1:35" ht="15.75" customHeight="1" x14ac:dyDescent="0.4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</row>
    <row r="361" spans="1:35" ht="15.75" customHeight="1" x14ac:dyDescent="0.4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</row>
    <row r="362" spans="1:35" ht="15.75" customHeight="1" x14ac:dyDescent="0.4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</row>
    <row r="363" spans="1:35" ht="15.75" customHeight="1" x14ac:dyDescent="0.4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</row>
    <row r="364" spans="1:35" ht="15.75" customHeight="1" x14ac:dyDescent="0.4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</row>
    <row r="365" spans="1:35" ht="15.75" customHeight="1" x14ac:dyDescent="0.4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</row>
    <row r="366" spans="1:35" ht="15.75" customHeight="1" x14ac:dyDescent="0.4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</row>
    <row r="367" spans="1:35" ht="15.75" customHeight="1" x14ac:dyDescent="0.4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</row>
    <row r="368" spans="1:35" ht="15.75" customHeight="1" x14ac:dyDescent="0.4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</row>
    <row r="369" spans="1:35" ht="15.75" customHeight="1" x14ac:dyDescent="0.4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</row>
    <row r="370" spans="1:35" ht="15.75" customHeight="1" x14ac:dyDescent="0.4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</row>
    <row r="371" spans="1:35" ht="15.75" customHeight="1" x14ac:dyDescent="0.4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</row>
    <row r="372" spans="1:35" ht="15.75" customHeight="1" x14ac:dyDescent="0.4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</row>
    <row r="373" spans="1:35" ht="15.75" customHeight="1" x14ac:dyDescent="0.4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</row>
    <row r="374" spans="1:35" ht="15.75" customHeight="1" x14ac:dyDescent="0.4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</row>
    <row r="375" spans="1:35" ht="15.75" customHeight="1" x14ac:dyDescent="0.4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</row>
    <row r="376" spans="1:35" ht="15.75" customHeight="1" x14ac:dyDescent="0.4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</row>
    <row r="377" spans="1:35" ht="15.75" customHeight="1" x14ac:dyDescent="0.4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</row>
    <row r="378" spans="1:35" ht="15.75" customHeight="1" x14ac:dyDescent="0.4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</row>
    <row r="379" spans="1:35" ht="15.75" customHeight="1" x14ac:dyDescent="0.4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</row>
    <row r="380" spans="1:35" ht="15.75" customHeight="1" x14ac:dyDescent="0.4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</row>
    <row r="381" spans="1:35" ht="15.75" customHeight="1" x14ac:dyDescent="0.4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</row>
    <row r="382" spans="1:35" ht="15.75" customHeight="1" x14ac:dyDescent="0.4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</row>
    <row r="383" spans="1:35" ht="15.75" customHeight="1" x14ac:dyDescent="0.4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</row>
    <row r="384" spans="1:35" ht="15.75" customHeight="1" x14ac:dyDescent="0.4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</row>
    <row r="385" spans="1:35" ht="15.75" customHeight="1" x14ac:dyDescent="0.4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</row>
    <row r="386" spans="1:35" ht="15.75" customHeight="1" x14ac:dyDescent="0.4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</row>
    <row r="387" spans="1:35" ht="15.75" customHeight="1" x14ac:dyDescent="0.4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</row>
    <row r="388" spans="1:35" ht="15.75" customHeight="1" x14ac:dyDescent="0.4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</row>
    <row r="389" spans="1:35" ht="15.75" customHeight="1" x14ac:dyDescent="0.4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</row>
    <row r="390" spans="1:35" ht="15.75" customHeight="1" x14ac:dyDescent="0.4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</row>
    <row r="391" spans="1:35" ht="15.75" customHeight="1" x14ac:dyDescent="0.4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</row>
    <row r="392" spans="1:35" ht="15.75" customHeight="1" x14ac:dyDescent="0.4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</row>
    <row r="393" spans="1:35" ht="15.75" customHeight="1" x14ac:dyDescent="0.4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</row>
    <row r="394" spans="1:35" ht="15.75" customHeight="1" x14ac:dyDescent="0.4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</row>
    <row r="395" spans="1:35" ht="15.75" customHeight="1" x14ac:dyDescent="0.4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</row>
    <row r="396" spans="1:35" ht="15.75" customHeight="1" x14ac:dyDescent="0.4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</row>
    <row r="397" spans="1:35" ht="15.75" customHeight="1" x14ac:dyDescent="0.4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</row>
    <row r="398" spans="1:35" ht="15.75" customHeight="1" x14ac:dyDescent="0.4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</row>
    <row r="399" spans="1:35" ht="15.75" customHeight="1" x14ac:dyDescent="0.4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</row>
    <row r="400" spans="1:35" ht="15.75" customHeight="1" x14ac:dyDescent="0.4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</row>
    <row r="401" spans="1:35" ht="15.75" customHeight="1" x14ac:dyDescent="0.4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</row>
    <row r="402" spans="1:35" ht="15.75" customHeight="1" x14ac:dyDescent="0.4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</row>
    <row r="403" spans="1:35" ht="15.75" customHeight="1" x14ac:dyDescent="0.4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</row>
    <row r="404" spans="1:35" ht="15.75" customHeight="1" x14ac:dyDescent="0.4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</row>
    <row r="405" spans="1:35" ht="15.75" customHeight="1" x14ac:dyDescent="0.4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</row>
    <row r="406" spans="1:35" ht="15.75" customHeight="1" x14ac:dyDescent="0.4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</row>
    <row r="407" spans="1:35" ht="15.75" customHeight="1" x14ac:dyDescent="0.4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</row>
    <row r="408" spans="1:35" ht="15.75" customHeight="1" x14ac:dyDescent="0.4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</row>
    <row r="409" spans="1:35" ht="15.75" customHeight="1" x14ac:dyDescent="0.4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</row>
    <row r="410" spans="1:35" ht="15.75" customHeight="1" x14ac:dyDescent="0.4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</row>
    <row r="411" spans="1:35" ht="15.75" customHeight="1" x14ac:dyDescent="0.4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</row>
    <row r="412" spans="1:35" ht="15.75" customHeight="1" x14ac:dyDescent="0.4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</row>
    <row r="413" spans="1:35" ht="15.75" customHeight="1" x14ac:dyDescent="0.4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</row>
    <row r="414" spans="1:35" ht="15.75" customHeight="1" x14ac:dyDescent="0.4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</row>
    <row r="415" spans="1:35" ht="15.75" customHeight="1" x14ac:dyDescent="0.4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</row>
    <row r="416" spans="1:35" ht="15.75" customHeight="1" x14ac:dyDescent="0.4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</row>
    <row r="417" spans="1:35" ht="15.75" customHeight="1" x14ac:dyDescent="0.4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</row>
    <row r="418" spans="1:35" ht="15.75" customHeight="1" x14ac:dyDescent="0.4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</row>
    <row r="419" spans="1:35" ht="15.75" customHeight="1" x14ac:dyDescent="0.4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</row>
    <row r="420" spans="1:35" ht="15.75" customHeight="1" x14ac:dyDescent="0.4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</row>
    <row r="421" spans="1:35" ht="15.75" customHeight="1" x14ac:dyDescent="0.4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</row>
    <row r="422" spans="1:35" ht="15.75" customHeight="1" x14ac:dyDescent="0.4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</row>
    <row r="423" spans="1:35" ht="15.75" customHeight="1" x14ac:dyDescent="0.4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</row>
    <row r="424" spans="1:35" ht="15.75" customHeight="1" x14ac:dyDescent="0.4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</row>
    <row r="425" spans="1:35" ht="15.75" customHeight="1" x14ac:dyDescent="0.4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</row>
    <row r="426" spans="1:35" ht="15.75" customHeight="1" x14ac:dyDescent="0.4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</row>
    <row r="427" spans="1:35" ht="15.75" customHeight="1" x14ac:dyDescent="0.4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</row>
    <row r="428" spans="1:35" ht="15.75" customHeight="1" x14ac:dyDescent="0.4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</row>
    <row r="429" spans="1:35" ht="15.75" customHeight="1" x14ac:dyDescent="0.4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</row>
    <row r="430" spans="1:35" ht="15.75" customHeight="1" x14ac:dyDescent="0.4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</row>
    <row r="431" spans="1:35" ht="15.75" customHeight="1" x14ac:dyDescent="0.4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</row>
    <row r="432" spans="1:35" ht="15.75" customHeight="1" x14ac:dyDescent="0.4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</row>
    <row r="433" spans="1:35" ht="15.75" customHeight="1" x14ac:dyDescent="0.4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</row>
    <row r="434" spans="1:35" ht="15.75" customHeight="1" x14ac:dyDescent="0.4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</row>
    <row r="435" spans="1:35" ht="15.75" customHeight="1" x14ac:dyDescent="0.4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</row>
    <row r="436" spans="1:35" ht="15.75" customHeight="1" x14ac:dyDescent="0.4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</row>
    <row r="437" spans="1:35" ht="15.75" customHeight="1" x14ac:dyDescent="0.4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</row>
    <row r="438" spans="1:35" ht="15.75" customHeight="1" x14ac:dyDescent="0.4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</row>
    <row r="439" spans="1:35" ht="15.75" customHeight="1" x14ac:dyDescent="0.4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</row>
    <row r="440" spans="1:35" ht="15.75" customHeight="1" x14ac:dyDescent="0.4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</row>
    <row r="441" spans="1:35" ht="15.75" customHeight="1" x14ac:dyDescent="0.4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</row>
    <row r="442" spans="1:35" ht="15.75" customHeight="1" x14ac:dyDescent="0.4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</row>
    <row r="443" spans="1:35" ht="15.75" customHeight="1" x14ac:dyDescent="0.4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</row>
    <row r="444" spans="1:35" ht="15.75" customHeight="1" x14ac:dyDescent="0.4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</row>
    <row r="445" spans="1:35" ht="15.75" customHeight="1" x14ac:dyDescent="0.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</row>
    <row r="446" spans="1:35" ht="15.75" customHeight="1" x14ac:dyDescent="0.4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</row>
    <row r="447" spans="1:35" ht="15.75" customHeight="1" x14ac:dyDescent="0.4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</row>
    <row r="448" spans="1:35" ht="15.75" customHeight="1" x14ac:dyDescent="0.4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</row>
    <row r="449" spans="1:35" ht="15.75" customHeight="1" x14ac:dyDescent="0.4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</row>
    <row r="450" spans="1:35" ht="15.75" customHeight="1" x14ac:dyDescent="0.4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</row>
    <row r="451" spans="1:35" ht="15.75" customHeight="1" x14ac:dyDescent="0.4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</row>
    <row r="452" spans="1:35" ht="15.75" customHeight="1" x14ac:dyDescent="0.4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</row>
    <row r="453" spans="1:35" ht="15.75" customHeight="1" x14ac:dyDescent="0.4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</row>
    <row r="454" spans="1:35" ht="15.75" customHeight="1" x14ac:dyDescent="0.4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</row>
    <row r="455" spans="1:35" ht="15.75" customHeight="1" x14ac:dyDescent="0.4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</row>
    <row r="456" spans="1:35" ht="15.75" customHeight="1" x14ac:dyDescent="0.4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</row>
    <row r="457" spans="1:35" ht="15.75" customHeight="1" x14ac:dyDescent="0.4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</row>
    <row r="458" spans="1:35" ht="15.75" customHeight="1" x14ac:dyDescent="0.4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</row>
    <row r="459" spans="1:35" ht="15.75" customHeight="1" x14ac:dyDescent="0.4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</row>
    <row r="460" spans="1:35" ht="15.75" customHeight="1" x14ac:dyDescent="0.4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</row>
    <row r="461" spans="1:35" ht="15.75" customHeight="1" x14ac:dyDescent="0.4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</row>
    <row r="462" spans="1:35" ht="15.75" customHeight="1" x14ac:dyDescent="0.4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</row>
    <row r="463" spans="1:35" ht="15.75" customHeight="1" x14ac:dyDescent="0.4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</row>
    <row r="464" spans="1:35" ht="15.75" customHeight="1" x14ac:dyDescent="0.4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</row>
    <row r="465" spans="1:35" ht="15.75" customHeight="1" x14ac:dyDescent="0.4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</row>
    <row r="466" spans="1:35" ht="15.75" customHeight="1" x14ac:dyDescent="0.4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</row>
    <row r="467" spans="1:35" ht="15.75" customHeight="1" x14ac:dyDescent="0.4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</row>
    <row r="468" spans="1:35" ht="15.75" customHeight="1" x14ac:dyDescent="0.4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</row>
    <row r="469" spans="1:35" ht="15.75" customHeight="1" x14ac:dyDescent="0.4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</row>
    <row r="470" spans="1:35" ht="15.75" customHeight="1" x14ac:dyDescent="0.4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</row>
    <row r="471" spans="1:35" ht="15.75" customHeight="1" x14ac:dyDescent="0.4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</row>
    <row r="472" spans="1:35" ht="15.75" customHeight="1" x14ac:dyDescent="0.4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</row>
    <row r="473" spans="1:35" ht="15.75" customHeight="1" x14ac:dyDescent="0.4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</row>
    <row r="474" spans="1:35" ht="15.75" customHeight="1" x14ac:dyDescent="0.4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</row>
    <row r="475" spans="1:35" ht="15.75" customHeight="1" x14ac:dyDescent="0.4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</row>
    <row r="476" spans="1:35" ht="15.75" customHeight="1" x14ac:dyDescent="0.4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</row>
    <row r="477" spans="1:35" ht="15.75" customHeight="1" x14ac:dyDescent="0.4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</row>
    <row r="478" spans="1:35" ht="15.75" customHeight="1" x14ac:dyDescent="0.4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</row>
    <row r="479" spans="1:35" ht="15.75" customHeight="1" x14ac:dyDescent="0.4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</row>
    <row r="480" spans="1:35" ht="15.75" customHeight="1" x14ac:dyDescent="0.4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</row>
    <row r="481" spans="1:35" ht="15.75" customHeight="1" x14ac:dyDescent="0.4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</row>
    <row r="482" spans="1:35" ht="15.75" customHeight="1" x14ac:dyDescent="0.4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</row>
    <row r="483" spans="1:35" ht="15.75" customHeight="1" x14ac:dyDescent="0.4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</row>
    <row r="484" spans="1:35" ht="15.75" customHeight="1" x14ac:dyDescent="0.4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</row>
    <row r="485" spans="1:35" ht="15.75" customHeight="1" x14ac:dyDescent="0.4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</row>
    <row r="486" spans="1:35" ht="15.75" customHeight="1" x14ac:dyDescent="0.4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</row>
    <row r="487" spans="1:35" ht="15.75" customHeight="1" x14ac:dyDescent="0.4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</row>
    <row r="488" spans="1:35" ht="15.75" customHeight="1" x14ac:dyDescent="0.4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</row>
    <row r="489" spans="1:35" ht="15.75" customHeight="1" x14ac:dyDescent="0.4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</row>
    <row r="490" spans="1:35" ht="15.75" customHeight="1" x14ac:dyDescent="0.4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</row>
    <row r="491" spans="1:35" ht="15.75" customHeight="1" x14ac:dyDescent="0.4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</row>
    <row r="492" spans="1:35" ht="15.75" customHeight="1" x14ac:dyDescent="0.4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</row>
    <row r="493" spans="1:35" ht="15.75" customHeight="1" x14ac:dyDescent="0.4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</row>
    <row r="494" spans="1:35" ht="15.75" customHeight="1" x14ac:dyDescent="0.4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</row>
    <row r="495" spans="1:35" ht="15.75" customHeight="1" x14ac:dyDescent="0.4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</row>
    <row r="496" spans="1:35" ht="15.75" customHeight="1" x14ac:dyDescent="0.4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</row>
    <row r="497" spans="1:35" ht="15.75" customHeight="1" x14ac:dyDescent="0.4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</row>
    <row r="498" spans="1:35" ht="15.75" customHeight="1" x14ac:dyDescent="0.4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</row>
    <row r="499" spans="1:35" ht="15.75" customHeight="1" x14ac:dyDescent="0.4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</row>
    <row r="500" spans="1:35" ht="15.75" customHeight="1" x14ac:dyDescent="0.4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</row>
    <row r="501" spans="1:35" ht="15.75" customHeight="1" x14ac:dyDescent="0.4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</row>
    <row r="502" spans="1:35" ht="15.75" customHeight="1" x14ac:dyDescent="0.4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</row>
    <row r="503" spans="1:35" ht="15.75" customHeight="1" x14ac:dyDescent="0.4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</row>
    <row r="504" spans="1:35" ht="15.75" customHeight="1" x14ac:dyDescent="0.4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</row>
    <row r="505" spans="1:35" ht="15.75" customHeight="1" x14ac:dyDescent="0.4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</row>
    <row r="506" spans="1:35" ht="15.75" customHeight="1" x14ac:dyDescent="0.4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</row>
    <row r="507" spans="1:35" ht="15.75" customHeight="1" x14ac:dyDescent="0.4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</row>
    <row r="508" spans="1:35" ht="15.75" customHeight="1" x14ac:dyDescent="0.4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</row>
    <row r="509" spans="1:35" ht="15.75" customHeight="1" x14ac:dyDescent="0.4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</row>
    <row r="510" spans="1:35" ht="15.75" customHeight="1" x14ac:dyDescent="0.4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</row>
    <row r="511" spans="1:35" ht="15.75" customHeight="1" x14ac:dyDescent="0.4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</row>
    <row r="512" spans="1:35" ht="15.75" customHeight="1" x14ac:dyDescent="0.4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</row>
    <row r="513" spans="1:35" ht="15.75" customHeight="1" x14ac:dyDescent="0.4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</row>
    <row r="514" spans="1:35" ht="15.75" customHeight="1" x14ac:dyDescent="0.4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</row>
    <row r="515" spans="1:35" ht="15.75" customHeight="1" x14ac:dyDescent="0.4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</row>
    <row r="516" spans="1:35" ht="15.75" customHeight="1" x14ac:dyDescent="0.4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</row>
    <row r="517" spans="1:35" ht="15.75" customHeight="1" x14ac:dyDescent="0.4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</row>
    <row r="518" spans="1:35" ht="15.75" customHeight="1" x14ac:dyDescent="0.4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</row>
    <row r="519" spans="1:35" ht="15.75" customHeight="1" x14ac:dyDescent="0.4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</row>
    <row r="520" spans="1:35" ht="15.75" customHeight="1" x14ac:dyDescent="0.4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</row>
    <row r="521" spans="1:35" ht="15.75" customHeight="1" x14ac:dyDescent="0.4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</row>
    <row r="522" spans="1:35" ht="15.75" customHeight="1" x14ac:dyDescent="0.4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</row>
    <row r="523" spans="1:35" ht="15.75" customHeight="1" x14ac:dyDescent="0.4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</row>
    <row r="524" spans="1:35" ht="15.75" customHeight="1" x14ac:dyDescent="0.4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</row>
    <row r="525" spans="1:35" ht="15.75" customHeight="1" x14ac:dyDescent="0.4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</row>
    <row r="526" spans="1:35" ht="15.75" customHeight="1" x14ac:dyDescent="0.4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</row>
    <row r="527" spans="1:35" ht="15.75" customHeight="1" x14ac:dyDescent="0.4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</row>
    <row r="528" spans="1:35" ht="15.75" customHeight="1" x14ac:dyDescent="0.4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</row>
    <row r="529" spans="1:35" ht="15.75" customHeight="1" x14ac:dyDescent="0.4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</row>
    <row r="530" spans="1:35" ht="15.75" customHeight="1" x14ac:dyDescent="0.4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</row>
    <row r="531" spans="1:35" ht="15.75" customHeight="1" x14ac:dyDescent="0.4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</row>
    <row r="532" spans="1:35" ht="15.75" customHeight="1" x14ac:dyDescent="0.4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</row>
    <row r="533" spans="1:35" ht="15.75" customHeight="1" x14ac:dyDescent="0.4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</row>
    <row r="534" spans="1:35" ht="15.75" customHeight="1" x14ac:dyDescent="0.4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</row>
    <row r="535" spans="1:35" ht="15.75" customHeight="1" x14ac:dyDescent="0.4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</row>
    <row r="536" spans="1:35" ht="15.75" customHeight="1" x14ac:dyDescent="0.4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</row>
    <row r="537" spans="1:35" ht="15.75" customHeight="1" x14ac:dyDescent="0.4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</row>
    <row r="538" spans="1:35" ht="15.75" customHeight="1" x14ac:dyDescent="0.4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</row>
    <row r="539" spans="1:35" ht="15.75" customHeight="1" x14ac:dyDescent="0.4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</row>
    <row r="540" spans="1:35" ht="15.75" customHeight="1" x14ac:dyDescent="0.4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</row>
    <row r="541" spans="1:35" ht="15.75" customHeight="1" x14ac:dyDescent="0.4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</row>
    <row r="542" spans="1:35" ht="15.75" customHeight="1" x14ac:dyDescent="0.4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</row>
    <row r="543" spans="1:35" ht="15.75" customHeight="1" x14ac:dyDescent="0.4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</row>
    <row r="544" spans="1:35" ht="15.75" customHeight="1" x14ac:dyDescent="0.4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</row>
    <row r="545" spans="1:35" ht="15.75" customHeight="1" x14ac:dyDescent="0.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</row>
    <row r="546" spans="1:35" ht="15.75" customHeight="1" x14ac:dyDescent="0.4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</row>
    <row r="547" spans="1:35" ht="15.75" customHeight="1" x14ac:dyDescent="0.4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</row>
    <row r="548" spans="1:35" ht="15.75" customHeight="1" x14ac:dyDescent="0.4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</row>
    <row r="549" spans="1:35" ht="15.75" customHeight="1" x14ac:dyDescent="0.4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</row>
    <row r="550" spans="1:35" ht="15.75" customHeight="1" x14ac:dyDescent="0.4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</row>
    <row r="551" spans="1:35" ht="15.75" customHeight="1" x14ac:dyDescent="0.4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</row>
    <row r="552" spans="1:35" ht="15.75" customHeight="1" x14ac:dyDescent="0.4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</row>
    <row r="553" spans="1:35" ht="15.75" customHeight="1" x14ac:dyDescent="0.4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</row>
    <row r="554" spans="1:35" ht="15.75" customHeight="1" x14ac:dyDescent="0.4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</row>
    <row r="555" spans="1:35" ht="15.75" customHeight="1" x14ac:dyDescent="0.4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</row>
    <row r="556" spans="1:35" ht="15.75" customHeight="1" x14ac:dyDescent="0.4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</row>
    <row r="557" spans="1:35" ht="15.75" customHeight="1" x14ac:dyDescent="0.4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</row>
    <row r="558" spans="1:35" ht="15.75" customHeight="1" x14ac:dyDescent="0.4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</row>
    <row r="559" spans="1:35" ht="15.75" customHeight="1" x14ac:dyDescent="0.4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</row>
    <row r="560" spans="1:35" ht="15.75" customHeight="1" x14ac:dyDescent="0.4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</row>
    <row r="561" spans="1:35" ht="15.75" customHeight="1" x14ac:dyDescent="0.4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</row>
    <row r="562" spans="1:35" ht="15.75" customHeight="1" x14ac:dyDescent="0.4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</row>
    <row r="563" spans="1:35" ht="15.75" customHeight="1" x14ac:dyDescent="0.4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</row>
    <row r="564" spans="1:35" ht="15.75" customHeight="1" x14ac:dyDescent="0.4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</row>
    <row r="565" spans="1:35" ht="15.75" customHeight="1" x14ac:dyDescent="0.4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</row>
    <row r="566" spans="1:35" ht="15.75" customHeight="1" x14ac:dyDescent="0.4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</row>
    <row r="567" spans="1:35" ht="15.75" customHeight="1" x14ac:dyDescent="0.4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</row>
    <row r="568" spans="1:35" ht="15.75" customHeight="1" x14ac:dyDescent="0.4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</row>
    <row r="569" spans="1:35" ht="15.75" customHeight="1" x14ac:dyDescent="0.4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</row>
    <row r="570" spans="1:35" ht="15.75" customHeight="1" x14ac:dyDescent="0.4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</row>
    <row r="571" spans="1:35" ht="15.75" customHeight="1" x14ac:dyDescent="0.4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</row>
    <row r="572" spans="1:35" ht="15.75" customHeight="1" x14ac:dyDescent="0.4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</row>
    <row r="573" spans="1:35" ht="15.75" customHeight="1" x14ac:dyDescent="0.4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</row>
    <row r="574" spans="1:35" ht="15.75" customHeight="1" x14ac:dyDescent="0.4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</row>
    <row r="575" spans="1:35" ht="15.75" customHeight="1" x14ac:dyDescent="0.4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</row>
    <row r="576" spans="1:35" ht="15.75" customHeight="1" x14ac:dyDescent="0.4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</row>
    <row r="577" spans="1:35" ht="15.75" customHeight="1" x14ac:dyDescent="0.4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</row>
    <row r="578" spans="1:35" ht="15.75" customHeight="1" x14ac:dyDescent="0.4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</row>
    <row r="579" spans="1:35" ht="15.75" customHeight="1" x14ac:dyDescent="0.4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</row>
    <row r="580" spans="1:35" ht="15.75" customHeight="1" x14ac:dyDescent="0.4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</row>
    <row r="581" spans="1:35" ht="15.75" customHeight="1" x14ac:dyDescent="0.4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</row>
    <row r="582" spans="1:35" ht="15.75" customHeight="1" x14ac:dyDescent="0.4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</row>
    <row r="583" spans="1:35" ht="15.75" customHeight="1" x14ac:dyDescent="0.4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</row>
    <row r="584" spans="1:35" ht="15.75" customHeight="1" x14ac:dyDescent="0.4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</row>
    <row r="585" spans="1:35" ht="15.75" customHeight="1" x14ac:dyDescent="0.4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</row>
    <row r="586" spans="1:35" ht="15.75" customHeight="1" x14ac:dyDescent="0.4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</row>
    <row r="587" spans="1:35" ht="15.75" customHeight="1" x14ac:dyDescent="0.4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</row>
    <row r="588" spans="1:35" ht="15.75" customHeight="1" x14ac:dyDescent="0.4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</row>
    <row r="589" spans="1:35" ht="15.75" customHeight="1" x14ac:dyDescent="0.4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</row>
    <row r="590" spans="1:35" ht="15.75" customHeight="1" x14ac:dyDescent="0.4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</row>
    <row r="591" spans="1:35" ht="15.75" customHeight="1" x14ac:dyDescent="0.4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</row>
    <row r="592" spans="1:35" ht="15.75" customHeight="1" x14ac:dyDescent="0.4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</row>
    <row r="593" spans="1:35" ht="15.75" customHeight="1" x14ac:dyDescent="0.4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</row>
    <row r="594" spans="1:35" ht="15.75" customHeight="1" x14ac:dyDescent="0.4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</row>
    <row r="595" spans="1:35" ht="15.75" customHeight="1" x14ac:dyDescent="0.4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</row>
    <row r="596" spans="1:35" ht="15.75" customHeight="1" x14ac:dyDescent="0.4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</row>
    <row r="597" spans="1:35" ht="15.75" customHeight="1" x14ac:dyDescent="0.4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</row>
    <row r="598" spans="1:35" ht="15.75" customHeight="1" x14ac:dyDescent="0.4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</row>
    <row r="599" spans="1:35" ht="15.75" customHeight="1" x14ac:dyDescent="0.4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</row>
    <row r="600" spans="1:35" ht="15.75" customHeight="1" x14ac:dyDescent="0.4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</row>
    <row r="601" spans="1:35" ht="15.75" customHeight="1" x14ac:dyDescent="0.4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</row>
    <row r="602" spans="1:35" ht="15.75" customHeight="1" x14ac:dyDescent="0.4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</row>
    <row r="603" spans="1:35" ht="15.75" customHeight="1" x14ac:dyDescent="0.4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</row>
    <row r="604" spans="1:35" ht="15.75" customHeight="1" x14ac:dyDescent="0.4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</row>
    <row r="605" spans="1:35" ht="15.75" customHeight="1" x14ac:dyDescent="0.4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</row>
    <row r="606" spans="1:35" ht="15.75" customHeight="1" x14ac:dyDescent="0.4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</row>
    <row r="607" spans="1:35" ht="15.75" customHeight="1" x14ac:dyDescent="0.4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</row>
    <row r="608" spans="1:35" ht="15.75" customHeight="1" x14ac:dyDescent="0.4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</row>
    <row r="609" spans="1:35" ht="15.75" customHeight="1" x14ac:dyDescent="0.4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</row>
    <row r="610" spans="1:35" ht="15.75" customHeight="1" x14ac:dyDescent="0.4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</row>
    <row r="611" spans="1:35" ht="15.75" customHeight="1" x14ac:dyDescent="0.4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</row>
    <row r="612" spans="1:35" ht="15.75" customHeight="1" x14ac:dyDescent="0.4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</row>
    <row r="613" spans="1:35" ht="15.75" customHeight="1" x14ac:dyDescent="0.4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</row>
    <row r="614" spans="1:35" ht="15.75" customHeight="1" x14ac:dyDescent="0.4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</row>
    <row r="615" spans="1:35" ht="15.75" customHeight="1" x14ac:dyDescent="0.4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</row>
    <row r="616" spans="1:35" ht="15.75" customHeight="1" x14ac:dyDescent="0.4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</row>
    <row r="617" spans="1:35" ht="15.75" customHeight="1" x14ac:dyDescent="0.4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</row>
    <row r="618" spans="1:35" ht="15.75" customHeight="1" x14ac:dyDescent="0.4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</row>
    <row r="619" spans="1:35" ht="15.75" customHeight="1" x14ac:dyDescent="0.4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</row>
    <row r="620" spans="1:35" ht="15.75" customHeight="1" x14ac:dyDescent="0.4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</row>
    <row r="621" spans="1:35" ht="15.75" customHeight="1" x14ac:dyDescent="0.4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</row>
    <row r="622" spans="1:35" ht="15.75" customHeight="1" x14ac:dyDescent="0.4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</row>
    <row r="623" spans="1:35" ht="15.75" customHeight="1" x14ac:dyDescent="0.4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</row>
    <row r="624" spans="1:35" ht="15.75" customHeight="1" x14ac:dyDescent="0.4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</row>
    <row r="625" spans="1:35" ht="15.75" customHeight="1" x14ac:dyDescent="0.4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</row>
    <row r="626" spans="1:35" ht="15.75" customHeight="1" x14ac:dyDescent="0.4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</row>
    <row r="627" spans="1:35" ht="15.75" customHeight="1" x14ac:dyDescent="0.4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</row>
    <row r="628" spans="1:35" ht="15.75" customHeight="1" x14ac:dyDescent="0.4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</row>
    <row r="629" spans="1:35" ht="15.75" customHeight="1" x14ac:dyDescent="0.4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</row>
    <row r="630" spans="1:35" ht="15.75" customHeight="1" x14ac:dyDescent="0.4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</row>
    <row r="631" spans="1:35" ht="15.75" customHeight="1" x14ac:dyDescent="0.4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</row>
    <row r="632" spans="1:35" ht="15.75" customHeight="1" x14ac:dyDescent="0.4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</row>
    <row r="633" spans="1:35" ht="15.75" customHeight="1" x14ac:dyDescent="0.4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</row>
    <row r="634" spans="1:35" ht="15.75" customHeight="1" x14ac:dyDescent="0.4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</row>
    <row r="635" spans="1:35" ht="15.75" customHeight="1" x14ac:dyDescent="0.4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</row>
    <row r="636" spans="1:35" ht="15.75" customHeight="1" x14ac:dyDescent="0.4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</row>
    <row r="637" spans="1:35" ht="15.75" customHeight="1" x14ac:dyDescent="0.4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</row>
    <row r="638" spans="1:35" ht="15.75" customHeight="1" x14ac:dyDescent="0.4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</row>
    <row r="639" spans="1:35" ht="15.75" customHeight="1" x14ac:dyDescent="0.4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</row>
    <row r="640" spans="1:35" ht="15.75" customHeight="1" x14ac:dyDescent="0.4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</row>
    <row r="641" spans="1:35" ht="15.75" customHeight="1" x14ac:dyDescent="0.4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</row>
    <row r="642" spans="1:35" ht="15.75" customHeight="1" x14ac:dyDescent="0.4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</row>
    <row r="643" spans="1:35" ht="15.75" customHeight="1" x14ac:dyDescent="0.4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</row>
    <row r="644" spans="1:35" ht="15.75" customHeight="1" x14ac:dyDescent="0.4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</row>
    <row r="645" spans="1:35" ht="15.75" customHeight="1" x14ac:dyDescent="0.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</row>
    <row r="646" spans="1:35" ht="15.75" customHeight="1" x14ac:dyDescent="0.4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</row>
    <row r="647" spans="1:35" ht="15.75" customHeight="1" x14ac:dyDescent="0.4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</row>
    <row r="648" spans="1:35" ht="15.75" customHeight="1" x14ac:dyDescent="0.4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</row>
    <row r="649" spans="1:35" ht="15.75" customHeight="1" x14ac:dyDescent="0.4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</row>
    <row r="650" spans="1:35" ht="15.75" customHeight="1" x14ac:dyDescent="0.4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</row>
    <row r="651" spans="1:35" ht="15.75" customHeight="1" x14ac:dyDescent="0.4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</row>
    <row r="652" spans="1:35" ht="15.75" customHeight="1" x14ac:dyDescent="0.4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</row>
    <row r="653" spans="1:35" ht="15.75" customHeight="1" x14ac:dyDescent="0.4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</row>
    <row r="654" spans="1:35" ht="15.75" customHeight="1" x14ac:dyDescent="0.4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</row>
    <row r="655" spans="1:35" ht="15.75" customHeight="1" x14ac:dyDescent="0.4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</row>
    <row r="656" spans="1:35" ht="15.75" customHeight="1" x14ac:dyDescent="0.4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</row>
    <row r="657" spans="1:35" ht="15.75" customHeight="1" x14ac:dyDescent="0.4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</row>
    <row r="658" spans="1:35" ht="15.75" customHeight="1" x14ac:dyDescent="0.4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</row>
    <row r="659" spans="1:35" ht="15.75" customHeight="1" x14ac:dyDescent="0.4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</row>
    <row r="660" spans="1:35" ht="15.75" customHeight="1" x14ac:dyDescent="0.4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</row>
    <row r="661" spans="1:35" ht="15.75" customHeight="1" x14ac:dyDescent="0.4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</row>
    <row r="662" spans="1:35" ht="15.75" customHeight="1" x14ac:dyDescent="0.4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</row>
    <row r="663" spans="1:35" ht="15.75" customHeight="1" x14ac:dyDescent="0.4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</row>
    <row r="664" spans="1:35" ht="15.75" customHeight="1" x14ac:dyDescent="0.4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</row>
    <row r="665" spans="1:35" ht="15.75" customHeight="1" x14ac:dyDescent="0.4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</row>
    <row r="666" spans="1:35" ht="15.75" customHeight="1" x14ac:dyDescent="0.4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</row>
    <row r="667" spans="1:35" ht="15.75" customHeight="1" x14ac:dyDescent="0.4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</row>
    <row r="668" spans="1:35" ht="15.75" customHeight="1" x14ac:dyDescent="0.4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</row>
    <row r="669" spans="1:35" ht="15.75" customHeight="1" x14ac:dyDescent="0.4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</row>
    <row r="670" spans="1:35" ht="15.75" customHeight="1" x14ac:dyDescent="0.4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</row>
    <row r="671" spans="1:35" ht="15.75" customHeight="1" x14ac:dyDescent="0.4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</row>
    <row r="672" spans="1:35" ht="15.75" customHeight="1" x14ac:dyDescent="0.4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</row>
    <row r="673" spans="1:35" ht="15.75" customHeight="1" x14ac:dyDescent="0.4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</row>
    <row r="674" spans="1:35" ht="15.75" customHeight="1" x14ac:dyDescent="0.4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</row>
    <row r="675" spans="1:35" ht="15.75" customHeight="1" x14ac:dyDescent="0.4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</row>
    <row r="676" spans="1:35" ht="15.75" customHeight="1" x14ac:dyDescent="0.4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</row>
    <row r="677" spans="1:35" ht="15.75" customHeight="1" x14ac:dyDescent="0.4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</row>
    <row r="678" spans="1:35" ht="15.75" customHeight="1" x14ac:dyDescent="0.4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</row>
    <row r="679" spans="1:35" ht="15.75" customHeight="1" x14ac:dyDescent="0.4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</row>
    <row r="680" spans="1:35" ht="15.75" customHeight="1" x14ac:dyDescent="0.4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</row>
    <row r="681" spans="1:35" ht="15.75" customHeight="1" x14ac:dyDescent="0.4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</row>
    <row r="682" spans="1:35" ht="15.75" customHeight="1" x14ac:dyDescent="0.4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</row>
    <row r="683" spans="1:35" ht="15.75" customHeight="1" x14ac:dyDescent="0.4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</row>
    <row r="684" spans="1:35" ht="15.75" customHeight="1" x14ac:dyDescent="0.4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</row>
    <row r="685" spans="1:35" ht="15.75" customHeight="1" x14ac:dyDescent="0.4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</row>
    <row r="686" spans="1:35" ht="15.75" customHeight="1" x14ac:dyDescent="0.4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</row>
    <row r="687" spans="1:35" ht="15.75" customHeight="1" x14ac:dyDescent="0.4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</row>
    <row r="688" spans="1:35" ht="15.75" customHeight="1" x14ac:dyDescent="0.4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</row>
    <row r="689" spans="1:35" ht="15.75" customHeight="1" x14ac:dyDescent="0.4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</row>
    <row r="690" spans="1:35" ht="15.75" customHeight="1" x14ac:dyDescent="0.4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</row>
    <row r="691" spans="1:35" ht="15.75" customHeight="1" x14ac:dyDescent="0.4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</row>
    <row r="692" spans="1:35" ht="15.75" customHeight="1" x14ac:dyDescent="0.4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</row>
    <row r="693" spans="1:35" ht="15.75" customHeight="1" x14ac:dyDescent="0.4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</row>
    <row r="694" spans="1:35" ht="15.75" customHeight="1" x14ac:dyDescent="0.4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</row>
    <row r="695" spans="1:35" ht="15.75" customHeight="1" x14ac:dyDescent="0.4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</row>
    <row r="696" spans="1:35" ht="15.75" customHeight="1" x14ac:dyDescent="0.4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</row>
    <row r="697" spans="1:35" ht="15.75" customHeight="1" x14ac:dyDescent="0.4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</row>
    <row r="698" spans="1:35" ht="15.75" customHeight="1" x14ac:dyDescent="0.4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</row>
    <row r="699" spans="1:35" ht="15.75" customHeight="1" x14ac:dyDescent="0.4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</row>
    <row r="700" spans="1:35" ht="15.75" customHeight="1" x14ac:dyDescent="0.4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</row>
    <row r="701" spans="1:35" ht="15.75" customHeight="1" x14ac:dyDescent="0.4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</row>
    <row r="702" spans="1:35" ht="15.75" customHeight="1" x14ac:dyDescent="0.4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</row>
    <row r="703" spans="1:35" ht="15.75" customHeight="1" x14ac:dyDescent="0.4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</row>
    <row r="704" spans="1:35" ht="15.75" customHeight="1" x14ac:dyDescent="0.4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</row>
    <row r="705" spans="1:35" ht="15.75" customHeight="1" x14ac:dyDescent="0.4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</row>
    <row r="706" spans="1:35" ht="15.75" customHeight="1" x14ac:dyDescent="0.4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</row>
    <row r="707" spans="1:35" ht="15.75" customHeight="1" x14ac:dyDescent="0.4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</row>
    <row r="708" spans="1:35" ht="15.75" customHeight="1" x14ac:dyDescent="0.4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</row>
    <row r="709" spans="1:35" ht="15.75" customHeight="1" x14ac:dyDescent="0.4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</row>
    <row r="710" spans="1:35" ht="15.75" customHeight="1" x14ac:dyDescent="0.4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</row>
    <row r="711" spans="1:35" ht="15.75" customHeight="1" x14ac:dyDescent="0.4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</row>
    <row r="712" spans="1:35" ht="15.75" customHeight="1" x14ac:dyDescent="0.4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</row>
    <row r="713" spans="1:35" ht="15.75" customHeight="1" x14ac:dyDescent="0.4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</row>
    <row r="714" spans="1:35" ht="15.75" customHeight="1" x14ac:dyDescent="0.4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</row>
    <row r="715" spans="1:35" ht="15.75" customHeight="1" x14ac:dyDescent="0.4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</row>
    <row r="716" spans="1:35" ht="15.75" customHeight="1" x14ac:dyDescent="0.4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</row>
    <row r="717" spans="1:35" ht="15.75" customHeight="1" x14ac:dyDescent="0.4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</row>
    <row r="718" spans="1:35" ht="15.75" customHeight="1" x14ac:dyDescent="0.4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</row>
    <row r="719" spans="1:35" ht="15.75" customHeight="1" x14ac:dyDescent="0.4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</row>
    <row r="720" spans="1:35" ht="15.75" customHeight="1" x14ac:dyDescent="0.4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</row>
    <row r="721" spans="1:35" ht="15.75" customHeight="1" x14ac:dyDescent="0.4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</row>
    <row r="722" spans="1:35" ht="15.75" customHeight="1" x14ac:dyDescent="0.4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</row>
    <row r="723" spans="1:35" ht="15.75" customHeight="1" x14ac:dyDescent="0.4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</row>
    <row r="724" spans="1:35" ht="15.75" customHeight="1" x14ac:dyDescent="0.4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</row>
    <row r="725" spans="1:35" ht="15.75" customHeight="1" x14ac:dyDescent="0.4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</row>
    <row r="726" spans="1:35" ht="15.75" customHeight="1" x14ac:dyDescent="0.4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</row>
    <row r="727" spans="1:35" ht="15.75" customHeight="1" x14ac:dyDescent="0.4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</row>
    <row r="728" spans="1:35" ht="15.75" customHeight="1" x14ac:dyDescent="0.4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</row>
    <row r="729" spans="1:35" ht="15.75" customHeight="1" x14ac:dyDescent="0.4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</row>
    <row r="730" spans="1:35" ht="15.75" customHeight="1" x14ac:dyDescent="0.4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</row>
    <row r="731" spans="1:35" ht="15.75" customHeight="1" x14ac:dyDescent="0.4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</row>
    <row r="732" spans="1:35" ht="15.75" customHeight="1" x14ac:dyDescent="0.4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</row>
    <row r="733" spans="1:35" ht="15.75" customHeight="1" x14ac:dyDescent="0.4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</row>
    <row r="734" spans="1:35" ht="15.75" customHeight="1" x14ac:dyDescent="0.4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</row>
    <row r="735" spans="1:35" ht="15.75" customHeight="1" x14ac:dyDescent="0.4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</row>
    <row r="736" spans="1:35" ht="15.75" customHeight="1" x14ac:dyDescent="0.4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</row>
    <row r="737" spans="1:35" ht="15.75" customHeight="1" x14ac:dyDescent="0.4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</row>
    <row r="738" spans="1:35" ht="15.75" customHeight="1" x14ac:dyDescent="0.4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</row>
    <row r="739" spans="1:35" ht="15.75" customHeight="1" x14ac:dyDescent="0.4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</row>
    <row r="740" spans="1:35" ht="15.75" customHeight="1" x14ac:dyDescent="0.4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</row>
    <row r="741" spans="1:35" ht="15.75" customHeight="1" x14ac:dyDescent="0.4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</row>
    <row r="742" spans="1:35" ht="15.75" customHeight="1" x14ac:dyDescent="0.4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</row>
    <row r="743" spans="1:35" ht="15.75" customHeight="1" x14ac:dyDescent="0.4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</row>
    <row r="744" spans="1:35" ht="15.75" customHeight="1" x14ac:dyDescent="0.4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</row>
    <row r="745" spans="1:35" ht="15.75" customHeight="1" x14ac:dyDescent="0.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</row>
    <row r="746" spans="1:35" ht="15.75" customHeight="1" x14ac:dyDescent="0.4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</row>
    <row r="747" spans="1:35" ht="15.75" customHeight="1" x14ac:dyDescent="0.4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</row>
    <row r="748" spans="1:35" ht="15.75" customHeight="1" x14ac:dyDescent="0.4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</row>
    <row r="749" spans="1:35" ht="15.75" customHeight="1" x14ac:dyDescent="0.4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</row>
    <row r="750" spans="1:35" ht="15.75" customHeight="1" x14ac:dyDescent="0.4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</row>
    <row r="751" spans="1:35" ht="15.75" customHeight="1" x14ac:dyDescent="0.4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</row>
    <row r="752" spans="1:35" ht="15.75" customHeight="1" x14ac:dyDescent="0.4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</row>
    <row r="753" spans="1:35" ht="15.75" customHeight="1" x14ac:dyDescent="0.4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</row>
    <row r="754" spans="1:35" ht="15.75" customHeight="1" x14ac:dyDescent="0.4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</row>
    <row r="755" spans="1:35" ht="15.75" customHeight="1" x14ac:dyDescent="0.4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</row>
    <row r="756" spans="1:35" ht="15.75" customHeight="1" x14ac:dyDescent="0.4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</row>
    <row r="757" spans="1:35" ht="15.75" customHeight="1" x14ac:dyDescent="0.4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</row>
    <row r="758" spans="1:35" ht="15.75" customHeight="1" x14ac:dyDescent="0.4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</row>
    <row r="759" spans="1:35" ht="15.75" customHeight="1" x14ac:dyDescent="0.4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</row>
    <row r="760" spans="1:35" ht="15.75" customHeight="1" x14ac:dyDescent="0.4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</row>
    <row r="761" spans="1:35" ht="15.75" customHeight="1" x14ac:dyDescent="0.4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</row>
    <row r="762" spans="1:35" ht="15.75" customHeight="1" x14ac:dyDescent="0.4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</row>
    <row r="763" spans="1:35" ht="15.75" customHeight="1" x14ac:dyDescent="0.4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</row>
    <row r="764" spans="1:35" ht="15.75" customHeight="1" x14ac:dyDescent="0.4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</row>
    <row r="765" spans="1:35" ht="15.75" customHeight="1" x14ac:dyDescent="0.4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</row>
    <row r="766" spans="1:35" ht="15.75" customHeight="1" x14ac:dyDescent="0.4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</row>
    <row r="767" spans="1:35" ht="15.75" customHeight="1" x14ac:dyDescent="0.4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</row>
    <row r="768" spans="1:35" ht="15.75" customHeight="1" x14ac:dyDescent="0.4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</row>
    <row r="769" spans="1:35" ht="15.75" customHeight="1" x14ac:dyDescent="0.4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</row>
    <row r="770" spans="1:35" ht="15.75" customHeight="1" x14ac:dyDescent="0.4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</row>
    <row r="771" spans="1:35" ht="15.75" customHeight="1" x14ac:dyDescent="0.4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</row>
    <row r="772" spans="1:35" ht="15.75" customHeight="1" x14ac:dyDescent="0.4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</row>
    <row r="773" spans="1:35" ht="15.75" customHeight="1" x14ac:dyDescent="0.4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</row>
    <row r="774" spans="1:35" ht="15.75" customHeight="1" x14ac:dyDescent="0.4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</row>
    <row r="775" spans="1:35" ht="15.75" customHeight="1" x14ac:dyDescent="0.4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</row>
    <row r="776" spans="1:35" ht="15.75" customHeight="1" x14ac:dyDescent="0.4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</row>
    <row r="777" spans="1:35" ht="15.75" customHeight="1" x14ac:dyDescent="0.4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</row>
    <row r="778" spans="1:35" ht="15.75" customHeight="1" x14ac:dyDescent="0.4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</row>
    <row r="779" spans="1:35" ht="15.75" customHeight="1" x14ac:dyDescent="0.4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</row>
    <row r="780" spans="1:35" ht="15.75" customHeight="1" x14ac:dyDescent="0.4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</row>
    <row r="781" spans="1:35" ht="15.75" customHeight="1" x14ac:dyDescent="0.4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</row>
    <row r="782" spans="1:35" ht="15.75" customHeight="1" x14ac:dyDescent="0.4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</row>
    <row r="783" spans="1:35" ht="15.75" customHeight="1" x14ac:dyDescent="0.4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</row>
    <row r="784" spans="1:35" ht="15.75" customHeight="1" x14ac:dyDescent="0.4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</row>
    <row r="785" spans="1:35" ht="15.75" customHeight="1" x14ac:dyDescent="0.4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</row>
    <row r="786" spans="1:35" ht="15.75" customHeight="1" x14ac:dyDescent="0.4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</row>
    <row r="787" spans="1:35" ht="15.75" customHeight="1" x14ac:dyDescent="0.4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</row>
    <row r="788" spans="1:35" ht="15.75" customHeight="1" x14ac:dyDescent="0.4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</row>
    <row r="789" spans="1:35" ht="15.75" customHeight="1" x14ac:dyDescent="0.4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</row>
    <row r="790" spans="1:35" ht="15.75" customHeight="1" x14ac:dyDescent="0.4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</row>
    <row r="791" spans="1:35" ht="15.75" customHeight="1" x14ac:dyDescent="0.4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</row>
    <row r="792" spans="1:35" ht="15.75" customHeight="1" x14ac:dyDescent="0.4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</row>
    <row r="793" spans="1:35" ht="15.75" customHeight="1" x14ac:dyDescent="0.4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</row>
    <row r="794" spans="1:35" ht="15.75" customHeight="1" x14ac:dyDescent="0.4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</row>
    <row r="795" spans="1:35" ht="15.75" customHeight="1" x14ac:dyDescent="0.4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</row>
    <row r="796" spans="1:35" ht="15.75" customHeight="1" x14ac:dyDescent="0.4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</row>
    <row r="797" spans="1:35" ht="15.75" customHeight="1" x14ac:dyDescent="0.4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</row>
    <row r="798" spans="1:35" ht="15.75" customHeight="1" x14ac:dyDescent="0.4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</row>
    <row r="799" spans="1:35" ht="15.75" customHeight="1" x14ac:dyDescent="0.4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</row>
    <row r="800" spans="1:35" ht="15.75" customHeight="1" x14ac:dyDescent="0.4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</row>
    <row r="801" spans="1:35" ht="15.75" customHeight="1" x14ac:dyDescent="0.4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</row>
    <row r="802" spans="1:35" ht="15.75" customHeight="1" x14ac:dyDescent="0.4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</row>
    <row r="803" spans="1:35" ht="15.75" customHeight="1" x14ac:dyDescent="0.4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</row>
    <row r="804" spans="1:35" ht="15.75" customHeight="1" x14ac:dyDescent="0.4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</row>
    <row r="805" spans="1:35" ht="15.75" customHeight="1" x14ac:dyDescent="0.4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</row>
    <row r="806" spans="1:35" ht="15.75" customHeight="1" x14ac:dyDescent="0.4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</row>
    <row r="807" spans="1:35" ht="15.75" customHeight="1" x14ac:dyDescent="0.4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</row>
    <row r="808" spans="1:35" ht="15.75" customHeight="1" x14ac:dyDescent="0.4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</row>
    <row r="809" spans="1:35" ht="15.75" customHeight="1" x14ac:dyDescent="0.4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</row>
    <row r="810" spans="1:35" ht="15.75" customHeight="1" x14ac:dyDescent="0.4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</row>
    <row r="811" spans="1:35" ht="15.75" customHeight="1" x14ac:dyDescent="0.4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</row>
    <row r="812" spans="1:35" ht="15.75" customHeight="1" x14ac:dyDescent="0.4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</row>
    <row r="813" spans="1:35" ht="15.75" customHeight="1" x14ac:dyDescent="0.4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</row>
    <row r="814" spans="1:35" ht="15.75" customHeight="1" x14ac:dyDescent="0.4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</row>
    <row r="815" spans="1:35" ht="15.75" customHeight="1" x14ac:dyDescent="0.4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</row>
    <row r="816" spans="1:35" ht="15.75" customHeight="1" x14ac:dyDescent="0.4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</row>
    <row r="817" spans="1:35" ht="15.75" customHeight="1" x14ac:dyDescent="0.4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</row>
    <row r="818" spans="1:35" ht="15.75" customHeight="1" x14ac:dyDescent="0.4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</row>
    <row r="819" spans="1:35" ht="15.75" customHeight="1" x14ac:dyDescent="0.4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</row>
    <row r="820" spans="1:35" ht="15.75" customHeight="1" x14ac:dyDescent="0.4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</row>
    <row r="821" spans="1:35" ht="15.75" customHeight="1" x14ac:dyDescent="0.4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</row>
    <row r="822" spans="1:35" ht="15.75" customHeight="1" x14ac:dyDescent="0.4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</row>
    <row r="823" spans="1:35" ht="15.75" customHeight="1" x14ac:dyDescent="0.4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</row>
    <row r="824" spans="1:35" ht="15.75" customHeight="1" x14ac:dyDescent="0.4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</row>
    <row r="825" spans="1:35" ht="15.75" customHeight="1" x14ac:dyDescent="0.4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</row>
    <row r="826" spans="1:35" ht="15.75" customHeight="1" x14ac:dyDescent="0.4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</row>
    <row r="827" spans="1:35" ht="15.75" customHeight="1" x14ac:dyDescent="0.4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</row>
    <row r="828" spans="1:35" ht="15.75" customHeight="1" x14ac:dyDescent="0.4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</row>
    <row r="829" spans="1:35" ht="15.75" customHeight="1" x14ac:dyDescent="0.4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</row>
    <row r="830" spans="1:35" ht="15.75" customHeight="1" x14ac:dyDescent="0.4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</row>
    <row r="831" spans="1:35" ht="15.75" customHeight="1" x14ac:dyDescent="0.4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</row>
    <row r="832" spans="1:35" ht="15.75" customHeight="1" x14ac:dyDescent="0.4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</row>
    <row r="833" spans="1:35" ht="15.75" customHeight="1" x14ac:dyDescent="0.4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</row>
    <row r="834" spans="1:35" ht="15.75" customHeight="1" x14ac:dyDescent="0.4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</row>
    <row r="835" spans="1:35" ht="15.75" customHeight="1" x14ac:dyDescent="0.4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</row>
    <row r="836" spans="1:35" ht="15.75" customHeight="1" x14ac:dyDescent="0.4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</row>
    <row r="837" spans="1:35" ht="15.75" customHeight="1" x14ac:dyDescent="0.4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</row>
    <row r="838" spans="1:35" ht="15.75" customHeight="1" x14ac:dyDescent="0.4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</row>
    <row r="839" spans="1:35" ht="15.75" customHeight="1" x14ac:dyDescent="0.4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</row>
    <row r="840" spans="1:35" ht="15.75" customHeight="1" x14ac:dyDescent="0.4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</row>
    <row r="841" spans="1:35" ht="15.75" customHeight="1" x14ac:dyDescent="0.4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</row>
    <row r="842" spans="1:35" ht="15.75" customHeight="1" x14ac:dyDescent="0.4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</row>
    <row r="843" spans="1:35" ht="15.75" customHeight="1" x14ac:dyDescent="0.4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</row>
    <row r="844" spans="1:35" ht="15.75" customHeight="1" x14ac:dyDescent="0.4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</row>
    <row r="845" spans="1:35" ht="15.75" customHeight="1" x14ac:dyDescent="0.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</row>
    <row r="846" spans="1:35" ht="15.75" customHeight="1" x14ac:dyDescent="0.4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</row>
    <row r="847" spans="1:35" ht="15.75" customHeight="1" x14ac:dyDescent="0.4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</row>
    <row r="848" spans="1:35" ht="15.75" customHeight="1" x14ac:dyDescent="0.4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</row>
    <row r="849" spans="1:35" ht="15.75" customHeight="1" x14ac:dyDescent="0.4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</row>
    <row r="850" spans="1:35" ht="15.75" customHeight="1" x14ac:dyDescent="0.4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</row>
    <row r="851" spans="1:35" ht="15.75" customHeight="1" x14ac:dyDescent="0.4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</row>
    <row r="852" spans="1:35" ht="15.75" customHeight="1" x14ac:dyDescent="0.4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</row>
    <row r="853" spans="1:35" ht="15.75" customHeight="1" x14ac:dyDescent="0.4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</row>
    <row r="854" spans="1:35" ht="15.75" customHeight="1" x14ac:dyDescent="0.4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</row>
    <row r="855" spans="1:35" ht="15.75" customHeight="1" x14ac:dyDescent="0.4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</row>
    <row r="856" spans="1:35" ht="15.75" customHeight="1" x14ac:dyDescent="0.4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</row>
    <row r="857" spans="1:35" ht="15.75" customHeight="1" x14ac:dyDescent="0.4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</row>
    <row r="858" spans="1:35" ht="15.75" customHeight="1" x14ac:dyDescent="0.4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</row>
    <row r="859" spans="1:35" ht="15.75" customHeight="1" x14ac:dyDescent="0.4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</row>
    <row r="860" spans="1:35" ht="15.75" customHeight="1" x14ac:dyDescent="0.4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</row>
    <row r="861" spans="1:35" ht="15.75" customHeight="1" x14ac:dyDescent="0.4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</row>
    <row r="862" spans="1:35" ht="15.75" customHeight="1" x14ac:dyDescent="0.4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</row>
    <row r="863" spans="1:35" ht="15.75" customHeight="1" x14ac:dyDescent="0.4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</row>
    <row r="864" spans="1:35" ht="15.75" customHeight="1" x14ac:dyDescent="0.4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</row>
    <row r="865" spans="1:35" ht="15.75" customHeight="1" x14ac:dyDescent="0.4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</row>
    <row r="866" spans="1:35" ht="15.75" customHeight="1" x14ac:dyDescent="0.4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</row>
    <row r="867" spans="1:35" ht="15.75" customHeight="1" x14ac:dyDescent="0.4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</row>
    <row r="868" spans="1:35" ht="15.75" customHeight="1" x14ac:dyDescent="0.4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</row>
    <row r="869" spans="1:35" ht="15.75" customHeight="1" x14ac:dyDescent="0.4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</row>
    <row r="870" spans="1:35" ht="15.75" customHeight="1" x14ac:dyDescent="0.4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</row>
    <row r="871" spans="1:35" ht="15.75" customHeight="1" x14ac:dyDescent="0.4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</row>
    <row r="872" spans="1:35" ht="15.75" customHeight="1" x14ac:dyDescent="0.4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</row>
    <row r="873" spans="1:35" ht="15.75" customHeight="1" x14ac:dyDescent="0.4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</row>
    <row r="874" spans="1:35" ht="15.75" customHeight="1" x14ac:dyDescent="0.4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</row>
    <row r="875" spans="1:35" ht="15.75" customHeight="1" x14ac:dyDescent="0.4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</row>
    <row r="876" spans="1:35" ht="15.75" customHeight="1" x14ac:dyDescent="0.4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</row>
    <row r="877" spans="1:35" ht="15.75" customHeight="1" x14ac:dyDescent="0.4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</row>
    <row r="878" spans="1:35" ht="15.75" customHeight="1" x14ac:dyDescent="0.4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</row>
    <row r="879" spans="1:35" ht="15.75" customHeight="1" x14ac:dyDescent="0.4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</row>
    <row r="880" spans="1:35" ht="15.75" customHeight="1" x14ac:dyDescent="0.4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</row>
    <row r="881" spans="1:35" ht="15.75" customHeight="1" x14ac:dyDescent="0.4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</row>
    <row r="882" spans="1:35" ht="15.75" customHeight="1" x14ac:dyDescent="0.4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</row>
    <row r="883" spans="1:35" ht="15.75" customHeight="1" x14ac:dyDescent="0.4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</row>
    <row r="884" spans="1:35" ht="15.75" customHeight="1" x14ac:dyDescent="0.4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</row>
    <row r="885" spans="1:35" ht="15.75" customHeight="1" x14ac:dyDescent="0.4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</row>
    <row r="886" spans="1:35" ht="15.75" customHeight="1" x14ac:dyDescent="0.4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</row>
    <row r="887" spans="1:35" ht="15.75" customHeight="1" x14ac:dyDescent="0.4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</row>
    <row r="888" spans="1:35" ht="15.75" customHeight="1" x14ac:dyDescent="0.4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</row>
    <row r="889" spans="1:35" ht="15.75" customHeight="1" x14ac:dyDescent="0.4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</row>
    <row r="890" spans="1:35" ht="15.75" customHeight="1" x14ac:dyDescent="0.4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</row>
    <row r="891" spans="1:35" ht="15.75" customHeight="1" x14ac:dyDescent="0.4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</row>
    <row r="892" spans="1:35" ht="15.75" customHeight="1" x14ac:dyDescent="0.4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</row>
    <row r="893" spans="1:35" ht="15.75" customHeight="1" x14ac:dyDescent="0.4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</row>
    <row r="894" spans="1:35" ht="15.75" customHeight="1" x14ac:dyDescent="0.4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</row>
    <row r="895" spans="1:35" ht="15.75" customHeight="1" x14ac:dyDescent="0.4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</row>
    <row r="896" spans="1:35" ht="15.75" customHeight="1" x14ac:dyDescent="0.4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</row>
    <row r="897" spans="1:35" ht="15.75" customHeight="1" x14ac:dyDescent="0.4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</row>
    <row r="898" spans="1:35" ht="15.75" customHeight="1" x14ac:dyDescent="0.4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</row>
    <row r="899" spans="1:35" ht="15.75" customHeight="1" x14ac:dyDescent="0.4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</row>
    <row r="900" spans="1:35" ht="15.75" customHeight="1" x14ac:dyDescent="0.4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</row>
    <row r="901" spans="1:35" ht="15.75" customHeight="1" x14ac:dyDescent="0.4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</row>
    <row r="902" spans="1:35" ht="15.75" customHeight="1" x14ac:dyDescent="0.4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</row>
    <row r="903" spans="1:35" ht="15.75" customHeight="1" x14ac:dyDescent="0.4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</row>
    <row r="904" spans="1:35" ht="15.75" customHeight="1" x14ac:dyDescent="0.4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</row>
    <row r="905" spans="1:35" ht="15.75" customHeight="1" x14ac:dyDescent="0.4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</row>
    <row r="906" spans="1:35" ht="15.75" customHeight="1" x14ac:dyDescent="0.4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</row>
    <row r="907" spans="1:35" ht="15.75" customHeight="1" x14ac:dyDescent="0.4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</row>
    <row r="908" spans="1:35" ht="15.75" customHeight="1" x14ac:dyDescent="0.4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</row>
    <row r="909" spans="1:35" ht="15.75" customHeight="1" x14ac:dyDescent="0.4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</row>
    <row r="910" spans="1:35" ht="15.75" customHeight="1" x14ac:dyDescent="0.4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</row>
    <row r="911" spans="1:35" ht="15.75" customHeight="1" x14ac:dyDescent="0.4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</row>
    <row r="912" spans="1:35" ht="15.75" customHeight="1" x14ac:dyDescent="0.4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</row>
    <row r="913" spans="1:35" ht="15.75" customHeight="1" x14ac:dyDescent="0.4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</row>
    <row r="914" spans="1:35" ht="15.75" customHeight="1" x14ac:dyDescent="0.4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</row>
    <row r="915" spans="1:35" ht="15.75" customHeight="1" x14ac:dyDescent="0.4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</row>
    <row r="916" spans="1:35" ht="15.75" customHeight="1" x14ac:dyDescent="0.4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</row>
    <row r="917" spans="1:35" ht="15.75" customHeight="1" x14ac:dyDescent="0.4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</row>
    <row r="918" spans="1:35" ht="15.75" customHeight="1" x14ac:dyDescent="0.4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</row>
    <row r="919" spans="1:35" ht="15.75" customHeight="1" x14ac:dyDescent="0.4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</row>
    <row r="920" spans="1:35" ht="15.75" customHeight="1" x14ac:dyDescent="0.4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</row>
    <row r="921" spans="1:35" ht="15.75" customHeight="1" x14ac:dyDescent="0.4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</row>
    <row r="922" spans="1:35" ht="15.75" customHeight="1" x14ac:dyDescent="0.4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</row>
    <row r="923" spans="1:35" ht="15.75" customHeight="1" x14ac:dyDescent="0.4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</row>
    <row r="924" spans="1:35" ht="15.75" customHeight="1" x14ac:dyDescent="0.4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</row>
    <row r="925" spans="1:35" ht="15.75" customHeight="1" x14ac:dyDescent="0.4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</row>
    <row r="926" spans="1:35" ht="15.75" customHeight="1" x14ac:dyDescent="0.4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</row>
    <row r="927" spans="1:35" ht="15.75" customHeight="1" x14ac:dyDescent="0.4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</row>
    <row r="928" spans="1:35" ht="15.75" customHeight="1" x14ac:dyDescent="0.4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</row>
    <row r="929" spans="1:35" ht="15.75" customHeight="1" x14ac:dyDescent="0.4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</row>
    <row r="930" spans="1:35" ht="15.75" customHeight="1" x14ac:dyDescent="0.4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</row>
    <row r="931" spans="1:35" ht="15.75" customHeight="1" x14ac:dyDescent="0.4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</row>
    <row r="932" spans="1:35" ht="15.75" customHeight="1" x14ac:dyDescent="0.4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</row>
    <row r="933" spans="1:35" ht="15.75" customHeight="1" x14ac:dyDescent="0.4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</row>
    <row r="934" spans="1:35" ht="15.75" customHeight="1" x14ac:dyDescent="0.4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</row>
    <row r="935" spans="1:35" ht="15.75" customHeight="1" x14ac:dyDescent="0.4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</row>
    <row r="936" spans="1:35" ht="15.75" customHeight="1" x14ac:dyDescent="0.4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</row>
    <row r="937" spans="1:35" ht="15.75" customHeight="1" x14ac:dyDescent="0.4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</row>
    <row r="938" spans="1:35" ht="15.75" customHeight="1" x14ac:dyDescent="0.4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</row>
    <row r="939" spans="1:35" ht="15.75" customHeight="1" x14ac:dyDescent="0.4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</row>
    <row r="940" spans="1:35" ht="15.75" customHeight="1" x14ac:dyDescent="0.4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</row>
    <row r="941" spans="1:35" ht="15.75" customHeight="1" x14ac:dyDescent="0.4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</row>
    <row r="942" spans="1:35" ht="15.75" customHeight="1" x14ac:dyDescent="0.4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</row>
    <row r="943" spans="1:35" ht="15.75" customHeight="1" x14ac:dyDescent="0.4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</row>
    <row r="944" spans="1:35" ht="15.75" customHeight="1" x14ac:dyDescent="0.4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</row>
    <row r="945" spans="1:35" ht="15.75" customHeight="1" x14ac:dyDescent="0.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</row>
    <row r="946" spans="1:35" ht="15.75" customHeight="1" x14ac:dyDescent="0.4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</row>
    <row r="947" spans="1:35" ht="15.75" customHeight="1" x14ac:dyDescent="0.4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</row>
    <row r="948" spans="1:35" ht="15.75" customHeight="1" x14ac:dyDescent="0.4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</row>
    <row r="949" spans="1:35" ht="15.75" customHeight="1" x14ac:dyDescent="0.4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</row>
    <row r="950" spans="1:35" ht="15.75" customHeight="1" x14ac:dyDescent="0.4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</row>
    <row r="951" spans="1:35" ht="15.75" customHeight="1" x14ac:dyDescent="0.4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</row>
    <row r="952" spans="1:35" ht="15.75" customHeight="1" x14ac:dyDescent="0.4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</row>
    <row r="953" spans="1:35" ht="15.75" customHeight="1" x14ac:dyDescent="0.4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</row>
    <row r="954" spans="1:35" ht="15.75" customHeight="1" x14ac:dyDescent="0.4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</row>
    <row r="955" spans="1:35" ht="15.75" customHeight="1" x14ac:dyDescent="0.4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</row>
    <row r="956" spans="1:35" ht="15.75" customHeight="1" x14ac:dyDescent="0.4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</row>
    <row r="957" spans="1:35" ht="15.75" customHeight="1" x14ac:dyDescent="0.4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</row>
    <row r="958" spans="1:35" ht="15.75" customHeight="1" x14ac:dyDescent="0.4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</row>
    <row r="959" spans="1:35" ht="15.75" customHeight="1" x14ac:dyDescent="0.4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</row>
    <row r="960" spans="1:35" ht="15.75" customHeight="1" x14ac:dyDescent="0.4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</row>
    <row r="961" spans="1:35" ht="15.75" customHeight="1" x14ac:dyDescent="0.4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</row>
    <row r="962" spans="1:35" ht="15.75" customHeight="1" x14ac:dyDescent="0.4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</row>
    <row r="963" spans="1:35" ht="15.75" customHeight="1" x14ac:dyDescent="0.4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</row>
    <row r="964" spans="1:35" ht="15.75" customHeight="1" x14ac:dyDescent="0.4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</row>
    <row r="965" spans="1:35" ht="15.75" customHeight="1" x14ac:dyDescent="0.4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</row>
    <row r="966" spans="1:35" ht="15.75" customHeight="1" x14ac:dyDescent="0.4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</row>
    <row r="967" spans="1:35" ht="15.75" customHeight="1" x14ac:dyDescent="0.4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</row>
    <row r="968" spans="1:35" ht="15.75" customHeight="1" x14ac:dyDescent="0.4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</row>
    <row r="969" spans="1:35" ht="15.75" customHeight="1" x14ac:dyDescent="0.4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</row>
    <row r="970" spans="1:35" ht="15.75" customHeight="1" x14ac:dyDescent="0.4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</row>
    <row r="971" spans="1:35" ht="15.75" customHeight="1" x14ac:dyDescent="0.4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</row>
    <row r="972" spans="1:35" ht="15.75" customHeight="1" x14ac:dyDescent="0.4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</row>
    <row r="973" spans="1:35" ht="15.75" customHeight="1" x14ac:dyDescent="0.4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</row>
    <row r="974" spans="1:35" ht="15.75" customHeight="1" x14ac:dyDescent="0.4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</row>
    <row r="975" spans="1:35" ht="15.75" customHeight="1" x14ac:dyDescent="0.4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</row>
    <row r="976" spans="1:35" ht="15.75" customHeight="1" x14ac:dyDescent="0.4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</row>
    <row r="977" spans="1:35" ht="15.75" customHeight="1" x14ac:dyDescent="0.4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</row>
    <row r="978" spans="1:35" ht="15.75" customHeight="1" x14ac:dyDescent="0.4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</row>
    <row r="979" spans="1:35" ht="15.75" customHeight="1" x14ac:dyDescent="0.4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</row>
    <row r="980" spans="1:35" ht="15.75" customHeight="1" x14ac:dyDescent="0.4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</row>
    <row r="981" spans="1:35" ht="15.75" customHeight="1" x14ac:dyDescent="0.4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</row>
    <row r="982" spans="1:35" ht="15.75" customHeight="1" x14ac:dyDescent="0.4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</row>
    <row r="983" spans="1:35" ht="15.75" customHeight="1" x14ac:dyDescent="0.4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</row>
    <row r="984" spans="1:35" ht="15.75" customHeight="1" x14ac:dyDescent="0.4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</row>
    <row r="985" spans="1:35" ht="15.75" customHeight="1" x14ac:dyDescent="0.4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</row>
    <row r="986" spans="1:35" ht="15.75" customHeight="1" x14ac:dyDescent="0.4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</row>
    <row r="987" spans="1:35" ht="15.75" customHeight="1" x14ac:dyDescent="0.4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</row>
    <row r="988" spans="1:35" ht="15.75" customHeight="1" x14ac:dyDescent="0.4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</row>
    <row r="989" spans="1:35" ht="15.75" customHeight="1" x14ac:dyDescent="0.4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</row>
    <row r="990" spans="1:35" ht="15.75" customHeight="1" x14ac:dyDescent="0.4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</row>
    <row r="991" spans="1:35" ht="15.75" customHeight="1" x14ac:dyDescent="0.4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</row>
    <row r="992" spans="1:35" ht="15.75" customHeight="1" x14ac:dyDescent="0.4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</row>
    <row r="993" spans="1:35" ht="15.75" customHeight="1" x14ac:dyDescent="0.4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</row>
    <row r="994" spans="1:35" ht="15.75" customHeight="1" x14ac:dyDescent="0.4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</row>
    <row r="995" spans="1:35" ht="15.75" customHeight="1" x14ac:dyDescent="0.4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</row>
    <row r="996" spans="1:35" ht="15.75" customHeight="1" x14ac:dyDescent="0.4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</row>
    <row r="997" spans="1:35" ht="15.75" customHeight="1" x14ac:dyDescent="0.4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</row>
    <row r="998" spans="1:35" ht="15.75" customHeight="1" x14ac:dyDescent="0.4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</row>
    <row r="999" spans="1:35" ht="15.75" customHeight="1" x14ac:dyDescent="0.4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</row>
    <row r="1000" spans="1:35" ht="15.75" customHeight="1" x14ac:dyDescent="0.4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1F497D"/>
  </sheetPr>
  <dimension ref="A1:AI1000"/>
  <sheetViews>
    <sheetView workbookViewId="0">
      <selection activeCell="B5" sqref="B5"/>
    </sheetView>
  </sheetViews>
  <sheetFormatPr defaultColWidth="12.625" defaultRowHeight="15" customHeight="1" x14ac:dyDescent="0.35"/>
  <cols>
    <col min="1" max="1" width="21.375" customWidth="1"/>
    <col min="2" max="35" width="8" customWidth="1"/>
  </cols>
  <sheetData>
    <row r="1" spans="1:35" ht="42.75" x14ac:dyDescent="0.45">
      <c r="A1" s="93" t="s">
        <v>648</v>
      </c>
      <c r="B1" s="2">
        <f>Data!I7</f>
        <v>2017</v>
      </c>
      <c r="C1" s="2">
        <f>Data!J7</f>
        <v>2018</v>
      </c>
      <c r="D1" s="2">
        <f>Data!K7</f>
        <v>2019</v>
      </c>
      <c r="E1" s="2">
        <f>Data!L7</f>
        <v>2020</v>
      </c>
      <c r="F1" s="2">
        <f>Data!M7</f>
        <v>2021</v>
      </c>
      <c r="G1" s="2">
        <f>Data!N7</f>
        <v>2022</v>
      </c>
      <c r="H1" s="2">
        <f>Data!O7</f>
        <v>2023</v>
      </c>
      <c r="I1" s="2">
        <f>Data!P7</f>
        <v>2024</v>
      </c>
      <c r="J1" s="2">
        <f>Data!Q7</f>
        <v>2025</v>
      </c>
      <c r="K1" s="2">
        <f>Data!R7</f>
        <v>2026</v>
      </c>
      <c r="L1" s="2">
        <f>Data!S7</f>
        <v>2027</v>
      </c>
      <c r="M1" s="2">
        <f>Data!T7</f>
        <v>2028</v>
      </c>
      <c r="N1" s="2">
        <f>Data!U7</f>
        <v>2029</v>
      </c>
      <c r="O1" s="2">
        <f>Data!V7</f>
        <v>2030</v>
      </c>
      <c r="P1" s="2">
        <f>Data!W7</f>
        <v>2031</v>
      </c>
      <c r="Q1" s="2">
        <f>Data!X7</f>
        <v>2032</v>
      </c>
      <c r="R1" s="2">
        <f>Data!Y7</f>
        <v>2033</v>
      </c>
      <c r="S1" s="2">
        <f>Data!Z7</f>
        <v>2034</v>
      </c>
      <c r="T1" s="2">
        <f>Data!AA7</f>
        <v>2035</v>
      </c>
      <c r="U1" s="2">
        <f>Data!AB7</f>
        <v>2036</v>
      </c>
      <c r="V1" s="2">
        <f>Data!AC7</f>
        <v>2037</v>
      </c>
      <c r="W1" s="2">
        <f>Data!AD7</f>
        <v>2038</v>
      </c>
      <c r="X1" s="2">
        <f>Data!AE7</f>
        <v>2039</v>
      </c>
      <c r="Y1" s="2">
        <f>Data!AF7</f>
        <v>2040</v>
      </c>
      <c r="Z1" s="2">
        <f>Data!AG7</f>
        <v>2041</v>
      </c>
      <c r="AA1" s="2">
        <f>Data!AH7</f>
        <v>2042</v>
      </c>
      <c r="AB1" s="2">
        <f>Data!AI7</f>
        <v>2043</v>
      </c>
      <c r="AC1" s="2">
        <f>Data!AJ7</f>
        <v>2044</v>
      </c>
      <c r="AD1" s="2">
        <f>Data!AK7</f>
        <v>2045</v>
      </c>
      <c r="AE1" s="2">
        <f>Data!AL7</f>
        <v>2046</v>
      </c>
      <c r="AF1" s="2">
        <f>Data!AM7</f>
        <v>2047</v>
      </c>
      <c r="AG1" s="2">
        <f>Data!AN7</f>
        <v>2048</v>
      </c>
      <c r="AH1" s="2">
        <f>Data!AO7</f>
        <v>2049</v>
      </c>
      <c r="AI1" s="2">
        <f>Data!AP7</f>
        <v>2050</v>
      </c>
    </row>
    <row r="2" spans="1:35" ht="14.25" x14ac:dyDescent="0.45">
      <c r="A2" s="2" t="s">
        <v>584</v>
      </c>
      <c r="B2" s="87">
        <f>Data!I15</f>
        <v>3.0029254861469623E-2</v>
      </c>
      <c r="C2" s="87">
        <f>Data!J15</f>
        <v>3.5192796476363787E-2</v>
      </c>
      <c r="D2" s="87">
        <f>Data!K15</f>
        <v>3.6972617545057422E-2</v>
      </c>
      <c r="E2" s="87">
        <f>Data!L15</f>
        <v>3.9353618131090284E-2</v>
      </c>
      <c r="F2" s="87">
        <f>Data!M15</f>
        <v>4.2529063751233984E-2</v>
      </c>
      <c r="G2" s="87">
        <f>Data!N15</f>
        <v>4.6746673189394142E-2</v>
      </c>
      <c r="H2" s="87">
        <f>Data!O15</f>
        <v>5.2318027817576121E-2</v>
      </c>
      <c r="I2" s="87">
        <f>Data!P15</f>
        <v>5.9624889931450258E-2</v>
      </c>
      <c r="J2" s="87">
        <f>Data!Q15</f>
        <v>6.9117989007899144E-2</v>
      </c>
      <c r="K2" s="87">
        <f>Data!R15</f>
        <v>8.1301569211016833E-2</v>
      </c>
      <c r="L2" s="87">
        <f>Data!S15</f>
        <v>9.6695105531445918E-2</v>
      </c>
      <c r="M2" s="87">
        <f>Data!T15</f>
        <v>0.11576391421702963</v>
      </c>
      <c r="N2" s="87">
        <f>Data!U15</f>
        <v>0.13881583484153895</v>
      </c>
      <c r="O2" s="87">
        <f>Data!V15</f>
        <v>0.16587453249545933</v>
      </c>
      <c r="P2" s="87">
        <f>Data!W15</f>
        <v>0.19656042465967175</v>
      </c>
      <c r="Q2" s="87">
        <f>Data!X15</f>
        <v>0.23002882233477184</v>
      </c>
      <c r="R2" s="87">
        <f>Data!Y15</f>
        <v>0.26501462743073478</v>
      </c>
      <c r="S2" s="87">
        <f>Data!Z15</f>
        <v>0.30000043252669778</v>
      </c>
      <c r="T2" s="87">
        <f>Data!AA15</f>
        <v>0.33346883020179785</v>
      </c>
      <c r="U2" s="87">
        <f>Data!AB15</f>
        <v>0.36415472236601026</v>
      </c>
      <c r="V2" s="87">
        <f>Data!AC15</f>
        <v>0.39121342001993065</v>
      </c>
      <c r="W2" s="87">
        <f>Data!AD15</f>
        <v>0.41426534064443998</v>
      </c>
      <c r="X2" s="87">
        <f>Data!AE15</f>
        <v>0.43333414933002373</v>
      </c>
      <c r="Y2" s="87">
        <f>Data!AF15</f>
        <v>0.44872768565045279</v>
      </c>
      <c r="Z2" s="87">
        <f>Data!AG15</f>
        <v>0.46091126585357051</v>
      </c>
      <c r="AA2" s="87">
        <f>Data!AH15</f>
        <v>0.47040436493001941</v>
      </c>
      <c r="AB2" s="87">
        <f>Data!AI15</f>
        <v>0.47771122704389352</v>
      </c>
      <c r="AC2" s="87">
        <f>Data!AJ15</f>
        <v>0.4832825816720755</v>
      </c>
      <c r="AD2" s="87">
        <f>Data!AK15</f>
        <v>0.48750019111023563</v>
      </c>
      <c r="AE2" s="87">
        <f>Data!AL15</f>
        <v>0.49067563673037934</v>
      </c>
      <c r="AF2" s="87">
        <f>Data!AM15</f>
        <v>0.49305663731641219</v>
      </c>
      <c r="AG2" s="87">
        <f>Data!AN15</f>
        <v>0.49483645838510587</v>
      </c>
      <c r="AH2" s="87">
        <f>Data!AO15</f>
        <v>0.49616383035290318</v>
      </c>
      <c r="AI2" s="87">
        <f>Data!AP15</f>
        <v>0.49715207057760857</v>
      </c>
    </row>
    <row r="3" spans="1:35" ht="14.25" x14ac:dyDescent="0.45">
      <c r="A3" s="2" t="s">
        <v>585</v>
      </c>
      <c r="B3" s="87">
        <f>Data!I16</f>
        <v>5.5794652063621928E-4</v>
      </c>
      <c r="C3" s="2">
        <f>Data!J16</f>
        <v>5.7952717988414559E-4</v>
      </c>
      <c r="D3" s="2">
        <f>Data!K16</f>
        <v>6.0110783913206595E-4</v>
      </c>
      <c r="E3" s="2">
        <f>Data!L16</f>
        <v>6.2268849837997936E-4</v>
      </c>
      <c r="F3" s="2">
        <f>Data!M16</f>
        <v>6.4426915762789971E-4</v>
      </c>
      <c r="G3" s="2">
        <f>Data!N16</f>
        <v>6.6584981687582007E-4</v>
      </c>
      <c r="H3" s="2">
        <f>Data!O16</f>
        <v>6.8743047612374042E-4</v>
      </c>
      <c r="I3" s="2">
        <f>Data!P16</f>
        <v>7.0901113537166077E-4</v>
      </c>
      <c r="J3" s="2">
        <f>Data!Q16</f>
        <v>7.3059179461958113E-4</v>
      </c>
      <c r="K3" s="2">
        <f>Data!R16</f>
        <v>7.5217245386750148E-4</v>
      </c>
      <c r="L3" s="2">
        <f>Data!S16</f>
        <v>7.7375311311542183E-4</v>
      </c>
      <c r="M3" s="2">
        <f>Data!T16</f>
        <v>7.9533377236333525E-4</v>
      </c>
      <c r="N3" s="2">
        <f>Data!U16</f>
        <v>8.169144316112556E-4</v>
      </c>
      <c r="O3" s="2">
        <f>Data!V16</f>
        <v>8.3849509085917595E-4</v>
      </c>
      <c r="P3" s="2">
        <f>Data!W16</f>
        <v>8.600757501070963E-4</v>
      </c>
      <c r="Q3" s="2">
        <f>Data!X16</f>
        <v>8.8165640935501666E-4</v>
      </c>
      <c r="R3" s="2">
        <f>Data!Y16</f>
        <v>9.0323706860293701E-4</v>
      </c>
      <c r="S3" s="2">
        <f>Data!Z16</f>
        <v>9.2481772785085736E-4</v>
      </c>
      <c r="T3" s="2">
        <f>Data!AA16</f>
        <v>9.4639838709877772E-4</v>
      </c>
      <c r="U3" s="2">
        <f>Data!AB16</f>
        <v>9.6797904634669113E-4</v>
      </c>
      <c r="V3" s="2">
        <f>Data!AC16</f>
        <v>9.8955970559461148E-4</v>
      </c>
      <c r="W3" s="2">
        <f>Data!AD16</f>
        <v>1.0111403648425318E-3</v>
      </c>
      <c r="X3" s="2">
        <f>Data!AE16</f>
        <v>1.0327210240904522E-3</v>
      </c>
      <c r="Y3" s="2">
        <f>Data!AF16</f>
        <v>1.0543016833383725E-3</v>
      </c>
      <c r="Z3" s="2">
        <f>Data!AG16</f>
        <v>1.0758823425862929E-3</v>
      </c>
      <c r="AA3" s="2">
        <f>Data!AH16</f>
        <v>1.0974630018342132E-3</v>
      </c>
      <c r="AB3" s="2">
        <f>Data!AI16</f>
        <v>1.1190436610821336E-3</v>
      </c>
      <c r="AC3" s="2">
        <f>Data!AJ16</f>
        <v>1.140624320330047E-3</v>
      </c>
      <c r="AD3" s="2">
        <f>Data!AK16</f>
        <v>1.1622049795779674E-3</v>
      </c>
      <c r="AE3" s="2">
        <f>Data!AL16</f>
        <v>1.1837856388258877E-3</v>
      </c>
      <c r="AF3" s="2">
        <f>Data!AM16</f>
        <v>1.2053662980738081E-3</v>
      </c>
      <c r="AG3" s="2">
        <f>Data!AN16</f>
        <v>1.2269469573217284E-3</v>
      </c>
      <c r="AH3" s="2">
        <f>Data!AO16</f>
        <v>1.2485276165696488E-3</v>
      </c>
      <c r="AI3" s="2">
        <f>Data!AP16</f>
        <v>1.2701082758175691E-3</v>
      </c>
    </row>
    <row r="4" spans="1:35" ht="14.25" x14ac:dyDescent="0.45">
      <c r="A4" s="2" t="s">
        <v>586</v>
      </c>
      <c r="B4" s="87">
        <f>Data!I17</f>
        <v>1</v>
      </c>
      <c r="C4" s="2">
        <f>Data!J17</f>
        <v>1</v>
      </c>
      <c r="D4" s="2">
        <f>Data!K17</f>
        <v>1</v>
      </c>
      <c r="E4" s="2">
        <f>Data!L17</f>
        <v>1</v>
      </c>
      <c r="F4" s="2">
        <f>Data!M17</f>
        <v>1</v>
      </c>
      <c r="G4" s="2">
        <f>Data!N17</f>
        <v>1</v>
      </c>
      <c r="H4" s="2">
        <f>Data!O17</f>
        <v>1</v>
      </c>
      <c r="I4" s="2">
        <f>Data!P17</f>
        <v>1</v>
      </c>
      <c r="J4" s="2">
        <f>Data!Q17</f>
        <v>1</v>
      </c>
      <c r="K4" s="2">
        <f>Data!R17</f>
        <v>1</v>
      </c>
      <c r="L4" s="2">
        <f>Data!S17</f>
        <v>1</v>
      </c>
      <c r="M4" s="2">
        <f>Data!T17</f>
        <v>1</v>
      </c>
      <c r="N4" s="2">
        <f>Data!U17</f>
        <v>1</v>
      </c>
      <c r="O4" s="2">
        <f>Data!V17</f>
        <v>1</v>
      </c>
      <c r="P4" s="2">
        <f>Data!W17</f>
        <v>1</v>
      </c>
      <c r="Q4" s="2">
        <f>Data!X17</f>
        <v>1</v>
      </c>
      <c r="R4" s="2">
        <f>Data!Y17</f>
        <v>1</v>
      </c>
      <c r="S4" s="2">
        <f>Data!Z17</f>
        <v>1</v>
      </c>
      <c r="T4" s="2">
        <f>Data!AA17</f>
        <v>1</v>
      </c>
      <c r="U4" s="2">
        <f>Data!AB17</f>
        <v>1</v>
      </c>
      <c r="V4" s="2">
        <f>Data!AC17</f>
        <v>1</v>
      </c>
      <c r="W4" s="2">
        <f>Data!AD17</f>
        <v>1</v>
      </c>
      <c r="X4" s="2">
        <f>Data!AE17</f>
        <v>1</v>
      </c>
      <c r="Y4" s="2">
        <f>Data!AF17</f>
        <v>1</v>
      </c>
      <c r="Z4" s="2">
        <f>Data!AG17</f>
        <v>1</v>
      </c>
      <c r="AA4" s="2">
        <f>Data!AH17</f>
        <v>1</v>
      </c>
      <c r="AB4" s="2">
        <f>Data!AI17</f>
        <v>1</v>
      </c>
      <c r="AC4" s="2">
        <f>Data!AJ17</f>
        <v>1</v>
      </c>
      <c r="AD4" s="2">
        <f>Data!AK17</f>
        <v>1</v>
      </c>
      <c r="AE4" s="2">
        <f>Data!AL17</f>
        <v>1</v>
      </c>
      <c r="AF4" s="2">
        <f>Data!AM17</f>
        <v>1</v>
      </c>
      <c r="AG4" s="2">
        <f>Data!AN17</f>
        <v>1</v>
      </c>
      <c r="AH4" s="2">
        <f>Data!AO17</f>
        <v>1</v>
      </c>
      <c r="AI4" s="2">
        <f>Data!AP17</f>
        <v>1</v>
      </c>
    </row>
    <row r="5" spans="1:35" ht="14.25" x14ac:dyDescent="0.45">
      <c r="A5" s="2" t="s">
        <v>587</v>
      </c>
      <c r="B5" s="87">
        <f>Data!I18</f>
        <v>0</v>
      </c>
      <c r="C5" s="2">
        <f>Data!J18</f>
        <v>3.0303030303031164E-2</v>
      </c>
      <c r="D5" s="2">
        <f>Data!K18</f>
        <v>6.0606060606055223E-2</v>
      </c>
      <c r="E5" s="2">
        <f>Data!L18</f>
        <v>9.0909090909086387E-2</v>
      </c>
      <c r="F5" s="2">
        <f>Data!M18</f>
        <v>0.12121212121211755</v>
      </c>
      <c r="G5" s="2">
        <f>Data!N18</f>
        <v>0.15151515151514872</v>
      </c>
      <c r="H5" s="2">
        <f>Data!O18</f>
        <v>0.18181818181817988</v>
      </c>
      <c r="I5" s="2">
        <f>Data!P18</f>
        <v>0.21212121212121104</v>
      </c>
      <c r="J5" s="2">
        <f>Data!Q18</f>
        <v>0.24242424242424221</v>
      </c>
      <c r="K5" s="2">
        <f>Data!R18</f>
        <v>0.27272727272727337</v>
      </c>
      <c r="L5" s="2">
        <f>Data!S18</f>
        <v>0.30303030303030454</v>
      </c>
      <c r="M5" s="2">
        <f>Data!T18</f>
        <v>0.3333333333333286</v>
      </c>
      <c r="N5" s="2">
        <f>Data!U18</f>
        <v>0.36363636363635976</v>
      </c>
      <c r="O5" s="2">
        <f>Data!V18</f>
        <v>0.39393939393939092</v>
      </c>
      <c r="P5" s="2">
        <f>Data!W18</f>
        <v>0.42424242424242209</v>
      </c>
      <c r="Q5" s="2">
        <f>Data!X18</f>
        <v>0.45454545454545325</v>
      </c>
      <c r="R5" s="2">
        <f>Data!Y18</f>
        <v>0.48484848484848442</v>
      </c>
      <c r="S5" s="2">
        <f>Data!Z18</f>
        <v>0.51515151515151558</v>
      </c>
      <c r="T5" s="2">
        <f>Data!AA18</f>
        <v>0.54545454545454675</v>
      </c>
      <c r="U5" s="2">
        <f>Data!AB18</f>
        <v>0.57575757575757081</v>
      </c>
      <c r="V5" s="2">
        <f>Data!AC18</f>
        <v>0.60606060606060197</v>
      </c>
      <c r="W5" s="2">
        <f>Data!AD18</f>
        <v>0.63636363636363313</v>
      </c>
      <c r="X5" s="2">
        <f>Data!AE18</f>
        <v>0.6666666666666643</v>
      </c>
      <c r="Y5" s="2">
        <f>Data!AF18</f>
        <v>0.69696969696969546</v>
      </c>
      <c r="Z5" s="2">
        <f>Data!AG18</f>
        <v>0.72727272727272663</v>
      </c>
      <c r="AA5" s="2">
        <f>Data!AH18</f>
        <v>0.75757575757575779</v>
      </c>
      <c r="AB5" s="2">
        <f>Data!AI18</f>
        <v>0.78787878787878896</v>
      </c>
      <c r="AC5" s="2">
        <f>Data!AJ18</f>
        <v>0.81818181818181301</v>
      </c>
      <c r="AD5" s="2">
        <f>Data!AK18</f>
        <v>0.84848484848484418</v>
      </c>
      <c r="AE5" s="2">
        <f>Data!AL18</f>
        <v>0.87878787878787534</v>
      </c>
      <c r="AF5" s="2">
        <f>Data!AM18</f>
        <v>0.90909090909090651</v>
      </c>
      <c r="AG5" s="2">
        <f>Data!AN18</f>
        <v>0.93939393939393767</v>
      </c>
      <c r="AH5" s="2">
        <f>Data!AO18</f>
        <v>0.96969696969696884</v>
      </c>
      <c r="AI5" s="2">
        <f>Data!AP18</f>
        <v>1</v>
      </c>
    </row>
    <row r="6" spans="1:35" ht="14.25" x14ac:dyDescent="0.45">
      <c r="A6" s="2" t="s">
        <v>588</v>
      </c>
      <c r="B6" s="87">
        <f>Data!I19</f>
        <v>1.4094947551288909E-3</v>
      </c>
      <c r="C6" s="87">
        <f>Data!J19</f>
        <v>2.4978407980884641E-3</v>
      </c>
      <c r="D6" s="87">
        <f>Data!K19</f>
        <v>2.8729827765517297E-3</v>
      </c>
      <c r="E6" s="87">
        <f>Data!L19</f>
        <v>3.3748384328746248E-3</v>
      </c>
      <c r="F6" s="87">
        <f>Data!M19</f>
        <v>4.0441433272804259E-3</v>
      </c>
      <c r="G6" s="87">
        <f>Data!N19</f>
        <v>4.9331104132684898E-3</v>
      </c>
      <c r="H6" s="87">
        <f>Data!O19</f>
        <v>6.107413288259581E-3</v>
      </c>
      <c r="I6" s="87">
        <f>Data!P19</f>
        <v>7.6475179414587664E-3</v>
      </c>
      <c r="J6" s="87">
        <f>Data!Q19</f>
        <v>9.6484269271585182E-3</v>
      </c>
      <c r="K6" s="87">
        <f>Data!R19</f>
        <v>1.2216422363642575E-2</v>
      </c>
      <c r="L6" s="87">
        <f>Data!S19</f>
        <v>1.5460996648309563E-2</v>
      </c>
      <c r="M6" s="87">
        <f>Data!T19</f>
        <v>1.9480226863680561E-2</v>
      </c>
      <c r="N6" s="87">
        <f>Data!U19</f>
        <v>2.4338997929248343E-2</v>
      </c>
      <c r="O6" s="87">
        <f>Data!V19</f>
        <v>3.004229785702231E-2</v>
      </c>
      <c r="P6" s="87">
        <f>Data!W19</f>
        <v>3.6510120100436014E-2</v>
      </c>
      <c r="Q6" s="87">
        <f>Data!X19</f>
        <v>4.3564425244181658E-2</v>
      </c>
      <c r="R6" s="87">
        <f>Data!Y19</f>
        <v>5.0938562101356305E-2</v>
      </c>
      <c r="S6" s="87">
        <f>Data!Z19</f>
        <v>5.8312698958530959E-2</v>
      </c>
      <c r="T6" s="87">
        <f>Data!AA19</f>
        <v>6.5367004102276582E-2</v>
      </c>
      <c r="U6" s="87">
        <f>Data!AB19</f>
        <v>7.1834826345690286E-2</v>
      </c>
      <c r="V6" s="87">
        <f>Data!AC19</f>
        <v>7.753812627346425E-2</v>
      </c>
      <c r="W6" s="87">
        <f>Data!AD19</f>
        <v>8.2396897339032035E-2</v>
      </c>
      <c r="X6" s="87">
        <f>Data!AE19</f>
        <v>8.6416127554403047E-2</v>
      </c>
      <c r="Y6" s="87">
        <f>Data!AF19</f>
        <v>8.9660701839070031E-2</v>
      </c>
      <c r="Z6" s="87">
        <f>Data!AG19</f>
        <v>9.2228697275554092E-2</v>
      </c>
      <c r="AA6" s="87">
        <f>Data!AH19</f>
        <v>9.4229606261253832E-2</v>
      </c>
      <c r="AB6" s="87">
        <f>Data!AI19</f>
        <v>9.5769710914453021E-2</v>
      </c>
      <c r="AC6" s="87">
        <f>Data!AJ19</f>
        <v>9.6944013789444117E-2</v>
      </c>
      <c r="AD6" s="87">
        <f>Data!AK19</f>
        <v>9.7832980875432171E-2</v>
      </c>
      <c r="AE6" s="87">
        <f>Data!AL19</f>
        <v>9.850228576983798E-2</v>
      </c>
      <c r="AF6" s="87">
        <f>Data!AM19</f>
        <v>9.9004141426160874E-2</v>
      </c>
      <c r="AG6" s="87">
        <f>Data!AN19</f>
        <v>9.9379283404624139E-2</v>
      </c>
      <c r="AH6" s="87">
        <f>Data!AO19</f>
        <v>9.965906037485725E-2</v>
      </c>
      <c r="AI6" s="87">
        <f>Data!AP19</f>
        <v>9.9867356815220826E-2</v>
      </c>
    </row>
    <row r="7" spans="1:35" ht="14.25" x14ac:dyDescent="0.45">
      <c r="A7" s="2" t="s">
        <v>589</v>
      </c>
      <c r="B7" s="87">
        <f>Data!I20</f>
        <v>0</v>
      </c>
      <c r="C7" s="2">
        <f>Data!J20</f>
        <v>2.6164062557273993E-5</v>
      </c>
      <c r="D7" s="2">
        <f>Data!K20</f>
        <v>5.2328125114547985E-5</v>
      </c>
      <c r="E7" s="2">
        <f>Data!L20</f>
        <v>7.8492187671828917E-5</v>
      </c>
      <c r="F7" s="2">
        <f>Data!M20</f>
        <v>1.0465625022910291E-4</v>
      </c>
      <c r="G7" s="2">
        <f>Data!N20</f>
        <v>1.308203127863769E-4</v>
      </c>
      <c r="H7" s="2">
        <f>Data!O20</f>
        <v>1.5698437534365089E-4</v>
      </c>
      <c r="I7" s="2">
        <f>Data!P20</f>
        <v>1.8314843790093183E-4</v>
      </c>
      <c r="J7" s="2">
        <f>Data!Q20</f>
        <v>2.0931250045820582E-4</v>
      </c>
      <c r="K7" s="2">
        <f>Data!R20</f>
        <v>2.3547656301547981E-4</v>
      </c>
      <c r="L7" s="2">
        <f>Data!S20</f>
        <v>2.616406255727538E-4</v>
      </c>
      <c r="M7" s="2">
        <f>Data!T20</f>
        <v>2.878046881300278E-4</v>
      </c>
      <c r="N7" s="2">
        <f>Data!U20</f>
        <v>3.1396875068730873E-4</v>
      </c>
      <c r="O7" s="2">
        <f>Data!V20</f>
        <v>3.4013281324458272E-4</v>
      </c>
      <c r="P7" s="2">
        <f>Data!W20</f>
        <v>3.6629687580185671E-4</v>
      </c>
      <c r="Q7" s="2">
        <f>Data!X20</f>
        <v>3.9246093835913071E-4</v>
      </c>
      <c r="R7" s="2">
        <f>Data!Y20</f>
        <v>4.1862500091641164E-4</v>
      </c>
      <c r="S7" s="2">
        <f>Data!Z20</f>
        <v>4.4478906347368563E-4</v>
      </c>
      <c r="T7" s="2">
        <f>Data!AA20</f>
        <v>4.7095312603095962E-4</v>
      </c>
      <c r="U7" s="2">
        <f>Data!AB20</f>
        <v>4.9711718858823362E-4</v>
      </c>
      <c r="V7" s="2">
        <f>Data!AC20</f>
        <v>5.2328125114551455E-4</v>
      </c>
      <c r="W7" s="2">
        <f>Data!AD20</f>
        <v>5.4944531370278854E-4</v>
      </c>
      <c r="X7" s="2">
        <f>Data!AE20</f>
        <v>5.7560937626006253E-4</v>
      </c>
      <c r="Y7" s="2">
        <f>Data!AF20</f>
        <v>6.0177343881733653E-4</v>
      </c>
      <c r="Z7" s="2">
        <f>Data!AG20</f>
        <v>6.2793750137461052E-4</v>
      </c>
      <c r="AA7" s="2">
        <f>Data!AH20</f>
        <v>6.5410156393189145E-4</v>
      </c>
      <c r="AB7" s="2">
        <f>Data!AI20</f>
        <v>6.8026562648916544E-4</v>
      </c>
      <c r="AC7" s="2">
        <f>Data!AJ20</f>
        <v>7.0642968904643944E-4</v>
      </c>
      <c r="AD7" s="2">
        <f>Data!AK20</f>
        <v>7.3259375160371343E-4</v>
      </c>
      <c r="AE7" s="2">
        <f>Data!AL20</f>
        <v>7.5875781416099436E-4</v>
      </c>
      <c r="AF7" s="2">
        <f>Data!AM20</f>
        <v>7.8492187671826835E-4</v>
      </c>
      <c r="AG7" s="2">
        <f>Data!AN20</f>
        <v>8.1108593927554234E-4</v>
      </c>
      <c r="AH7" s="2">
        <f>Data!AO20</f>
        <v>8.3725000183281634E-4</v>
      </c>
      <c r="AI7" s="2">
        <f>Data!AP20</f>
        <v>8.6341406439009033E-4</v>
      </c>
    </row>
    <row r="8" spans="1:35" ht="14.25" x14ac:dyDescent="0.45">
      <c r="A8" s="2" t="s">
        <v>590</v>
      </c>
      <c r="B8" s="87">
        <f>Data!I21</f>
        <v>0</v>
      </c>
      <c r="C8" s="87">
        <f>Data!J21</f>
        <v>1.2194019508654985E-4</v>
      </c>
      <c r="D8" s="87">
        <f>Data!K21</f>
        <v>1.6397175879267535E-4</v>
      </c>
      <c r="E8" s="87">
        <f>Data!L21</f>
        <v>2.2020054469507926E-4</v>
      </c>
      <c r="F8" s="87">
        <f>Data!M21</f>
        <v>2.9519063624196203E-4</v>
      </c>
      <c r="G8" s="87">
        <f>Data!N21</f>
        <v>3.9479206410779832E-4</v>
      </c>
      <c r="H8" s="87">
        <f>Data!O21</f>
        <v>5.2636301306601405E-4</v>
      </c>
      <c r="I8" s="87">
        <f>Data!P21</f>
        <v>6.9891903334989337E-4</v>
      </c>
      <c r="J8" s="87">
        <f>Data!Q21</f>
        <v>9.2310437738180192E-4</v>
      </c>
      <c r="K8" s="87">
        <f>Data!R21</f>
        <v>1.2108270796711393E-3</v>
      </c>
      <c r="L8" s="87">
        <f>Data!S21</f>
        <v>1.5743548600168173E-3</v>
      </c>
      <c r="M8" s="87">
        <f>Data!T21</f>
        <v>2.0246764463638725E-3</v>
      </c>
      <c r="N8" s="87">
        <f>Data!U21</f>
        <v>2.5690616586306171E-3</v>
      </c>
      <c r="O8" s="87">
        <f>Data!V21</f>
        <v>3.2080693624108167E-3</v>
      </c>
      <c r="P8" s="87">
        <f>Data!W21</f>
        <v>3.9327354842283689E-3</v>
      </c>
      <c r="Q8" s="87">
        <f>Data!X21</f>
        <v>4.7231121764513846E-3</v>
      </c>
      <c r="R8" s="87">
        <f>Data!Y21</f>
        <v>5.5493233735018762E-3</v>
      </c>
      <c r="S8" s="87">
        <f>Data!Z21</f>
        <v>6.3755345705523679E-3</v>
      </c>
      <c r="T8" s="87">
        <f>Data!AA21</f>
        <v>7.1659112627753827E-3</v>
      </c>
      <c r="U8" s="87">
        <f>Data!AB21</f>
        <v>7.8905773845929349E-3</v>
      </c>
      <c r="V8" s="87">
        <f>Data!AC21</f>
        <v>8.5295850883731344E-3</v>
      </c>
      <c r="W8" s="87">
        <f>Data!AD21</f>
        <v>9.07397030063988E-3</v>
      </c>
      <c r="X8" s="87">
        <f>Data!AE21</f>
        <v>9.524291886986936E-3</v>
      </c>
      <c r="Y8" s="87">
        <f>Data!AF21</f>
        <v>9.8878196673326136E-3</v>
      </c>
      <c r="Z8" s="87">
        <f>Data!AG21</f>
        <v>1.017554236962195E-2</v>
      </c>
      <c r="AA8" s="87">
        <f>Data!AH21</f>
        <v>1.0399727713653859E-2</v>
      </c>
      <c r="AB8" s="87">
        <f>Data!AI21</f>
        <v>1.0572283733937739E-2</v>
      </c>
      <c r="AC8" s="87">
        <f>Data!AJ21</f>
        <v>1.0703854682895954E-2</v>
      </c>
      <c r="AD8" s="87">
        <f>Data!AK21</f>
        <v>1.080345611076179E-2</v>
      </c>
      <c r="AE8" s="87">
        <f>Data!AL21</f>
        <v>1.0878446202308673E-2</v>
      </c>
      <c r="AF8" s="87">
        <f>Data!AM21</f>
        <v>1.0934674988211077E-2</v>
      </c>
      <c r="AG8" s="87">
        <f>Data!AN21</f>
        <v>1.0976706551917204E-2</v>
      </c>
      <c r="AH8" s="87">
        <f>Data!AO21</f>
        <v>1.1008053253227549E-2</v>
      </c>
      <c r="AI8" s="87">
        <f>Data!AP21</f>
        <v>1.1031391150891693E-2</v>
      </c>
    </row>
    <row r="9" spans="1:35" ht="14.25" x14ac:dyDescent="0.4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</row>
    <row r="10" spans="1:35" ht="14.25" x14ac:dyDescent="0.4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</row>
    <row r="11" spans="1:35" ht="14.25" x14ac:dyDescent="0.4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</row>
    <row r="12" spans="1:35" ht="14.25" x14ac:dyDescent="0.4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</row>
    <row r="13" spans="1:35" ht="14.25" x14ac:dyDescent="0.4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</row>
    <row r="14" spans="1:35" ht="14.25" x14ac:dyDescent="0.4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</row>
    <row r="15" spans="1:35" ht="14.25" x14ac:dyDescent="0.4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</row>
    <row r="16" spans="1:35" ht="14.25" x14ac:dyDescent="0.4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</row>
    <row r="17" spans="1:35" ht="14.25" x14ac:dyDescent="0.4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</row>
    <row r="18" spans="1:35" ht="14.25" x14ac:dyDescent="0.4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</row>
    <row r="19" spans="1:35" ht="14.25" x14ac:dyDescent="0.4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</row>
    <row r="20" spans="1:35" ht="14.25" x14ac:dyDescent="0.4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</row>
    <row r="21" spans="1:35" ht="15.75" customHeight="1" x14ac:dyDescent="0.4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</row>
    <row r="22" spans="1:35" ht="15.75" customHeight="1" x14ac:dyDescent="0.4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</row>
    <row r="23" spans="1:35" ht="15.75" customHeight="1" x14ac:dyDescent="0.4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</row>
    <row r="24" spans="1:35" ht="15.75" customHeight="1" x14ac:dyDescent="0.4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</row>
    <row r="25" spans="1:35" ht="15.75" customHeight="1" x14ac:dyDescent="0.4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</row>
    <row r="26" spans="1:35" ht="15.75" customHeight="1" x14ac:dyDescent="0.4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</row>
    <row r="27" spans="1:35" ht="15.75" customHeight="1" x14ac:dyDescent="0.4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</row>
    <row r="28" spans="1:35" ht="15.75" customHeight="1" x14ac:dyDescent="0.4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</row>
    <row r="29" spans="1:35" ht="15.75" customHeight="1" x14ac:dyDescent="0.4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</row>
    <row r="30" spans="1:35" ht="15.75" customHeight="1" x14ac:dyDescent="0.4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</row>
    <row r="31" spans="1:35" ht="15.75" customHeight="1" x14ac:dyDescent="0.4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</row>
    <row r="32" spans="1:35" ht="15.75" customHeight="1" x14ac:dyDescent="0.4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</row>
    <row r="33" spans="1:35" ht="15.75" customHeight="1" x14ac:dyDescent="0.4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</row>
    <row r="34" spans="1:35" ht="15.75" customHeight="1" x14ac:dyDescent="0.4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</row>
    <row r="35" spans="1:35" ht="15.75" customHeight="1" x14ac:dyDescent="0.4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</row>
    <row r="36" spans="1:35" ht="15.75" customHeight="1" x14ac:dyDescent="0.4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</row>
    <row r="37" spans="1:35" ht="15.75" customHeight="1" x14ac:dyDescent="0.4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</row>
    <row r="38" spans="1:35" ht="15.75" customHeight="1" x14ac:dyDescent="0.4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</row>
    <row r="39" spans="1:35" ht="15.75" customHeight="1" x14ac:dyDescent="0.4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</row>
    <row r="40" spans="1:35" ht="15.75" customHeight="1" x14ac:dyDescent="0.4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</row>
    <row r="41" spans="1:35" ht="15.75" customHeight="1" x14ac:dyDescent="0.4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</row>
    <row r="42" spans="1:35" ht="15.75" customHeight="1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</row>
    <row r="43" spans="1:35" ht="15.75" customHeight="1" x14ac:dyDescent="0.4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</row>
    <row r="44" spans="1:35" ht="15.75" customHeight="1" x14ac:dyDescent="0.4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</row>
    <row r="45" spans="1:35" ht="15.75" customHeight="1" x14ac:dyDescent="0.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</row>
    <row r="46" spans="1:35" ht="15.75" customHeight="1" x14ac:dyDescent="0.4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</row>
    <row r="47" spans="1:35" ht="15.75" customHeight="1" x14ac:dyDescent="0.4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spans="1:35" ht="15.75" customHeight="1" x14ac:dyDescent="0.4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</row>
    <row r="49" spans="1:35" ht="15.75" customHeight="1" x14ac:dyDescent="0.4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spans="1:35" ht="15.75" customHeight="1" x14ac:dyDescent="0.4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</row>
    <row r="51" spans="1:35" ht="15.75" customHeight="1" x14ac:dyDescent="0.4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spans="1:35" ht="15.75" customHeight="1" x14ac:dyDescent="0.4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</row>
    <row r="53" spans="1:35" ht="15.75" customHeight="1" x14ac:dyDescent="0.4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spans="1:35" ht="15.75" customHeight="1" x14ac:dyDescent="0.4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</row>
    <row r="55" spans="1:35" ht="15.75" customHeight="1" x14ac:dyDescent="0.4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spans="1:35" ht="15.75" customHeight="1" x14ac:dyDescent="0.4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</row>
    <row r="57" spans="1:35" ht="15.75" customHeight="1" x14ac:dyDescent="0.4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spans="1:35" ht="15.75" customHeight="1" x14ac:dyDescent="0.4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  <row r="59" spans="1:35" ht="15.75" customHeight="1" x14ac:dyDescent="0.4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spans="1:35" ht="15.75" customHeight="1" x14ac:dyDescent="0.4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</row>
    <row r="61" spans="1:35" ht="15.75" customHeight="1" x14ac:dyDescent="0.4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spans="1:35" ht="15.75" customHeight="1" x14ac:dyDescent="0.4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</row>
    <row r="63" spans="1:35" ht="15.75" customHeight="1" x14ac:dyDescent="0.4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spans="1:35" ht="15.75" customHeight="1" x14ac:dyDescent="0.4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</row>
    <row r="65" spans="1:35" ht="15.75" customHeight="1" x14ac:dyDescent="0.4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spans="1:35" ht="15.75" customHeight="1" x14ac:dyDescent="0.4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</row>
    <row r="67" spans="1:35" ht="15.75" customHeight="1" x14ac:dyDescent="0.4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spans="1:35" ht="15.75" customHeight="1" x14ac:dyDescent="0.4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</row>
    <row r="69" spans="1:35" ht="15.75" customHeight="1" x14ac:dyDescent="0.4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spans="1:35" ht="15.75" customHeight="1" x14ac:dyDescent="0.4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</row>
    <row r="71" spans="1:35" ht="15.75" customHeight="1" x14ac:dyDescent="0.4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spans="1:35" ht="15.75" customHeight="1" x14ac:dyDescent="0.4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</row>
    <row r="73" spans="1:35" ht="15.75" customHeight="1" x14ac:dyDescent="0.4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spans="1:35" ht="15.75" customHeight="1" x14ac:dyDescent="0.4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</row>
    <row r="75" spans="1:35" ht="15.75" customHeight="1" x14ac:dyDescent="0.4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spans="1:35" ht="15.75" customHeight="1" x14ac:dyDescent="0.4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spans="1:35" ht="15.75" customHeight="1" x14ac:dyDescent="0.4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spans="1:35" ht="15.75" customHeight="1" x14ac:dyDescent="0.4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</row>
    <row r="79" spans="1:35" ht="15.75" customHeight="1" x14ac:dyDescent="0.4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spans="1:35" ht="15.75" customHeight="1" x14ac:dyDescent="0.4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</row>
    <row r="81" spans="1:35" ht="15.75" customHeight="1" x14ac:dyDescent="0.4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spans="1:35" ht="15.75" customHeight="1" x14ac:dyDescent="0.4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</row>
    <row r="83" spans="1:35" ht="15.75" customHeight="1" x14ac:dyDescent="0.4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spans="1:35" ht="15.75" customHeight="1" x14ac:dyDescent="0.4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</row>
    <row r="85" spans="1:35" ht="15.75" customHeight="1" x14ac:dyDescent="0.4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spans="1:35" ht="15.75" customHeight="1" x14ac:dyDescent="0.4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</row>
    <row r="87" spans="1:35" ht="15.75" customHeight="1" x14ac:dyDescent="0.4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spans="1:35" ht="15.75" customHeight="1" x14ac:dyDescent="0.4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</row>
    <row r="89" spans="1:35" ht="15.75" customHeight="1" x14ac:dyDescent="0.4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spans="1:35" ht="15.75" customHeight="1" x14ac:dyDescent="0.4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</row>
    <row r="91" spans="1:35" ht="15.75" customHeight="1" x14ac:dyDescent="0.4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spans="1:35" ht="15.75" customHeight="1" x14ac:dyDescent="0.4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</row>
    <row r="93" spans="1:35" ht="15.75" customHeight="1" x14ac:dyDescent="0.4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 spans="1:35" ht="15.75" customHeight="1" x14ac:dyDescent="0.4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</row>
    <row r="95" spans="1:35" ht="15.75" customHeight="1" x14ac:dyDescent="0.4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spans="1:35" ht="15.75" customHeight="1" x14ac:dyDescent="0.4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</row>
    <row r="97" spans="1:35" ht="15.75" customHeight="1" x14ac:dyDescent="0.4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spans="1:35" ht="15.75" customHeight="1" x14ac:dyDescent="0.4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</row>
    <row r="99" spans="1:35" ht="15.75" customHeight="1" x14ac:dyDescent="0.4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spans="1:35" ht="15.75" customHeight="1" x14ac:dyDescent="0.4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</row>
    <row r="101" spans="1:35" ht="15.75" customHeight="1" x14ac:dyDescent="0.4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spans="1:35" ht="15.75" customHeight="1" x14ac:dyDescent="0.4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</row>
    <row r="103" spans="1:35" ht="15.75" customHeight="1" x14ac:dyDescent="0.4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spans="1:35" ht="15.75" customHeight="1" x14ac:dyDescent="0.4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</row>
    <row r="105" spans="1:35" ht="15.75" customHeight="1" x14ac:dyDescent="0.4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spans="1:35" ht="15.75" customHeight="1" x14ac:dyDescent="0.4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</row>
    <row r="107" spans="1:35" ht="15.75" customHeight="1" x14ac:dyDescent="0.4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spans="1:35" ht="15.75" customHeight="1" x14ac:dyDescent="0.4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</row>
    <row r="109" spans="1:35" ht="15.75" customHeight="1" x14ac:dyDescent="0.4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spans="1:35" ht="15.75" customHeight="1" x14ac:dyDescent="0.4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</row>
    <row r="111" spans="1:35" ht="15.75" customHeight="1" x14ac:dyDescent="0.4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spans="1:35" ht="15.75" customHeight="1" x14ac:dyDescent="0.4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 spans="1:35" ht="15.75" customHeight="1" x14ac:dyDescent="0.4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spans="1:35" ht="15.75" customHeight="1" x14ac:dyDescent="0.4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spans="1:35" ht="15.75" customHeight="1" x14ac:dyDescent="0.4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spans="1:35" ht="15.75" customHeight="1" x14ac:dyDescent="0.4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 spans="1:35" ht="15.75" customHeight="1" x14ac:dyDescent="0.4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spans="1:35" ht="15.75" customHeight="1" x14ac:dyDescent="0.4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</row>
    <row r="119" spans="1:35" ht="15.75" customHeight="1" x14ac:dyDescent="0.4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spans="1:35" ht="15.75" customHeight="1" x14ac:dyDescent="0.4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</row>
    <row r="121" spans="1:35" ht="15.75" customHeight="1" x14ac:dyDescent="0.4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spans="1:35" ht="15.75" customHeight="1" x14ac:dyDescent="0.4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</row>
    <row r="123" spans="1:35" ht="15.75" customHeight="1" x14ac:dyDescent="0.4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spans="1:35" ht="15.75" customHeight="1" x14ac:dyDescent="0.4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</row>
    <row r="125" spans="1:35" ht="15.75" customHeight="1" x14ac:dyDescent="0.4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spans="1:35" ht="15.75" customHeight="1" x14ac:dyDescent="0.4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</row>
    <row r="127" spans="1:35" ht="15.75" customHeight="1" x14ac:dyDescent="0.4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 spans="1:35" ht="15.75" customHeight="1" x14ac:dyDescent="0.4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</row>
    <row r="129" spans="1:35" ht="15.75" customHeight="1" x14ac:dyDescent="0.4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 spans="1:35" ht="15.75" customHeight="1" x14ac:dyDescent="0.4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</row>
    <row r="131" spans="1:35" ht="15.75" customHeight="1" x14ac:dyDescent="0.4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 spans="1:35" ht="15.75" customHeight="1" x14ac:dyDescent="0.4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</row>
    <row r="133" spans="1:35" ht="15.75" customHeight="1" x14ac:dyDescent="0.4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 spans="1:35" ht="15.75" customHeight="1" x14ac:dyDescent="0.4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</row>
    <row r="135" spans="1:35" ht="15.75" customHeight="1" x14ac:dyDescent="0.4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 spans="1:35" ht="15.75" customHeight="1" x14ac:dyDescent="0.4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</row>
    <row r="137" spans="1:35" ht="15.75" customHeight="1" x14ac:dyDescent="0.4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 spans="1:35" ht="15.75" customHeight="1" x14ac:dyDescent="0.4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</row>
    <row r="139" spans="1:35" ht="15.75" customHeight="1" x14ac:dyDescent="0.4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 spans="1:35" ht="15.75" customHeight="1" x14ac:dyDescent="0.4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</row>
    <row r="141" spans="1:35" ht="15.75" customHeight="1" x14ac:dyDescent="0.4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 spans="1:35" ht="15.75" customHeight="1" x14ac:dyDescent="0.4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</row>
    <row r="143" spans="1:35" ht="15.75" customHeight="1" x14ac:dyDescent="0.4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 spans="1:35" ht="15.75" customHeight="1" x14ac:dyDescent="0.4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</row>
    <row r="145" spans="1:35" ht="15.75" customHeight="1" x14ac:dyDescent="0.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 spans="1:35" ht="15.75" customHeight="1" x14ac:dyDescent="0.4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</row>
    <row r="147" spans="1:35" ht="15.75" customHeight="1" x14ac:dyDescent="0.4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 spans="1:35" ht="15.75" customHeight="1" x14ac:dyDescent="0.4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</row>
    <row r="149" spans="1:35" ht="15.75" customHeight="1" x14ac:dyDescent="0.4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 spans="1:35" ht="15.75" customHeight="1" x14ac:dyDescent="0.4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</row>
    <row r="151" spans="1:35" ht="15.75" customHeight="1" x14ac:dyDescent="0.4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spans="1:35" ht="15.75" customHeight="1" x14ac:dyDescent="0.4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</row>
    <row r="153" spans="1:35" ht="15.75" customHeight="1" x14ac:dyDescent="0.4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 spans="1:35" ht="15.75" customHeight="1" x14ac:dyDescent="0.4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</row>
    <row r="155" spans="1:35" ht="15.75" customHeight="1" x14ac:dyDescent="0.4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</row>
    <row r="156" spans="1:35" ht="15.75" customHeight="1" x14ac:dyDescent="0.4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</row>
    <row r="157" spans="1:35" ht="15.75" customHeight="1" x14ac:dyDescent="0.4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</row>
    <row r="158" spans="1:35" ht="15.75" customHeight="1" x14ac:dyDescent="0.4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</row>
    <row r="159" spans="1:35" ht="15.75" customHeight="1" x14ac:dyDescent="0.4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</row>
    <row r="160" spans="1:35" ht="15.75" customHeight="1" x14ac:dyDescent="0.4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</row>
    <row r="161" spans="1:35" ht="15.75" customHeight="1" x14ac:dyDescent="0.4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</row>
    <row r="162" spans="1:35" ht="15.75" customHeight="1" x14ac:dyDescent="0.4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</row>
    <row r="163" spans="1:35" ht="15.75" customHeight="1" x14ac:dyDescent="0.4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</row>
    <row r="164" spans="1:35" ht="15.75" customHeight="1" x14ac:dyDescent="0.4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</row>
    <row r="165" spans="1:35" ht="15.75" customHeight="1" x14ac:dyDescent="0.4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</row>
    <row r="166" spans="1:35" ht="15.75" customHeight="1" x14ac:dyDescent="0.4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</row>
    <row r="167" spans="1:35" ht="15.75" customHeight="1" x14ac:dyDescent="0.4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</row>
    <row r="168" spans="1:35" ht="15.75" customHeight="1" x14ac:dyDescent="0.4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</row>
    <row r="169" spans="1:35" ht="15.75" customHeight="1" x14ac:dyDescent="0.4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</row>
    <row r="170" spans="1:35" ht="15.75" customHeight="1" x14ac:dyDescent="0.4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</row>
    <row r="171" spans="1:35" ht="15.75" customHeight="1" x14ac:dyDescent="0.4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</row>
    <row r="172" spans="1:35" ht="15.75" customHeight="1" x14ac:dyDescent="0.4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</row>
    <row r="173" spans="1:35" ht="15.75" customHeight="1" x14ac:dyDescent="0.4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</row>
    <row r="174" spans="1:35" ht="15.75" customHeight="1" x14ac:dyDescent="0.4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</row>
    <row r="175" spans="1:35" ht="15.75" customHeight="1" x14ac:dyDescent="0.4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</row>
    <row r="176" spans="1:35" ht="15.75" customHeight="1" x14ac:dyDescent="0.4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</row>
    <row r="177" spans="1:35" ht="15.75" customHeight="1" x14ac:dyDescent="0.4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</row>
    <row r="178" spans="1:35" ht="15.75" customHeight="1" x14ac:dyDescent="0.4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</row>
    <row r="179" spans="1:35" ht="15.75" customHeight="1" x14ac:dyDescent="0.4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</row>
    <row r="180" spans="1:35" ht="15.75" customHeight="1" x14ac:dyDescent="0.4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</row>
    <row r="181" spans="1:35" ht="15.75" customHeight="1" x14ac:dyDescent="0.4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</row>
    <row r="182" spans="1:35" ht="15.75" customHeight="1" x14ac:dyDescent="0.4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</row>
    <row r="183" spans="1:35" ht="15.75" customHeight="1" x14ac:dyDescent="0.4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</row>
    <row r="184" spans="1:35" ht="15.75" customHeight="1" x14ac:dyDescent="0.4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</row>
    <row r="185" spans="1:35" ht="15.75" customHeight="1" x14ac:dyDescent="0.4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</row>
    <row r="186" spans="1:35" ht="15.75" customHeight="1" x14ac:dyDescent="0.4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</row>
    <row r="187" spans="1:35" ht="15.75" customHeight="1" x14ac:dyDescent="0.4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</row>
    <row r="188" spans="1:35" ht="15.75" customHeight="1" x14ac:dyDescent="0.4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</row>
    <row r="189" spans="1:35" ht="15.75" customHeight="1" x14ac:dyDescent="0.4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</row>
    <row r="190" spans="1:35" ht="15.75" customHeight="1" x14ac:dyDescent="0.4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</row>
    <row r="191" spans="1:35" ht="15.75" customHeight="1" x14ac:dyDescent="0.4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</row>
    <row r="192" spans="1:35" ht="15.75" customHeight="1" x14ac:dyDescent="0.4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</row>
    <row r="193" spans="1:35" ht="15.75" customHeight="1" x14ac:dyDescent="0.4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</row>
    <row r="194" spans="1:35" ht="15.75" customHeight="1" x14ac:dyDescent="0.4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</row>
    <row r="195" spans="1:35" ht="15.75" customHeight="1" x14ac:dyDescent="0.4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</row>
    <row r="196" spans="1:35" ht="15.75" customHeight="1" x14ac:dyDescent="0.4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</row>
    <row r="197" spans="1:35" ht="15.75" customHeight="1" x14ac:dyDescent="0.4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</row>
    <row r="198" spans="1:35" ht="15.75" customHeight="1" x14ac:dyDescent="0.4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</row>
    <row r="199" spans="1:35" ht="15.75" customHeight="1" x14ac:dyDescent="0.4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</row>
    <row r="200" spans="1:35" ht="15.75" customHeight="1" x14ac:dyDescent="0.4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</row>
    <row r="201" spans="1:35" ht="15.75" customHeight="1" x14ac:dyDescent="0.4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</row>
    <row r="202" spans="1:35" ht="15.75" customHeight="1" x14ac:dyDescent="0.4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</row>
    <row r="203" spans="1:35" ht="15.75" customHeight="1" x14ac:dyDescent="0.4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</row>
    <row r="204" spans="1:35" ht="15.75" customHeight="1" x14ac:dyDescent="0.4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</row>
    <row r="205" spans="1:35" ht="15.75" customHeight="1" x14ac:dyDescent="0.4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</row>
    <row r="206" spans="1:35" ht="15.75" customHeight="1" x14ac:dyDescent="0.4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</row>
    <row r="207" spans="1:35" ht="15.75" customHeight="1" x14ac:dyDescent="0.4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</row>
    <row r="208" spans="1:35" ht="15.75" customHeight="1" x14ac:dyDescent="0.4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</row>
    <row r="209" spans="1:35" ht="15.75" customHeight="1" x14ac:dyDescent="0.4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</row>
    <row r="210" spans="1:35" ht="15.75" customHeight="1" x14ac:dyDescent="0.4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</row>
    <row r="211" spans="1:35" ht="15.75" customHeight="1" x14ac:dyDescent="0.4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</row>
    <row r="212" spans="1:35" ht="15.75" customHeight="1" x14ac:dyDescent="0.4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</row>
    <row r="213" spans="1:35" ht="15.75" customHeight="1" x14ac:dyDescent="0.4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</row>
    <row r="214" spans="1:35" ht="15.75" customHeight="1" x14ac:dyDescent="0.4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</row>
    <row r="215" spans="1:35" ht="15.75" customHeight="1" x14ac:dyDescent="0.4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</row>
    <row r="216" spans="1:35" ht="15.75" customHeight="1" x14ac:dyDescent="0.4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</row>
    <row r="217" spans="1:35" ht="15.75" customHeight="1" x14ac:dyDescent="0.4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</row>
    <row r="218" spans="1:35" ht="15.75" customHeight="1" x14ac:dyDescent="0.4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</row>
    <row r="219" spans="1:35" ht="15.75" customHeight="1" x14ac:dyDescent="0.4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</row>
    <row r="220" spans="1:35" ht="15.75" customHeight="1" x14ac:dyDescent="0.4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</row>
    <row r="221" spans="1:35" ht="15.75" customHeight="1" x14ac:dyDescent="0.4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</row>
    <row r="222" spans="1:35" ht="15.75" customHeight="1" x14ac:dyDescent="0.4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</row>
    <row r="223" spans="1:35" ht="15.75" customHeight="1" x14ac:dyDescent="0.4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</row>
    <row r="224" spans="1:35" ht="15.75" customHeight="1" x14ac:dyDescent="0.4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</row>
    <row r="225" spans="1:35" ht="15.75" customHeight="1" x14ac:dyDescent="0.4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</row>
    <row r="226" spans="1:35" ht="15.75" customHeight="1" x14ac:dyDescent="0.4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</row>
    <row r="227" spans="1:35" ht="15.75" customHeight="1" x14ac:dyDescent="0.4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</row>
    <row r="228" spans="1:35" ht="15.75" customHeight="1" x14ac:dyDescent="0.4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</row>
    <row r="229" spans="1:35" ht="15.75" customHeight="1" x14ac:dyDescent="0.4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</row>
    <row r="230" spans="1:35" ht="15.75" customHeight="1" x14ac:dyDescent="0.4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</row>
    <row r="231" spans="1:35" ht="15.75" customHeight="1" x14ac:dyDescent="0.4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</row>
    <row r="232" spans="1:35" ht="15.75" customHeight="1" x14ac:dyDescent="0.4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</row>
    <row r="233" spans="1:35" ht="15.75" customHeight="1" x14ac:dyDescent="0.4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</row>
    <row r="234" spans="1:35" ht="15.75" customHeight="1" x14ac:dyDescent="0.4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</row>
    <row r="235" spans="1:35" ht="15.75" customHeight="1" x14ac:dyDescent="0.4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</row>
    <row r="236" spans="1:35" ht="15.75" customHeight="1" x14ac:dyDescent="0.4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</row>
    <row r="237" spans="1:35" ht="15.75" customHeight="1" x14ac:dyDescent="0.4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</row>
    <row r="238" spans="1:35" ht="15.75" customHeight="1" x14ac:dyDescent="0.4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</row>
    <row r="239" spans="1:35" ht="15.75" customHeight="1" x14ac:dyDescent="0.4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</row>
    <row r="240" spans="1:35" ht="15.75" customHeight="1" x14ac:dyDescent="0.4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</row>
    <row r="241" spans="1:35" ht="15.75" customHeight="1" x14ac:dyDescent="0.4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</row>
    <row r="242" spans="1:35" ht="15.75" customHeight="1" x14ac:dyDescent="0.4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</row>
    <row r="243" spans="1:35" ht="15.75" customHeight="1" x14ac:dyDescent="0.4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</row>
    <row r="244" spans="1:35" ht="15.75" customHeight="1" x14ac:dyDescent="0.4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</row>
    <row r="245" spans="1:35" ht="15.75" customHeight="1" x14ac:dyDescent="0.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</row>
    <row r="246" spans="1:35" ht="15.75" customHeight="1" x14ac:dyDescent="0.4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</row>
    <row r="247" spans="1:35" ht="15.75" customHeight="1" x14ac:dyDescent="0.4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</row>
    <row r="248" spans="1:35" ht="15.75" customHeight="1" x14ac:dyDescent="0.4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</row>
    <row r="249" spans="1:35" ht="15.75" customHeight="1" x14ac:dyDescent="0.4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</row>
    <row r="250" spans="1:35" ht="15.75" customHeight="1" x14ac:dyDescent="0.4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</row>
    <row r="251" spans="1:35" ht="15.75" customHeight="1" x14ac:dyDescent="0.4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</row>
    <row r="252" spans="1:35" ht="15.75" customHeight="1" x14ac:dyDescent="0.4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</row>
    <row r="253" spans="1:35" ht="15.75" customHeight="1" x14ac:dyDescent="0.4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</row>
    <row r="254" spans="1:35" ht="15.75" customHeight="1" x14ac:dyDescent="0.4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</row>
    <row r="255" spans="1:35" ht="15.75" customHeight="1" x14ac:dyDescent="0.4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</row>
    <row r="256" spans="1:35" ht="15.75" customHeight="1" x14ac:dyDescent="0.4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</row>
    <row r="257" spans="1:35" ht="15.75" customHeight="1" x14ac:dyDescent="0.4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</row>
    <row r="258" spans="1:35" ht="15.75" customHeight="1" x14ac:dyDescent="0.4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</row>
    <row r="259" spans="1:35" ht="15.75" customHeight="1" x14ac:dyDescent="0.4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</row>
    <row r="260" spans="1:35" ht="15.75" customHeight="1" x14ac:dyDescent="0.4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</row>
    <row r="261" spans="1:35" ht="15.75" customHeight="1" x14ac:dyDescent="0.4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</row>
    <row r="262" spans="1:35" ht="15.75" customHeight="1" x14ac:dyDescent="0.4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</row>
    <row r="263" spans="1:35" ht="15.75" customHeight="1" x14ac:dyDescent="0.4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</row>
    <row r="264" spans="1:35" ht="15.75" customHeight="1" x14ac:dyDescent="0.4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</row>
    <row r="265" spans="1:35" ht="15.75" customHeight="1" x14ac:dyDescent="0.4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</row>
    <row r="266" spans="1:35" ht="15.75" customHeight="1" x14ac:dyDescent="0.4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</row>
    <row r="267" spans="1:35" ht="15.75" customHeight="1" x14ac:dyDescent="0.4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</row>
    <row r="268" spans="1:35" ht="15.75" customHeight="1" x14ac:dyDescent="0.4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</row>
    <row r="269" spans="1:35" ht="15.75" customHeight="1" x14ac:dyDescent="0.4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</row>
    <row r="270" spans="1:35" ht="15.75" customHeight="1" x14ac:dyDescent="0.4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</row>
    <row r="271" spans="1:35" ht="15.75" customHeight="1" x14ac:dyDescent="0.4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</row>
    <row r="272" spans="1:35" ht="15.75" customHeight="1" x14ac:dyDescent="0.4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</row>
    <row r="273" spans="1:35" ht="15.75" customHeight="1" x14ac:dyDescent="0.4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</row>
    <row r="274" spans="1:35" ht="15.75" customHeight="1" x14ac:dyDescent="0.4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</row>
    <row r="275" spans="1:35" ht="15.75" customHeight="1" x14ac:dyDescent="0.4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</row>
    <row r="276" spans="1:35" ht="15.75" customHeight="1" x14ac:dyDescent="0.4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</row>
    <row r="277" spans="1:35" ht="15.75" customHeight="1" x14ac:dyDescent="0.4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</row>
    <row r="278" spans="1:35" ht="15.75" customHeight="1" x14ac:dyDescent="0.4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</row>
    <row r="279" spans="1:35" ht="15.75" customHeight="1" x14ac:dyDescent="0.4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</row>
    <row r="280" spans="1:35" ht="15.75" customHeight="1" x14ac:dyDescent="0.4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</row>
    <row r="281" spans="1:35" ht="15.75" customHeight="1" x14ac:dyDescent="0.4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</row>
    <row r="282" spans="1:35" ht="15.75" customHeight="1" x14ac:dyDescent="0.4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</row>
    <row r="283" spans="1:35" ht="15.75" customHeight="1" x14ac:dyDescent="0.4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</row>
    <row r="284" spans="1:35" ht="15.75" customHeight="1" x14ac:dyDescent="0.4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</row>
    <row r="285" spans="1:35" ht="15.75" customHeight="1" x14ac:dyDescent="0.4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</row>
    <row r="286" spans="1:35" ht="15.75" customHeight="1" x14ac:dyDescent="0.4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</row>
    <row r="287" spans="1:35" ht="15.75" customHeight="1" x14ac:dyDescent="0.4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</row>
    <row r="288" spans="1:35" ht="15.75" customHeight="1" x14ac:dyDescent="0.4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</row>
    <row r="289" spans="1:35" ht="15.75" customHeight="1" x14ac:dyDescent="0.4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</row>
    <row r="290" spans="1:35" ht="15.75" customHeight="1" x14ac:dyDescent="0.4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</row>
    <row r="291" spans="1:35" ht="15.75" customHeight="1" x14ac:dyDescent="0.4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</row>
    <row r="292" spans="1:35" ht="15.75" customHeight="1" x14ac:dyDescent="0.4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</row>
    <row r="293" spans="1:35" ht="15.75" customHeight="1" x14ac:dyDescent="0.4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</row>
    <row r="294" spans="1:35" ht="15.75" customHeight="1" x14ac:dyDescent="0.4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</row>
    <row r="295" spans="1:35" ht="15.75" customHeight="1" x14ac:dyDescent="0.4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</row>
    <row r="296" spans="1:35" ht="15.75" customHeight="1" x14ac:dyDescent="0.4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</row>
    <row r="297" spans="1:35" ht="15.75" customHeight="1" x14ac:dyDescent="0.4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</row>
    <row r="298" spans="1:35" ht="15.75" customHeight="1" x14ac:dyDescent="0.4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</row>
    <row r="299" spans="1:35" ht="15.75" customHeight="1" x14ac:dyDescent="0.4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</row>
    <row r="300" spans="1:35" ht="15.75" customHeight="1" x14ac:dyDescent="0.4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</row>
    <row r="301" spans="1:35" ht="15.75" customHeight="1" x14ac:dyDescent="0.4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</row>
    <row r="302" spans="1:35" ht="15.75" customHeight="1" x14ac:dyDescent="0.4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</row>
    <row r="303" spans="1:35" ht="15.75" customHeight="1" x14ac:dyDescent="0.4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</row>
    <row r="304" spans="1:35" ht="15.75" customHeight="1" x14ac:dyDescent="0.4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</row>
    <row r="305" spans="1:35" ht="15.75" customHeight="1" x14ac:dyDescent="0.4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</row>
    <row r="306" spans="1:35" ht="15.75" customHeight="1" x14ac:dyDescent="0.4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</row>
    <row r="307" spans="1:35" ht="15.75" customHeight="1" x14ac:dyDescent="0.4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</row>
    <row r="308" spans="1:35" ht="15.75" customHeight="1" x14ac:dyDescent="0.4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</row>
    <row r="309" spans="1:35" ht="15.75" customHeight="1" x14ac:dyDescent="0.4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</row>
    <row r="310" spans="1:35" ht="15.75" customHeight="1" x14ac:dyDescent="0.4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</row>
    <row r="311" spans="1:35" ht="15.75" customHeight="1" x14ac:dyDescent="0.4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</row>
    <row r="312" spans="1:35" ht="15.75" customHeight="1" x14ac:dyDescent="0.4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</row>
    <row r="313" spans="1:35" ht="15.75" customHeight="1" x14ac:dyDescent="0.4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</row>
    <row r="314" spans="1:35" ht="15.75" customHeight="1" x14ac:dyDescent="0.4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</row>
    <row r="315" spans="1:35" ht="15.75" customHeight="1" x14ac:dyDescent="0.4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</row>
    <row r="316" spans="1:35" ht="15.75" customHeight="1" x14ac:dyDescent="0.4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</row>
    <row r="317" spans="1:35" ht="15.75" customHeight="1" x14ac:dyDescent="0.4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</row>
    <row r="318" spans="1:35" ht="15.75" customHeight="1" x14ac:dyDescent="0.4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</row>
    <row r="319" spans="1:35" ht="15.75" customHeight="1" x14ac:dyDescent="0.4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</row>
    <row r="320" spans="1:35" ht="15.75" customHeight="1" x14ac:dyDescent="0.4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</row>
    <row r="321" spans="1:35" ht="15.75" customHeight="1" x14ac:dyDescent="0.4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</row>
    <row r="322" spans="1:35" ht="15.75" customHeight="1" x14ac:dyDescent="0.4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</row>
    <row r="323" spans="1:35" ht="15.75" customHeight="1" x14ac:dyDescent="0.4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</row>
    <row r="324" spans="1:35" ht="15.75" customHeight="1" x14ac:dyDescent="0.4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</row>
    <row r="325" spans="1:35" ht="15.75" customHeight="1" x14ac:dyDescent="0.4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</row>
    <row r="326" spans="1:35" ht="15.75" customHeight="1" x14ac:dyDescent="0.4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</row>
    <row r="327" spans="1:35" ht="15.75" customHeight="1" x14ac:dyDescent="0.4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</row>
    <row r="328" spans="1:35" ht="15.75" customHeight="1" x14ac:dyDescent="0.4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</row>
    <row r="329" spans="1:35" ht="15.75" customHeight="1" x14ac:dyDescent="0.4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</row>
    <row r="330" spans="1:35" ht="15.75" customHeight="1" x14ac:dyDescent="0.4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</row>
    <row r="331" spans="1:35" ht="15.75" customHeight="1" x14ac:dyDescent="0.4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</row>
    <row r="332" spans="1:35" ht="15.75" customHeight="1" x14ac:dyDescent="0.4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</row>
    <row r="333" spans="1:35" ht="15.75" customHeight="1" x14ac:dyDescent="0.4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</row>
    <row r="334" spans="1:35" ht="15.75" customHeight="1" x14ac:dyDescent="0.4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</row>
    <row r="335" spans="1:35" ht="15.75" customHeight="1" x14ac:dyDescent="0.4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</row>
    <row r="336" spans="1:35" ht="15.75" customHeight="1" x14ac:dyDescent="0.4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</row>
    <row r="337" spans="1:35" ht="15.75" customHeight="1" x14ac:dyDescent="0.4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</row>
    <row r="338" spans="1:35" ht="15.75" customHeight="1" x14ac:dyDescent="0.4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</row>
    <row r="339" spans="1:35" ht="15.75" customHeight="1" x14ac:dyDescent="0.4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</row>
    <row r="340" spans="1:35" ht="15.75" customHeight="1" x14ac:dyDescent="0.4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</row>
    <row r="341" spans="1:35" ht="15.75" customHeight="1" x14ac:dyDescent="0.4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</row>
    <row r="342" spans="1:35" ht="15.75" customHeight="1" x14ac:dyDescent="0.4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</row>
    <row r="343" spans="1:35" ht="15.75" customHeight="1" x14ac:dyDescent="0.4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</row>
    <row r="344" spans="1:35" ht="15.75" customHeight="1" x14ac:dyDescent="0.4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</row>
    <row r="345" spans="1:35" ht="15.75" customHeight="1" x14ac:dyDescent="0.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</row>
    <row r="346" spans="1:35" ht="15.75" customHeight="1" x14ac:dyDescent="0.4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</row>
    <row r="347" spans="1:35" ht="15.75" customHeight="1" x14ac:dyDescent="0.4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</row>
    <row r="348" spans="1:35" ht="15.75" customHeight="1" x14ac:dyDescent="0.4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</row>
    <row r="349" spans="1:35" ht="15.75" customHeight="1" x14ac:dyDescent="0.4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</row>
    <row r="350" spans="1:35" ht="15.75" customHeight="1" x14ac:dyDescent="0.4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</row>
    <row r="351" spans="1:35" ht="15.75" customHeight="1" x14ac:dyDescent="0.4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</row>
    <row r="352" spans="1:35" ht="15.75" customHeight="1" x14ac:dyDescent="0.4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</row>
    <row r="353" spans="1:35" ht="15.75" customHeight="1" x14ac:dyDescent="0.4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</row>
    <row r="354" spans="1:35" ht="15.75" customHeight="1" x14ac:dyDescent="0.4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</row>
    <row r="355" spans="1:35" ht="15.75" customHeight="1" x14ac:dyDescent="0.4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</row>
    <row r="356" spans="1:35" ht="15.75" customHeight="1" x14ac:dyDescent="0.4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</row>
    <row r="357" spans="1:35" ht="15.75" customHeight="1" x14ac:dyDescent="0.4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</row>
    <row r="358" spans="1:35" ht="15.75" customHeight="1" x14ac:dyDescent="0.4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</row>
    <row r="359" spans="1:35" ht="15.75" customHeight="1" x14ac:dyDescent="0.4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</row>
    <row r="360" spans="1:35" ht="15.75" customHeight="1" x14ac:dyDescent="0.4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</row>
    <row r="361" spans="1:35" ht="15.75" customHeight="1" x14ac:dyDescent="0.4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</row>
    <row r="362" spans="1:35" ht="15.75" customHeight="1" x14ac:dyDescent="0.4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</row>
    <row r="363" spans="1:35" ht="15.75" customHeight="1" x14ac:dyDescent="0.4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</row>
    <row r="364" spans="1:35" ht="15.75" customHeight="1" x14ac:dyDescent="0.4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</row>
    <row r="365" spans="1:35" ht="15.75" customHeight="1" x14ac:dyDescent="0.4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</row>
    <row r="366" spans="1:35" ht="15.75" customHeight="1" x14ac:dyDescent="0.4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</row>
    <row r="367" spans="1:35" ht="15.75" customHeight="1" x14ac:dyDescent="0.4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</row>
    <row r="368" spans="1:35" ht="15.75" customHeight="1" x14ac:dyDescent="0.4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</row>
    <row r="369" spans="1:35" ht="15.75" customHeight="1" x14ac:dyDescent="0.4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</row>
    <row r="370" spans="1:35" ht="15.75" customHeight="1" x14ac:dyDescent="0.4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</row>
    <row r="371" spans="1:35" ht="15.75" customHeight="1" x14ac:dyDescent="0.4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</row>
    <row r="372" spans="1:35" ht="15.75" customHeight="1" x14ac:dyDescent="0.4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</row>
    <row r="373" spans="1:35" ht="15.75" customHeight="1" x14ac:dyDescent="0.4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</row>
    <row r="374" spans="1:35" ht="15.75" customHeight="1" x14ac:dyDescent="0.4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</row>
    <row r="375" spans="1:35" ht="15.75" customHeight="1" x14ac:dyDescent="0.4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</row>
    <row r="376" spans="1:35" ht="15.75" customHeight="1" x14ac:dyDescent="0.4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</row>
    <row r="377" spans="1:35" ht="15.75" customHeight="1" x14ac:dyDescent="0.4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</row>
    <row r="378" spans="1:35" ht="15.75" customHeight="1" x14ac:dyDescent="0.4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</row>
    <row r="379" spans="1:35" ht="15.75" customHeight="1" x14ac:dyDescent="0.4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</row>
    <row r="380" spans="1:35" ht="15.75" customHeight="1" x14ac:dyDescent="0.4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</row>
    <row r="381" spans="1:35" ht="15.75" customHeight="1" x14ac:dyDescent="0.4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</row>
    <row r="382" spans="1:35" ht="15.75" customHeight="1" x14ac:dyDescent="0.4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</row>
    <row r="383" spans="1:35" ht="15.75" customHeight="1" x14ac:dyDescent="0.4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</row>
    <row r="384" spans="1:35" ht="15.75" customHeight="1" x14ac:dyDescent="0.4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</row>
    <row r="385" spans="1:35" ht="15.75" customHeight="1" x14ac:dyDescent="0.4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</row>
    <row r="386" spans="1:35" ht="15.75" customHeight="1" x14ac:dyDescent="0.4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</row>
    <row r="387" spans="1:35" ht="15.75" customHeight="1" x14ac:dyDescent="0.4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</row>
    <row r="388" spans="1:35" ht="15.75" customHeight="1" x14ac:dyDescent="0.4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</row>
    <row r="389" spans="1:35" ht="15.75" customHeight="1" x14ac:dyDescent="0.4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</row>
    <row r="390" spans="1:35" ht="15.75" customHeight="1" x14ac:dyDescent="0.4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</row>
    <row r="391" spans="1:35" ht="15.75" customHeight="1" x14ac:dyDescent="0.4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</row>
    <row r="392" spans="1:35" ht="15.75" customHeight="1" x14ac:dyDescent="0.4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</row>
    <row r="393" spans="1:35" ht="15.75" customHeight="1" x14ac:dyDescent="0.4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</row>
    <row r="394" spans="1:35" ht="15.75" customHeight="1" x14ac:dyDescent="0.4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</row>
    <row r="395" spans="1:35" ht="15.75" customHeight="1" x14ac:dyDescent="0.4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</row>
    <row r="396" spans="1:35" ht="15.75" customHeight="1" x14ac:dyDescent="0.4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</row>
    <row r="397" spans="1:35" ht="15.75" customHeight="1" x14ac:dyDescent="0.4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</row>
    <row r="398" spans="1:35" ht="15.75" customHeight="1" x14ac:dyDescent="0.4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</row>
    <row r="399" spans="1:35" ht="15.75" customHeight="1" x14ac:dyDescent="0.4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</row>
    <row r="400" spans="1:35" ht="15.75" customHeight="1" x14ac:dyDescent="0.4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</row>
    <row r="401" spans="1:35" ht="15.75" customHeight="1" x14ac:dyDescent="0.4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</row>
    <row r="402" spans="1:35" ht="15.75" customHeight="1" x14ac:dyDescent="0.4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</row>
    <row r="403" spans="1:35" ht="15.75" customHeight="1" x14ac:dyDescent="0.4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</row>
    <row r="404" spans="1:35" ht="15.75" customHeight="1" x14ac:dyDescent="0.4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</row>
    <row r="405" spans="1:35" ht="15.75" customHeight="1" x14ac:dyDescent="0.4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</row>
    <row r="406" spans="1:35" ht="15.75" customHeight="1" x14ac:dyDescent="0.4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</row>
    <row r="407" spans="1:35" ht="15.75" customHeight="1" x14ac:dyDescent="0.4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</row>
    <row r="408" spans="1:35" ht="15.75" customHeight="1" x14ac:dyDescent="0.4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</row>
    <row r="409" spans="1:35" ht="15.75" customHeight="1" x14ac:dyDescent="0.4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</row>
    <row r="410" spans="1:35" ht="15.75" customHeight="1" x14ac:dyDescent="0.4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</row>
    <row r="411" spans="1:35" ht="15.75" customHeight="1" x14ac:dyDescent="0.4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</row>
    <row r="412" spans="1:35" ht="15.75" customHeight="1" x14ac:dyDescent="0.4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</row>
    <row r="413" spans="1:35" ht="15.75" customHeight="1" x14ac:dyDescent="0.4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</row>
    <row r="414" spans="1:35" ht="15.75" customHeight="1" x14ac:dyDescent="0.4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</row>
    <row r="415" spans="1:35" ht="15.75" customHeight="1" x14ac:dyDescent="0.4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</row>
    <row r="416" spans="1:35" ht="15.75" customHeight="1" x14ac:dyDescent="0.4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</row>
    <row r="417" spans="1:35" ht="15.75" customHeight="1" x14ac:dyDescent="0.4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</row>
    <row r="418" spans="1:35" ht="15.75" customHeight="1" x14ac:dyDescent="0.4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</row>
    <row r="419" spans="1:35" ht="15.75" customHeight="1" x14ac:dyDescent="0.4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</row>
    <row r="420" spans="1:35" ht="15.75" customHeight="1" x14ac:dyDescent="0.4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</row>
    <row r="421" spans="1:35" ht="15.75" customHeight="1" x14ac:dyDescent="0.4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</row>
    <row r="422" spans="1:35" ht="15.75" customHeight="1" x14ac:dyDescent="0.4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</row>
    <row r="423" spans="1:35" ht="15.75" customHeight="1" x14ac:dyDescent="0.4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</row>
    <row r="424" spans="1:35" ht="15.75" customHeight="1" x14ac:dyDescent="0.4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</row>
    <row r="425" spans="1:35" ht="15.75" customHeight="1" x14ac:dyDescent="0.4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</row>
    <row r="426" spans="1:35" ht="15.75" customHeight="1" x14ac:dyDescent="0.4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</row>
    <row r="427" spans="1:35" ht="15.75" customHeight="1" x14ac:dyDescent="0.4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</row>
    <row r="428" spans="1:35" ht="15.75" customHeight="1" x14ac:dyDescent="0.4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</row>
    <row r="429" spans="1:35" ht="15.75" customHeight="1" x14ac:dyDescent="0.4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</row>
    <row r="430" spans="1:35" ht="15.75" customHeight="1" x14ac:dyDescent="0.4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</row>
    <row r="431" spans="1:35" ht="15.75" customHeight="1" x14ac:dyDescent="0.4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</row>
    <row r="432" spans="1:35" ht="15.75" customHeight="1" x14ac:dyDescent="0.4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</row>
    <row r="433" spans="1:35" ht="15.75" customHeight="1" x14ac:dyDescent="0.4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</row>
    <row r="434" spans="1:35" ht="15.75" customHeight="1" x14ac:dyDescent="0.4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</row>
    <row r="435" spans="1:35" ht="15.75" customHeight="1" x14ac:dyDescent="0.4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</row>
    <row r="436" spans="1:35" ht="15.75" customHeight="1" x14ac:dyDescent="0.4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</row>
    <row r="437" spans="1:35" ht="15.75" customHeight="1" x14ac:dyDescent="0.4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</row>
    <row r="438" spans="1:35" ht="15.75" customHeight="1" x14ac:dyDescent="0.4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</row>
    <row r="439" spans="1:35" ht="15.75" customHeight="1" x14ac:dyDescent="0.4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</row>
    <row r="440" spans="1:35" ht="15.75" customHeight="1" x14ac:dyDescent="0.4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</row>
    <row r="441" spans="1:35" ht="15.75" customHeight="1" x14ac:dyDescent="0.4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</row>
    <row r="442" spans="1:35" ht="15.75" customHeight="1" x14ac:dyDescent="0.4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</row>
    <row r="443" spans="1:35" ht="15.75" customHeight="1" x14ac:dyDescent="0.4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</row>
    <row r="444" spans="1:35" ht="15.75" customHeight="1" x14ac:dyDescent="0.4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</row>
    <row r="445" spans="1:35" ht="15.75" customHeight="1" x14ac:dyDescent="0.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</row>
    <row r="446" spans="1:35" ht="15.75" customHeight="1" x14ac:dyDescent="0.4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</row>
    <row r="447" spans="1:35" ht="15.75" customHeight="1" x14ac:dyDescent="0.4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</row>
    <row r="448" spans="1:35" ht="15.75" customHeight="1" x14ac:dyDescent="0.4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</row>
    <row r="449" spans="1:35" ht="15.75" customHeight="1" x14ac:dyDescent="0.4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</row>
    <row r="450" spans="1:35" ht="15.75" customHeight="1" x14ac:dyDescent="0.4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</row>
    <row r="451" spans="1:35" ht="15.75" customHeight="1" x14ac:dyDescent="0.4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</row>
    <row r="452" spans="1:35" ht="15.75" customHeight="1" x14ac:dyDescent="0.4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</row>
    <row r="453" spans="1:35" ht="15.75" customHeight="1" x14ac:dyDescent="0.4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</row>
    <row r="454" spans="1:35" ht="15.75" customHeight="1" x14ac:dyDescent="0.4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</row>
    <row r="455" spans="1:35" ht="15.75" customHeight="1" x14ac:dyDescent="0.4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</row>
    <row r="456" spans="1:35" ht="15.75" customHeight="1" x14ac:dyDescent="0.4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</row>
    <row r="457" spans="1:35" ht="15.75" customHeight="1" x14ac:dyDescent="0.4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</row>
    <row r="458" spans="1:35" ht="15.75" customHeight="1" x14ac:dyDescent="0.4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</row>
    <row r="459" spans="1:35" ht="15.75" customHeight="1" x14ac:dyDescent="0.4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</row>
    <row r="460" spans="1:35" ht="15.75" customHeight="1" x14ac:dyDescent="0.4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</row>
    <row r="461" spans="1:35" ht="15.75" customHeight="1" x14ac:dyDescent="0.4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</row>
    <row r="462" spans="1:35" ht="15.75" customHeight="1" x14ac:dyDescent="0.4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</row>
    <row r="463" spans="1:35" ht="15.75" customHeight="1" x14ac:dyDescent="0.4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</row>
    <row r="464" spans="1:35" ht="15.75" customHeight="1" x14ac:dyDescent="0.4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</row>
    <row r="465" spans="1:35" ht="15.75" customHeight="1" x14ac:dyDescent="0.4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</row>
    <row r="466" spans="1:35" ht="15.75" customHeight="1" x14ac:dyDescent="0.4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</row>
    <row r="467" spans="1:35" ht="15.75" customHeight="1" x14ac:dyDescent="0.4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</row>
    <row r="468" spans="1:35" ht="15.75" customHeight="1" x14ac:dyDescent="0.4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</row>
    <row r="469" spans="1:35" ht="15.75" customHeight="1" x14ac:dyDescent="0.4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</row>
    <row r="470" spans="1:35" ht="15.75" customHeight="1" x14ac:dyDescent="0.4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</row>
    <row r="471" spans="1:35" ht="15.75" customHeight="1" x14ac:dyDescent="0.4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</row>
    <row r="472" spans="1:35" ht="15.75" customHeight="1" x14ac:dyDescent="0.4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</row>
    <row r="473" spans="1:35" ht="15.75" customHeight="1" x14ac:dyDescent="0.4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</row>
    <row r="474" spans="1:35" ht="15.75" customHeight="1" x14ac:dyDescent="0.4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</row>
    <row r="475" spans="1:35" ht="15.75" customHeight="1" x14ac:dyDescent="0.4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</row>
    <row r="476" spans="1:35" ht="15.75" customHeight="1" x14ac:dyDescent="0.4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</row>
    <row r="477" spans="1:35" ht="15.75" customHeight="1" x14ac:dyDescent="0.4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</row>
    <row r="478" spans="1:35" ht="15.75" customHeight="1" x14ac:dyDescent="0.4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</row>
    <row r="479" spans="1:35" ht="15.75" customHeight="1" x14ac:dyDescent="0.4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</row>
    <row r="480" spans="1:35" ht="15.75" customHeight="1" x14ac:dyDescent="0.4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</row>
    <row r="481" spans="1:35" ht="15.75" customHeight="1" x14ac:dyDescent="0.4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</row>
    <row r="482" spans="1:35" ht="15.75" customHeight="1" x14ac:dyDescent="0.4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</row>
    <row r="483" spans="1:35" ht="15.75" customHeight="1" x14ac:dyDescent="0.4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</row>
    <row r="484" spans="1:35" ht="15.75" customHeight="1" x14ac:dyDescent="0.4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</row>
    <row r="485" spans="1:35" ht="15.75" customHeight="1" x14ac:dyDescent="0.4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</row>
    <row r="486" spans="1:35" ht="15.75" customHeight="1" x14ac:dyDescent="0.4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</row>
    <row r="487" spans="1:35" ht="15.75" customHeight="1" x14ac:dyDescent="0.4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</row>
    <row r="488" spans="1:35" ht="15.75" customHeight="1" x14ac:dyDescent="0.4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</row>
    <row r="489" spans="1:35" ht="15.75" customHeight="1" x14ac:dyDescent="0.4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</row>
    <row r="490" spans="1:35" ht="15.75" customHeight="1" x14ac:dyDescent="0.4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</row>
    <row r="491" spans="1:35" ht="15.75" customHeight="1" x14ac:dyDescent="0.4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</row>
    <row r="492" spans="1:35" ht="15.75" customHeight="1" x14ac:dyDescent="0.4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</row>
    <row r="493" spans="1:35" ht="15.75" customHeight="1" x14ac:dyDescent="0.4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</row>
    <row r="494" spans="1:35" ht="15.75" customHeight="1" x14ac:dyDescent="0.4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</row>
    <row r="495" spans="1:35" ht="15.75" customHeight="1" x14ac:dyDescent="0.4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</row>
    <row r="496" spans="1:35" ht="15.75" customHeight="1" x14ac:dyDescent="0.4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</row>
    <row r="497" spans="1:35" ht="15.75" customHeight="1" x14ac:dyDescent="0.4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</row>
    <row r="498" spans="1:35" ht="15.75" customHeight="1" x14ac:dyDescent="0.4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</row>
    <row r="499" spans="1:35" ht="15.75" customHeight="1" x14ac:dyDescent="0.4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</row>
    <row r="500" spans="1:35" ht="15.75" customHeight="1" x14ac:dyDescent="0.4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</row>
    <row r="501" spans="1:35" ht="15.75" customHeight="1" x14ac:dyDescent="0.4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</row>
    <row r="502" spans="1:35" ht="15.75" customHeight="1" x14ac:dyDescent="0.4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</row>
    <row r="503" spans="1:35" ht="15.75" customHeight="1" x14ac:dyDescent="0.4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</row>
    <row r="504" spans="1:35" ht="15.75" customHeight="1" x14ac:dyDescent="0.4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</row>
    <row r="505" spans="1:35" ht="15.75" customHeight="1" x14ac:dyDescent="0.4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</row>
    <row r="506" spans="1:35" ht="15.75" customHeight="1" x14ac:dyDescent="0.4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</row>
    <row r="507" spans="1:35" ht="15.75" customHeight="1" x14ac:dyDescent="0.4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</row>
    <row r="508" spans="1:35" ht="15.75" customHeight="1" x14ac:dyDescent="0.4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</row>
    <row r="509" spans="1:35" ht="15.75" customHeight="1" x14ac:dyDescent="0.4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</row>
    <row r="510" spans="1:35" ht="15.75" customHeight="1" x14ac:dyDescent="0.4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</row>
    <row r="511" spans="1:35" ht="15.75" customHeight="1" x14ac:dyDescent="0.4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</row>
    <row r="512" spans="1:35" ht="15.75" customHeight="1" x14ac:dyDescent="0.4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</row>
    <row r="513" spans="1:35" ht="15.75" customHeight="1" x14ac:dyDescent="0.4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</row>
    <row r="514" spans="1:35" ht="15.75" customHeight="1" x14ac:dyDescent="0.4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</row>
    <row r="515" spans="1:35" ht="15.75" customHeight="1" x14ac:dyDescent="0.4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</row>
    <row r="516" spans="1:35" ht="15.75" customHeight="1" x14ac:dyDescent="0.4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</row>
    <row r="517" spans="1:35" ht="15.75" customHeight="1" x14ac:dyDescent="0.4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</row>
    <row r="518" spans="1:35" ht="15.75" customHeight="1" x14ac:dyDescent="0.4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</row>
    <row r="519" spans="1:35" ht="15.75" customHeight="1" x14ac:dyDescent="0.4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</row>
    <row r="520" spans="1:35" ht="15.75" customHeight="1" x14ac:dyDescent="0.4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</row>
    <row r="521" spans="1:35" ht="15.75" customHeight="1" x14ac:dyDescent="0.4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</row>
    <row r="522" spans="1:35" ht="15.75" customHeight="1" x14ac:dyDescent="0.4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</row>
    <row r="523" spans="1:35" ht="15.75" customHeight="1" x14ac:dyDescent="0.4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</row>
    <row r="524" spans="1:35" ht="15.75" customHeight="1" x14ac:dyDescent="0.4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</row>
    <row r="525" spans="1:35" ht="15.75" customHeight="1" x14ac:dyDescent="0.4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</row>
    <row r="526" spans="1:35" ht="15.75" customHeight="1" x14ac:dyDescent="0.4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</row>
    <row r="527" spans="1:35" ht="15.75" customHeight="1" x14ac:dyDescent="0.4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</row>
    <row r="528" spans="1:35" ht="15.75" customHeight="1" x14ac:dyDescent="0.4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</row>
    <row r="529" spans="1:35" ht="15.75" customHeight="1" x14ac:dyDescent="0.4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</row>
    <row r="530" spans="1:35" ht="15.75" customHeight="1" x14ac:dyDescent="0.4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</row>
    <row r="531" spans="1:35" ht="15.75" customHeight="1" x14ac:dyDescent="0.4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</row>
    <row r="532" spans="1:35" ht="15.75" customHeight="1" x14ac:dyDescent="0.4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</row>
    <row r="533" spans="1:35" ht="15.75" customHeight="1" x14ac:dyDescent="0.4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</row>
    <row r="534" spans="1:35" ht="15.75" customHeight="1" x14ac:dyDescent="0.4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</row>
    <row r="535" spans="1:35" ht="15.75" customHeight="1" x14ac:dyDescent="0.4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</row>
    <row r="536" spans="1:35" ht="15.75" customHeight="1" x14ac:dyDescent="0.4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</row>
    <row r="537" spans="1:35" ht="15.75" customHeight="1" x14ac:dyDescent="0.4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</row>
    <row r="538" spans="1:35" ht="15.75" customHeight="1" x14ac:dyDescent="0.4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</row>
    <row r="539" spans="1:35" ht="15.75" customHeight="1" x14ac:dyDescent="0.4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</row>
    <row r="540" spans="1:35" ht="15.75" customHeight="1" x14ac:dyDescent="0.4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</row>
    <row r="541" spans="1:35" ht="15.75" customHeight="1" x14ac:dyDescent="0.4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</row>
    <row r="542" spans="1:35" ht="15.75" customHeight="1" x14ac:dyDescent="0.4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</row>
    <row r="543" spans="1:35" ht="15.75" customHeight="1" x14ac:dyDescent="0.4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</row>
    <row r="544" spans="1:35" ht="15.75" customHeight="1" x14ac:dyDescent="0.4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</row>
    <row r="545" spans="1:35" ht="15.75" customHeight="1" x14ac:dyDescent="0.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</row>
    <row r="546" spans="1:35" ht="15.75" customHeight="1" x14ac:dyDescent="0.4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</row>
    <row r="547" spans="1:35" ht="15.75" customHeight="1" x14ac:dyDescent="0.4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</row>
    <row r="548" spans="1:35" ht="15.75" customHeight="1" x14ac:dyDescent="0.4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</row>
    <row r="549" spans="1:35" ht="15.75" customHeight="1" x14ac:dyDescent="0.4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</row>
    <row r="550" spans="1:35" ht="15.75" customHeight="1" x14ac:dyDescent="0.4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</row>
    <row r="551" spans="1:35" ht="15.75" customHeight="1" x14ac:dyDescent="0.4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</row>
    <row r="552" spans="1:35" ht="15.75" customHeight="1" x14ac:dyDescent="0.4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</row>
    <row r="553" spans="1:35" ht="15.75" customHeight="1" x14ac:dyDescent="0.4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</row>
    <row r="554" spans="1:35" ht="15.75" customHeight="1" x14ac:dyDescent="0.4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</row>
    <row r="555" spans="1:35" ht="15.75" customHeight="1" x14ac:dyDescent="0.4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</row>
    <row r="556" spans="1:35" ht="15.75" customHeight="1" x14ac:dyDescent="0.4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</row>
    <row r="557" spans="1:35" ht="15.75" customHeight="1" x14ac:dyDescent="0.4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</row>
    <row r="558" spans="1:35" ht="15.75" customHeight="1" x14ac:dyDescent="0.4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</row>
    <row r="559" spans="1:35" ht="15.75" customHeight="1" x14ac:dyDescent="0.4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</row>
    <row r="560" spans="1:35" ht="15.75" customHeight="1" x14ac:dyDescent="0.4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</row>
    <row r="561" spans="1:35" ht="15.75" customHeight="1" x14ac:dyDescent="0.4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</row>
    <row r="562" spans="1:35" ht="15.75" customHeight="1" x14ac:dyDescent="0.4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</row>
    <row r="563" spans="1:35" ht="15.75" customHeight="1" x14ac:dyDescent="0.4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</row>
    <row r="564" spans="1:35" ht="15.75" customHeight="1" x14ac:dyDescent="0.4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</row>
    <row r="565" spans="1:35" ht="15.75" customHeight="1" x14ac:dyDescent="0.4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</row>
    <row r="566" spans="1:35" ht="15.75" customHeight="1" x14ac:dyDescent="0.4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</row>
    <row r="567" spans="1:35" ht="15.75" customHeight="1" x14ac:dyDescent="0.4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</row>
    <row r="568" spans="1:35" ht="15.75" customHeight="1" x14ac:dyDescent="0.4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</row>
    <row r="569" spans="1:35" ht="15.75" customHeight="1" x14ac:dyDescent="0.4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</row>
    <row r="570" spans="1:35" ht="15.75" customHeight="1" x14ac:dyDescent="0.4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</row>
    <row r="571" spans="1:35" ht="15.75" customHeight="1" x14ac:dyDescent="0.4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</row>
    <row r="572" spans="1:35" ht="15.75" customHeight="1" x14ac:dyDescent="0.4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</row>
    <row r="573" spans="1:35" ht="15.75" customHeight="1" x14ac:dyDescent="0.4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</row>
    <row r="574" spans="1:35" ht="15.75" customHeight="1" x14ac:dyDescent="0.4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</row>
    <row r="575" spans="1:35" ht="15.75" customHeight="1" x14ac:dyDescent="0.4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</row>
    <row r="576" spans="1:35" ht="15.75" customHeight="1" x14ac:dyDescent="0.4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</row>
    <row r="577" spans="1:35" ht="15.75" customHeight="1" x14ac:dyDescent="0.4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</row>
    <row r="578" spans="1:35" ht="15.75" customHeight="1" x14ac:dyDescent="0.4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</row>
    <row r="579" spans="1:35" ht="15.75" customHeight="1" x14ac:dyDescent="0.4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</row>
    <row r="580" spans="1:35" ht="15.75" customHeight="1" x14ac:dyDescent="0.4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</row>
    <row r="581" spans="1:35" ht="15.75" customHeight="1" x14ac:dyDescent="0.4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</row>
    <row r="582" spans="1:35" ht="15.75" customHeight="1" x14ac:dyDescent="0.4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</row>
    <row r="583" spans="1:35" ht="15.75" customHeight="1" x14ac:dyDescent="0.4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</row>
    <row r="584" spans="1:35" ht="15.75" customHeight="1" x14ac:dyDescent="0.4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</row>
    <row r="585" spans="1:35" ht="15.75" customHeight="1" x14ac:dyDescent="0.4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</row>
    <row r="586" spans="1:35" ht="15.75" customHeight="1" x14ac:dyDescent="0.4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</row>
    <row r="587" spans="1:35" ht="15.75" customHeight="1" x14ac:dyDescent="0.4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</row>
    <row r="588" spans="1:35" ht="15.75" customHeight="1" x14ac:dyDescent="0.4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</row>
    <row r="589" spans="1:35" ht="15.75" customHeight="1" x14ac:dyDescent="0.4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</row>
    <row r="590" spans="1:35" ht="15.75" customHeight="1" x14ac:dyDescent="0.4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</row>
    <row r="591" spans="1:35" ht="15.75" customHeight="1" x14ac:dyDescent="0.4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</row>
    <row r="592" spans="1:35" ht="15.75" customHeight="1" x14ac:dyDescent="0.4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</row>
    <row r="593" spans="1:35" ht="15.75" customHeight="1" x14ac:dyDescent="0.4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</row>
    <row r="594" spans="1:35" ht="15.75" customHeight="1" x14ac:dyDescent="0.4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</row>
    <row r="595" spans="1:35" ht="15.75" customHeight="1" x14ac:dyDescent="0.4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</row>
    <row r="596" spans="1:35" ht="15.75" customHeight="1" x14ac:dyDescent="0.4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</row>
    <row r="597" spans="1:35" ht="15.75" customHeight="1" x14ac:dyDescent="0.4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</row>
    <row r="598" spans="1:35" ht="15.75" customHeight="1" x14ac:dyDescent="0.4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</row>
    <row r="599" spans="1:35" ht="15.75" customHeight="1" x14ac:dyDescent="0.4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</row>
    <row r="600" spans="1:35" ht="15.75" customHeight="1" x14ac:dyDescent="0.4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</row>
    <row r="601" spans="1:35" ht="15.75" customHeight="1" x14ac:dyDescent="0.4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</row>
    <row r="602" spans="1:35" ht="15.75" customHeight="1" x14ac:dyDescent="0.4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</row>
    <row r="603" spans="1:35" ht="15.75" customHeight="1" x14ac:dyDescent="0.4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</row>
    <row r="604" spans="1:35" ht="15.75" customHeight="1" x14ac:dyDescent="0.4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</row>
    <row r="605" spans="1:35" ht="15.75" customHeight="1" x14ac:dyDescent="0.4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</row>
    <row r="606" spans="1:35" ht="15.75" customHeight="1" x14ac:dyDescent="0.4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</row>
    <row r="607" spans="1:35" ht="15.75" customHeight="1" x14ac:dyDescent="0.4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</row>
    <row r="608" spans="1:35" ht="15.75" customHeight="1" x14ac:dyDescent="0.4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</row>
    <row r="609" spans="1:35" ht="15.75" customHeight="1" x14ac:dyDescent="0.4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</row>
    <row r="610" spans="1:35" ht="15.75" customHeight="1" x14ac:dyDescent="0.4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</row>
    <row r="611" spans="1:35" ht="15.75" customHeight="1" x14ac:dyDescent="0.4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</row>
    <row r="612" spans="1:35" ht="15.75" customHeight="1" x14ac:dyDescent="0.4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</row>
    <row r="613" spans="1:35" ht="15.75" customHeight="1" x14ac:dyDescent="0.4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</row>
    <row r="614" spans="1:35" ht="15.75" customHeight="1" x14ac:dyDescent="0.4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</row>
    <row r="615" spans="1:35" ht="15.75" customHeight="1" x14ac:dyDescent="0.4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</row>
    <row r="616" spans="1:35" ht="15.75" customHeight="1" x14ac:dyDescent="0.4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</row>
    <row r="617" spans="1:35" ht="15.75" customHeight="1" x14ac:dyDescent="0.4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</row>
    <row r="618" spans="1:35" ht="15.75" customHeight="1" x14ac:dyDescent="0.4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</row>
    <row r="619" spans="1:35" ht="15.75" customHeight="1" x14ac:dyDescent="0.4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</row>
    <row r="620" spans="1:35" ht="15.75" customHeight="1" x14ac:dyDescent="0.4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</row>
    <row r="621" spans="1:35" ht="15.75" customHeight="1" x14ac:dyDescent="0.4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</row>
    <row r="622" spans="1:35" ht="15.75" customHeight="1" x14ac:dyDescent="0.4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</row>
    <row r="623" spans="1:35" ht="15.75" customHeight="1" x14ac:dyDescent="0.4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</row>
    <row r="624" spans="1:35" ht="15.75" customHeight="1" x14ac:dyDescent="0.4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</row>
    <row r="625" spans="1:35" ht="15.75" customHeight="1" x14ac:dyDescent="0.4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</row>
    <row r="626" spans="1:35" ht="15.75" customHeight="1" x14ac:dyDescent="0.4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</row>
    <row r="627" spans="1:35" ht="15.75" customHeight="1" x14ac:dyDescent="0.4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</row>
    <row r="628" spans="1:35" ht="15.75" customHeight="1" x14ac:dyDescent="0.4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</row>
    <row r="629" spans="1:35" ht="15.75" customHeight="1" x14ac:dyDescent="0.4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</row>
    <row r="630" spans="1:35" ht="15.75" customHeight="1" x14ac:dyDescent="0.4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</row>
    <row r="631" spans="1:35" ht="15.75" customHeight="1" x14ac:dyDescent="0.4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</row>
    <row r="632" spans="1:35" ht="15.75" customHeight="1" x14ac:dyDescent="0.4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</row>
    <row r="633" spans="1:35" ht="15.75" customHeight="1" x14ac:dyDescent="0.4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</row>
    <row r="634" spans="1:35" ht="15.75" customHeight="1" x14ac:dyDescent="0.4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</row>
    <row r="635" spans="1:35" ht="15.75" customHeight="1" x14ac:dyDescent="0.4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</row>
    <row r="636" spans="1:35" ht="15.75" customHeight="1" x14ac:dyDescent="0.4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</row>
    <row r="637" spans="1:35" ht="15.75" customHeight="1" x14ac:dyDescent="0.4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</row>
    <row r="638" spans="1:35" ht="15.75" customHeight="1" x14ac:dyDescent="0.4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</row>
    <row r="639" spans="1:35" ht="15.75" customHeight="1" x14ac:dyDescent="0.4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</row>
    <row r="640" spans="1:35" ht="15.75" customHeight="1" x14ac:dyDescent="0.4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</row>
    <row r="641" spans="1:35" ht="15.75" customHeight="1" x14ac:dyDescent="0.4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</row>
    <row r="642" spans="1:35" ht="15.75" customHeight="1" x14ac:dyDescent="0.4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</row>
    <row r="643" spans="1:35" ht="15.75" customHeight="1" x14ac:dyDescent="0.4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</row>
    <row r="644" spans="1:35" ht="15.75" customHeight="1" x14ac:dyDescent="0.4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</row>
    <row r="645" spans="1:35" ht="15.75" customHeight="1" x14ac:dyDescent="0.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</row>
    <row r="646" spans="1:35" ht="15.75" customHeight="1" x14ac:dyDescent="0.4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</row>
    <row r="647" spans="1:35" ht="15.75" customHeight="1" x14ac:dyDescent="0.4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</row>
    <row r="648" spans="1:35" ht="15.75" customHeight="1" x14ac:dyDescent="0.4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</row>
    <row r="649" spans="1:35" ht="15.75" customHeight="1" x14ac:dyDescent="0.4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</row>
    <row r="650" spans="1:35" ht="15.75" customHeight="1" x14ac:dyDescent="0.4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</row>
    <row r="651" spans="1:35" ht="15.75" customHeight="1" x14ac:dyDescent="0.4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</row>
    <row r="652" spans="1:35" ht="15.75" customHeight="1" x14ac:dyDescent="0.4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</row>
    <row r="653" spans="1:35" ht="15.75" customHeight="1" x14ac:dyDescent="0.4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</row>
    <row r="654" spans="1:35" ht="15.75" customHeight="1" x14ac:dyDescent="0.4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</row>
    <row r="655" spans="1:35" ht="15.75" customHeight="1" x14ac:dyDescent="0.4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</row>
    <row r="656" spans="1:35" ht="15.75" customHeight="1" x14ac:dyDescent="0.4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</row>
    <row r="657" spans="1:35" ht="15.75" customHeight="1" x14ac:dyDescent="0.4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</row>
    <row r="658" spans="1:35" ht="15.75" customHeight="1" x14ac:dyDescent="0.4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</row>
    <row r="659" spans="1:35" ht="15.75" customHeight="1" x14ac:dyDescent="0.4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</row>
    <row r="660" spans="1:35" ht="15.75" customHeight="1" x14ac:dyDescent="0.4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</row>
    <row r="661" spans="1:35" ht="15.75" customHeight="1" x14ac:dyDescent="0.4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</row>
    <row r="662" spans="1:35" ht="15.75" customHeight="1" x14ac:dyDescent="0.4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</row>
    <row r="663" spans="1:35" ht="15.75" customHeight="1" x14ac:dyDescent="0.4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</row>
    <row r="664" spans="1:35" ht="15.75" customHeight="1" x14ac:dyDescent="0.4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</row>
    <row r="665" spans="1:35" ht="15.75" customHeight="1" x14ac:dyDescent="0.4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</row>
    <row r="666" spans="1:35" ht="15.75" customHeight="1" x14ac:dyDescent="0.4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</row>
    <row r="667" spans="1:35" ht="15.75" customHeight="1" x14ac:dyDescent="0.4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</row>
    <row r="668" spans="1:35" ht="15.75" customHeight="1" x14ac:dyDescent="0.4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</row>
    <row r="669" spans="1:35" ht="15.75" customHeight="1" x14ac:dyDescent="0.4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</row>
    <row r="670" spans="1:35" ht="15.75" customHeight="1" x14ac:dyDescent="0.4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</row>
    <row r="671" spans="1:35" ht="15.75" customHeight="1" x14ac:dyDescent="0.4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</row>
    <row r="672" spans="1:35" ht="15.75" customHeight="1" x14ac:dyDescent="0.4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</row>
    <row r="673" spans="1:35" ht="15.75" customHeight="1" x14ac:dyDescent="0.4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</row>
    <row r="674" spans="1:35" ht="15.75" customHeight="1" x14ac:dyDescent="0.4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</row>
    <row r="675" spans="1:35" ht="15.75" customHeight="1" x14ac:dyDescent="0.4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</row>
    <row r="676" spans="1:35" ht="15.75" customHeight="1" x14ac:dyDescent="0.4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</row>
    <row r="677" spans="1:35" ht="15.75" customHeight="1" x14ac:dyDescent="0.4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</row>
    <row r="678" spans="1:35" ht="15.75" customHeight="1" x14ac:dyDescent="0.4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</row>
    <row r="679" spans="1:35" ht="15.75" customHeight="1" x14ac:dyDescent="0.4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</row>
    <row r="680" spans="1:35" ht="15.75" customHeight="1" x14ac:dyDescent="0.4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</row>
    <row r="681" spans="1:35" ht="15.75" customHeight="1" x14ac:dyDescent="0.4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</row>
    <row r="682" spans="1:35" ht="15.75" customHeight="1" x14ac:dyDescent="0.4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</row>
    <row r="683" spans="1:35" ht="15.75" customHeight="1" x14ac:dyDescent="0.4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</row>
    <row r="684" spans="1:35" ht="15.75" customHeight="1" x14ac:dyDescent="0.4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</row>
    <row r="685" spans="1:35" ht="15.75" customHeight="1" x14ac:dyDescent="0.4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</row>
    <row r="686" spans="1:35" ht="15.75" customHeight="1" x14ac:dyDescent="0.4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</row>
    <row r="687" spans="1:35" ht="15.75" customHeight="1" x14ac:dyDescent="0.4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</row>
    <row r="688" spans="1:35" ht="15.75" customHeight="1" x14ac:dyDescent="0.4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</row>
    <row r="689" spans="1:35" ht="15.75" customHeight="1" x14ac:dyDescent="0.4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</row>
    <row r="690" spans="1:35" ht="15.75" customHeight="1" x14ac:dyDescent="0.4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</row>
    <row r="691" spans="1:35" ht="15.75" customHeight="1" x14ac:dyDescent="0.4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</row>
    <row r="692" spans="1:35" ht="15.75" customHeight="1" x14ac:dyDescent="0.4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</row>
    <row r="693" spans="1:35" ht="15.75" customHeight="1" x14ac:dyDescent="0.4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</row>
    <row r="694" spans="1:35" ht="15.75" customHeight="1" x14ac:dyDescent="0.4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</row>
    <row r="695" spans="1:35" ht="15.75" customHeight="1" x14ac:dyDescent="0.4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</row>
    <row r="696" spans="1:35" ht="15.75" customHeight="1" x14ac:dyDescent="0.4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</row>
    <row r="697" spans="1:35" ht="15.75" customHeight="1" x14ac:dyDescent="0.4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</row>
    <row r="698" spans="1:35" ht="15.75" customHeight="1" x14ac:dyDescent="0.4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</row>
    <row r="699" spans="1:35" ht="15.75" customHeight="1" x14ac:dyDescent="0.4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</row>
    <row r="700" spans="1:35" ht="15.75" customHeight="1" x14ac:dyDescent="0.4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</row>
    <row r="701" spans="1:35" ht="15.75" customHeight="1" x14ac:dyDescent="0.4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</row>
    <row r="702" spans="1:35" ht="15.75" customHeight="1" x14ac:dyDescent="0.4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</row>
    <row r="703" spans="1:35" ht="15.75" customHeight="1" x14ac:dyDescent="0.4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</row>
    <row r="704" spans="1:35" ht="15.75" customHeight="1" x14ac:dyDescent="0.4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</row>
    <row r="705" spans="1:35" ht="15.75" customHeight="1" x14ac:dyDescent="0.4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</row>
    <row r="706" spans="1:35" ht="15.75" customHeight="1" x14ac:dyDescent="0.4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</row>
    <row r="707" spans="1:35" ht="15.75" customHeight="1" x14ac:dyDescent="0.4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</row>
    <row r="708" spans="1:35" ht="15.75" customHeight="1" x14ac:dyDescent="0.4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</row>
    <row r="709" spans="1:35" ht="15.75" customHeight="1" x14ac:dyDescent="0.4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</row>
    <row r="710" spans="1:35" ht="15.75" customHeight="1" x14ac:dyDescent="0.4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</row>
    <row r="711" spans="1:35" ht="15.75" customHeight="1" x14ac:dyDescent="0.4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</row>
    <row r="712" spans="1:35" ht="15.75" customHeight="1" x14ac:dyDescent="0.4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</row>
    <row r="713" spans="1:35" ht="15.75" customHeight="1" x14ac:dyDescent="0.4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</row>
    <row r="714" spans="1:35" ht="15.75" customHeight="1" x14ac:dyDescent="0.4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</row>
    <row r="715" spans="1:35" ht="15.75" customHeight="1" x14ac:dyDescent="0.4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</row>
    <row r="716" spans="1:35" ht="15.75" customHeight="1" x14ac:dyDescent="0.4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</row>
    <row r="717" spans="1:35" ht="15.75" customHeight="1" x14ac:dyDescent="0.4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</row>
    <row r="718" spans="1:35" ht="15.75" customHeight="1" x14ac:dyDescent="0.4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</row>
    <row r="719" spans="1:35" ht="15.75" customHeight="1" x14ac:dyDescent="0.4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</row>
    <row r="720" spans="1:35" ht="15.75" customHeight="1" x14ac:dyDescent="0.4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</row>
    <row r="721" spans="1:35" ht="15.75" customHeight="1" x14ac:dyDescent="0.4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</row>
    <row r="722" spans="1:35" ht="15.75" customHeight="1" x14ac:dyDescent="0.4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</row>
    <row r="723" spans="1:35" ht="15.75" customHeight="1" x14ac:dyDescent="0.4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</row>
    <row r="724" spans="1:35" ht="15.75" customHeight="1" x14ac:dyDescent="0.4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</row>
    <row r="725" spans="1:35" ht="15.75" customHeight="1" x14ac:dyDescent="0.4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</row>
    <row r="726" spans="1:35" ht="15.75" customHeight="1" x14ac:dyDescent="0.4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</row>
    <row r="727" spans="1:35" ht="15.75" customHeight="1" x14ac:dyDescent="0.4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</row>
    <row r="728" spans="1:35" ht="15.75" customHeight="1" x14ac:dyDescent="0.4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</row>
    <row r="729" spans="1:35" ht="15.75" customHeight="1" x14ac:dyDescent="0.4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</row>
    <row r="730" spans="1:35" ht="15.75" customHeight="1" x14ac:dyDescent="0.4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</row>
    <row r="731" spans="1:35" ht="15.75" customHeight="1" x14ac:dyDescent="0.4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</row>
    <row r="732" spans="1:35" ht="15.75" customHeight="1" x14ac:dyDescent="0.4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</row>
    <row r="733" spans="1:35" ht="15.75" customHeight="1" x14ac:dyDescent="0.4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</row>
    <row r="734" spans="1:35" ht="15.75" customHeight="1" x14ac:dyDescent="0.4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</row>
    <row r="735" spans="1:35" ht="15.75" customHeight="1" x14ac:dyDescent="0.4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</row>
    <row r="736" spans="1:35" ht="15.75" customHeight="1" x14ac:dyDescent="0.4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</row>
    <row r="737" spans="1:35" ht="15.75" customHeight="1" x14ac:dyDescent="0.4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</row>
    <row r="738" spans="1:35" ht="15.75" customHeight="1" x14ac:dyDescent="0.4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</row>
    <row r="739" spans="1:35" ht="15.75" customHeight="1" x14ac:dyDescent="0.4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</row>
    <row r="740" spans="1:35" ht="15.75" customHeight="1" x14ac:dyDescent="0.4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</row>
    <row r="741" spans="1:35" ht="15.75" customHeight="1" x14ac:dyDescent="0.4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</row>
    <row r="742" spans="1:35" ht="15.75" customHeight="1" x14ac:dyDescent="0.4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</row>
    <row r="743" spans="1:35" ht="15.75" customHeight="1" x14ac:dyDescent="0.4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</row>
    <row r="744" spans="1:35" ht="15.75" customHeight="1" x14ac:dyDescent="0.4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</row>
    <row r="745" spans="1:35" ht="15.75" customHeight="1" x14ac:dyDescent="0.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</row>
    <row r="746" spans="1:35" ht="15.75" customHeight="1" x14ac:dyDescent="0.4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</row>
    <row r="747" spans="1:35" ht="15.75" customHeight="1" x14ac:dyDescent="0.4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</row>
    <row r="748" spans="1:35" ht="15.75" customHeight="1" x14ac:dyDescent="0.4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</row>
    <row r="749" spans="1:35" ht="15.75" customHeight="1" x14ac:dyDescent="0.4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</row>
    <row r="750" spans="1:35" ht="15.75" customHeight="1" x14ac:dyDescent="0.4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</row>
    <row r="751" spans="1:35" ht="15.75" customHeight="1" x14ac:dyDescent="0.4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</row>
    <row r="752" spans="1:35" ht="15.75" customHeight="1" x14ac:dyDescent="0.4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</row>
    <row r="753" spans="1:35" ht="15.75" customHeight="1" x14ac:dyDescent="0.4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</row>
    <row r="754" spans="1:35" ht="15.75" customHeight="1" x14ac:dyDescent="0.4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</row>
    <row r="755" spans="1:35" ht="15.75" customHeight="1" x14ac:dyDescent="0.4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</row>
    <row r="756" spans="1:35" ht="15.75" customHeight="1" x14ac:dyDescent="0.4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</row>
    <row r="757" spans="1:35" ht="15.75" customHeight="1" x14ac:dyDescent="0.4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</row>
    <row r="758" spans="1:35" ht="15.75" customHeight="1" x14ac:dyDescent="0.4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</row>
    <row r="759" spans="1:35" ht="15.75" customHeight="1" x14ac:dyDescent="0.4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</row>
    <row r="760" spans="1:35" ht="15.75" customHeight="1" x14ac:dyDescent="0.4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</row>
    <row r="761" spans="1:35" ht="15.75" customHeight="1" x14ac:dyDescent="0.4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</row>
    <row r="762" spans="1:35" ht="15.75" customHeight="1" x14ac:dyDescent="0.4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</row>
    <row r="763" spans="1:35" ht="15.75" customHeight="1" x14ac:dyDescent="0.4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</row>
    <row r="764" spans="1:35" ht="15.75" customHeight="1" x14ac:dyDescent="0.4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</row>
    <row r="765" spans="1:35" ht="15.75" customHeight="1" x14ac:dyDescent="0.4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</row>
    <row r="766" spans="1:35" ht="15.75" customHeight="1" x14ac:dyDescent="0.4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</row>
    <row r="767" spans="1:35" ht="15.75" customHeight="1" x14ac:dyDescent="0.4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</row>
    <row r="768" spans="1:35" ht="15.75" customHeight="1" x14ac:dyDescent="0.4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</row>
    <row r="769" spans="1:35" ht="15.75" customHeight="1" x14ac:dyDescent="0.4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</row>
    <row r="770" spans="1:35" ht="15.75" customHeight="1" x14ac:dyDescent="0.4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</row>
    <row r="771" spans="1:35" ht="15.75" customHeight="1" x14ac:dyDescent="0.4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</row>
    <row r="772" spans="1:35" ht="15.75" customHeight="1" x14ac:dyDescent="0.4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</row>
    <row r="773" spans="1:35" ht="15.75" customHeight="1" x14ac:dyDescent="0.4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</row>
    <row r="774" spans="1:35" ht="15.75" customHeight="1" x14ac:dyDescent="0.4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</row>
    <row r="775" spans="1:35" ht="15.75" customHeight="1" x14ac:dyDescent="0.4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</row>
    <row r="776" spans="1:35" ht="15.75" customHeight="1" x14ac:dyDescent="0.4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</row>
    <row r="777" spans="1:35" ht="15.75" customHeight="1" x14ac:dyDescent="0.4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</row>
    <row r="778" spans="1:35" ht="15.75" customHeight="1" x14ac:dyDescent="0.4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</row>
    <row r="779" spans="1:35" ht="15.75" customHeight="1" x14ac:dyDescent="0.4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</row>
    <row r="780" spans="1:35" ht="15.75" customHeight="1" x14ac:dyDescent="0.4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</row>
    <row r="781" spans="1:35" ht="15.75" customHeight="1" x14ac:dyDescent="0.4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</row>
    <row r="782" spans="1:35" ht="15.75" customHeight="1" x14ac:dyDescent="0.4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</row>
    <row r="783" spans="1:35" ht="15.75" customHeight="1" x14ac:dyDescent="0.4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</row>
    <row r="784" spans="1:35" ht="15.75" customHeight="1" x14ac:dyDescent="0.4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</row>
    <row r="785" spans="1:35" ht="15.75" customHeight="1" x14ac:dyDescent="0.4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</row>
    <row r="786" spans="1:35" ht="15.75" customHeight="1" x14ac:dyDescent="0.4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</row>
    <row r="787" spans="1:35" ht="15.75" customHeight="1" x14ac:dyDescent="0.4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</row>
    <row r="788" spans="1:35" ht="15.75" customHeight="1" x14ac:dyDescent="0.4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</row>
    <row r="789" spans="1:35" ht="15.75" customHeight="1" x14ac:dyDescent="0.4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</row>
    <row r="790" spans="1:35" ht="15.75" customHeight="1" x14ac:dyDescent="0.4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</row>
    <row r="791" spans="1:35" ht="15.75" customHeight="1" x14ac:dyDescent="0.4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</row>
    <row r="792" spans="1:35" ht="15.75" customHeight="1" x14ac:dyDescent="0.4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</row>
    <row r="793" spans="1:35" ht="15.75" customHeight="1" x14ac:dyDescent="0.4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</row>
    <row r="794" spans="1:35" ht="15.75" customHeight="1" x14ac:dyDescent="0.4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</row>
    <row r="795" spans="1:35" ht="15.75" customHeight="1" x14ac:dyDescent="0.4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</row>
    <row r="796" spans="1:35" ht="15.75" customHeight="1" x14ac:dyDescent="0.4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</row>
    <row r="797" spans="1:35" ht="15.75" customHeight="1" x14ac:dyDescent="0.4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</row>
    <row r="798" spans="1:35" ht="15.75" customHeight="1" x14ac:dyDescent="0.4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</row>
    <row r="799" spans="1:35" ht="15.75" customHeight="1" x14ac:dyDescent="0.4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</row>
    <row r="800" spans="1:35" ht="15.75" customHeight="1" x14ac:dyDescent="0.4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</row>
    <row r="801" spans="1:35" ht="15.75" customHeight="1" x14ac:dyDescent="0.4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</row>
    <row r="802" spans="1:35" ht="15.75" customHeight="1" x14ac:dyDescent="0.4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</row>
    <row r="803" spans="1:35" ht="15.75" customHeight="1" x14ac:dyDescent="0.4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</row>
    <row r="804" spans="1:35" ht="15.75" customHeight="1" x14ac:dyDescent="0.4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</row>
    <row r="805" spans="1:35" ht="15.75" customHeight="1" x14ac:dyDescent="0.4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</row>
    <row r="806" spans="1:35" ht="15.75" customHeight="1" x14ac:dyDescent="0.4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</row>
    <row r="807" spans="1:35" ht="15.75" customHeight="1" x14ac:dyDescent="0.4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</row>
    <row r="808" spans="1:35" ht="15.75" customHeight="1" x14ac:dyDescent="0.4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</row>
    <row r="809" spans="1:35" ht="15.75" customHeight="1" x14ac:dyDescent="0.4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</row>
    <row r="810" spans="1:35" ht="15.75" customHeight="1" x14ac:dyDescent="0.4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</row>
    <row r="811" spans="1:35" ht="15.75" customHeight="1" x14ac:dyDescent="0.4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</row>
    <row r="812" spans="1:35" ht="15.75" customHeight="1" x14ac:dyDescent="0.4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</row>
    <row r="813" spans="1:35" ht="15.75" customHeight="1" x14ac:dyDescent="0.4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</row>
    <row r="814" spans="1:35" ht="15.75" customHeight="1" x14ac:dyDescent="0.4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</row>
    <row r="815" spans="1:35" ht="15.75" customHeight="1" x14ac:dyDescent="0.4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</row>
    <row r="816" spans="1:35" ht="15.75" customHeight="1" x14ac:dyDescent="0.4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</row>
    <row r="817" spans="1:35" ht="15.75" customHeight="1" x14ac:dyDescent="0.4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</row>
    <row r="818" spans="1:35" ht="15.75" customHeight="1" x14ac:dyDescent="0.4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</row>
    <row r="819" spans="1:35" ht="15.75" customHeight="1" x14ac:dyDescent="0.4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</row>
    <row r="820" spans="1:35" ht="15.75" customHeight="1" x14ac:dyDescent="0.4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</row>
    <row r="821" spans="1:35" ht="15.75" customHeight="1" x14ac:dyDescent="0.4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</row>
    <row r="822" spans="1:35" ht="15.75" customHeight="1" x14ac:dyDescent="0.4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</row>
    <row r="823" spans="1:35" ht="15.75" customHeight="1" x14ac:dyDescent="0.4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</row>
    <row r="824" spans="1:35" ht="15.75" customHeight="1" x14ac:dyDescent="0.4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</row>
    <row r="825" spans="1:35" ht="15.75" customHeight="1" x14ac:dyDescent="0.4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</row>
    <row r="826" spans="1:35" ht="15.75" customHeight="1" x14ac:dyDescent="0.4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</row>
    <row r="827" spans="1:35" ht="15.75" customHeight="1" x14ac:dyDescent="0.4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</row>
    <row r="828" spans="1:35" ht="15.75" customHeight="1" x14ac:dyDescent="0.4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</row>
    <row r="829" spans="1:35" ht="15.75" customHeight="1" x14ac:dyDescent="0.4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</row>
    <row r="830" spans="1:35" ht="15.75" customHeight="1" x14ac:dyDescent="0.4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</row>
    <row r="831" spans="1:35" ht="15.75" customHeight="1" x14ac:dyDescent="0.4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</row>
    <row r="832" spans="1:35" ht="15.75" customHeight="1" x14ac:dyDescent="0.4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</row>
    <row r="833" spans="1:35" ht="15.75" customHeight="1" x14ac:dyDescent="0.4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</row>
    <row r="834" spans="1:35" ht="15.75" customHeight="1" x14ac:dyDescent="0.4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</row>
    <row r="835" spans="1:35" ht="15.75" customHeight="1" x14ac:dyDescent="0.4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</row>
    <row r="836" spans="1:35" ht="15.75" customHeight="1" x14ac:dyDescent="0.4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</row>
    <row r="837" spans="1:35" ht="15.75" customHeight="1" x14ac:dyDescent="0.4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</row>
    <row r="838" spans="1:35" ht="15.75" customHeight="1" x14ac:dyDescent="0.4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</row>
    <row r="839" spans="1:35" ht="15.75" customHeight="1" x14ac:dyDescent="0.4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</row>
    <row r="840" spans="1:35" ht="15.75" customHeight="1" x14ac:dyDescent="0.4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</row>
    <row r="841" spans="1:35" ht="15.75" customHeight="1" x14ac:dyDescent="0.4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</row>
    <row r="842" spans="1:35" ht="15.75" customHeight="1" x14ac:dyDescent="0.4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</row>
    <row r="843" spans="1:35" ht="15.75" customHeight="1" x14ac:dyDescent="0.4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</row>
    <row r="844" spans="1:35" ht="15.75" customHeight="1" x14ac:dyDescent="0.4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</row>
    <row r="845" spans="1:35" ht="15.75" customHeight="1" x14ac:dyDescent="0.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</row>
    <row r="846" spans="1:35" ht="15.75" customHeight="1" x14ac:dyDescent="0.4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</row>
    <row r="847" spans="1:35" ht="15.75" customHeight="1" x14ac:dyDescent="0.4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</row>
    <row r="848" spans="1:35" ht="15.75" customHeight="1" x14ac:dyDescent="0.4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</row>
    <row r="849" spans="1:35" ht="15.75" customHeight="1" x14ac:dyDescent="0.4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</row>
    <row r="850" spans="1:35" ht="15.75" customHeight="1" x14ac:dyDescent="0.4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</row>
    <row r="851" spans="1:35" ht="15.75" customHeight="1" x14ac:dyDescent="0.4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</row>
    <row r="852" spans="1:35" ht="15.75" customHeight="1" x14ac:dyDescent="0.4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</row>
    <row r="853" spans="1:35" ht="15.75" customHeight="1" x14ac:dyDescent="0.4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</row>
    <row r="854" spans="1:35" ht="15.75" customHeight="1" x14ac:dyDescent="0.4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</row>
    <row r="855" spans="1:35" ht="15.75" customHeight="1" x14ac:dyDescent="0.4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</row>
    <row r="856" spans="1:35" ht="15.75" customHeight="1" x14ac:dyDescent="0.4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</row>
    <row r="857" spans="1:35" ht="15.75" customHeight="1" x14ac:dyDescent="0.4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</row>
    <row r="858" spans="1:35" ht="15.75" customHeight="1" x14ac:dyDescent="0.4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</row>
    <row r="859" spans="1:35" ht="15.75" customHeight="1" x14ac:dyDescent="0.4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</row>
    <row r="860" spans="1:35" ht="15.75" customHeight="1" x14ac:dyDescent="0.4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</row>
    <row r="861" spans="1:35" ht="15.75" customHeight="1" x14ac:dyDescent="0.4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</row>
    <row r="862" spans="1:35" ht="15.75" customHeight="1" x14ac:dyDescent="0.4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</row>
    <row r="863" spans="1:35" ht="15.75" customHeight="1" x14ac:dyDescent="0.4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</row>
    <row r="864" spans="1:35" ht="15.75" customHeight="1" x14ac:dyDescent="0.4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</row>
    <row r="865" spans="1:35" ht="15.75" customHeight="1" x14ac:dyDescent="0.4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</row>
    <row r="866" spans="1:35" ht="15.75" customHeight="1" x14ac:dyDescent="0.4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</row>
    <row r="867" spans="1:35" ht="15.75" customHeight="1" x14ac:dyDescent="0.4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</row>
    <row r="868" spans="1:35" ht="15.75" customHeight="1" x14ac:dyDescent="0.4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</row>
    <row r="869" spans="1:35" ht="15.75" customHeight="1" x14ac:dyDescent="0.4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</row>
    <row r="870" spans="1:35" ht="15.75" customHeight="1" x14ac:dyDescent="0.4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</row>
    <row r="871" spans="1:35" ht="15.75" customHeight="1" x14ac:dyDescent="0.4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</row>
    <row r="872" spans="1:35" ht="15.75" customHeight="1" x14ac:dyDescent="0.4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</row>
    <row r="873" spans="1:35" ht="15.75" customHeight="1" x14ac:dyDescent="0.4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</row>
    <row r="874" spans="1:35" ht="15.75" customHeight="1" x14ac:dyDescent="0.4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</row>
    <row r="875" spans="1:35" ht="15.75" customHeight="1" x14ac:dyDescent="0.4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</row>
    <row r="876" spans="1:35" ht="15.75" customHeight="1" x14ac:dyDescent="0.4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</row>
    <row r="877" spans="1:35" ht="15.75" customHeight="1" x14ac:dyDescent="0.4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</row>
    <row r="878" spans="1:35" ht="15.75" customHeight="1" x14ac:dyDescent="0.4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</row>
    <row r="879" spans="1:35" ht="15.75" customHeight="1" x14ac:dyDescent="0.4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</row>
    <row r="880" spans="1:35" ht="15.75" customHeight="1" x14ac:dyDescent="0.4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</row>
    <row r="881" spans="1:35" ht="15.75" customHeight="1" x14ac:dyDescent="0.4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</row>
    <row r="882" spans="1:35" ht="15.75" customHeight="1" x14ac:dyDescent="0.4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</row>
    <row r="883" spans="1:35" ht="15.75" customHeight="1" x14ac:dyDescent="0.4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</row>
    <row r="884" spans="1:35" ht="15.75" customHeight="1" x14ac:dyDescent="0.4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</row>
    <row r="885" spans="1:35" ht="15.75" customHeight="1" x14ac:dyDescent="0.4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</row>
    <row r="886" spans="1:35" ht="15.75" customHeight="1" x14ac:dyDescent="0.4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</row>
    <row r="887" spans="1:35" ht="15.75" customHeight="1" x14ac:dyDescent="0.4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</row>
    <row r="888" spans="1:35" ht="15.75" customHeight="1" x14ac:dyDescent="0.4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</row>
    <row r="889" spans="1:35" ht="15.75" customHeight="1" x14ac:dyDescent="0.4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</row>
    <row r="890" spans="1:35" ht="15.75" customHeight="1" x14ac:dyDescent="0.4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</row>
    <row r="891" spans="1:35" ht="15.75" customHeight="1" x14ac:dyDescent="0.4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</row>
    <row r="892" spans="1:35" ht="15.75" customHeight="1" x14ac:dyDescent="0.4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</row>
    <row r="893" spans="1:35" ht="15.75" customHeight="1" x14ac:dyDescent="0.4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</row>
    <row r="894" spans="1:35" ht="15.75" customHeight="1" x14ac:dyDescent="0.4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</row>
    <row r="895" spans="1:35" ht="15.75" customHeight="1" x14ac:dyDescent="0.4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</row>
    <row r="896" spans="1:35" ht="15.75" customHeight="1" x14ac:dyDescent="0.4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</row>
    <row r="897" spans="1:35" ht="15.75" customHeight="1" x14ac:dyDescent="0.4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</row>
    <row r="898" spans="1:35" ht="15.75" customHeight="1" x14ac:dyDescent="0.4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</row>
    <row r="899" spans="1:35" ht="15.75" customHeight="1" x14ac:dyDescent="0.4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</row>
    <row r="900" spans="1:35" ht="15.75" customHeight="1" x14ac:dyDescent="0.4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</row>
    <row r="901" spans="1:35" ht="15.75" customHeight="1" x14ac:dyDescent="0.4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</row>
    <row r="902" spans="1:35" ht="15.75" customHeight="1" x14ac:dyDescent="0.4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</row>
    <row r="903" spans="1:35" ht="15.75" customHeight="1" x14ac:dyDescent="0.4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</row>
    <row r="904" spans="1:35" ht="15.75" customHeight="1" x14ac:dyDescent="0.4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</row>
    <row r="905" spans="1:35" ht="15.75" customHeight="1" x14ac:dyDescent="0.4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</row>
    <row r="906" spans="1:35" ht="15.75" customHeight="1" x14ac:dyDescent="0.4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</row>
    <row r="907" spans="1:35" ht="15.75" customHeight="1" x14ac:dyDescent="0.4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</row>
    <row r="908" spans="1:35" ht="15.75" customHeight="1" x14ac:dyDescent="0.4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</row>
    <row r="909" spans="1:35" ht="15.75" customHeight="1" x14ac:dyDescent="0.4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</row>
    <row r="910" spans="1:35" ht="15.75" customHeight="1" x14ac:dyDescent="0.4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</row>
    <row r="911" spans="1:35" ht="15.75" customHeight="1" x14ac:dyDescent="0.4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</row>
    <row r="912" spans="1:35" ht="15.75" customHeight="1" x14ac:dyDescent="0.4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</row>
    <row r="913" spans="1:35" ht="15.75" customHeight="1" x14ac:dyDescent="0.4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</row>
    <row r="914" spans="1:35" ht="15.75" customHeight="1" x14ac:dyDescent="0.4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</row>
    <row r="915" spans="1:35" ht="15.75" customHeight="1" x14ac:dyDescent="0.4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</row>
    <row r="916" spans="1:35" ht="15.75" customHeight="1" x14ac:dyDescent="0.4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</row>
    <row r="917" spans="1:35" ht="15.75" customHeight="1" x14ac:dyDescent="0.4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</row>
    <row r="918" spans="1:35" ht="15.75" customHeight="1" x14ac:dyDescent="0.4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</row>
    <row r="919" spans="1:35" ht="15.75" customHeight="1" x14ac:dyDescent="0.4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</row>
    <row r="920" spans="1:35" ht="15.75" customHeight="1" x14ac:dyDescent="0.4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</row>
    <row r="921" spans="1:35" ht="15.75" customHeight="1" x14ac:dyDescent="0.4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</row>
    <row r="922" spans="1:35" ht="15.75" customHeight="1" x14ac:dyDescent="0.4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</row>
    <row r="923" spans="1:35" ht="15.75" customHeight="1" x14ac:dyDescent="0.4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</row>
    <row r="924" spans="1:35" ht="15.75" customHeight="1" x14ac:dyDescent="0.4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</row>
    <row r="925" spans="1:35" ht="15.75" customHeight="1" x14ac:dyDescent="0.4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</row>
    <row r="926" spans="1:35" ht="15.75" customHeight="1" x14ac:dyDescent="0.4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</row>
    <row r="927" spans="1:35" ht="15.75" customHeight="1" x14ac:dyDescent="0.4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</row>
    <row r="928" spans="1:35" ht="15.75" customHeight="1" x14ac:dyDescent="0.4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</row>
    <row r="929" spans="1:35" ht="15.75" customHeight="1" x14ac:dyDescent="0.4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</row>
    <row r="930" spans="1:35" ht="15.75" customHeight="1" x14ac:dyDescent="0.4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</row>
    <row r="931" spans="1:35" ht="15.75" customHeight="1" x14ac:dyDescent="0.4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</row>
    <row r="932" spans="1:35" ht="15.75" customHeight="1" x14ac:dyDescent="0.4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</row>
    <row r="933" spans="1:35" ht="15.75" customHeight="1" x14ac:dyDescent="0.4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</row>
    <row r="934" spans="1:35" ht="15.75" customHeight="1" x14ac:dyDescent="0.4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</row>
    <row r="935" spans="1:35" ht="15.75" customHeight="1" x14ac:dyDescent="0.4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</row>
    <row r="936" spans="1:35" ht="15.75" customHeight="1" x14ac:dyDescent="0.4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</row>
    <row r="937" spans="1:35" ht="15.75" customHeight="1" x14ac:dyDescent="0.4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</row>
    <row r="938" spans="1:35" ht="15.75" customHeight="1" x14ac:dyDescent="0.4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</row>
    <row r="939" spans="1:35" ht="15.75" customHeight="1" x14ac:dyDescent="0.4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</row>
    <row r="940" spans="1:35" ht="15.75" customHeight="1" x14ac:dyDescent="0.4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</row>
    <row r="941" spans="1:35" ht="15.75" customHeight="1" x14ac:dyDescent="0.4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</row>
    <row r="942" spans="1:35" ht="15.75" customHeight="1" x14ac:dyDescent="0.4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</row>
    <row r="943" spans="1:35" ht="15.75" customHeight="1" x14ac:dyDescent="0.4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</row>
    <row r="944" spans="1:35" ht="15.75" customHeight="1" x14ac:dyDescent="0.4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</row>
    <row r="945" spans="1:35" ht="15.75" customHeight="1" x14ac:dyDescent="0.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</row>
    <row r="946" spans="1:35" ht="15.75" customHeight="1" x14ac:dyDescent="0.4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</row>
    <row r="947" spans="1:35" ht="15.75" customHeight="1" x14ac:dyDescent="0.4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</row>
    <row r="948" spans="1:35" ht="15.75" customHeight="1" x14ac:dyDescent="0.4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</row>
    <row r="949" spans="1:35" ht="15.75" customHeight="1" x14ac:dyDescent="0.4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</row>
    <row r="950" spans="1:35" ht="15.75" customHeight="1" x14ac:dyDescent="0.4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</row>
    <row r="951" spans="1:35" ht="15.75" customHeight="1" x14ac:dyDescent="0.4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</row>
    <row r="952" spans="1:35" ht="15.75" customHeight="1" x14ac:dyDescent="0.4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</row>
    <row r="953" spans="1:35" ht="15.75" customHeight="1" x14ac:dyDescent="0.4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</row>
    <row r="954" spans="1:35" ht="15.75" customHeight="1" x14ac:dyDescent="0.4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</row>
    <row r="955" spans="1:35" ht="15.75" customHeight="1" x14ac:dyDescent="0.4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</row>
    <row r="956" spans="1:35" ht="15.75" customHeight="1" x14ac:dyDescent="0.4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</row>
    <row r="957" spans="1:35" ht="15.75" customHeight="1" x14ac:dyDescent="0.4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</row>
    <row r="958" spans="1:35" ht="15.75" customHeight="1" x14ac:dyDescent="0.4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</row>
    <row r="959" spans="1:35" ht="15.75" customHeight="1" x14ac:dyDescent="0.4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</row>
    <row r="960" spans="1:35" ht="15.75" customHeight="1" x14ac:dyDescent="0.4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</row>
    <row r="961" spans="1:35" ht="15.75" customHeight="1" x14ac:dyDescent="0.4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</row>
    <row r="962" spans="1:35" ht="15.75" customHeight="1" x14ac:dyDescent="0.4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</row>
    <row r="963" spans="1:35" ht="15.75" customHeight="1" x14ac:dyDescent="0.4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</row>
    <row r="964" spans="1:35" ht="15.75" customHeight="1" x14ac:dyDescent="0.4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</row>
    <row r="965" spans="1:35" ht="15.75" customHeight="1" x14ac:dyDescent="0.4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</row>
    <row r="966" spans="1:35" ht="15.75" customHeight="1" x14ac:dyDescent="0.4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</row>
    <row r="967" spans="1:35" ht="15.75" customHeight="1" x14ac:dyDescent="0.4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</row>
    <row r="968" spans="1:35" ht="15.75" customHeight="1" x14ac:dyDescent="0.4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</row>
    <row r="969" spans="1:35" ht="15.75" customHeight="1" x14ac:dyDescent="0.4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</row>
    <row r="970" spans="1:35" ht="15.75" customHeight="1" x14ac:dyDescent="0.4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</row>
    <row r="971" spans="1:35" ht="15.75" customHeight="1" x14ac:dyDescent="0.4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</row>
    <row r="972" spans="1:35" ht="15.75" customHeight="1" x14ac:dyDescent="0.4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</row>
    <row r="973" spans="1:35" ht="15.75" customHeight="1" x14ac:dyDescent="0.4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</row>
    <row r="974" spans="1:35" ht="15.75" customHeight="1" x14ac:dyDescent="0.4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</row>
    <row r="975" spans="1:35" ht="15.75" customHeight="1" x14ac:dyDescent="0.4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</row>
    <row r="976" spans="1:35" ht="15.75" customHeight="1" x14ac:dyDescent="0.4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</row>
    <row r="977" spans="1:35" ht="15.75" customHeight="1" x14ac:dyDescent="0.4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</row>
    <row r="978" spans="1:35" ht="15.75" customHeight="1" x14ac:dyDescent="0.4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</row>
    <row r="979" spans="1:35" ht="15.75" customHeight="1" x14ac:dyDescent="0.4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</row>
    <row r="980" spans="1:35" ht="15.75" customHeight="1" x14ac:dyDescent="0.4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</row>
    <row r="981" spans="1:35" ht="15.75" customHeight="1" x14ac:dyDescent="0.4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</row>
    <row r="982" spans="1:35" ht="15.75" customHeight="1" x14ac:dyDescent="0.4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</row>
    <row r="983" spans="1:35" ht="15.75" customHeight="1" x14ac:dyDescent="0.4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</row>
    <row r="984" spans="1:35" ht="15.75" customHeight="1" x14ac:dyDescent="0.4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</row>
    <row r="985" spans="1:35" ht="15.75" customHeight="1" x14ac:dyDescent="0.4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</row>
    <row r="986" spans="1:35" ht="15.75" customHeight="1" x14ac:dyDescent="0.4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</row>
    <row r="987" spans="1:35" ht="15.75" customHeight="1" x14ac:dyDescent="0.4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</row>
    <row r="988" spans="1:35" ht="15.75" customHeight="1" x14ac:dyDescent="0.4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</row>
    <row r="989" spans="1:35" ht="15.75" customHeight="1" x14ac:dyDescent="0.4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</row>
    <row r="990" spans="1:35" ht="15.75" customHeight="1" x14ac:dyDescent="0.4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</row>
    <row r="991" spans="1:35" ht="15.75" customHeight="1" x14ac:dyDescent="0.4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</row>
    <row r="992" spans="1:35" ht="15.75" customHeight="1" x14ac:dyDescent="0.4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</row>
    <row r="993" spans="1:35" ht="15.75" customHeight="1" x14ac:dyDescent="0.4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</row>
    <row r="994" spans="1:35" ht="15.75" customHeight="1" x14ac:dyDescent="0.4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</row>
    <row r="995" spans="1:35" ht="15.75" customHeight="1" x14ac:dyDescent="0.4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</row>
    <row r="996" spans="1:35" ht="15.75" customHeight="1" x14ac:dyDescent="0.4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</row>
    <row r="997" spans="1:35" ht="15.75" customHeight="1" x14ac:dyDescent="0.4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</row>
    <row r="998" spans="1:35" ht="15.75" customHeight="1" x14ac:dyDescent="0.4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</row>
    <row r="999" spans="1:35" ht="15.75" customHeight="1" x14ac:dyDescent="0.4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</row>
    <row r="1000" spans="1:35" ht="15.75" customHeight="1" x14ac:dyDescent="0.4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I1000"/>
  <sheetViews>
    <sheetView workbookViewId="0"/>
  </sheetViews>
  <sheetFormatPr defaultColWidth="12.625" defaultRowHeight="15" customHeight="1" x14ac:dyDescent="0.35"/>
  <cols>
    <col min="1" max="1" width="21.375" customWidth="1"/>
    <col min="2" max="35" width="8" customWidth="1"/>
  </cols>
  <sheetData>
    <row r="1" spans="1:35" ht="42.75" x14ac:dyDescent="0.45">
      <c r="A1" s="93" t="s">
        <v>648</v>
      </c>
      <c r="B1" s="2">
        <f>Data!I7</f>
        <v>2017</v>
      </c>
      <c r="C1" s="2">
        <f>Data!J7</f>
        <v>2018</v>
      </c>
      <c r="D1" s="2">
        <f>Data!K7</f>
        <v>2019</v>
      </c>
      <c r="E1" s="2">
        <f>Data!L7</f>
        <v>2020</v>
      </c>
      <c r="F1" s="2">
        <f>Data!M7</f>
        <v>2021</v>
      </c>
      <c r="G1" s="2">
        <f>Data!N7</f>
        <v>2022</v>
      </c>
      <c r="H1" s="2">
        <f>Data!O7</f>
        <v>2023</v>
      </c>
      <c r="I1" s="2">
        <f>Data!P7</f>
        <v>2024</v>
      </c>
      <c r="J1" s="2">
        <f>Data!Q7</f>
        <v>2025</v>
      </c>
      <c r="K1" s="2">
        <f>Data!R7</f>
        <v>2026</v>
      </c>
      <c r="L1" s="2">
        <f>Data!S7</f>
        <v>2027</v>
      </c>
      <c r="M1" s="2">
        <f>Data!T7</f>
        <v>2028</v>
      </c>
      <c r="N1" s="2">
        <f>Data!U7</f>
        <v>2029</v>
      </c>
      <c r="O1" s="2">
        <f>Data!V7</f>
        <v>2030</v>
      </c>
      <c r="P1" s="2">
        <f>Data!W7</f>
        <v>2031</v>
      </c>
      <c r="Q1" s="2">
        <f>Data!X7</f>
        <v>2032</v>
      </c>
      <c r="R1" s="2">
        <f>Data!Y7</f>
        <v>2033</v>
      </c>
      <c r="S1" s="2">
        <f>Data!Z7</f>
        <v>2034</v>
      </c>
      <c r="T1" s="2">
        <f>Data!AA7</f>
        <v>2035</v>
      </c>
      <c r="U1" s="2">
        <f>Data!AB7</f>
        <v>2036</v>
      </c>
      <c r="V1" s="2">
        <f>Data!AC7</f>
        <v>2037</v>
      </c>
      <c r="W1" s="2">
        <f>Data!AD7</f>
        <v>2038</v>
      </c>
      <c r="X1" s="2">
        <f>Data!AE7</f>
        <v>2039</v>
      </c>
      <c r="Y1" s="2">
        <f>Data!AF7</f>
        <v>2040</v>
      </c>
      <c r="Z1" s="2">
        <f>Data!AG7</f>
        <v>2041</v>
      </c>
      <c r="AA1" s="2">
        <f>Data!AH7</f>
        <v>2042</v>
      </c>
      <c r="AB1" s="2">
        <f>Data!AI7</f>
        <v>2043</v>
      </c>
      <c r="AC1" s="2">
        <f>Data!AJ7</f>
        <v>2044</v>
      </c>
      <c r="AD1" s="2">
        <f>Data!AK7</f>
        <v>2045</v>
      </c>
      <c r="AE1" s="2">
        <f>Data!AL7</f>
        <v>2046</v>
      </c>
      <c r="AF1" s="2">
        <f>Data!AM7</f>
        <v>2047</v>
      </c>
      <c r="AG1" s="2">
        <f>Data!AN7</f>
        <v>2048</v>
      </c>
      <c r="AH1" s="2">
        <f>Data!AO7</f>
        <v>2049</v>
      </c>
      <c r="AI1" s="2">
        <f>Data!AP7</f>
        <v>2050</v>
      </c>
    </row>
    <row r="2" spans="1:35" ht="14.25" x14ac:dyDescent="0.45">
      <c r="A2" s="2" t="s">
        <v>584</v>
      </c>
      <c r="B2" s="87">
        <f>Data!I22</f>
        <v>1.151483317139077E-3</v>
      </c>
      <c r="C2" s="87">
        <f>Data!J22</f>
        <v>6.6323033512901749E-3</v>
      </c>
      <c r="D2" s="87">
        <f>Data!K22</f>
        <v>8.5214871127539168E-3</v>
      </c>
      <c r="E2" s="87">
        <f>Data!L22</f>
        <v>1.1048790403118102E-2</v>
      </c>
      <c r="F2" s="87">
        <f>Data!M22</f>
        <v>1.4419354111182192E-2</v>
      </c>
      <c r="G2" s="87">
        <f>Data!N22</f>
        <v>1.889611832243893E-2</v>
      </c>
      <c r="H2" s="87">
        <f>Data!O22</f>
        <v>2.4809809804157746E-2</v>
      </c>
      <c r="I2" s="87">
        <f>Data!P22</f>
        <v>3.2565648576713437E-2</v>
      </c>
      <c r="J2" s="87">
        <f>Data!Q22</f>
        <v>4.2642059591646034E-2</v>
      </c>
      <c r="K2" s="87">
        <f>Data!R22</f>
        <v>5.557427074538588E-2</v>
      </c>
      <c r="L2" s="87">
        <f>Data!S22</f>
        <v>7.1913676632631651E-2</v>
      </c>
      <c r="M2" s="87">
        <f>Data!T22</f>
        <v>9.2154185273033873E-2</v>
      </c>
      <c r="N2" s="87">
        <f>Data!U22</f>
        <v>0.11662255171749822</v>
      </c>
      <c r="O2" s="87">
        <f>Data!V22</f>
        <v>0.14534389517909904</v>
      </c>
      <c r="P2" s="87">
        <f>Data!W22</f>
        <v>0.17791530935232688</v>
      </c>
      <c r="Q2" s="87">
        <f>Data!X22</f>
        <v>0.21344020256893451</v>
      </c>
      <c r="R2" s="87">
        <f>Data!Y22</f>
        <v>0.25057574165856955</v>
      </c>
      <c r="S2" s="87">
        <f>Data!Z22</f>
        <v>0.28771128074820457</v>
      </c>
      <c r="T2" s="87">
        <f>Data!AA22</f>
        <v>0.32323617396481213</v>
      </c>
      <c r="U2" s="87">
        <f>Data!AB22</f>
        <v>0.35580758813804003</v>
      </c>
      <c r="V2" s="87">
        <f>Data!AC22</f>
        <v>0.38452893159964086</v>
      </c>
      <c r="W2" s="87">
        <f>Data!AD22</f>
        <v>0.40899729804410517</v>
      </c>
      <c r="X2" s="87">
        <f>Data!AE22</f>
        <v>0.42923780668450745</v>
      </c>
      <c r="Y2" s="87">
        <f>Data!AF22</f>
        <v>0.4455772125717532</v>
      </c>
      <c r="Z2" s="87">
        <f>Data!AG22</f>
        <v>0.45850942372549308</v>
      </c>
      <c r="AA2" s="87">
        <f>Data!AH22</f>
        <v>0.46858583474042564</v>
      </c>
      <c r="AB2" s="87">
        <f>Data!AI22</f>
        <v>0.4763416735129814</v>
      </c>
      <c r="AC2" s="87">
        <f>Data!AJ22</f>
        <v>0.48225536499470018</v>
      </c>
      <c r="AD2" s="87">
        <f>Data!AK22</f>
        <v>0.48673212920595688</v>
      </c>
      <c r="AE2" s="87">
        <f>Data!AL22</f>
        <v>0.49010269291402098</v>
      </c>
      <c r="AF2" s="87">
        <f>Data!AM22</f>
        <v>0.49262999620438519</v>
      </c>
      <c r="AG2" s="87">
        <f>Data!AN22</f>
        <v>0.49451917996584893</v>
      </c>
      <c r="AH2" s="87">
        <f>Data!AO22</f>
        <v>0.49592811348792787</v>
      </c>
      <c r="AI2" s="87">
        <f>Data!AP22</f>
        <v>0.49697707701453064</v>
      </c>
    </row>
    <row r="3" spans="1:35" ht="14.25" x14ac:dyDescent="0.45">
      <c r="A3" s="2" t="s">
        <v>585</v>
      </c>
      <c r="B3" s="87">
        <f>Data!I23</f>
        <v>1.0674423506588404E-2</v>
      </c>
      <c r="C3" s="87">
        <f>Data!J23</f>
        <v>1.1865182714151408E-2</v>
      </c>
      <c r="D3" s="87">
        <f>Data!K23</f>
        <v>1.2275625484525985E-2</v>
      </c>
      <c r="E3" s="87">
        <f>Data!L23</f>
        <v>1.2824705666789541E-2</v>
      </c>
      <c r="F3" s="87">
        <f>Data!M23</f>
        <v>1.3556992029969985E-2</v>
      </c>
      <c r="G3" s="87">
        <f>Data!N23</f>
        <v>1.4529610756990118E-2</v>
      </c>
      <c r="H3" s="87">
        <f>Data!O23</f>
        <v>1.5814415318837816E-2</v>
      </c>
      <c r="I3" s="87">
        <f>Data!P23</f>
        <v>1.7499443539660483E-2</v>
      </c>
      <c r="J3" s="87">
        <f>Data!Q23</f>
        <v>1.9688637696822532E-2</v>
      </c>
      <c r="K3" s="87">
        <f>Data!R23</f>
        <v>2.2498281036598747E-2</v>
      </c>
      <c r="L3" s="87">
        <f>Data!S23</f>
        <v>2.6048169171059378E-2</v>
      </c>
      <c r="M3" s="87">
        <f>Data!T23</f>
        <v>3.0445608218344293E-2</v>
      </c>
      <c r="N3" s="87">
        <f>Data!U23</f>
        <v>3.5761588757063867E-2</v>
      </c>
      <c r="O3" s="87">
        <f>Data!V23</f>
        <v>4.2001568170249949E-2</v>
      </c>
      <c r="P3" s="87">
        <f>Data!W23</f>
        <v>4.9078011309862439E-2</v>
      </c>
      <c r="Q3" s="87">
        <f>Data!X23</f>
        <v>5.6796125284009728E-2</v>
      </c>
      <c r="R3" s="87">
        <f>Data!Y23</f>
        <v>6.4864167077622048E-2</v>
      </c>
      <c r="S3" s="87">
        <f>Data!Z23</f>
        <v>7.2932208871234375E-2</v>
      </c>
      <c r="T3" s="87">
        <f>Data!AA23</f>
        <v>8.0650322845381664E-2</v>
      </c>
      <c r="U3" s="87">
        <f>Data!AB23</f>
        <v>8.7726765984994154E-2</v>
      </c>
      <c r="V3" s="87">
        <f>Data!AC23</f>
        <v>9.3966745398180229E-2</v>
      </c>
      <c r="W3" s="87">
        <f>Data!AD23</f>
        <v>9.928272593689981E-2</v>
      </c>
      <c r="X3" s="87">
        <f>Data!AE23</f>
        <v>0.10368016498418474</v>
      </c>
      <c r="Y3" s="87">
        <f>Data!AF23</f>
        <v>0.10723005311864535</v>
      </c>
      <c r="Z3" s="87">
        <f>Data!AG23</f>
        <v>0.11003969645842157</v>
      </c>
      <c r="AA3" s="87">
        <f>Data!AH23</f>
        <v>0.11222889061558362</v>
      </c>
      <c r="AB3" s="87">
        <f>Data!AI23</f>
        <v>0.11391391883640629</v>
      </c>
      <c r="AC3" s="87">
        <f>Data!AJ23</f>
        <v>0.11519872339825399</v>
      </c>
      <c r="AD3" s="87">
        <f>Data!AK23</f>
        <v>0.11617134212527411</v>
      </c>
      <c r="AE3" s="87">
        <f>Data!AL23</f>
        <v>0.11690362848845456</v>
      </c>
      <c r="AF3" s="87">
        <f>Data!AM23</f>
        <v>0.11745270867071812</v>
      </c>
      <c r="AG3" s="87">
        <f>Data!AN23</f>
        <v>0.1178631514410927</v>
      </c>
      <c r="AH3" s="87">
        <f>Data!AO23</f>
        <v>0.1181692553733156</v>
      </c>
      <c r="AI3" s="87">
        <f>Data!AP23</f>
        <v>0.11839715247081507</v>
      </c>
    </row>
    <row r="4" spans="1:35" ht="14.25" x14ac:dyDescent="0.45">
      <c r="A4" s="2" t="s">
        <v>586</v>
      </c>
      <c r="B4" s="87">
        <f>Data!I24</f>
        <v>1.0674423506588404E-2</v>
      </c>
      <c r="C4" s="2">
        <f>Data!J24</f>
        <v>1.646834530972896E-2</v>
      </c>
      <c r="D4" s="2">
        <f>Data!K24</f>
        <v>2.2262267112870049E-2</v>
      </c>
      <c r="E4" s="2">
        <f>Data!L24</f>
        <v>2.8056188916011138E-2</v>
      </c>
      <c r="F4" s="2">
        <f>Data!M24</f>
        <v>3.3850110719152227E-2</v>
      </c>
      <c r="G4" s="2">
        <f>Data!N24</f>
        <v>3.9644032522291539E-2</v>
      </c>
      <c r="H4" s="2">
        <f>Data!O24</f>
        <v>4.5437954325432628E-2</v>
      </c>
      <c r="I4" s="2">
        <f>Data!P24</f>
        <v>5.1231876128573717E-2</v>
      </c>
      <c r="J4" s="2">
        <f>Data!Q24</f>
        <v>5.7025797931714806E-2</v>
      </c>
      <c r="K4" s="2">
        <f>Data!R24</f>
        <v>6.2819719734854118E-2</v>
      </c>
      <c r="L4" s="2">
        <f>Data!S24</f>
        <v>6.8613641537995207E-2</v>
      </c>
      <c r="M4" s="2">
        <f>Data!T24</f>
        <v>7.4407563341136296E-2</v>
      </c>
      <c r="N4" s="2">
        <f>Data!U24</f>
        <v>8.0201485144277385E-2</v>
      </c>
      <c r="O4" s="2">
        <f>Data!V24</f>
        <v>8.5995406947416697E-2</v>
      </c>
      <c r="P4" s="2">
        <f>Data!W24</f>
        <v>9.1789328750557786E-2</v>
      </c>
      <c r="Q4" s="2">
        <f>Data!X24</f>
        <v>9.7583250553698875E-2</v>
      </c>
      <c r="R4" s="2">
        <f>Data!Y24</f>
        <v>0.10337717235683996</v>
      </c>
      <c r="S4" s="2">
        <f>Data!Z24</f>
        <v>0.10917109415997928</v>
      </c>
      <c r="T4" s="2">
        <f>Data!AA24</f>
        <v>0.11496501596312036</v>
      </c>
      <c r="U4" s="2">
        <f>Data!AB24</f>
        <v>0.12075893776626145</v>
      </c>
      <c r="V4" s="2">
        <f>Data!AC24</f>
        <v>0.12655285956940254</v>
      </c>
      <c r="W4" s="2">
        <f>Data!AD24</f>
        <v>0.13234678137254186</v>
      </c>
      <c r="X4" s="2">
        <f>Data!AE24</f>
        <v>0.13814070317568294</v>
      </c>
      <c r="Y4" s="2">
        <f>Data!AF24</f>
        <v>0.14393462497882403</v>
      </c>
      <c r="Z4" s="2">
        <f>Data!AG24</f>
        <v>0.14972854678196512</v>
      </c>
      <c r="AA4" s="2">
        <f>Data!AH24</f>
        <v>0.15552246858510443</v>
      </c>
      <c r="AB4" s="2">
        <f>Data!AI24</f>
        <v>0.16131639038824552</v>
      </c>
      <c r="AC4" s="2">
        <f>Data!AJ24</f>
        <v>0.16711031219138661</v>
      </c>
      <c r="AD4" s="2">
        <f>Data!AK24</f>
        <v>0.1729042339945277</v>
      </c>
      <c r="AE4" s="2">
        <f>Data!AL24</f>
        <v>0.17869815579766701</v>
      </c>
      <c r="AF4" s="2">
        <f>Data!AM24</f>
        <v>0.1844920776008081</v>
      </c>
      <c r="AG4" s="2">
        <f>Data!AN24</f>
        <v>0.19028599940394919</v>
      </c>
      <c r="AH4" s="2">
        <f>Data!AO24</f>
        <v>0.19607992120709028</v>
      </c>
      <c r="AI4" s="2">
        <f>Data!AP24</f>
        <v>0.20187384301023137</v>
      </c>
    </row>
    <row r="5" spans="1:35" ht="14.25" x14ac:dyDescent="0.45">
      <c r="A5" s="2" t="s">
        <v>587</v>
      </c>
      <c r="B5" s="87">
        <f>Data!I25</f>
        <v>1</v>
      </c>
      <c r="C5" s="2">
        <f>Data!J25</f>
        <v>1</v>
      </c>
      <c r="D5" s="2">
        <f>Data!K25</f>
        <v>1</v>
      </c>
      <c r="E5" s="2">
        <f>Data!L25</f>
        <v>1</v>
      </c>
      <c r="F5" s="2">
        <f>Data!M25</f>
        <v>1</v>
      </c>
      <c r="G5" s="2">
        <f>Data!N25</f>
        <v>1</v>
      </c>
      <c r="H5" s="2">
        <f>Data!O25</f>
        <v>1</v>
      </c>
      <c r="I5" s="2">
        <f>Data!P25</f>
        <v>1</v>
      </c>
      <c r="J5" s="2">
        <f>Data!Q25</f>
        <v>1</v>
      </c>
      <c r="K5" s="2">
        <f>Data!R25</f>
        <v>1</v>
      </c>
      <c r="L5" s="2">
        <f>Data!S25</f>
        <v>1</v>
      </c>
      <c r="M5" s="2">
        <f>Data!T25</f>
        <v>1</v>
      </c>
      <c r="N5" s="2">
        <f>Data!U25</f>
        <v>1</v>
      </c>
      <c r="O5" s="2">
        <f>Data!V25</f>
        <v>1</v>
      </c>
      <c r="P5" s="2">
        <f>Data!W25</f>
        <v>1</v>
      </c>
      <c r="Q5" s="2">
        <f>Data!X25</f>
        <v>1</v>
      </c>
      <c r="R5" s="2">
        <f>Data!Y25</f>
        <v>1</v>
      </c>
      <c r="S5" s="2">
        <f>Data!Z25</f>
        <v>1</v>
      </c>
      <c r="T5" s="2">
        <f>Data!AA25</f>
        <v>1</v>
      </c>
      <c r="U5" s="2">
        <f>Data!AB25</f>
        <v>1</v>
      </c>
      <c r="V5" s="2">
        <f>Data!AC25</f>
        <v>1</v>
      </c>
      <c r="W5" s="2">
        <f>Data!AD25</f>
        <v>1</v>
      </c>
      <c r="X5" s="2">
        <f>Data!AE25</f>
        <v>1</v>
      </c>
      <c r="Y5" s="2">
        <f>Data!AF25</f>
        <v>1</v>
      </c>
      <c r="Z5" s="2">
        <f>Data!AG25</f>
        <v>1</v>
      </c>
      <c r="AA5" s="2">
        <f>Data!AH25</f>
        <v>1</v>
      </c>
      <c r="AB5" s="2">
        <f>Data!AI25</f>
        <v>1</v>
      </c>
      <c r="AC5" s="2">
        <f>Data!AJ25</f>
        <v>1</v>
      </c>
      <c r="AD5" s="2">
        <f>Data!AK25</f>
        <v>1</v>
      </c>
      <c r="AE5" s="2">
        <f>Data!AL25</f>
        <v>1</v>
      </c>
      <c r="AF5" s="2">
        <f>Data!AM25</f>
        <v>1</v>
      </c>
      <c r="AG5" s="2">
        <f>Data!AN25</f>
        <v>1</v>
      </c>
      <c r="AH5" s="2">
        <f>Data!AO25</f>
        <v>1</v>
      </c>
      <c r="AI5" s="2">
        <f>Data!AP25</f>
        <v>1</v>
      </c>
    </row>
    <row r="6" spans="1:35" ht="14.25" x14ac:dyDescent="0.45">
      <c r="A6" s="2" t="s">
        <v>588</v>
      </c>
      <c r="B6" s="87">
        <f>Data!I26</f>
        <v>0</v>
      </c>
      <c r="C6" s="87">
        <f>Data!J26</f>
        <v>4.2648579788926702E-4</v>
      </c>
      <c r="D6" s="87">
        <f>Data!K26</f>
        <v>5.7349118008516388E-4</v>
      </c>
      <c r="E6" s="87">
        <f>Data!L26</f>
        <v>7.7015134290440979E-4</v>
      </c>
      <c r="F6" s="87">
        <f>Data!M26</f>
        <v>1.0324291669185617E-3</v>
      </c>
      <c r="G6" s="87">
        <f>Data!N26</f>
        <v>1.3807851327600244E-3</v>
      </c>
      <c r="H6" s="87">
        <f>Data!O26</f>
        <v>1.8409544895965054E-3</v>
      </c>
      <c r="I6" s="87">
        <f>Data!P26</f>
        <v>2.4444691218236613E-3</v>
      </c>
      <c r="J6" s="87">
        <f>Data!Q26</f>
        <v>3.2285572992836503E-3</v>
      </c>
      <c r="K6" s="87">
        <f>Data!R26</f>
        <v>4.2348673693112411E-3</v>
      </c>
      <c r="L6" s="87">
        <f>Data!S26</f>
        <v>5.5063056784397275E-3</v>
      </c>
      <c r="M6" s="87">
        <f>Data!T26</f>
        <v>7.0813052995545561E-3</v>
      </c>
      <c r="N6" s="87">
        <f>Data!U26</f>
        <v>8.9852924257676214E-3</v>
      </c>
      <c r="O6" s="87">
        <f>Data!V26</f>
        <v>1.122022168933534E-2</v>
      </c>
      <c r="P6" s="87">
        <f>Data!W26</f>
        <v>1.3754741245805766E-2</v>
      </c>
      <c r="Q6" s="87">
        <f>Data!X26</f>
        <v>1.6519083503718009E-2</v>
      </c>
      <c r="R6" s="87">
        <f>Data!Y26</f>
        <v>1.9408756932147612E-2</v>
      </c>
      <c r="S6" s="87">
        <f>Data!Z26</f>
        <v>2.2298430360577215E-2</v>
      </c>
      <c r="T6" s="87">
        <f>Data!AA26</f>
        <v>2.5062772618489458E-2</v>
      </c>
      <c r="U6" s="87">
        <f>Data!AB26</f>
        <v>2.7597292174959882E-2</v>
      </c>
      <c r="V6" s="87">
        <f>Data!AC26</f>
        <v>2.9832221438527599E-2</v>
      </c>
      <c r="W6" s="87">
        <f>Data!AD26</f>
        <v>3.1736208564740666E-2</v>
      </c>
      <c r="X6" s="87">
        <f>Data!AE26</f>
        <v>3.33112081858555E-2</v>
      </c>
      <c r="Y6" s="87">
        <f>Data!AF26</f>
        <v>3.4582646494983986E-2</v>
      </c>
      <c r="Z6" s="87">
        <f>Data!AG26</f>
        <v>3.5588956565011577E-2</v>
      </c>
      <c r="AA6" s="87">
        <f>Data!AH26</f>
        <v>3.6373044742471564E-2</v>
      </c>
      <c r="AB6" s="87">
        <f>Data!AI26</f>
        <v>3.6976559374698723E-2</v>
      </c>
      <c r="AC6" s="87">
        <f>Data!AJ26</f>
        <v>3.7436728731535203E-2</v>
      </c>
      <c r="AD6" s="87">
        <f>Data!AK26</f>
        <v>3.778508469737666E-2</v>
      </c>
      <c r="AE6" s="87">
        <f>Data!AL26</f>
        <v>3.8047362521390814E-2</v>
      </c>
      <c r="AF6" s="87">
        <f>Data!AM26</f>
        <v>3.8244022684210059E-2</v>
      </c>
      <c r="AG6" s="87">
        <f>Data!AN26</f>
        <v>3.8391028066405958E-2</v>
      </c>
      <c r="AH6" s="87">
        <f>Data!AO26</f>
        <v>3.8500663145389143E-2</v>
      </c>
      <c r="AI6" s="87">
        <f>Data!AP26</f>
        <v>3.8582287435880776E-2</v>
      </c>
    </row>
    <row r="7" spans="1:35" ht="14.25" x14ac:dyDescent="0.45">
      <c r="A7" s="2" t="s">
        <v>589</v>
      </c>
      <c r="B7" s="87">
        <f>Data!I27</f>
        <v>0</v>
      </c>
      <c r="C7" s="2">
        <f>Data!J27</f>
        <v>0</v>
      </c>
      <c r="D7" s="2">
        <f>Data!K27</f>
        <v>0</v>
      </c>
      <c r="E7" s="2">
        <f>Data!L27</f>
        <v>0</v>
      </c>
      <c r="F7" s="2">
        <f>Data!M27</f>
        <v>0</v>
      </c>
      <c r="G7" s="2">
        <f>Data!N27</f>
        <v>0</v>
      </c>
      <c r="H7" s="2">
        <f>Data!O27</f>
        <v>0</v>
      </c>
      <c r="I7" s="2">
        <f>Data!P27</f>
        <v>0</v>
      </c>
      <c r="J7" s="2">
        <f>Data!Q27</f>
        <v>0</v>
      </c>
      <c r="K7" s="2">
        <f>Data!R27</f>
        <v>0</v>
      </c>
      <c r="L7" s="2">
        <f>Data!S27</f>
        <v>0</v>
      </c>
      <c r="M7" s="2">
        <f>Data!T27</f>
        <v>0</v>
      </c>
      <c r="N7" s="2">
        <f>Data!U27</f>
        <v>0</v>
      </c>
      <c r="O7" s="2">
        <f>Data!V27</f>
        <v>0</v>
      </c>
      <c r="P7" s="2">
        <f>Data!W27</f>
        <v>0</v>
      </c>
      <c r="Q7" s="2">
        <f>Data!X27</f>
        <v>0</v>
      </c>
      <c r="R7" s="2">
        <f>Data!Y27</f>
        <v>0</v>
      </c>
      <c r="S7" s="2">
        <f>Data!Z27</f>
        <v>0</v>
      </c>
      <c r="T7" s="2">
        <f>Data!AA27</f>
        <v>0</v>
      </c>
      <c r="U7" s="2">
        <f>Data!AB27</f>
        <v>0</v>
      </c>
      <c r="V7" s="2">
        <f>Data!AC27</f>
        <v>0</v>
      </c>
      <c r="W7" s="2">
        <f>Data!AD27</f>
        <v>0</v>
      </c>
      <c r="X7" s="2">
        <f>Data!AE27</f>
        <v>0</v>
      </c>
      <c r="Y7" s="2">
        <f>Data!AF27</f>
        <v>0</v>
      </c>
      <c r="Z7" s="2">
        <f>Data!AG27</f>
        <v>0</v>
      </c>
      <c r="AA7" s="2">
        <f>Data!AH27</f>
        <v>0</v>
      </c>
      <c r="AB7" s="2">
        <f>Data!AI27</f>
        <v>0</v>
      </c>
      <c r="AC7" s="2">
        <f>Data!AJ27</f>
        <v>0</v>
      </c>
      <c r="AD7" s="2">
        <f>Data!AK27</f>
        <v>0</v>
      </c>
      <c r="AE7" s="2">
        <f>Data!AL27</f>
        <v>0</v>
      </c>
      <c r="AF7" s="2">
        <f>Data!AM27</f>
        <v>0</v>
      </c>
      <c r="AG7" s="2">
        <f>Data!AN27</f>
        <v>0</v>
      </c>
      <c r="AH7" s="2">
        <f>Data!AO27</f>
        <v>0</v>
      </c>
      <c r="AI7" s="2">
        <f>Data!AP27</f>
        <v>0</v>
      </c>
    </row>
    <row r="8" spans="1:35" ht="14.25" x14ac:dyDescent="0.45">
      <c r="A8" s="2" t="s">
        <v>590</v>
      </c>
      <c r="B8" s="87">
        <f>Data!I28</f>
        <v>0</v>
      </c>
      <c r="C8" s="87">
        <f>Data!J28</f>
        <v>0</v>
      </c>
      <c r="D8" s="87">
        <f>Data!K28</f>
        <v>0</v>
      </c>
      <c r="E8" s="87">
        <f>Data!L28</f>
        <v>0</v>
      </c>
      <c r="F8" s="87">
        <f>Data!M28</f>
        <v>0</v>
      </c>
      <c r="G8" s="87">
        <f>Data!N28</f>
        <v>0</v>
      </c>
      <c r="H8" s="87">
        <f>Data!O28</f>
        <v>0</v>
      </c>
      <c r="I8" s="87">
        <f>Data!P28</f>
        <v>0</v>
      </c>
      <c r="J8" s="87">
        <f>Data!Q28</f>
        <v>0</v>
      </c>
      <c r="K8" s="87">
        <f>Data!R28</f>
        <v>0</v>
      </c>
      <c r="L8" s="87">
        <f>Data!S28</f>
        <v>0</v>
      </c>
      <c r="M8" s="87">
        <f>Data!T28</f>
        <v>0</v>
      </c>
      <c r="N8" s="87">
        <f>Data!U28</f>
        <v>0</v>
      </c>
      <c r="O8" s="87">
        <f>Data!V28</f>
        <v>0</v>
      </c>
      <c r="P8" s="87">
        <f>Data!W28</f>
        <v>0</v>
      </c>
      <c r="Q8" s="87">
        <f>Data!X28</f>
        <v>0</v>
      </c>
      <c r="R8" s="87">
        <f>Data!Y28</f>
        <v>0</v>
      </c>
      <c r="S8" s="87">
        <f>Data!Z28</f>
        <v>0</v>
      </c>
      <c r="T8" s="87">
        <f>Data!AA28</f>
        <v>0</v>
      </c>
      <c r="U8" s="87">
        <f>Data!AB28</f>
        <v>0</v>
      </c>
      <c r="V8" s="87">
        <f>Data!AC28</f>
        <v>0</v>
      </c>
      <c r="W8" s="87">
        <f>Data!AD28</f>
        <v>0</v>
      </c>
      <c r="X8" s="87">
        <f>Data!AE28</f>
        <v>0</v>
      </c>
      <c r="Y8" s="87">
        <f>Data!AF28</f>
        <v>0</v>
      </c>
      <c r="Z8" s="87">
        <f>Data!AG28</f>
        <v>0</v>
      </c>
      <c r="AA8" s="87">
        <f>Data!AH28</f>
        <v>0</v>
      </c>
      <c r="AB8" s="87">
        <f>Data!AI28</f>
        <v>0</v>
      </c>
      <c r="AC8" s="87">
        <f>Data!AJ28</f>
        <v>0</v>
      </c>
      <c r="AD8" s="87">
        <f>Data!AK28</f>
        <v>0</v>
      </c>
      <c r="AE8" s="87">
        <f>Data!AL28</f>
        <v>0</v>
      </c>
      <c r="AF8" s="87">
        <f>Data!AM28</f>
        <v>0</v>
      </c>
      <c r="AG8" s="87">
        <f>Data!AN28</f>
        <v>0</v>
      </c>
      <c r="AH8" s="87">
        <f>Data!AO28</f>
        <v>0</v>
      </c>
      <c r="AI8" s="87">
        <f>Data!AP28</f>
        <v>0</v>
      </c>
    </row>
    <row r="9" spans="1:35" ht="14.25" x14ac:dyDescent="0.4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</row>
    <row r="10" spans="1:35" ht="14.25" x14ac:dyDescent="0.4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</row>
    <row r="11" spans="1:35" ht="14.25" x14ac:dyDescent="0.4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</row>
    <row r="12" spans="1:35" ht="14.25" x14ac:dyDescent="0.4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</row>
    <row r="13" spans="1:35" ht="14.25" x14ac:dyDescent="0.4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</row>
    <row r="14" spans="1:35" ht="14.25" x14ac:dyDescent="0.4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</row>
    <row r="15" spans="1:35" ht="14.25" x14ac:dyDescent="0.4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</row>
    <row r="16" spans="1:35" ht="14.25" x14ac:dyDescent="0.4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</row>
    <row r="17" spans="1:35" ht="14.25" x14ac:dyDescent="0.4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</row>
    <row r="18" spans="1:35" ht="14.25" x14ac:dyDescent="0.4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</row>
    <row r="19" spans="1:35" ht="14.25" x14ac:dyDescent="0.4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</row>
    <row r="20" spans="1:35" ht="14.25" x14ac:dyDescent="0.4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</row>
    <row r="21" spans="1:35" ht="15.75" customHeight="1" x14ac:dyDescent="0.4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</row>
    <row r="22" spans="1:35" ht="15.75" customHeight="1" x14ac:dyDescent="0.4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</row>
    <row r="23" spans="1:35" ht="15.75" customHeight="1" x14ac:dyDescent="0.4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</row>
    <row r="24" spans="1:35" ht="15.75" customHeight="1" x14ac:dyDescent="0.4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</row>
    <row r="25" spans="1:35" ht="15.75" customHeight="1" x14ac:dyDescent="0.4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</row>
    <row r="26" spans="1:35" ht="15.75" customHeight="1" x14ac:dyDescent="0.4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</row>
    <row r="27" spans="1:35" ht="15.75" customHeight="1" x14ac:dyDescent="0.4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</row>
    <row r="28" spans="1:35" ht="15.75" customHeight="1" x14ac:dyDescent="0.4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</row>
    <row r="29" spans="1:35" ht="15.75" customHeight="1" x14ac:dyDescent="0.4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</row>
    <row r="30" spans="1:35" ht="15.75" customHeight="1" x14ac:dyDescent="0.4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</row>
    <row r="31" spans="1:35" ht="15.75" customHeight="1" x14ac:dyDescent="0.4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</row>
    <row r="32" spans="1:35" ht="15.75" customHeight="1" x14ac:dyDescent="0.4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</row>
    <row r="33" spans="1:35" ht="15.75" customHeight="1" x14ac:dyDescent="0.4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</row>
    <row r="34" spans="1:35" ht="15.75" customHeight="1" x14ac:dyDescent="0.4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</row>
    <row r="35" spans="1:35" ht="15.75" customHeight="1" x14ac:dyDescent="0.4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</row>
    <row r="36" spans="1:35" ht="15.75" customHeight="1" x14ac:dyDescent="0.4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</row>
    <row r="37" spans="1:35" ht="15.75" customHeight="1" x14ac:dyDescent="0.4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</row>
    <row r="38" spans="1:35" ht="15.75" customHeight="1" x14ac:dyDescent="0.4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</row>
    <row r="39" spans="1:35" ht="15.75" customHeight="1" x14ac:dyDescent="0.4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</row>
    <row r="40" spans="1:35" ht="15.75" customHeight="1" x14ac:dyDescent="0.4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</row>
    <row r="41" spans="1:35" ht="15.75" customHeight="1" x14ac:dyDescent="0.4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</row>
    <row r="42" spans="1:35" ht="15.75" customHeight="1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</row>
    <row r="43" spans="1:35" ht="15.75" customHeight="1" x14ac:dyDescent="0.4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</row>
    <row r="44" spans="1:35" ht="15.75" customHeight="1" x14ac:dyDescent="0.4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</row>
    <row r="45" spans="1:35" ht="15.75" customHeight="1" x14ac:dyDescent="0.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</row>
    <row r="46" spans="1:35" ht="15.75" customHeight="1" x14ac:dyDescent="0.4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</row>
    <row r="47" spans="1:35" ht="15.75" customHeight="1" x14ac:dyDescent="0.4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spans="1:35" ht="15.75" customHeight="1" x14ac:dyDescent="0.4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</row>
    <row r="49" spans="1:35" ht="15.75" customHeight="1" x14ac:dyDescent="0.4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spans="1:35" ht="15.75" customHeight="1" x14ac:dyDescent="0.4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</row>
    <row r="51" spans="1:35" ht="15.75" customHeight="1" x14ac:dyDescent="0.4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spans="1:35" ht="15.75" customHeight="1" x14ac:dyDescent="0.4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</row>
    <row r="53" spans="1:35" ht="15.75" customHeight="1" x14ac:dyDescent="0.4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spans="1:35" ht="15.75" customHeight="1" x14ac:dyDescent="0.4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</row>
    <row r="55" spans="1:35" ht="15.75" customHeight="1" x14ac:dyDescent="0.4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spans="1:35" ht="15.75" customHeight="1" x14ac:dyDescent="0.4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</row>
    <row r="57" spans="1:35" ht="15.75" customHeight="1" x14ac:dyDescent="0.4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spans="1:35" ht="15.75" customHeight="1" x14ac:dyDescent="0.4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  <row r="59" spans="1:35" ht="15.75" customHeight="1" x14ac:dyDescent="0.4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spans="1:35" ht="15.75" customHeight="1" x14ac:dyDescent="0.4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</row>
    <row r="61" spans="1:35" ht="15.75" customHeight="1" x14ac:dyDescent="0.4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spans="1:35" ht="15.75" customHeight="1" x14ac:dyDescent="0.4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</row>
    <row r="63" spans="1:35" ht="15.75" customHeight="1" x14ac:dyDescent="0.4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spans="1:35" ht="15.75" customHeight="1" x14ac:dyDescent="0.4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</row>
    <row r="65" spans="1:35" ht="15.75" customHeight="1" x14ac:dyDescent="0.4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spans="1:35" ht="15.75" customHeight="1" x14ac:dyDescent="0.4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</row>
    <row r="67" spans="1:35" ht="15.75" customHeight="1" x14ac:dyDescent="0.4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spans="1:35" ht="15.75" customHeight="1" x14ac:dyDescent="0.4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</row>
    <row r="69" spans="1:35" ht="15.75" customHeight="1" x14ac:dyDescent="0.4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spans="1:35" ht="15.75" customHeight="1" x14ac:dyDescent="0.4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</row>
    <row r="71" spans="1:35" ht="15.75" customHeight="1" x14ac:dyDescent="0.4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spans="1:35" ht="15.75" customHeight="1" x14ac:dyDescent="0.4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</row>
    <row r="73" spans="1:35" ht="15.75" customHeight="1" x14ac:dyDescent="0.4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spans="1:35" ht="15.75" customHeight="1" x14ac:dyDescent="0.4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</row>
    <row r="75" spans="1:35" ht="15.75" customHeight="1" x14ac:dyDescent="0.4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spans="1:35" ht="15.75" customHeight="1" x14ac:dyDescent="0.4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spans="1:35" ht="15.75" customHeight="1" x14ac:dyDescent="0.4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spans="1:35" ht="15.75" customHeight="1" x14ac:dyDescent="0.4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</row>
    <row r="79" spans="1:35" ht="15.75" customHeight="1" x14ac:dyDescent="0.4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spans="1:35" ht="15.75" customHeight="1" x14ac:dyDescent="0.4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</row>
    <row r="81" spans="1:35" ht="15.75" customHeight="1" x14ac:dyDescent="0.4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spans="1:35" ht="15.75" customHeight="1" x14ac:dyDescent="0.4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</row>
    <row r="83" spans="1:35" ht="15.75" customHeight="1" x14ac:dyDescent="0.4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spans="1:35" ht="15.75" customHeight="1" x14ac:dyDescent="0.4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</row>
    <row r="85" spans="1:35" ht="15.75" customHeight="1" x14ac:dyDescent="0.4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spans="1:35" ht="15.75" customHeight="1" x14ac:dyDescent="0.4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</row>
    <row r="87" spans="1:35" ht="15.75" customHeight="1" x14ac:dyDescent="0.4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spans="1:35" ht="15.75" customHeight="1" x14ac:dyDescent="0.4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</row>
    <row r="89" spans="1:35" ht="15.75" customHeight="1" x14ac:dyDescent="0.4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spans="1:35" ht="15.75" customHeight="1" x14ac:dyDescent="0.4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</row>
    <row r="91" spans="1:35" ht="15.75" customHeight="1" x14ac:dyDescent="0.4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spans="1:35" ht="15.75" customHeight="1" x14ac:dyDescent="0.4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</row>
    <row r="93" spans="1:35" ht="15.75" customHeight="1" x14ac:dyDescent="0.4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 spans="1:35" ht="15.75" customHeight="1" x14ac:dyDescent="0.4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</row>
    <row r="95" spans="1:35" ht="15.75" customHeight="1" x14ac:dyDescent="0.4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spans="1:35" ht="15.75" customHeight="1" x14ac:dyDescent="0.4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</row>
    <row r="97" spans="1:35" ht="15.75" customHeight="1" x14ac:dyDescent="0.4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spans="1:35" ht="15.75" customHeight="1" x14ac:dyDescent="0.4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</row>
    <row r="99" spans="1:35" ht="15.75" customHeight="1" x14ac:dyDescent="0.4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spans="1:35" ht="15.75" customHeight="1" x14ac:dyDescent="0.4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</row>
    <row r="101" spans="1:35" ht="15.75" customHeight="1" x14ac:dyDescent="0.4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spans="1:35" ht="15.75" customHeight="1" x14ac:dyDescent="0.4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</row>
    <row r="103" spans="1:35" ht="15.75" customHeight="1" x14ac:dyDescent="0.4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spans="1:35" ht="15.75" customHeight="1" x14ac:dyDescent="0.4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</row>
    <row r="105" spans="1:35" ht="15.75" customHeight="1" x14ac:dyDescent="0.4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spans="1:35" ht="15.75" customHeight="1" x14ac:dyDescent="0.4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</row>
    <row r="107" spans="1:35" ht="15.75" customHeight="1" x14ac:dyDescent="0.4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spans="1:35" ht="15.75" customHeight="1" x14ac:dyDescent="0.4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</row>
    <row r="109" spans="1:35" ht="15.75" customHeight="1" x14ac:dyDescent="0.4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spans="1:35" ht="15.75" customHeight="1" x14ac:dyDescent="0.4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</row>
    <row r="111" spans="1:35" ht="15.75" customHeight="1" x14ac:dyDescent="0.4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spans="1:35" ht="15.75" customHeight="1" x14ac:dyDescent="0.4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 spans="1:35" ht="15.75" customHeight="1" x14ac:dyDescent="0.4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spans="1:35" ht="15.75" customHeight="1" x14ac:dyDescent="0.4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spans="1:35" ht="15.75" customHeight="1" x14ac:dyDescent="0.4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spans="1:35" ht="15.75" customHeight="1" x14ac:dyDescent="0.4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 spans="1:35" ht="15.75" customHeight="1" x14ac:dyDescent="0.4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spans="1:35" ht="15.75" customHeight="1" x14ac:dyDescent="0.4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</row>
    <row r="119" spans="1:35" ht="15.75" customHeight="1" x14ac:dyDescent="0.4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spans="1:35" ht="15.75" customHeight="1" x14ac:dyDescent="0.4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</row>
    <row r="121" spans="1:35" ht="15.75" customHeight="1" x14ac:dyDescent="0.4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spans="1:35" ht="15.75" customHeight="1" x14ac:dyDescent="0.4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</row>
    <row r="123" spans="1:35" ht="15.75" customHeight="1" x14ac:dyDescent="0.4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spans="1:35" ht="15.75" customHeight="1" x14ac:dyDescent="0.4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</row>
    <row r="125" spans="1:35" ht="15.75" customHeight="1" x14ac:dyDescent="0.4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spans="1:35" ht="15.75" customHeight="1" x14ac:dyDescent="0.4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</row>
    <row r="127" spans="1:35" ht="15.75" customHeight="1" x14ac:dyDescent="0.4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 spans="1:35" ht="15.75" customHeight="1" x14ac:dyDescent="0.4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</row>
    <row r="129" spans="1:35" ht="15.75" customHeight="1" x14ac:dyDescent="0.4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 spans="1:35" ht="15.75" customHeight="1" x14ac:dyDescent="0.4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</row>
    <row r="131" spans="1:35" ht="15.75" customHeight="1" x14ac:dyDescent="0.4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 spans="1:35" ht="15.75" customHeight="1" x14ac:dyDescent="0.4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</row>
    <row r="133" spans="1:35" ht="15.75" customHeight="1" x14ac:dyDescent="0.4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 spans="1:35" ht="15.75" customHeight="1" x14ac:dyDescent="0.4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</row>
    <row r="135" spans="1:35" ht="15.75" customHeight="1" x14ac:dyDescent="0.4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 spans="1:35" ht="15.75" customHeight="1" x14ac:dyDescent="0.4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</row>
    <row r="137" spans="1:35" ht="15.75" customHeight="1" x14ac:dyDescent="0.4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 spans="1:35" ht="15.75" customHeight="1" x14ac:dyDescent="0.4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</row>
    <row r="139" spans="1:35" ht="15.75" customHeight="1" x14ac:dyDescent="0.4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 spans="1:35" ht="15.75" customHeight="1" x14ac:dyDescent="0.4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</row>
    <row r="141" spans="1:35" ht="15.75" customHeight="1" x14ac:dyDescent="0.4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 spans="1:35" ht="15.75" customHeight="1" x14ac:dyDescent="0.4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</row>
    <row r="143" spans="1:35" ht="15.75" customHeight="1" x14ac:dyDescent="0.4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 spans="1:35" ht="15.75" customHeight="1" x14ac:dyDescent="0.4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</row>
    <row r="145" spans="1:35" ht="15.75" customHeight="1" x14ac:dyDescent="0.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 spans="1:35" ht="15.75" customHeight="1" x14ac:dyDescent="0.4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</row>
    <row r="147" spans="1:35" ht="15.75" customHeight="1" x14ac:dyDescent="0.4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 spans="1:35" ht="15.75" customHeight="1" x14ac:dyDescent="0.4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</row>
    <row r="149" spans="1:35" ht="15.75" customHeight="1" x14ac:dyDescent="0.4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 spans="1:35" ht="15.75" customHeight="1" x14ac:dyDescent="0.4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</row>
    <row r="151" spans="1:35" ht="15.75" customHeight="1" x14ac:dyDescent="0.4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spans="1:35" ht="15.75" customHeight="1" x14ac:dyDescent="0.4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</row>
    <row r="153" spans="1:35" ht="15.75" customHeight="1" x14ac:dyDescent="0.4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 spans="1:35" ht="15.75" customHeight="1" x14ac:dyDescent="0.4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</row>
    <row r="155" spans="1:35" ht="15.75" customHeight="1" x14ac:dyDescent="0.4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</row>
    <row r="156" spans="1:35" ht="15.75" customHeight="1" x14ac:dyDescent="0.4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</row>
    <row r="157" spans="1:35" ht="15.75" customHeight="1" x14ac:dyDescent="0.4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</row>
    <row r="158" spans="1:35" ht="15.75" customHeight="1" x14ac:dyDescent="0.4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</row>
    <row r="159" spans="1:35" ht="15.75" customHeight="1" x14ac:dyDescent="0.4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</row>
    <row r="160" spans="1:35" ht="15.75" customHeight="1" x14ac:dyDescent="0.4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</row>
    <row r="161" spans="1:35" ht="15.75" customHeight="1" x14ac:dyDescent="0.4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</row>
    <row r="162" spans="1:35" ht="15.75" customHeight="1" x14ac:dyDescent="0.4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</row>
    <row r="163" spans="1:35" ht="15.75" customHeight="1" x14ac:dyDescent="0.4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</row>
    <row r="164" spans="1:35" ht="15.75" customHeight="1" x14ac:dyDescent="0.4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</row>
    <row r="165" spans="1:35" ht="15.75" customHeight="1" x14ac:dyDescent="0.4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</row>
    <row r="166" spans="1:35" ht="15.75" customHeight="1" x14ac:dyDescent="0.4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</row>
    <row r="167" spans="1:35" ht="15.75" customHeight="1" x14ac:dyDescent="0.4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</row>
    <row r="168" spans="1:35" ht="15.75" customHeight="1" x14ac:dyDescent="0.4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</row>
    <row r="169" spans="1:35" ht="15.75" customHeight="1" x14ac:dyDescent="0.4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</row>
    <row r="170" spans="1:35" ht="15.75" customHeight="1" x14ac:dyDescent="0.4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</row>
    <row r="171" spans="1:35" ht="15.75" customHeight="1" x14ac:dyDescent="0.4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</row>
    <row r="172" spans="1:35" ht="15.75" customHeight="1" x14ac:dyDescent="0.4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</row>
    <row r="173" spans="1:35" ht="15.75" customHeight="1" x14ac:dyDescent="0.4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</row>
    <row r="174" spans="1:35" ht="15.75" customHeight="1" x14ac:dyDescent="0.4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</row>
    <row r="175" spans="1:35" ht="15.75" customHeight="1" x14ac:dyDescent="0.4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</row>
    <row r="176" spans="1:35" ht="15.75" customHeight="1" x14ac:dyDescent="0.4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</row>
    <row r="177" spans="1:35" ht="15.75" customHeight="1" x14ac:dyDescent="0.4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</row>
    <row r="178" spans="1:35" ht="15.75" customHeight="1" x14ac:dyDescent="0.4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</row>
    <row r="179" spans="1:35" ht="15.75" customHeight="1" x14ac:dyDescent="0.4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</row>
    <row r="180" spans="1:35" ht="15.75" customHeight="1" x14ac:dyDescent="0.4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</row>
    <row r="181" spans="1:35" ht="15.75" customHeight="1" x14ac:dyDescent="0.4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</row>
    <row r="182" spans="1:35" ht="15.75" customHeight="1" x14ac:dyDescent="0.4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</row>
    <row r="183" spans="1:35" ht="15.75" customHeight="1" x14ac:dyDescent="0.4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</row>
    <row r="184" spans="1:35" ht="15.75" customHeight="1" x14ac:dyDescent="0.4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</row>
    <row r="185" spans="1:35" ht="15.75" customHeight="1" x14ac:dyDescent="0.4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</row>
    <row r="186" spans="1:35" ht="15.75" customHeight="1" x14ac:dyDescent="0.4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</row>
    <row r="187" spans="1:35" ht="15.75" customHeight="1" x14ac:dyDescent="0.4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</row>
    <row r="188" spans="1:35" ht="15.75" customHeight="1" x14ac:dyDescent="0.4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</row>
    <row r="189" spans="1:35" ht="15.75" customHeight="1" x14ac:dyDescent="0.4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</row>
    <row r="190" spans="1:35" ht="15.75" customHeight="1" x14ac:dyDescent="0.4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</row>
    <row r="191" spans="1:35" ht="15.75" customHeight="1" x14ac:dyDescent="0.4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</row>
    <row r="192" spans="1:35" ht="15.75" customHeight="1" x14ac:dyDescent="0.4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</row>
    <row r="193" spans="1:35" ht="15.75" customHeight="1" x14ac:dyDescent="0.4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</row>
    <row r="194" spans="1:35" ht="15.75" customHeight="1" x14ac:dyDescent="0.4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</row>
    <row r="195" spans="1:35" ht="15.75" customHeight="1" x14ac:dyDescent="0.4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</row>
    <row r="196" spans="1:35" ht="15.75" customHeight="1" x14ac:dyDescent="0.4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</row>
    <row r="197" spans="1:35" ht="15.75" customHeight="1" x14ac:dyDescent="0.4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</row>
    <row r="198" spans="1:35" ht="15.75" customHeight="1" x14ac:dyDescent="0.4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</row>
    <row r="199" spans="1:35" ht="15.75" customHeight="1" x14ac:dyDescent="0.4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</row>
    <row r="200" spans="1:35" ht="15.75" customHeight="1" x14ac:dyDescent="0.4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</row>
    <row r="201" spans="1:35" ht="15.75" customHeight="1" x14ac:dyDescent="0.4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</row>
    <row r="202" spans="1:35" ht="15.75" customHeight="1" x14ac:dyDescent="0.4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</row>
    <row r="203" spans="1:35" ht="15.75" customHeight="1" x14ac:dyDescent="0.4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</row>
    <row r="204" spans="1:35" ht="15.75" customHeight="1" x14ac:dyDescent="0.4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</row>
    <row r="205" spans="1:35" ht="15.75" customHeight="1" x14ac:dyDescent="0.4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</row>
    <row r="206" spans="1:35" ht="15.75" customHeight="1" x14ac:dyDescent="0.4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</row>
    <row r="207" spans="1:35" ht="15.75" customHeight="1" x14ac:dyDescent="0.4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</row>
    <row r="208" spans="1:35" ht="15.75" customHeight="1" x14ac:dyDescent="0.4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</row>
    <row r="209" spans="1:35" ht="15.75" customHeight="1" x14ac:dyDescent="0.4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</row>
    <row r="210" spans="1:35" ht="15.75" customHeight="1" x14ac:dyDescent="0.4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</row>
    <row r="211" spans="1:35" ht="15.75" customHeight="1" x14ac:dyDescent="0.4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</row>
    <row r="212" spans="1:35" ht="15.75" customHeight="1" x14ac:dyDescent="0.4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</row>
    <row r="213" spans="1:35" ht="15.75" customHeight="1" x14ac:dyDescent="0.4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</row>
    <row r="214" spans="1:35" ht="15.75" customHeight="1" x14ac:dyDescent="0.4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</row>
    <row r="215" spans="1:35" ht="15.75" customHeight="1" x14ac:dyDescent="0.4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</row>
    <row r="216" spans="1:35" ht="15.75" customHeight="1" x14ac:dyDescent="0.4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</row>
    <row r="217" spans="1:35" ht="15.75" customHeight="1" x14ac:dyDescent="0.4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</row>
    <row r="218" spans="1:35" ht="15.75" customHeight="1" x14ac:dyDescent="0.4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</row>
    <row r="219" spans="1:35" ht="15.75" customHeight="1" x14ac:dyDescent="0.4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</row>
    <row r="220" spans="1:35" ht="15.75" customHeight="1" x14ac:dyDescent="0.4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</row>
    <row r="221" spans="1:35" ht="15.75" customHeight="1" x14ac:dyDescent="0.4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</row>
    <row r="222" spans="1:35" ht="15.75" customHeight="1" x14ac:dyDescent="0.4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</row>
    <row r="223" spans="1:35" ht="15.75" customHeight="1" x14ac:dyDescent="0.4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</row>
    <row r="224" spans="1:35" ht="15.75" customHeight="1" x14ac:dyDescent="0.4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</row>
    <row r="225" spans="1:35" ht="15.75" customHeight="1" x14ac:dyDescent="0.4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</row>
    <row r="226" spans="1:35" ht="15.75" customHeight="1" x14ac:dyDescent="0.4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</row>
    <row r="227" spans="1:35" ht="15.75" customHeight="1" x14ac:dyDescent="0.4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</row>
    <row r="228" spans="1:35" ht="15.75" customHeight="1" x14ac:dyDescent="0.4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</row>
    <row r="229" spans="1:35" ht="15.75" customHeight="1" x14ac:dyDescent="0.4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</row>
    <row r="230" spans="1:35" ht="15.75" customHeight="1" x14ac:dyDescent="0.4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</row>
    <row r="231" spans="1:35" ht="15.75" customHeight="1" x14ac:dyDescent="0.4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</row>
    <row r="232" spans="1:35" ht="15.75" customHeight="1" x14ac:dyDescent="0.4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</row>
    <row r="233" spans="1:35" ht="15.75" customHeight="1" x14ac:dyDescent="0.4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</row>
    <row r="234" spans="1:35" ht="15.75" customHeight="1" x14ac:dyDescent="0.4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</row>
    <row r="235" spans="1:35" ht="15.75" customHeight="1" x14ac:dyDescent="0.4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</row>
    <row r="236" spans="1:35" ht="15.75" customHeight="1" x14ac:dyDescent="0.4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</row>
    <row r="237" spans="1:35" ht="15.75" customHeight="1" x14ac:dyDescent="0.4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</row>
    <row r="238" spans="1:35" ht="15.75" customHeight="1" x14ac:dyDescent="0.4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</row>
    <row r="239" spans="1:35" ht="15.75" customHeight="1" x14ac:dyDescent="0.4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</row>
    <row r="240" spans="1:35" ht="15.75" customHeight="1" x14ac:dyDescent="0.4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</row>
    <row r="241" spans="1:35" ht="15.75" customHeight="1" x14ac:dyDescent="0.4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</row>
    <row r="242" spans="1:35" ht="15.75" customHeight="1" x14ac:dyDescent="0.4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</row>
    <row r="243" spans="1:35" ht="15.75" customHeight="1" x14ac:dyDescent="0.4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</row>
    <row r="244" spans="1:35" ht="15.75" customHeight="1" x14ac:dyDescent="0.4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</row>
    <row r="245" spans="1:35" ht="15.75" customHeight="1" x14ac:dyDescent="0.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</row>
    <row r="246" spans="1:35" ht="15.75" customHeight="1" x14ac:dyDescent="0.4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</row>
    <row r="247" spans="1:35" ht="15.75" customHeight="1" x14ac:dyDescent="0.4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</row>
    <row r="248" spans="1:35" ht="15.75" customHeight="1" x14ac:dyDescent="0.4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</row>
    <row r="249" spans="1:35" ht="15.75" customHeight="1" x14ac:dyDescent="0.4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</row>
    <row r="250" spans="1:35" ht="15.75" customHeight="1" x14ac:dyDescent="0.4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</row>
    <row r="251" spans="1:35" ht="15.75" customHeight="1" x14ac:dyDescent="0.4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</row>
    <row r="252" spans="1:35" ht="15.75" customHeight="1" x14ac:dyDescent="0.4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</row>
    <row r="253" spans="1:35" ht="15.75" customHeight="1" x14ac:dyDescent="0.4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</row>
    <row r="254" spans="1:35" ht="15.75" customHeight="1" x14ac:dyDescent="0.4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</row>
    <row r="255" spans="1:35" ht="15.75" customHeight="1" x14ac:dyDescent="0.4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</row>
    <row r="256" spans="1:35" ht="15.75" customHeight="1" x14ac:dyDescent="0.4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</row>
    <row r="257" spans="1:35" ht="15.75" customHeight="1" x14ac:dyDescent="0.4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</row>
    <row r="258" spans="1:35" ht="15.75" customHeight="1" x14ac:dyDescent="0.4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</row>
    <row r="259" spans="1:35" ht="15.75" customHeight="1" x14ac:dyDescent="0.4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</row>
    <row r="260" spans="1:35" ht="15.75" customHeight="1" x14ac:dyDescent="0.4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</row>
    <row r="261" spans="1:35" ht="15.75" customHeight="1" x14ac:dyDescent="0.4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</row>
    <row r="262" spans="1:35" ht="15.75" customHeight="1" x14ac:dyDescent="0.4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</row>
    <row r="263" spans="1:35" ht="15.75" customHeight="1" x14ac:dyDescent="0.4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</row>
    <row r="264" spans="1:35" ht="15.75" customHeight="1" x14ac:dyDescent="0.4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</row>
    <row r="265" spans="1:35" ht="15.75" customHeight="1" x14ac:dyDescent="0.4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</row>
    <row r="266" spans="1:35" ht="15.75" customHeight="1" x14ac:dyDescent="0.4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</row>
    <row r="267" spans="1:35" ht="15.75" customHeight="1" x14ac:dyDescent="0.4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</row>
    <row r="268" spans="1:35" ht="15.75" customHeight="1" x14ac:dyDescent="0.4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</row>
    <row r="269" spans="1:35" ht="15.75" customHeight="1" x14ac:dyDescent="0.4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</row>
    <row r="270" spans="1:35" ht="15.75" customHeight="1" x14ac:dyDescent="0.4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</row>
    <row r="271" spans="1:35" ht="15.75" customHeight="1" x14ac:dyDescent="0.4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</row>
    <row r="272" spans="1:35" ht="15.75" customHeight="1" x14ac:dyDescent="0.4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</row>
    <row r="273" spans="1:35" ht="15.75" customHeight="1" x14ac:dyDescent="0.4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</row>
    <row r="274" spans="1:35" ht="15.75" customHeight="1" x14ac:dyDescent="0.4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</row>
    <row r="275" spans="1:35" ht="15.75" customHeight="1" x14ac:dyDescent="0.4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</row>
    <row r="276" spans="1:35" ht="15.75" customHeight="1" x14ac:dyDescent="0.4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</row>
    <row r="277" spans="1:35" ht="15.75" customHeight="1" x14ac:dyDescent="0.4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</row>
    <row r="278" spans="1:35" ht="15.75" customHeight="1" x14ac:dyDescent="0.4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</row>
    <row r="279" spans="1:35" ht="15.75" customHeight="1" x14ac:dyDescent="0.4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</row>
    <row r="280" spans="1:35" ht="15.75" customHeight="1" x14ac:dyDescent="0.4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</row>
    <row r="281" spans="1:35" ht="15.75" customHeight="1" x14ac:dyDescent="0.4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</row>
    <row r="282" spans="1:35" ht="15.75" customHeight="1" x14ac:dyDescent="0.4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</row>
    <row r="283" spans="1:35" ht="15.75" customHeight="1" x14ac:dyDescent="0.4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</row>
    <row r="284" spans="1:35" ht="15.75" customHeight="1" x14ac:dyDescent="0.4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</row>
    <row r="285" spans="1:35" ht="15.75" customHeight="1" x14ac:dyDescent="0.4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</row>
    <row r="286" spans="1:35" ht="15.75" customHeight="1" x14ac:dyDescent="0.4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</row>
    <row r="287" spans="1:35" ht="15.75" customHeight="1" x14ac:dyDescent="0.4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</row>
    <row r="288" spans="1:35" ht="15.75" customHeight="1" x14ac:dyDescent="0.4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</row>
    <row r="289" spans="1:35" ht="15.75" customHeight="1" x14ac:dyDescent="0.4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</row>
    <row r="290" spans="1:35" ht="15.75" customHeight="1" x14ac:dyDescent="0.4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</row>
    <row r="291" spans="1:35" ht="15.75" customHeight="1" x14ac:dyDescent="0.4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</row>
    <row r="292" spans="1:35" ht="15.75" customHeight="1" x14ac:dyDescent="0.4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</row>
    <row r="293" spans="1:35" ht="15.75" customHeight="1" x14ac:dyDescent="0.4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</row>
    <row r="294" spans="1:35" ht="15.75" customHeight="1" x14ac:dyDescent="0.4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</row>
    <row r="295" spans="1:35" ht="15.75" customHeight="1" x14ac:dyDescent="0.4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</row>
    <row r="296" spans="1:35" ht="15.75" customHeight="1" x14ac:dyDescent="0.4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</row>
    <row r="297" spans="1:35" ht="15.75" customHeight="1" x14ac:dyDescent="0.4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</row>
    <row r="298" spans="1:35" ht="15.75" customHeight="1" x14ac:dyDescent="0.4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</row>
    <row r="299" spans="1:35" ht="15.75" customHeight="1" x14ac:dyDescent="0.4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</row>
    <row r="300" spans="1:35" ht="15.75" customHeight="1" x14ac:dyDescent="0.4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</row>
    <row r="301" spans="1:35" ht="15.75" customHeight="1" x14ac:dyDescent="0.4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</row>
    <row r="302" spans="1:35" ht="15.75" customHeight="1" x14ac:dyDescent="0.4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</row>
    <row r="303" spans="1:35" ht="15.75" customHeight="1" x14ac:dyDescent="0.4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</row>
    <row r="304" spans="1:35" ht="15.75" customHeight="1" x14ac:dyDescent="0.4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</row>
    <row r="305" spans="1:35" ht="15.75" customHeight="1" x14ac:dyDescent="0.4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</row>
    <row r="306" spans="1:35" ht="15.75" customHeight="1" x14ac:dyDescent="0.4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</row>
    <row r="307" spans="1:35" ht="15.75" customHeight="1" x14ac:dyDescent="0.4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</row>
    <row r="308" spans="1:35" ht="15.75" customHeight="1" x14ac:dyDescent="0.4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</row>
    <row r="309" spans="1:35" ht="15.75" customHeight="1" x14ac:dyDescent="0.4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</row>
    <row r="310" spans="1:35" ht="15.75" customHeight="1" x14ac:dyDescent="0.4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</row>
    <row r="311" spans="1:35" ht="15.75" customHeight="1" x14ac:dyDescent="0.4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</row>
    <row r="312" spans="1:35" ht="15.75" customHeight="1" x14ac:dyDescent="0.4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</row>
    <row r="313" spans="1:35" ht="15.75" customHeight="1" x14ac:dyDescent="0.4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</row>
    <row r="314" spans="1:35" ht="15.75" customHeight="1" x14ac:dyDescent="0.4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</row>
    <row r="315" spans="1:35" ht="15.75" customHeight="1" x14ac:dyDescent="0.4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</row>
    <row r="316" spans="1:35" ht="15.75" customHeight="1" x14ac:dyDescent="0.4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</row>
    <row r="317" spans="1:35" ht="15.75" customHeight="1" x14ac:dyDescent="0.4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</row>
    <row r="318" spans="1:35" ht="15.75" customHeight="1" x14ac:dyDescent="0.4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</row>
    <row r="319" spans="1:35" ht="15.75" customHeight="1" x14ac:dyDescent="0.4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</row>
    <row r="320" spans="1:35" ht="15.75" customHeight="1" x14ac:dyDescent="0.4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</row>
    <row r="321" spans="1:35" ht="15.75" customHeight="1" x14ac:dyDescent="0.4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</row>
    <row r="322" spans="1:35" ht="15.75" customHeight="1" x14ac:dyDescent="0.4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</row>
    <row r="323" spans="1:35" ht="15.75" customHeight="1" x14ac:dyDescent="0.4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</row>
    <row r="324" spans="1:35" ht="15.75" customHeight="1" x14ac:dyDescent="0.4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</row>
    <row r="325" spans="1:35" ht="15.75" customHeight="1" x14ac:dyDescent="0.4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</row>
    <row r="326" spans="1:35" ht="15.75" customHeight="1" x14ac:dyDescent="0.4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</row>
    <row r="327" spans="1:35" ht="15.75" customHeight="1" x14ac:dyDescent="0.4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</row>
    <row r="328" spans="1:35" ht="15.75" customHeight="1" x14ac:dyDescent="0.4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</row>
    <row r="329" spans="1:35" ht="15.75" customHeight="1" x14ac:dyDescent="0.4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</row>
    <row r="330" spans="1:35" ht="15.75" customHeight="1" x14ac:dyDescent="0.4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</row>
    <row r="331" spans="1:35" ht="15.75" customHeight="1" x14ac:dyDescent="0.4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</row>
    <row r="332" spans="1:35" ht="15.75" customHeight="1" x14ac:dyDescent="0.4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</row>
    <row r="333" spans="1:35" ht="15.75" customHeight="1" x14ac:dyDescent="0.4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</row>
    <row r="334" spans="1:35" ht="15.75" customHeight="1" x14ac:dyDescent="0.4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</row>
    <row r="335" spans="1:35" ht="15.75" customHeight="1" x14ac:dyDescent="0.4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</row>
    <row r="336" spans="1:35" ht="15.75" customHeight="1" x14ac:dyDescent="0.4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</row>
    <row r="337" spans="1:35" ht="15.75" customHeight="1" x14ac:dyDescent="0.4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</row>
    <row r="338" spans="1:35" ht="15.75" customHeight="1" x14ac:dyDescent="0.4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</row>
    <row r="339" spans="1:35" ht="15.75" customHeight="1" x14ac:dyDescent="0.4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</row>
    <row r="340" spans="1:35" ht="15.75" customHeight="1" x14ac:dyDescent="0.4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</row>
    <row r="341" spans="1:35" ht="15.75" customHeight="1" x14ac:dyDescent="0.4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</row>
    <row r="342" spans="1:35" ht="15.75" customHeight="1" x14ac:dyDescent="0.4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</row>
    <row r="343" spans="1:35" ht="15.75" customHeight="1" x14ac:dyDescent="0.4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</row>
    <row r="344" spans="1:35" ht="15.75" customHeight="1" x14ac:dyDescent="0.4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</row>
    <row r="345" spans="1:35" ht="15.75" customHeight="1" x14ac:dyDescent="0.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</row>
    <row r="346" spans="1:35" ht="15.75" customHeight="1" x14ac:dyDescent="0.4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</row>
    <row r="347" spans="1:35" ht="15.75" customHeight="1" x14ac:dyDescent="0.4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</row>
    <row r="348" spans="1:35" ht="15.75" customHeight="1" x14ac:dyDescent="0.4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</row>
    <row r="349" spans="1:35" ht="15.75" customHeight="1" x14ac:dyDescent="0.4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</row>
    <row r="350" spans="1:35" ht="15.75" customHeight="1" x14ac:dyDescent="0.4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</row>
    <row r="351" spans="1:35" ht="15.75" customHeight="1" x14ac:dyDescent="0.4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</row>
    <row r="352" spans="1:35" ht="15.75" customHeight="1" x14ac:dyDescent="0.4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</row>
    <row r="353" spans="1:35" ht="15.75" customHeight="1" x14ac:dyDescent="0.4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</row>
    <row r="354" spans="1:35" ht="15.75" customHeight="1" x14ac:dyDescent="0.4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</row>
    <row r="355" spans="1:35" ht="15.75" customHeight="1" x14ac:dyDescent="0.4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</row>
    <row r="356" spans="1:35" ht="15.75" customHeight="1" x14ac:dyDescent="0.4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</row>
    <row r="357" spans="1:35" ht="15.75" customHeight="1" x14ac:dyDescent="0.4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</row>
    <row r="358" spans="1:35" ht="15.75" customHeight="1" x14ac:dyDescent="0.4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</row>
    <row r="359" spans="1:35" ht="15.75" customHeight="1" x14ac:dyDescent="0.4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</row>
    <row r="360" spans="1:35" ht="15.75" customHeight="1" x14ac:dyDescent="0.4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</row>
    <row r="361" spans="1:35" ht="15.75" customHeight="1" x14ac:dyDescent="0.4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</row>
    <row r="362" spans="1:35" ht="15.75" customHeight="1" x14ac:dyDescent="0.4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</row>
    <row r="363" spans="1:35" ht="15.75" customHeight="1" x14ac:dyDescent="0.4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</row>
    <row r="364" spans="1:35" ht="15.75" customHeight="1" x14ac:dyDescent="0.4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</row>
    <row r="365" spans="1:35" ht="15.75" customHeight="1" x14ac:dyDescent="0.4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</row>
    <row r="366" spans="1:35" ht="15.75" customHeight="1" x14ac:dyDescent="0.4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</row>
    <row r="367" spans="1:35" ht="15.75" customHeight="1" x14ac:dyDescent="0.4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</row>
    <row r="368" spans="1:35" ht="15.75" customHeight="1" x14ac:dyDescent="0.4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</row>
    <row r="369" spans="1:35" ht="15.75" customHeight="1" x14ac:dyDescent="0.4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</row>
    <row r="370" spans="1:35" ht="15.75" customHeight="1" x14ac:dyDescent="0.4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</row>
    <row r="371" spans="1:35" ht="15.75" customHeight="1" x14ac:dyDescent="0.4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</row>
    <row r="372" spans="1:35" ht="15.75" customHeight="1" x14ac:dyDescent="0.4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</row>
    <row r="373" spans="1:35" ht="15.75" customHeight="1" x14ac:dyDescent="0.4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</row>
    <row r="374" spans="1:35" ht="15.75" customHeight="1" x14ac:dyDescent="0.4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</row>
    <row r="375" spans="1:35" ht="15.75" customHeight="1" x14ac:dyDescent="0.4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</row>
    <row r="376" spans="1:35" ht="15.75" customHeight="1" x14ac:dyDescent="0.4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</row>
    <row r="377" spans="1:35" ht="15.75" customHeight="1" x14ac:dyDescent="0.4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</row>
    <row r="378" spans="1:35" ht="15.75" customHeight="1" x14ac:dyDescent="0.4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</row>
    <row r="379" spans="1:35" ht="15.75" customHeight="1" x14ac:dyDescent="0.4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</row>
    <row r="380" spans="1:35" ht="15.75" customHeight="1" x14ac:dyDescent="0.4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</row>
    <row r="381" spans="1:35" ht="15.75" customHeight="1" x14ac:dyDescent="0.4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</row>
    <row r="382" spans="1:35" ht="15.75" customHeight="1" x14ac:dyDescent="0.4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</row>
    <row r="383" spans="1:35" ht="15.75" customHeight="1" x14ac:dyDescent="0.4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</row>
    <row r="384" spans="1:35" ht="15.75" customHeight="1" x14ac:dyDescent="0.4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</row>
    <row r="385" spans="1:35" ht="15.75" customHeight="1" x14ac:dyDescent="0.4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</row>
    <row r="386" spans="1:35" ht="15.75" customHeight="1" x14ac:dyDescent="0.4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</row>
    <row r="387" spans="1:35" ht="15.75" customHeight="1" x14ac:dyDescent="0.4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</row>
    <row r="388" spans="1:35" ht="15.75" customHeight="1" x14ac:dyDescent="0.4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</row>
    <row r="389" spans="1:35" ht="15.75" customHeight="1" x14ac:dyDescent="0.4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</row>
    <row r="390" spans="1:35" ht="15.75" customHeight="1" x14ac:dyDescent="0.4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</row>
    <row r="391" spans="1:35" ht="15.75" customHeight="1" x14ac:dyDescent="0.4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</row>
    <row r="392" spans="1:35" ht="15.75" customHeight="1" x14ac:dyDescent="0.4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</row>
    <row r="393" spans="1:35" ht="15.75" customHeight="1" x14ac:dyDescent="0.4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</row>
    <row r="394" spans="1:35" ht="15.75" customHeight="1" x14ac:dyDescent="0.4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</row>
    <row r="395" spans="1:35" ht="15.75" customHeight="1" x14ac:dyDescent="0.4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</row>
    <row r="396" spans="1:35" ht="15.75" customHeight="1" x14ac:dyDescent="0.4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</row>
    <row r="397" spans="1:35" ht="15.75" customHeight="1" x14ac:dyDescent="0.4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</row>
    <row r="398" spans="1:35" ht="15.75" customHeight="1" x14ac:dyDescent="0.4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</row>
    <row r="399" spans="1:35" ht="15.75" customHeight="1" x14ac:dyDescent="0.4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</row>
    <row r="400" spans="1:35" ht="15.75" customHeight="1" x14ac:dyDescent="0.4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</row>
    <row r="401" spans="1:35" ht="15.75" customHeight="1" x14ac:dyDescent="0.4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</row>
    <row r="402" spans="1:35" ht="15.75" customHeight="1" x14ac:dyDescent="0.4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</row>
    <row r="403" spans="1:35" ht="15.75" customHeight="1" x14ac:dyDescent="0.4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</row>
    <row r="404" spans="1:35" ht="15.75" customHeight="1" x14ac:dyDescent="0.4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</row>
    <row r="405" spans="1:35" ht="15.75" customHeight="1" x14ac:dyDescent="0.4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</row>
    <row r="406" spans="1:35" ht="15.75" customHeight="1" x14ac:dyDescent="0.4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</row>
    <row r="407" spans="1:35" ht="15.75" customHeight="1" x14ac:dyDescent="0.4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</row>
    <row r="408" spans="1:35" ht="15.75" customHeight="1" x14ac:dyDescent="0.4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</row>
    <row r="409" spans="1:35" ht="15.75" customHeight="1" x14ac:dyDescent="0.4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</row>
    <row r="410" spans="1:35" ht="15.75" customHeight="1" x14ac:dyDescent="0.4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</row>
    <row r="411" spans="1:35" ht="15.75" customHeight="1" x14ac:dyDescent="0.4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</row>
    <row r="412" spans="1:35" ht="15.75" customHeight="1" x14ac:dyDescent="0.4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</row>
    <row r="413" spans="1:35" ht="15.75" customHeight="1" x14ac:dyDescent="0.4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</row>
    <row r="414" spans="1:35" ht="15.75" customHeight="1" x14ac:dyDescent="0.4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</row>
    <row r="415" spans="1:35" ht="15.75" customHeight="1" x14ac:dyDescent="0.4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</row>
    <row r="416" spans="1:35" ht="15.75" customHeight="1" x14ac:dyDescent="0.4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</row>
    <row r="417" spans="1:35" ht="15.75" customHeight="1" x14ac:dyDescent="0.4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</row>
    <row r="418" spans="1:35" ht="15.75" customHeight="1" x14ac:dyDescent="0.4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</row>
    <row r="419" spans="1:35" ht="15.75" customHeight="1" x14ac:dyDescent="0.4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</row>
    <row r="420" spans="1:35" ht="15.75" customHeight="1" x14ac:dyDescent="0.4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</row>
    <row r="421" spans="1:35" ht="15.75" customHeight="1" x14ac:dyDescent="0.4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</row>
    <row r="422" spans="1:35" ht="15.75" customHeight="1" x14ac:dyDescent="0.4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</row>
    <row r="423" spans="1:35" ht="15.75" customHeight="1" x14ac:dyDescent="0.4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</row>
    <row r="424" spans="1:35" ht="15.75" customHeight="1" x14ac:dyDescent="0.4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</row>
    <row r="425" spans="1:35" ht="15.75" customHeight="1" x14ac:dyDescent="0.4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</row>
    <row r="426" spans="1:35" ht="15.75" customHeight="1" x14ac:dyDescent="0.4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</row>
    <row r="427" spans="1:35" ht="15.75" customHeight="1" x14ac:dyDescent="0.4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</row>
    <row r="428" spans="1:35" ht="15.75" customHeight="1" x14ac:dyDescent="0.4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</row>
    <row r="429" spans="1:35" ht="15.75" customHeight="1" x14ac:dyDescent="0.4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</row>
    <row r="430" spans="1:35" ht="15.75" customHeight="1" x14ac:dyDescent="0.4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</row>
    <row r="431" spans="1:35" ht="15.75" customHeight="1" x14ac:dyDescent="0.4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</row>
    <row r="432" spans="1:35" ht="15.75" customHeight="1" x14ac:dyDescent="0.4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</row>
    <row r="433" spans="1:35" ht="15.75" customHeight="1" x14ac:dyDescent="0.4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</row>
    <row r="434" spans="1:35" ht="15.75" customHeight="1" x14ac:dyDescent="0.4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</row>
    <row r="435" spans="1:35" ht="15.75" customHeight="1" x14ac:dyDescent="0.4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</row>
    <row r="436" spans="1:35" ht="15.75" customHeight="1" x14ac:dyDescent="0.4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</row>
    <row r="437" spans="1:35" ht="15.75" customHeight="1" x14ac:dyDescent="0.4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</row>
    <row r="438" spans="1:35" ht="15.75" customHeight="1" x14ac:dyDescent="0.4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</row>
    <row r="439" spans="1:35" ht="15.75" customHeight="1" x14ac:dyDescent="0.4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</row>
    <row r="440" spans="1:35" ht="15.75" customHeight="1" x14ac:dyDescent="0.4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</row>
    <row r="441" spans="1:35" ht="15.75" customHeight="1" x14ac:dyDescent="0.4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</row>
    <row r="442" spans="1:35" ht="15.75" customHeight="1" x14ac:dyDescent="0.4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</row>
    <row r="443" spans="1:35" ht="15.75" customHeight="1" x14ac:dyDescent="0.4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</row>
    <row r="444" spans="1:35" ht="15.75" customHeight="1" x14ac:dyDescent="0.4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</row>
    <row r="445" spans="1:35" ht="15.75" customHeight="1" x14ac:dyDescent="0.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</row>
    <row r="446" spans="1:35" ht="15.75" customHeight="1" x14ac:dyDescent="0.4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</row>
    <row r="447" spans="1:35" ht="15.75" customHeight="1" x14ac:dyDescent="0.4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</row>
    <row r="448" spans="1:35" ht="15.75" customHeight="1" x14ac:dyDescent="0.4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</row>
    <row r="449" spans="1:35" ht="15.75" customHeight="1" x14ac:dyDescent="0.4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</row>
    <row r="450" spans="1:35" ht="15.75" customHeight="1" x14ac:dyDescent="0.4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</row>
    <row r="451" spans="1:35" ht="15.75" customHeight="1" x14ac:dyDescent="0.4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</row>
    <row r="452" spans="1:35" ht="15.75" customHeight="1" x14ac:dyDescent="0.4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</row>
    <row r="453" spans="1:35" ht="15.75" customHeight="1" x14ac:dyDescent="0.4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</row>
    <row r="454" spans="1:35" ht="15.75" customHeight="1" x14ac:dyDescent="0.4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</row>
    <row r="455" spans="1:35" ht="15.75" customHeight="1" x14ac:dyDescent="0.4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</row>
    <row r="456" spans="1:35" ht="15.75" customHeight="1" x14ac:dyDescent="0.4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</row>
    <row r="457" spans="1:35" ht="15.75" customHeight="1" x14ac:dyDescent="0.4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</row>
    <row r="458" spans="1:35" ht="15.75" customHeight="1" x14ac:dyDescent="0.4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</row>
    <row r="459" spans="1:35" ht="15.75" customHeight="1" x14ac:dyDescent="0.4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</row>
    <row r="460" spans="1:35" ht="15.75" customHeight="1" x14ac:dyDescent="0.4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</row>
    <row r="461" spans="1:35" ht="15.75" customHeight="1" x14ac:dyDescent="0.4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</row>
    <row r="462" spans="1:35" ht="15.75" customHeight="1" x14ac:dyDescent="0.4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</row>
    <row r="463" spans="1:35" ht="15.75" customHeight="1" x14ac:dyDescent="0.4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</row>
    <row r="464" spans="1:35" ht="15.75" customHeight="1" x14ac:dyDescent="0.4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</row>
    <row r="465" spans="1:35" ht="15.75" customHeight="1" x14ac:dyDescent="0.4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</row>
    <row r="466" spans="1:35" ht="15.75" customHeight="1" x14ac:dyDescent="0.4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</row>
    <row r="467" spans="1:35" ht="15.75" customHeight="1" x14ac:dyDescent="0.4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</row>
    <row r="468" spans="1:35" ht="15.75" customHeight="1" x14ac:dyDescent="0.4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</row>
    <row r="469" spans="1:35" ht="15.75" customHeight="1" x14ac:dyDescent="0.4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</row>
    <row r="470" spans="1:35" ht="15.75" customHeight="1" x14ac:dyDescent="0.4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</row>
    <row r="471" spans="1:35" ht="15.75" customHeight="1" x14ac:dyDescent="0.4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</row>
    <row r="472" spans="1:35" ht="15.75" customHeight="1" x14ac:dyDescent="0.4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</row>
    <row r="473" spans="1:35" ht="15.75" customHeight="1" x14ac:dyDescent="0.4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</row>
    <row r="474" spans="1:35" ht="15.75" customHeight="1" x14ac:dyDescent="0.4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</row>
    <row r="475" spans="1:35" ht="15.75" customHeight="1" x14ac:dyDescent="0.4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</row>
    <row r="476" spans="1:35" ht="15.75" customHeight="1" x14ac:dyDescent="0.4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</row>
    <row r="477" spans="1:35" ht="15.75" customHeight="1" x14ac:dyDescent="0.4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</row>
    <row r="478" spans="1:35" ht="15.75" customHeight="1" x14ac:dyDescent="0.4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</row>
    <row r="479" spans="1:35" ht="15.75" customHeight="1" x14ac:dyDescent="0.4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</row>
    <row r="480" spans="1:35" ht="15.75" customHeight="1" x14ac:dyDescent="0.4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</row>
    <row r="481" spans="1:35" ht="15.75" customHeight="1" x14ac:dyDescent="0.4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</row>
    <row r="482" spans="1:35" ht="15.75" customHeight="1" x14ac:dyDescent="0.4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</row>
    <row r="483" spans="1:35" ht="15.75" customHeight="1" x14ac:dyDescent="0.4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</row>
    <row r="484" spans="1:35" ht="15.75" customHeight="1" x14ac:dyDescent="0.4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</row>
    <row r="485" spans="1:35" ht="15.75" customHeight="1" x14ac:dyDescent="0.4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</row>
    <row r="486" spans="1:35" ht="15.75" customHeight="1" x14ac:dyDescent="0.4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</row>
    <row r="487" spans="1:35" ht="15.75" customHeight="1" x14ac:dyDescent="0.4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</row>
    <row r="488" spans="1:35" ht="15.75" customHeight="1" x14ac:dyDescent="0.4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</row>
    <row r="489" spans="1:35" ht="15.75" customHeight="1" x14ac:dyDescent="0.4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</row>
    <row r="490" spans="1:35" ht="15.75" customHeight="1" x14ac:dyDescent="0.4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</row>
    <row r="491" spans="1:35" ht="15.75" customHeight="1" x14ac:dyDescent="0.4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</row>
    <row r="492" spans="1:35" ht="15.75" customHeight="1" x14ac:dyDescent="0.4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</row>
    <row r="493" spans="1:35" ht="15.75" customHeight="1" x14ac:dyDescent="0.4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</row>
    <row r="494" spans="1:35" ht="15.75" customHeight="1" x14ac:dyDescent="0.4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</row>
    <row r="495" spans="1:35" ht="15.75" customHeight="1" x14ac:dyDescent="0.4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</row>
    <row r="496" spans="1:35" ht="15.75" customHeight="1" x14ac:dyDescent="0.4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</row>
    <row r="497" spans="1:35" ht="15.75" customHeight="1" x14ac:dyDescent="0.4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</row>
    <row r="498" spans="1:35" ht="15.75" customHeight="1" x14ac:dyDescent="0.4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</row>
    <row r="499" spans="1:35" ht="15.75" customHeight="1" x14ac:dyDescent="0.4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</row>
    <row r="500" spans="1:35" ht="15.75" customHeight="1" x14ac:dyDescent="0.4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</row>
    <row r="501" spans="1:35" ht="15.75" customHeight="1" x14ac:dyDescent="0.4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</row>
    <row r="502" spans="1:35" ht="15.75" customHeight="1" x14ac:dyDescent="0.4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</row>
    <row r="503" spans="1:35" ht="15.75" customHeight="1" x14ac:dyDescent="0.4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</row>
    <row r="504" spans="1:35" ht="15.75" customHeight="1" x14ac:dyDescent="0.4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</row>
    <row r="505" spans="1:35" ht="15.75" customHeight="1" x14ac:dyDescent="0.4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</row>
    <row r="506" spans="1:35" ht="15.75" customHeight="1" x14ac:dyDescent="0.4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</row>
    <row r="507" spans="1:35" ht="15.75" customHeight="1" x14ac:dyDescent="0.4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</row>
    <row r="508" spans="1:35" ht="15.75" customHeight="1" x14ac:dyDescent="0.4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</row>
    <row r="509" spans="1:35" ht="15.75" customHeight="1" x14ac:dyDescent="0.4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</row>
    <row r="510" spans="1:35" ht="15.75" customHeight="1" x14ac:dyDescent="0.4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</row>
    <row r="511" spans="1:35" ht="15.75" customHeight="1" x14ac:dyDescent="0.4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</row>
    <row r="512" spans="1:35" ht="15.75" customHeight="1" x14ac:dyDescent="0.4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</row>
    <row r="513" spans="1:35" ht="15.75" customHeight="1" x14ac:dyDescent="0.4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</row>
    <row r="514" spans="1:35" ht="15.75" customHeight="1" x14ac:dyDescent="0.4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</row>
    <row r="515" spans="1:35" ht="15.75" customHeight="1" x14ac:dyDescent="0.4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</row>
    <row r="516" spans="1:35" ht="15.75" customHeight="1" x14ac:dyDescent="0.4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</row>
    <row r="517" spans="1:35" ht="15.75" customHeight="1" x14ac:dyDescent="0.4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</row>
    <row r="518" spans="1:35" ht="15.75" customHeight="1" x14ac:dyDescent="0.4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</row>
    <row r="519" spans="1:35" ht="15.75" customHeight="1" x14ac:dyDescent="0.4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</row>
    <row r="520" spans="1:35" ht="15.75" customHeight="1" x14ac:dyDescent="0.4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</row>
    <row r="521" spans="1:35" ht="15.75" customHeight="1" x14ac:dyDescent="0.4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</row>
    <row r="522" spans="1:35" ht="15.75" customHeight="1" x14ac:dyDescent="0.4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</row>
    <row r="523" spans="1:35" ht="15.75" customHeight="1" x14ac:dyDescent="0.4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</row>
    <row r="524" spans="1:35" ht="15.75" customHeight="1" x14ac:dyDescent="0.4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</row>
    <row r="525" spans="1:35" ht="15.75" customHeight="1" x14ac:dyDescent="0.4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</row>
    <row r="526" spans="1:35" ht="15.75" customHeight="1" x14ac:dyDescent="0.4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</row>
    <row r="527" spans="1:35" ht="15.75" customHeight="1" x14ac:dyDescent="0.4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</row>
    <row r="528" spans="1:35" ht="15.75" customHeight="1" x14ac:dyDescent="0.4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</row>
    <row r="529" spans="1:35" ht="15.75" customHeight="1" x14ac:dyDescent="0.4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</row>
    <row r="530" spans="1:35" ht="15.75" customHeight="1" x14ac:dyDescent="0.4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</row>
    <row r="531" spans="1:35" ht="15.75" customHeight="1" x14ac:dyDescent="0.4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</row>
    <row r="532" spans="1:35" ht="15.75" customHeight="1" x14ac:dyDescent="0.4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</row>
    <row r="533" spans="1:35" ht="15.75" customHeight="1" x14ac:dyDescent="0.4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</row>
    <row r="534" spans="1:35" ht="15.75" customHeight="1" x14ac:dyDescent="0.4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</row>
    <row r="535" spans="1:35" ht="15.75" customHeight="1" x14ac:dyDescent="0.4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</row>
    <row r="536" spans="1:35" ht="15.75" customHeight="1" x14ac:dyDescent="0.4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</row>
    <row r="537" spans="1:35" ht="15.75" customHeight="1" x14ac:dyDescent="0.4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</row>
    <row r="538" spans="1:35" ht="15.75" customHeight="1" x14ac:dyDescent="0.4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</row>
    <row r="539" spans="1:35" ht="15.75" customHeight="1" x14ac:dyDescent="0.4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</row>
    <row r="540" spans="1:35" ht="15.75" customHeight="1" x14ac:dyDescent="0.4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</row>
    <row r="541" spans="1:35" ht="15.75" customHeight="1" x14ac:dyDescent="0.4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</row>
    <row r="542" spans="1:35" ht="15.75" customHeight="1" x14ac:dyDescent="0.4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</row>
    <row r="543" spans="1:35" ht="15.75" customHeight="1" x14ac:dyDescent="0.4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</row>
    <row r="544" spans="1:35" ht="15.75" customHeight="1" x14ac:dyDescent="0.4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</row>
    <row r="545" spans="1:35" ht="15.75" customHeight="1" x14ac:dyDescent="0.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</row>
    <row r="546" spans="1:35" ht="15.75" customHeight="1" x14ac:dyDescent="0.4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</row>
    <row r="547" spans="1:35" ht="15.75" customHeight="1" x14ac:dyDescent="0.4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</row>
    <row r="548" spans="1:35" ht="15.75" customHeight="1" x14ac:dyDescent="0.4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</row>
    <row r="549" spans="1:35" ht="15.75" customHeight="1" x14ac:dyDescent="0.4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</row>
    <row r="550" spans="1:35" ht="15.75" customHeight="1" x14ac:dyDescent="0.4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</row>
    <row r="551" spans="1:35" ht="15.75" customHeight="1" x14ac:dyDescent="0.4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</row>
    <row r="552" spans="1:35" ht="15.75" customHeight="1" x14ac:dyDescent="0.4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</row>
    <row r="553" spans="1:35" ht="15.75" customHeight="1" x14ac:dyDescent="0.4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</row>
    <row r="554" spans="1:35" ht="15.75" customHeight="1" x14ac:dyDescent="0.4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</row>
    <row r="555" spans="1:35" ht="15.75" customHeight="1" x14ac:dyDescent="0.4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</row>
    <row r="556" spans="1:35" ht="15.75" customHeight="1" x14ac:dyDescent="0.4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</row>
    <row r="557" spans="1:35" ht="15.75" customHeight="1" x14ac:dyDescent="0.4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</row>
    <row r="558" spans="1:35" ht="15.75" customHeight="1" x14ac:dyDescent="0.4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</row>
    <row r="559" spans="1:35" ht="15.75" customHeight="1" x14ac:dyDescent="0.4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</row>
    <row r="560" spans="1:35" ht="15.75" customHeight="1" x14ac:dyDescent="0.4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</row>
    <row r="561" spans="1:35" ht="15.75" customHeight="1" x14ac:dyDescent="0.4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</row>
    <row r="562" spans="1:35" ht="15.75" customHeight="1" x14ac:dyDescent="0.4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</row>
    <row r="563" spans="1:35" ht="15.75" customHeight="1" x14ac:dyDescent="0.4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</row>
    <row r="564" spans="1:35" ht="15.75" customHeight="1" x14ac:dyDescent="0.4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</row>
    <row r="565" spans="1:35" ht="15.75" customHeight="1" x14ac:dyDescent="0.4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</row>
    <row r="566" spans="1:35" ht="15.75" customHeight="1" x14ac:dyDescent="0.4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</row>
    <row r="567" spans="1:35" ht="15.75" customHeight="1" x14ac:dyDescent="0.4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</row>
    <row r="568" spans="1:35" ht="15.75" customHeight="1" x14ac:dyDescent="0.4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</row>
    <row r="569" spans="1:35" ht="15.75" customHeight="1" x14ac:dyDescent="0.4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</row>
    <row r="570" spans="1:35" ht="15.75" customHeight="1" x14ac:dyDescent="0.4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</row>
    <row r="571" spans="1:35" ht="15.75" customHeight="1" x14ac:dyDescent="0.4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</row>
    <row r="572" spans="1:35" ht="15.75" customHeight="1" x14ac:dyDescent="0.4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</row>
    <row r="573" spans="1:35" ht="15.75" customHeight="1" x14ac:dyDescent="0.4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</row>
    <row r="574" spans="1:35" ht="15.75" customHeight="1" x14ac:dyDescent="0.4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</row>
    <row r="575" spans="1:35" ht="15.75" customHeight="1" x14ac:dyDescent="0.4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</row>
    <row r="576" spans="1:35" ht="15.75" customHeight="1" x14ac:dyDescent="0.4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</row>
    <row r="577" spans="1:35" ht="15.75" customHeight="1" x14ac:dyDescent="0.4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</row>
    <row r="578" spans="1:35" ht="15.75" customHeight="1" x14ac:dyDescent="0.4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</row>
    <row r="579" spans="1:35" ht="15.75" customHeight="1" x14ac:dyDescent="0.4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</row>
    <row r="580" spans="1:35" ht="15.75" customHeight="1" x14ac:dyDescent="0.4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</row>
    <row r="581" spans="1:35" ht="15.75" customHeight="1" x14ac:dyDescent="0.4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</row>
    <row r="582" spans="1:35" ht="15.75" customHeight="1" x14ac:dyDescent="0.4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</row>
    <row r="583" spans="1:35" ht="15.75" customHeight="1" x14ac:dyDescent="0.4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</row>
    <row r="584" spans="1:35" ht="15.75" customHeight="1" x14ac:dyDescent="0.4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</row>
    <row r="585" spans="1:35" ht="15.75" customHeight="1" x14ac:dyDescent="0.4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</row>
    <row r="586" spans="1:35" ht="15.75" customHeight="1" x14ac:dyDescent="0.4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</row>
    <row r="587" spans="1:35" ht="15.75" customHeight="1" x14ac:dyDescent="0.4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</row>
    <row r="588" spans="1:35" ht="15.75" customHeight="1" x14ac:dyDescent="0.4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</row>
    <row r="589" spans="1:35" ht="15.75" customHeight="1" x14ac:dyDescent="0.4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</row>
    <row r="590" spans="1:35" ht="15.75" customHeight="1" x14ac:dyDescent="0.4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</row>
    <row r="591" spans="1:35" ht="15.75" customHeight="1" x14ac:dyDescent="0.4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</row>
    <row r="592" spans="1:35" ht="15.75" customHeight="1" x14ac:dyDescent="0.4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</row>
    <row r="593" spans="1:35" ht="15.75" customHeight="1" x14ac:dyDescent="0.4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</row>
    <row r="594" spans="1:35" ht="15.75" customHeight="1" x14ac:dyDescent="0.4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</row>
    <row r="595" spans="1:35" ht="15.75" customHeight="1" x14ac:dyDescent="0.4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</row>
    <row r="596" spans="1:35" ht="15.75" customHeight="1" x14ac:dyDescent="0.4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</row>
    <row r="597" spans="1:35" ht="15.75" customHeight="1" x14ac:dyDescent="0.4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</row>
    <row r="598" spans="1:35" ht="15.75" customHeight="1" x14ac:dyDescent="0.4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</row>
    <row r="599" spans="1:35" ht="15.75" customHeight="1" x14ac:dyDescent="0.4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</row>
    <row r="600" spans="1:35" ht="15.75" customHeight="1" x14ac:dyDescent="0.4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</row>
    <row r="601" spans="1:35" ht="15.75" customHeight="1" x14ac:dyDescent="0.4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</row>
    <row r="602" spans="1:35" ht="15.75" customHeight="1" x14ac:dyDescent="0.4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</row>
    <row r="603" spans="1:35" ht="15.75" customHeight="1" x14ac:dyDescent="0.4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</row>
    <row r="604" spans="1:35" ht="15.75" customHeight="1" x14ac:dyDescent="0.4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</row>
    <row r="605" spans="1:35" ht="15.75" customHeight="1" x14ac:dyDescent="0.4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</row>
    <row r="606" spans="1:35" ht="15.75" customHeight="1" x14ac:dyDescent="0.4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</row>
    <row r="607" spans="1:35" ht="15.75" customHeight="1" x14ac:dyDescent="0.4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</row>
    <row r="608" spans="1:35" ht="15.75" customHeight="1" x14ac:dyDescent="0.4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</row>
    <row r="609" spans="1:35" ht="15.75" customHeight="1" x14ac:dyDescent="0.4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</row>
    <row r="610" spans="1:35" ht="15.75" customHeight="1" x14ac:dyDescent="0.4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</row>
    <row r="611" spans="1:35" ht="15.75" customHeight="1" x14ac:dyDescent="0.4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</row>
    <row r="612" spans="1:35" ht="15.75" customHeight="1" x14ac:dyDescent="0.4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</row>
    <row r="613" spans="1:35" ht="15.75" customHeight="1" x14ac:dyDescent="0.4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</row>
    <row r="614" spans="1:35" ht="15.75" customHeight="1" x14ac:dyDescent="0.4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</row>
    <row r="615" spans="1:35" ht="15.75" customHeight="1" x14ac:dyDescent="0.4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</row>
    <row r="616" spans="1:35" ht="15.75" customHeight="1" x14ac:dyDescent="0.4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</row>
    <row r="617" spans="1:35" ht="15.75" customHeight="1" x14ac:dyDescent="0.4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</row>
    <row r="618" spans="1:35" ht="15.75" customHeight="1" x14ac:dyDescent="0.4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</row>
    <row r="619" spans="1:35" ht="15.75" customHeight="1" x14ac:dyDescent="0.4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</row>
    <row r="620" spans="1:35" ht="15.75" customHeight="1" x14ac:dyDescent="0.4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</row>
    <row r="621" spans="1:35" ht="15.75" customHeight="1" x14ac:dyDescent="0.4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</row>
    <row r="622" spans="1:35" ht="15.75" customHeight="1" x14ac:dyDescent="0.4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</row>
    <row r="623" spans="1:35" ht="15.75" customHeight="1" x14ac:dyDescent="0.4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</row>
    <row r="624" spans="1:35" ht="15.75" customHeight="1" x14ac:dyDescent="0.4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</row>
    <row r="625" spans="1:35" ht="15.75" customHeight="1" x14ac:dyDescent="0.4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</row>
    <row r="626" spans="1:35" ht="15.75" customHeight="1" x14ac:dyDescent="0.4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</row>
    <row r="627" spans="1:35" ht="15.75" customHeight="1" x14ac:dyDescent="0.4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</row>
    <row r="628" spans="1:35" ht="15.75" customHeight="1" x14ac:dyDescent="0.4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</row>
    <row r="629" spans="1:35" ht="15.75" customHeight="1" x14ac:dyDescent="0.4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</row>
    <row r="630" spans="1:35" ht="15.75" customHeight="1" x14ac:dyDescent="0.4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</row>
    <row r="631" spans="1:35" ht="15.75" customHeight="1" x14ac:dyDescent="0.4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</row>
    <row r="632" spans="1:35" ht="15.75" customHeight="1" x14ac:dyDescent="0.4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</row>
    <row r="633" spans="1:35" ht="15.75" customHeight="1" x14ac:dyDescent="0.4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</row>
    <row r="634" spans="1:35" ht="15.75" customHeight="1" x14ac:dyDescent="0.4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</row>
    <row r="635" spans="1:35" ht="15.75" customHeight="1" x14ac:dyDescent="0.4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</row>
    <row r="636" spans="1:35" ht="15.75" customHeight="1" x14ac:dyDescent="0.4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</row>
    <row r="637" spans="1:35" ht="15.75" customHeight="1" x14ac:dyDescent="0.4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</row>
    <row r="638" spans="1:35" ht="15.75" customHeight="1" x14ac:dyDescent="0.4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</row>
    <row r="639" spans="1:35" ht="15.75" customHeight="1" x14ac:dyDescent="0.4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</row>
    <row r="640" spans="1:35" ht="15.75" customHeight="1" x14ac:dyDescent="0.4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</row>
    <row r="641" spans="1:35" ht="15.75" customHeight="1" x14ac:dyDescent="0.4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</row>
    <row r="642" spans="1:35" ht="15.75" customHeight="1" x14ac:dyDescent="0.4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</row>
    <row r="643" spans="1:35" ht="15.75" customHeight="1" x14ac:dyDescent="0.4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</row>
    <row r="644" spans="1:35" ht="15.75" customHeight="1" x14ac:dyDescent="0.4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</row>
    <row r="645" spans="1:35" ht="15.75" customHeight="1" x14ac:dyDescent="0.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</row>
    <row r="646" spans="1:35" ht="15.75" customHeight="1" x14ac:dyDescent="0.4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</row>
    <row r="647" spans="1:35" ht="15.75" customHeight="1" x14ac:dyDescent="0.4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</row>
    <row r="648" spans="1:35" ht="15.75" customHeight="1" x14ac:dyDescent="0.4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</row>
    <row r="649" spans="1:35" ht="15.75" customHeight="1" x14ac:dyDescent="0.4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</row>
    <row r="650" spans="1:35" ht="15.75" customHeight="1" x14ac:dyDescent="0.4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</row>
    <row r="651" spans="1:35" ht="15.75" customHeight="1" x14ac:dyDescent="0.4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</row>
    <row r="652" spans="1:35" ht="15.75" customHeight="1" x14ac:dyDescent="0.4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</row>
    <row r="653" spans="1:35" ht="15.75" customHeight="1" x14ac:dyDescent="0.4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</row>
    <row r="654" spans="1:35" ht="15.75" customHeight="1" x14ac:dyDescent="0.4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</row>
    <row r="655" spans="1:35" ht="15.75" customHeight="1" x14ac:dyDescent="0.4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</row>
    <row r="656" spans="1:35" ht="15.75" customHeight="1" x14ac:dyDescent="0.4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</row>
    <row r="657" spans="1:35" ht="15.75" customHeight="1" x14ac:dyDescent="0.4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</row>
    <row r="658" spans="1:35" ht="15.75" customHeight="1" x14ac:dyDescent="0.4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</row>
    <row r="659" spans="1:35" ht="15.75" customHeight="1" x14ac:dyDescent="0.4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</row>
    <row r="660" spans="1:35" ht="15.75" customHeight="1" x14ac:dyDescent="0.4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</row>
    <row r="661" spans="1:35" ht="15.75" customHeight="1" x14ac:dyDescent="0.4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</row>
    <row r="662" spans="1:35" ht="15.75" customHeight="1" x14ac:dyDescent="0.4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</row>
    <row r="663" spans="1:35" ht="15.75" customHeight="1" x14ac:dyDescent="0.4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</row>
    <row r="664" spans="1:35" ht="15.75" customHeight="1" x14ac:dyDescent="0.4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</row>
    <row r="665" spans="1:35" ht="15.75" customHeight="1" x14ac:dyDescent="0.4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</row>
    <row r="666" spans="1:35" ht="15.75" customHeight="1" x14ac:dyDescent="0.4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</row>
    <row r="667" spans="1:35" ht="15.75" customHeight="1" x14ac:dyDescent="0.4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</row>
    <row r="668" spans="1:35" ht="15.75" customHeight="1" x14ac:dyDescent="0.4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</row>
    <row r="669" spans="1:35" ht="15.75" customHeight="1" x14ac:dyDescent="0.4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</row>
    <row r="670" spans="1:35" ht="15.75" customHeight="1" x14ac:dyDescent="0.4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</row>
    <row r="671" spans="1:35" ht="15.75" customHeight="1" x14ac:dyDescent="0.4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</row>
    <row r="672" spans="1:35" ht="15.75" customHeight="1" x14ac:dyDescent="0.4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</row>
    <row r="673" spans="1:35" ht="15.75" customHeight="1" x14ac:dyDescent="0.4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</row>
    <row r="674" spans="1:35" ht="15.75" customHeight="1" x14ac:dyDescent="0.4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</row>
    <row r="675" spans="1:35" ht="15.75" customHeight="1" x14ac:dyDescent="0.4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</row>
    <row r="676" spans="1:35" ht="15.75" customHeight="1" x14ac:dyDescent="0.4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</row>
    <row r="677" spans="1:35" ht="15.75" customHeight="1" x14ac:dyDescent="0.4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</row>
    <row r="678" spans="1:35" ht="15.75" customHeight="1" x14ac:dyDescent="0.4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</row>
    <row r="679" spans="1:35" ht="15.75" customHeight="1" x14ac:dyDescent="0.4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</row>
    <row r="680" spans="1:35" ht="15.75" customHeight="1" x14ac:dyDescent="0.4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</row>
    <row r="681" spans="1:35" ht="15.75" customHeight="1" x14ac:dyDescent="0.4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</row>
    <row r="682" spans="1:35" ht="15.75" customHeight="1" x14ac:dyDescent="0.4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</row>
    <row r="683" spans="1:35" ht="15.75" customHeight="1" x14ac:dyDescent="0.4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</row>
    <row r="684" spans="1:35" ht="15.75" customHeight="1" x14ac:dyDescent="0.4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</row>
    <row r="685" spans="1:35" ht="15.75" customHeight="1" x14ac:dyDescent="0.4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</row>
    <row r="686" spans="1:35" ht="15.75" customHeight="1" x14ac:dyDescent="0.4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</row>
    <row r="687" spans="1:35" ht="15.75" customHeight="1" x14ac:dyDescent="0.4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</row>
    <row r="688" spans="1:35" ht="15.75" customHeight="1" x14ac:dyDescent="0.4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</row>
    <row r="689" spans="1:35" ht="15.75" customHeight="1" x14ac:dyDescent="0.4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</row>
    <row r="690" spans="1:35" ht="15.75" customHeight="1" x14ac:dyDescent="0.4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</row>
    <row r="691" spans="1:35" ht="15.75" customHeight="1" x14ac:dyDescent="0.4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</row>
    <row r="692" spans="1:35" ht="15.75" customHeight="1" x14ac:dyDescent="0.4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</row>
    <row r="693" spans="1:35" ht="15.75" customHeight="1" x14ac:dyDescent="0.4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</row>
    <row r="694" spans="1:35" ht="15.75" customHeight="1" x14ac:dyDescent="0.4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</row>
    <row r="695" spans="1:35" ht="15.75" customHeight="1" x14ac:dyDescent="0.4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</row>
    <row r="696" spans="1:35" ht="15.75" customHeight="1" x14ac:dyDescent="0.4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</row>
    <row r="697" spans="1:35" ht="15.75" customHeight="1" x14ac:dyDescent="0.4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</row>
    <row r="698" spans="1:35" ht="15.75" customHeight="1" x14ac:dyDescent="0.4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</row>
    <row r="699" spans="1:35" ht="15.75" customHeight="1" x14ac:dyDescent="0.4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</row>
    <row r="700" spans="1:35" ht="15.75" customHeight="1" x14ac:dyDescent="0.4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</row>
    <row r="701" spans="1:35" ht="15.75" customHeight="1" x14ac:dyDescent="0.4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</row>
    <row r="702" spans="1:35" ht="15.75" customHeight="1" x14ac:dyDescent="0.4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</row>
    <row r="703" spans="1:35" ht="15.75" customHeight="1" x14ac:dyDescent="0.4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</row>
    <row r="704" spans="1:35" ht="15.75" customHeight="1" x14ac:dyDescent="0.4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</row>
    <row r="705" spans="1:35" ht="15.75" customHeight="1" x14ac:dyDescent="0.4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</row>
    <row r="706" spans="1:35" ht="15.75" customHeight="1" x14ac:dyDescent="0.4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</row>
    <row r="707" spans="1:35" ht="15.75" customHeight="1" x14ac:dyDescent="0.4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</row>
    <row r="708" spans="1:35" ht="15.75" customHeight="1" x14ac:dyDescent="0.4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</row>
    <row r="709" spans="1:35" ht="15.75" customHeight="1" x14ac:dyDescent="0.4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</row>
    <row r="710" spans="1:35" ht="15.75" customHeight="1" x14ac:dyDescent="0.4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</row>
    <row r="711" spans="1:35" ht="15.75" customHeight="1" x14ac:dyDescent="0.4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</row>
    <row r="712" spans="1:35" ht="15.75" customHeight="1" x14ac:dyDescent="0.4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</row>
    <row r="713" spans="1:35" ht="15.75" customHeight="1" x14ac:dyDescent="0.4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</row>
    <row r="714" spans="1:35" ht="15.75" customHeight="1" x14ac:dyDescent="0.4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</row>
    <row r="715" spans="1:35" ht="15.75" customHeight="1" x14ac:dyDescent="0.4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</row>
    <row r="716" spans="1:35" ht="15.75" customHeight="1" x14ac:dyDescent="0.4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</row>
    <row r="717" spans="1:35" ht="15.75" customHeight="1" x14ac:dyDescent="0.4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</row>
    <row r="718" spans="1:35" ht="15.75" customHeight="1" x14ac:dyDescent="0.4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</row>
    <row r="719" spans="1:35" ht="15.75" customHeight="1" x14ac:dyDescent="0.4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</row>
    <row r="720" spans="1:35" ht="15.75" customHeight="1" x14ac:dyDescent="0.4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</row>
    <row r="721" spans="1:35" ht="15.75" customHeight="1" x14ac:dyDescent="0.4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</row>
    <row r="722" spans="1:35" ht="15.75" customHeight="1" x14ac:dyDescent="0.4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</row>
    <row r="723" spans="1:35" ht="15.75" customHeight="1" x14ac:dyDescent="0.4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</row>
    <row r="724" spans="1:35" ht="15.75" customHeight="1" x14ac:dyDescent="0.4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</row>
    <row r="725" spans="1:35" ht="15.75" customHeight="1" x14ac:dyDescent="0.4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</row>
    <row r="726" spans="1:35" ht="15.75" customHeight="1" x14ac:dyDescent="0.4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</row>
    <row r="727" spans="1:35" ht="15.75" customHeight="1" x14ac:dyDescent="0.4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</row>
    <row r="728" spans="1:35" ht="15.75" customHeight="1" x14ac:dyDescent="0.4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</row>
    <row r="729" spans="1:35" ht="15.75" customHeight="1" x14ac:dyDescent="0.4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</row>
    <row r="730" spans="1:35" ht="15.75" customHeight="1" x14ac:dyDescent="0.4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</row>
    <row r="731" spans="1:35" ht="15.75" customHeight="1" x14ac:dyDescent="0.4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</row>
    <row r="732" spans="1:35" ht="15.75" customHeight="1" x14ac:dyDescent="0.4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</row>
    <row r="733" spans="1:35" ht="15.75" customHeight="1" x14ac:dyDescent="0.4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</row>
    <row r="734" spans="1:35" ht="15.75" customHeight="1" x14ac:dyDescent="0.4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</row>
    <row r="735" spans="1:35" ht="15.75" customHeight="1" x14ac:dyDescent="0.4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</row>
    <row r="736" spans="1:35" ht="15.75" customHeight="1" x14ac:dyDescent="0.4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</row>
    <row r="737" spans="1:35" ht="15.75" customHeight="1" x14ac:dyDescent="0.4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</row>
    <row r="738" spans="1:35" ht="15.75" customHeight="1" x14ac:dyDescent="0.4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</row>
    <row r="739" spans="1:35" ht="15.75" customHeight="1" x14ac:dyDescent="0.4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</row>
    <row r="740" spans="1:35" ht="15.75" customHeight="1" x14ac:dyDescent="0.4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</row>
    <row r="741" spans="1:35" ht="15.75" customHeight="1" x14ac:dyDescent="0.4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</row>
    <row r="742" spans="1:35" ht="15.75" customHeight="1" x14ac:dyDescent="0.4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</row>
    <row r="743" spans="1:35" ht="15.75" customHeight="1" x14ac:dyDescent="0.4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</row>
    <row r="744" spans="1:35" ht="15.75" customHeight="1" x14ac:dyDescent="0.4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</row>
    <row r="745" spans="1:35" ht="15.75" customHeight="1" x14ac:dyDescent="0.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</row>
    <row r="746" spans="1:35" ht="15.75" customHeight="1" x14ac:dyDescent="0.4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</row>
    <row r="747" spans="1:35" ht="15.75" customHeight="1" x14ac:dyDescent="0.4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</row>
    <row r="748" spans="1:35" ht="15.75" customHeight="1" x14ac:dyDescent="0.4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</row>
    <row r="749" spans="1:35" ht="15.75" customHeight="1" x14ac:dyDescent="0.4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</row>
    <row r="750" spans="1:35" ht="15.75" customHeight="1" x14ac:dyDescent="0.4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</row>
    <row r="751" spans="1:35" ht="15.75" customHeight="1" x14ac:dyDescent="0.4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</row>
    <row r="752" spans="1:35" ht="15.75" customHeight="1" x14ac:dyDescent="0.4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</row>
    <row r="753" spans="1:35" ht="15.75" customHeight="1" x14ac:dyDescent="0.4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</row>
    <row r="754" spans="1:35" ht="15.75" customHeight="1" x14ac:dyDescent="0.4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</row>
    <row r="755" spans="1:35" ht="15.75" customHeight="1" x14ac:dyDescent="0.4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</row>
    <row r="756" spans="1:35" ht="15.75" customHeight="1" x14ac:dyDescent="0.4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</row>
    <row r="757" spans="1:35" ht="15.75" customHeight="1" x14ac:dyDescent="0.4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</row>
    <row r="758" spans="1:35" ht="15.75" customHeight="1" x14ac:dyDescent="0.4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</row>
    <row r="759" spans="1:35" ht="15.75" customHeight="1" x14ac:dyDescent="0.4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</row>
    <row r="760" spans="1:35" ht="15.75" customHeight="1" x14ac:dyDescent="0.4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</row>
    <row r="761" spans="1:35" ht="15.75" customHeight="1" x14ac:dyDescent="0.4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</row>
    <row r="762" spans="1:35" ht="15.75" customHeight="1" x14ac:dyDescent="0.4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</row>
    <row r="763" spans="1:35" ht="15.75" customHeight="1" x14ac:dyDescent="0.4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</row>
    <row r="764" spans="1:35" ht="15.75" customHeight="1" x14ac:dyDescent="0.4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</row>
    <row r="765" spans="1:35" ht="15.75" customHeight="1" x14ac:dyDescent="0.4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</row>
    <row r="766" spans="1:35" ht="15.75" customHeight="1" x14ac:dyDescent="0.4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</row>
    <row r="767" spans="1:35" ht="15.75" customHeight="1" x14ac:dyDescent="0.4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</row>
    <row r="768" spans="1:35" ht="15.75" customHeight="1" x14ac:dyDescent="0.4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</row>
    <row r="769" spans="1:35" ht="15.75" customHeight="1" x14ac:dyDescent="0.4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</row>
    <row r="770" spans="1:35" ht="15.75" customHeight="1" x14ac:dyDescent="0.4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</row>
    <row r="771" spans="1:35" ht="15.75" customHeight="1" x14ac:dyDescent="0.4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</row>
    <row r="772" spans="1:35" ht="15.75" customHeight="1" x14ac:dyDescent="0.4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</row>
    <row r="773" spans="1:35" ht="15.75" customHeight="1" x14ac:dyDescent="0.4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</row>
    <row r="774" spans="1:35" ht="15.75" customHeight="1" x14ac:dyDescent="0.4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</row>
    <row r="775" spans="1:35" ht="15.75" customHeight="1" x14ac:dyDescent="0.4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</row>
    <row r="776" spans="1:35" ht="15.75" customHeight="1" x14ac:dyDescent="0.4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</row>
    <row r="777" spans="1:35" ht="15.75" customHeight="1" x14ac:dyDescent="0.4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</row>
    <row r="778" spans="1:35" ht="15.75" customHeight="1" x14ac:dyDescent="0.4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</row>
    <row r="779" spans="1:35" ht="15.75" customHeight="1" x14ac:dyDescent="0.4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</row>
    <row r="780" spans="1:35" ht="15.75" customHeight="1" x14ac:dyDescent="0.4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</row>
    <row r="781" spans="1:35" ht="15.75" customHeight="1" x14ac:dyDescent="0.4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</row>
    <row r="782" spans="1:35" ht="15.75" customHeight="1" x14ac:dyDescent="0.4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</row>
    <row r="783" spans="1:35" ht="15.75" customHeight="1" x14ac:dyDescent="0.4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</row>
    <row r="784" spans="1:35" ht="15.75" customHeight="1" x14ac:dyDescent="0.4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</row>
    <row r="785" spans="1:35" ht="15.75" customHeight="1" x14ac:dyDescent="0.4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</row>
    <row r="786" spans="1:35" ht="15.75" customHeight="1" x14ac:dyDescent="0.4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</row>
    <row r="787" spans="1:35" ht="15.75" customHeight="1" x14ac:dyDescent="0.4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</row>
    <row r="788" spans="1:35" ht="15.75" customHeight="1" x14ac:dyDescent="0.4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</row>
    <row r="789" spans="1:35" ht="15.75" customHeight="1" x14ac:dyDescent="0.4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</row>
    <row r="790" spans="1:35" ht="15.75" customHeight="1" x14ac:dyDescent="0.4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</row>
    <row r="791" spans="1:35" ht="15.75" customHeight="1" x14ac:dyDescent="0.4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</row>
    <row r="792" spans="1:35" ht="15.75" customHeight="1" x14ac:dyDescent="0.4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</row>
    <row r="793" spans="1:35" ht="15.75" customHeight="1" x14ac:dyDescent="0.4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</row>
    <row r="794" spans="1:35" ht="15.75" customHeight="1" x14ac:dyDescent="0.4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</row>
    <row r="795" spans="1:35" ht="15.75" customHeight="1" x14ac:dyDescent="0.4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</row>
    <row r="796" spans="1:35" ht="15.75" customHeight="1" x14ac:dyDescent="0.4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</row>
    <row r="797" spans="1:35" ht="15.75" customHeight="1" x14ac:dyDescent="0.4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</row>
    <row r="798" spans="1:35" ht="15.75" customHeight="1" x14ac:dyDescent="0.4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</row>
    <row r="799" spans="1:35" ht="15.75" customHeight="1" x14ac:dyDescent="0.4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</row>
    <row r="800" spans="1:35" ht="15.75" customHeight="1" x14ac:dyDescent="0.4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</row>
    <row r="801" spans="1:35" ht="15.75" customHeight="1" x14ac:dyDescent="0.4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</row>
    <row r="802" spans="1:35" ht="15.75" customHeight="1" x14ac:dyDescent="0.4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</row>
    <row r="803" spans="1:35" ht="15.75" customHeight="1" x14ac:dyDescent="0.4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</row>
    <row r="804" spans="1:35" ht="15.75" customHeight="1" x14ac:dyDescent="0.4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</row>
    <row r="805" spans="1:35" ht="15.75" customHeight="1" x14ac:dyDescent="0.4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</row>
    <row r="806" spans="1:35" ht="15.75" customHeight="1" x14ac:dyDescent="0.4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</row>
    <row r="807" spans="1:35" ht="15.75" customHeight="1" x14ac:dyDescent="0.4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</row>
    <row r="808" spans="1:35" ht="15.75" customHeight="1" x14ac:dyDescent="0.4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</row>
    <row r="809" spans="1:35" ht="15.75" customHeight="1" x14ac:dyDescent="0.4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</row>
    <row r="810" spans="1:35" ht="15.75" customHeight="1" x14ac:dyDescent="0.4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</row>
    <row r="811" spans="1:35" ht="15.75" customHeight="1" x14ac:dyDescent="0.4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</row>
    <row r="812" spans="1:35" ht="15.75" customHeight="1" x14ac:dyDescent="0.4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</row>
    <row r="813" spans="1:35" ht="15.75" customHeight="1" x14ac:dyDescent="0.4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</row>
    <row r="814" spans="1:35" ht="15.75" customHeight="1" x14ac:dyDescent="0.4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</row>
    <row r="815" spans="1:35" ht="15.75" customHeight="1" x14ac:dyDescent="0.4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</row>
    <row r="816" spans="1:35" ht="15.75" customHeight="1" x14ac:dyDescent="0.4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</row>
    <row r="817" spans="1:35" ht="15.75" customHeight="1" x14ac:dyDescent="0.4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</row>
    <row r="818" spans="1:35" ht="15.75" customHeight="1" x14ac:dyDescent="0.4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</row>
    <row r="819" spans="1:35" ht="15.75" customHeight="1" x14ac:dyDescent="0.4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</row>
    <row r="820" spans="1:35" ht="15.75" customHeight="1" x14ac:dyDescent="0.4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</row>
    <row r="821" spans="1:35" ht="15.75" customHeight="1" x14ac:dyDescent="0.4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</row>
    <row r="822" spans="1:35" ht="15.75" customHeight="1" x14ac:dyDescent="0.4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</row>
    <row r="823" spans="1:35" ht="15.75" customHeight="1" x14ac:dyDescent="0.4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</row>
    <row r="824" spans="1:35" ht="15.75" customHeight="1" x14ac:dyDescent="0.4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</row>
    <row r="825" spans="1:35" ht="15.75" customHeight="1" x14ac:dyDescent="0.4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</row>
    <row r="826" spans="1:35" ht="15.75" customHeight="1" x14ac:dyDescent="0.4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</row>
    <row r="827" spans="1:35" ht="15.75" customHeight="1" x14ac:dyDescent="0.4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</row>
    <row r="828" spans="1:35" ht="15.75" customHeight="1" x14ac:dyDescent="0.4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</row>
    <row r="829" spans="1:35" ht="15.75" customHeight="1" x14ac:dyDescent="0.4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</row>
    <row r="830" spans="1:35" ht="15.75" customHeight="1" x14ac:dyDescent="0.4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</row>
    <row r="831" spans="1:35" ht="15.75" customHeight="1" x14ac:dyDescent="0.4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</row>
    <row r="832" spans="1:35" ht="15.75" customHeight="1" x14ac:dyDescent="0.4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</row>
    <row r="833" spans="1:35" ht="15.75" customHeight="1" x14ac:dyDescent="0.4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</row>
    <row r="834" spans="1:35" ht="15.75" customHeight="1" x14ac:dyDescent="0.4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</row>
    <row r="835" spans="1:35" ht="15.75" customHeight="1" x14ac:dyDescent="0.4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</row>
    <row r="836" spans="1:35" ht="15.75" customHeight="1" x14ac:dyDescent="0.4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</row>
    <row r="837" spans="1:35" ht="15.75" customHeight="1" x14ac:dyDescent="0.4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</row>
    <row r="838" spans="1:35" ht="15.75" customHeight="1" x14ac:dyDescent="0.4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</row>
    <row r="839" spans="1:35" ht="15.75" customHeight="1" x14ac:dyDescent="0.4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</row>
    <row r="840" spans="1:35" ht="15.75" customHeight="1" x14ac:dyDescent="0.4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</row>
    <row r="841" spans="1:35" ht="15.75" customHeight="1" x14ac:dyDescent="0.4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</row>
    <row r="842" spans="1:35" ht="15.75" customHeight="1" x14ac:dyDescent="0.4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</row>
    <row r="843" spans="1:35" ht="15.75" customHeight="1" x14ac:dyDescent="0.4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</row>
    <row r="844" spans="1:35" ht="15.75" customHeight="1" x14ac:dyDescent="0.4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</row>
    <row r="845" spans="1:35" ht="15.75" customHeight="1" x14ac:dyDescent="0.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</row>
    <row r="846" spans="1:35" ht="15.75" customHeight="1" x14ac:dyDescent="0.4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</row>
    <row r="847" spans="1:35" ht="15.75" customHeight="1" x14ac:dyDescent="0.4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</row>
    <row r="848" spans="1:35" ht="15.75" customHeight="1" x14ac:dyDescent="0.4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</row>
    <row r="849" spans="1:35" ht="15.75" customHeight="1" x14ac:dyDescent="0.4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</row>
    <row r="850" spans="1:35" ht="15.75" customHeight="1" x14ac:dyDescent="0.4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</row>
    <row r="851" spans="1:35" ht="15.75" customHeight="1" x14ac:dyDescent="0.4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</row>
    <row r="852" spans="1:35" ht="15.75" customHeight="1" x14ac:dyDescent="0.4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</row>
    <row r="853" spans="1:35" ht="15.75" customHeight="1" x14ac:dyDescent="0.4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</row>
    <row r="854" spans="1:35" ht="15.75" customHeight="1" x14ac:dyDescent="0.4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</row>
    <row r="855" spans="1:35" ht="15.75" customHeight="1" x14ac:dyDescent="0.4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</row>
    <row r="856" spans="1:35" ht="15.75" customHeight="1" x14ac:dyDescent="0.4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</row>
    <row r="857" spans="1:35" ht="15.75" customHeight="1" x14ac:dyDescent="0.4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</row>
    <row r="858" spans="1:35" ht="15.75" customHeight="1" x14ac:dyDescent="0.4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</row>
    <row r="859" spans="1:35" ht="15.75" customHeight="1" x14ac:dyDescent="0.4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</row>
    <row r="860" spans="1:35" ht="15.75" customHeight="1" x14ac:dyDescent="0.4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</row>
    <row r="861" spans="1:35" ht="15.75" customHeight="1" x14ac:dyDescent="0.4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</row>
    <row r="862" spans="1:35" ht="15.75" customHeight="1" x14ac:dyDescent="0.4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</row>
    <row r="863" spans="1:35" ht="15.75" customHeight="1" x14ac:dyDescent="0.4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</row>
    <row r="864" spans="1:35" ht="15.75" customHeight="1" x14ac:dyDescent="0.4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</row>
    <row r="865" spans="1:35" ht="15.75" customHeight="1" x14ac:dyDescent="0.4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</row>
    <row r="866" spans="1:35" ht="15.75" customHeight="1" x14ac:dyDescent="0.4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</row>
    <row r="867" spans="1:35" ht="15.75" customHeight="1" x14ac:dyDescent="0.4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</row>
    <row r="868" spans="1:35" ht="15.75" customHeight="1" x14ac:dyDescent="0.4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</row>
    <row r="869" spans="1:35" ht="15.75" customHeight="1" x14ac:dyDescent="0.4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</row>
    <row r="870" spans="1:35" ht="15.75" customHeight="1" x14ac:dyDescent="0.4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</row>
    <row r="871" spans="1:35" ht="15.75" customHeight="1" x14ac:dyDescent="0.4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</row>
    <row r="872" spans="1:35" ht="15.75" customHeight="1" x14ac:dyDescent="0.4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</row>
    <row r="873" spans="1:35" ht="15.75" customHeight="1" x14ac:dyDescent="0.4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</row>
    <row r="874" spans="1:35" ht="15.75" customHeight="1" x14ac:dyDescent="0.4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</row>
    <row r="875" spans="1:35" ht="15.75" customHeight="1" x14ac:dyDescent="0.4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</row>
    <row r="876" spans="1:35" ht="15.75" customHeight="1" x14ac:dyDescent="0.4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</row>
    <row r="877" spans="1:35" ht="15.75" customHeight="1" x14ac:dyDescent="0.4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</row>
    <row r="878" spans="1:35" ht="15.75" customHeight="1" x14ac:dyDescent="0.4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</row>
    <row r="879" spans="1:35" ht="15.75" customHeight="1" x14ac:dyDescent="0.4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</row>
    <row r="880" spans="1:35" ht="15.75" customHeight="1" x14ac:dyDescent="0.4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</row>
    <row r="881" spans="1:35" ht="15.75" customHeight="1" x14ac:dyDescent="0.4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</row>
    <row r="882" spans="1:35" ht="15.75" customHeight="1" x14ac:dyDescent="0.4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</row>
    <row r="883" spans="1:35" ht="15.75" customHeight="1" x14ac:dyDescent="0.4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</row>
    <row r="884" spans="1:35" ht="15.75" customHeight="1" x14ac:dyDescent="0.4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</row>
    <row r="885" spans="1:35" ht="15.75" customHeight="1" x14ac:dyDescent="0.4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</row>
    <row r="886" spans="1:35" ht="15.75" customHeight="1" x14ac:dyDescent="0.4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</row>
    <row r="887" spans="1:35" ht="15.75" customHeight="1" x14ac:dyDescent="0.4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</row>
    <row r="888" spans="1:35" ht="15.75" customHeight="1" x14ac:dyDescent="0.4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</row>
    <row r="889" spans="1:35" ht="15.75" customHeight="1" x14ac:dyDescent="0.4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</row>
    <row r="890" spans="1:35" ht="15.75" customHeight="1" x14ac:dyDescent="0.4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</row>
    <row r="891" spans="1:35" ht="15.75" customHeight="1" x14ac:dyDescent="0.4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</row>
    <row r="892" spans="1:35" ht="15.75" customHeight="1" x14ac:dyDescent="0.4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</row>
    <row r="893" spans="1:35" ht="15.75" customHeight="1" x14ac:dyDescent="0.4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</row>
    <row r="894" spans="1:35" ht="15.75" customHeight="1" x14ac:dyDescent="0.4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</row>
    <row r="895" spans="1:35" ht="15.75" customHeight="1" x14ac:dyDescent="0.4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</row>
    <row r="896" spans="1:35" ht="15.75" customHeight="1" x14ac:dyDescent="0.4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</row>
    <row r="897" spans="1:35" ht="15.75" customHeight="1" x14ac:dyDescent="0.4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</row>
    <row r="898" spans="1:35" ht="15.75" customHeight="1" x14ac:dyDescent="0.4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</row>
    <row r="899" spans="1:35" ht="15.75" customHeight="1" x14ac:dyDescent="0.4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</row>
    <row r="900" spans="1:35" ht="15.75" customHeight="1" x14ac:dyDescent="0.4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</row>
    <row r="901" spans="1:35" ht="15.75" customHeight="1" x14ac:dyDescent="0.4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</row>
    <row r="902" spans="1:35" ht="15.75" customHeight="1" x14ac:dyDescent="0.4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</row>
    <row r="903" spans="1:35" ht="15.75" customHeight="1" x14ac:dyDescent="0.4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</row>
    <row r="904" spans="1:35" ht="15.75" customHeight="1" x14ac:dyDescent="0.4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</row>
    <row r="905" spans="1:35" ht="15.75" customHeight="1" x14ac:dyDescent="0.4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</row>
    <row r="906" spans="1:35" ht="15.75" customHeight="1" x14ac:dyDescent="0.4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</row>
    <row r="907" spans="1:35" ht="15.75" customHeight="1" x14ac:dyDescent="0.4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</row>
    <row r="908" spans="1:35" ht="15.75" customHeight="1" x14ac:dyDescent="0.4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</row>
    <row r="909" spans="1:35" ht="15.75" customHeight="1" x14ac:dyDescent="0.4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</row>
    <row r="910" spans="1:35" ht="15.75" customHeight="1" x14ac:dyDescent="0.4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</row>
    <row r="911" spans="1:35" ht="15.75" customHeight="1" x14ac:dyDescent="0.4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</row>
    <row r="912" spans="1:35" ht="15.75" customHeight="1" x14ac:dyDescent="0.4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</row>
    <row r="913" spans="1:35" ht="15.75" customHeight="1" x14ac:dyDescent="0.4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</row>
    <row r="914" spans="1:35" ht="15.75" customHeight="1" x14ac:dyDescent="0.4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</row>
    <row r="915" spans="1:35" ht="15.75" customHeight="1" x14ac:dyDescent="0.4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</row>
    <row r="916" spans="1:35" ht="15.75" customHeight="1" x14ac:dyDescent="0.4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</row>
    <row r="917" spans="1:35" ht="15.75" customHeight="1" x14ac:dyDescent="0.4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</row>
    <row r="918" spans="1:35" ht="15.75" customHeight="1" x14ac:dyDescent="0.4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</row>
    <row r="919" spans="1:35" ht="15.75" customHeight="1" x14ac:dyDescent="0.4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</row>
    <row r="920" spans="1:35" ht="15.75" customHeight="1" x14ac:dyDescent="0.4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</row>
    <row r="921" spans="1:35" ht="15.75" customHeight="1" x14ac:dyDescent="0.4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</row>
    <row r="922" spans="1:35" ht="15.75" customHeight="1" x14ac:dyDescent="0.4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</row>
    <row r="923" spans="1:35" ht="15.75" customHeight="1" x14ac:dyDescent="0.4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</row>
    <row r="924" spans="1:35" ht="15.75" customHeight="1" x14ac:dyDescent="0.4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</row>
    <row r="925" spans="1:35" ht="15.75" customHeight="1" x14ac:dyDescent="0.4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</row>
    <row r="926" spans="1:35" ht="15.75" customHeight="1" x14ac:dyDescent="0.4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</row>
    <row r="927" spans="1:35" ht="15.75" customHeight="1" x14ac:dyDescent="0.4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</row>
    <row r="928" spans="1:35" ht="15.75" customHeight="1" x14ac:dyDescent="0.4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</row>
    <row r="929" spans="1:35" ht="15.75" customHeight="1" x14ac:dyDescent="0.4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</row>
    <row r="930" spans="1:35" ht="15.75" customHeight="1" x14ac:dyDescent="0.4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</row>
    <row r="931" spans="1:35" ht="15.75" customHeight="1" x14ac:dyDescent="0.4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</row>
    <row r="932" spans="1:35" ht="15.75" customHeight="1" x14ac:dyDescent="0.4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</row>
    <row r="933" spans="1:35" ht="15.75" customHeight="1" x14ac:dyDescent="0.4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</row>
    <row r="934" spans="1:35" ht="15.75" customHeight="1" x14ac:dyDescent="0.4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</row>
    <row r="935" spans="1:35" ht="15.75" customHeight="1" x14ac:dyDescent="0.4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</row>
    <row r="936" spans="1:35" ht="15.75" customHeight="1" x14ac:dyDescent="0.4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</row>
    <row r="937" spans="1:35" ht="15.75" customHeight="1" x14ac:dyDescent="0.4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</row>
    <row r="938" spans="1:35" ht="15.75" customHeight="1" x14ac:dyDescent="0.4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</row>
    <row r="939" spans="1:35" ht="15.75" customHeight="1" x14ac:dyDescent="0.4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</row>
    <row r="940" spans="1:35" ht="15.75" customHeight="1" x14ac:dyDescent="0.4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</row>
    <row r="941" spans="1:35" ht="15.75" customHeight="1" x14ac:dyDescent="0.4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</row>
    <row r="942" spans="1:35" ht="15.75" customHeight="1" x14ac:dyDescent="0.4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</row>
    <row r="943" spans="1:35" ht="15.75" customHeight="1" x14ac:dyDescent="0.4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</row>
    <row r="944" spans="1:35" ht="15.75" customHeight="1" x14ac:dyDescent="0.4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</row>
    <row r="945" spans="1:35" ht="15.75" customHeight="1" x14ac:dyDescent="0.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</row>
    <row r="946" spans="1:35" ht="15.75" customHeight="1" x14ac:dyDescent="0.4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</row>
    <row r="947" spans="1:35" ht="15.75" customHeight="1" x14ac:dyDescent="0.4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</row>
    <row r="948" spans="1:35" ht="15.75" customHeight="1" x14ac:dyDescent="0.4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</row>
    <row r="949" spans="1:35" ht="15.75" customHeight="1" x14ac:dyDescent="0.4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</row>
    <row r="950" spans="1:35" ht="15.75" customHeight="1" x14ac:dyDescent="0.4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</row>
    <row r="951" spans="1:35" ht="15.75" customHeight="1" x14ac:dyDescent="0.4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</row>
    <row r="952" spans="1:35" ht="15.75" customHeight="1" x14ac:dyDescent="0.4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</row>
    <row r="953" spans="1:35" ht="15.75" customHeight="1" x14ac:dyDescent="0.4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</row>
    <row r="954" spans="1:35" ht="15.75" customHeight="1" x14ac:dyDescent="0.4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</row>
    <row r="955" spans="1:35" ht="15.75" customHeight="1" x14ac:dyDescent="0.4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</row>
    <row r="956" spans="1:35" ht="15.75" customHeight="1" x14ac:dyDescent="0.4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</row>
    <row r="957" spans="1:35" ht="15.75" customHeight="1" x14ac:dyDescent="0.4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</row>
    <row r="958" spans="1:35" ht="15.75" customHeight="1" x14ac:dyDescent="0.4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</row>
    <row r="959" spans="1:35" ht="15.75" customHeight="1" x14ac:dyDescent="0.4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</row>
    <row r="960" spans="1:35" ht="15.75" customHeight="1" x14ac:dyDescent="0.4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</row>
    <row r="961" spans="1:35" ht="15.75" customHeight="1" x14ac:dyDescent="0.4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</row>
    <row r="962" spans="1:35" ht="15.75" customHeight="1" x14ac:dyDescent="0.4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</row>
    <row r="963" spans="1:35" ht="15.75" customHeight="1" x14ac:dyDescent="0.4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</row>
    <row r="964" spans="1:35" ht="15.75" customHeight="1" x14ac:dyDescent="0.4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</row>
    <row r="965" spans="1:35" ht="15.75" customHeight="1" x14ac:dyDescent="0.4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</row>
    <row r="966" spans="1:35" ht="15.75" customHeight="1" x14ac:dyDescent="0.4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</row>
    <row r="967" spans="1:35" ht="15.75" customHeight="1" x14ac:dyDescent="0.4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</row>
    <row r="968" spans="1:35" ht="15.75" customHeight="1" x14ac:dyDescent="0.4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</row>
    <row r="969" spans="1:35" ht="15.75" customHeight="1" x14ac:dyDescent="0.4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</row>
    <row r="970" spans="1:35" ht="15.75" customHeight="1" x14ac:dyDescent="0.4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</row>
    <row r="971" spans="1:35" ht="15.75" customHeight="1" x14ac:dyDescent="0.4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</row>
    <row r="972" spans="1:35" ht="15.75" customHeight="1" x14ac:dyDescent="0.4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</row>
    <row r="973" spans="1:35" ht="15.75" customHeight="1" x14ac:dyDescent="0.4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</row>
    <row r="974" spans="1:35" ht="15.75" customHeight="1" x14ac:dyDescent="0.4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</row>
    <row r="975" spans="1:35" ht="15.75" customHeight="1" x14ac:dyDescent="0.4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</row>
    <row r="976" spans="1:35" ht="15.75" customHeight="1" x14ac:dyDescent="0.4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</row>
    <row r="977" spans="1:35" ht="15.75" customHeight="1" x14ac:dyDescent="0.4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</row>
    <row r="978" spans="1:35" ht="15.75" customHeight="1" x14ac:dyDescent="0.4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</row>
    <row r="979" spans="1:35" ht="15.75" customHeight="1" x14ac:dyDescent="0.4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</row>
    <row r="980" spans="1:35" ht="15.75" customHeight="1" x14ac:dyDescent="0.4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</row>
    <row r="981" spans="1:35" ht="15.75" customHeight="1" x14ac:dyDescent="0.4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</row>
    <row r="982" spans="1:35" ht="15.75" customHeight="1" x14ac:dyDescent="0.4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</row>
    <row r="983" spans="1:35" ht="15.75" customHeight="1" x14ac:dyDescent="0.4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</row>
    <row r="984" spans="1:35" ht="15.75" customHeight="1" x14ac:dyDescent="0.4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</row>
    <row r="985" spans="1:35" ht="15.75" customHeight="1" x14ac:dyDescent="0.4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</row>
    <row r="986" spans="1:35" ht="15.75" customHeight="1" x14ac:dyDescent="0.4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</row>
    <row r="987" spans="1:35" ht="15.75" customHeight="1" x14ac:dyDescent="0.4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</row>
    <row r="988" spans="1:35" ht="15.75" customHeight="1" x14ac:dyDescent="0.4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</row>
    <row r="989" spans="1:35" ht="15.75" customHeight="1" x14ac:dyDescent="0.4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</row>
    <row r="990" spans="1:35" ht="15.75" customHeight="1" x14ac:dyDescent="0.4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</row>
    <row r="991" spans="1:35" ht="15.75" customHeight="1" x14ac:dyDescent="0.4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</row>
    <row r="992" spans="1:35" ht="15.75" customHeight="1" x14ac:dyDescent="0.4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</row>
    <row r="993" spans="1:35" ht="15.75" customHeight="1" x14ac:dyDescent="0.4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</row>
    <row r="994" spans="1:35" ht="15.75" customHeight="1" x14ac:dyDescent="0.4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</row>
    <row r="995" spans="1:35" ht="15.75" customHeight="1" x14ac:dyDescent="0.4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</row>
    <row r="996" spans="1:35" ht="15.75" customHeight="1" x14ac:dyDescent="0.4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</row>
    <row r="997" spans="1:35" ht="15.75" customHeight="1" x14ac:dyDescent="0.4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</row>
    <row r="998" spans="1:35" ht="15.75" customHeight="1" x14ac:dyDescent="0.4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</row>
    <row r="999" spans="1:35" ht="15.75" customHeight="1" x14ac:dyDescent="0.4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</row>
    <row r="1000" spans="1:35" ht="15.75" customHeight="1" x14ac:dyDescent="0.4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I1000"/>
  <sheetViews>
    <sheetView workbookViewId="0"/>
  </sheetViews>
  <sheetFormatPr defaultColWidth="12.625" defaultRowHeight="15" customHeight="1" x14ac:dyDescent="0.35"/>
  <cols>
    <col min="1" max="1" width="21.375" customWidth="1"/>
    <col min="2" max="35" width="8" customWidth="1"/>
  </cols>
  <sheetData>
    <row r="1" spans="1:35" ht="42.75" x14ac:dyDescent="0.45">
      <c r="A1" s="93" t="s">
        <v>648</v>
      </c>
      <c r="B1" s="2">
        <f>Data!I7</f>
        <v>2017</v>
      </c>
      <c r="C1" s="2">
        <f>Data!J7</f>
        <v>2018</v>
      </c>
      <c r="D1" s="2">
        <f>Data!K7</f>
        <v>2019</v>
      </c>
      <c r="E1" s="2">
        <f>Data!L7</f>
        <v>2020</v>
      </c>
      <c r="F1" s="2">
        <f>Data!M7</f>
        <v>2021</v>
      </c>
      <c r="G1" s="2">
        <f>Data!N7</f>
        <v>2022</v>
      </c>
      <c r="H1" s="2">
        <f>Data!O7</f>
        <v>2023</v>
      </c>
      <c r="I1" s="2">
        <f>Data!P7</f>
        <v>2024</v>
      </c>
      <c r="J1" s="2">
        <f>Data!Q7</f>
        <v>2025</v>
      </c>
      <c r="K1" s="2">
        <f>Data!R7</f>
        <v>2026</v>
      </c>
      <c r="L1" s="2">
        <f>Data!S7</f>
        <v>2027</v>
      </c>
      <c r="M1" s="2">
        <f>Data!T7</f>
        <v>2028</v>
      </c>
      <c r="N1" s="2">
        <f>Data!U7</f>
        <v>2029</v>
      </c>
      <c r="O1" s="2">
        <f>Data!V7</f>
        <v>2030</v>
      </c>
      <c r="P1" s="2">
        <f>Data!W7</f>
        <v>2031</v>
      </c>
      <c r="Q1" s="2">
        <f>Data!X7</f>
        <v>2032</v>
      </c>
      <c r="R1" s="2">
        <f>Data!Y7</f>
        <v>2033</v>
      </c>
      <c r="S1" s="2">
        <f>Data!Z7</f>
        <v>2034</v>
      </c>
      <c r="T1" s="2">
        <f>Data!AA7</f>
        <v>2035</v>
      </c>
      <c r="U1" s="2">
        <f>Data!AB7</f>
        <v>2036</v>
      </c>
      <c r="V1" s="2">
        <f>Data!AC7</f>
        <v>2037</v>
      </c>
      <c r="W1" s="2">
        <f>Data!AD7</f>
        <v>2038</v>
      </c>
      <c r="X1" s="2">
        <f>Data!AE7</f>
        <v>2039</v>
      </c>
      <c r="Y1" s="2">
        <f>Data!AF7</f>
        <v>2040</v>
      </c>
      <c r="Z1" s="2">
        <f>Data!AG7</f>
        <v>2041</v>
      </c>
      <c r="AA1" s="2">
        <f>Data!AH7</f>
        <v>2042</v>
      </c>
      <c r="AB1" s="2">
        <f>Data!AI7</f>
        <v>2043</v>
      </c>
      <c r="AC1" s="2">
        <f>Data!AJ7</f>
        <v>2044</v>
      </c>
      <c r="AD1" s="2">
        <f>Data!AK7</f>
        <v>2045</v>
      </c>
      <c r="AE1" s="2">
        <f>Data!AL7</f>
        <v>2046</v>
      </c>
      <c r="AF1" s="2">
        <f>Data!AM7</f>
        <v>2047</v>
      </c>
      <c r="AG1" s="2">
        <f>Data!AN7</f>
        <v>2048</v>
      </c>
      <c r="AH1" s="2">
        <f>Data!AO7</f>
        <v>2049</v>
      </c>
      <c r="AI1" s="2">
        <f>Data!AP7</f>
        <v>2050</v>
      </c>
    </row>
    <row r="2" spans="1:35" ht="14.25" x14ac:dyDescent="0.45">
      <c r="A2" s="2" t="s">
        <v>584</v>
      </c>
      <c r="B2" s="87">
        <f>Data!I29</f>
        <v>0</v>
      </c>
      <c r="C2" s="87">
        <f>Data!J29</f>
        <v>7.1373790619423422E-4</v>
      </c>
      <c r="D2" s="87">
        <f>Data!K29</f>
        <v>9.5975621256471949E-4</v>
      </c>
      <c r="E2" s="87">
        <f>Data!L29</f>
        <v>1.2888734153815643E-3</v>
      </c>
      <c r="F2" s="87">
        <f>Data!M29</f>
        <v>1.7278039164193614E-3</v>
      </c>
      <c r="G2" s="87">
        <f>Data!N29</f>
        <v>2.3107889979870982E-3</v>
      </c>
      <c r="H2" s="87">
        <f>Data!O29</f>
        <v>3.0808974397422769E-3</v>
      </c>
      <c r="I2" s="87">
        <f>Data!P29</f>
        <v>4.090898879638369E-3</v>
      </c>
      <c r="J2" s="87">
        <f>Data!Q29</f>
        <v>5.4030960426427257E-3</v>
      </c>
      <c r="K2" s="87">
        <f>Data!R29</f>
        <v>7.0871887977082782E-3</v>
      </c>
      <c r="L2" s="87">
        <f>Data!S29</f>
        <v>9.2149823165164242E-3</v>
      </c>
      <c r="M2" s="87">
        <f>Data!T29</f>
        <v>1.1850795601260507E-2</v>
      </c>
      <c r="N2" s="87">
        <f>Data!U29</f>
        <v>1.5037180216198912E-2</v>
      </c>
      <c r="O2" s="87">
        <f>Data!V29</f>
        <v>1.8777407302225376E-2</v>
      </c>
      <c r="P2" s="87">
        <f>Data!W29</f>
        <v>2.3019008524109971E-2</v>
      </c>
      <c r="Q2" s="87">
        <f>Data!X29</f>
        <v>2.7645225539849379E-2</v>
      </c>
      <c r="R2" s="87">
        <f>Data!Y29</f>
        <v>3.2481188361120066E-2</v>
      </c>
      <c r="S2" s="87">
        <f>Data!Z29</f>
        <v>3.7317151182390755E-2</v>
      </c>
      <c r="T2" s="87">
        <f>Data!AA29</f>
        <v>4.194336819813016E-2</v>
      </c>
      <c r="U2" s="87">
        <f>Data!AB29</f>
        <v>4.6184969420014751E-2</v>
      </c>
      <c r="V2" s="87">
        <f>Data!AC29</f>
        <v>4.9925196506041214E-2</v>
      </c>
      <c r="W2" s="87">
        <f>Data!AD29</f>
        <v>5.311158112097962E-2</v>
      </c>
      <c r="X2" s="87">
        <f>Data!AE29</f>
        <v>5.574739440572371E-2</v>
      </c>
      <c r="Y2" s="87">
        <f>Data!AF29</f>
        <v>5.7875187924531855E-2</v>
      </c>
      <c r="Z2" s="87">
        <f>Data!AG29</f>
        <v>5.9559280679597405E-2</v>
      </c>
      <c r="AA2" s="87">
        <f>Data!AH29</f>
        <v>6.0871477842601766E-2</v>
      </c>
      <c r="AB2" s="87">
        <f>Data!AI29</f>
        <v>6.1881479282497862E-2</v>
      </c>
      <c r="AC2" s="87">
        <f>Data!AJ29</f>
        <v>6.2651587724253041E-2</v>
      </c>
      <c r="AD2" s="87">
        <f>Data!AK29</f>
        <v>6.323457280582076E-2</v>
      </c>
      <c r="AE2" s="87">
        <f>Data!AL29</f>
        <v>6.3673503306858573E-2</v>
      </c>
      <c r="AF2" s="87">
        <f>Data!AM29</f>
        <v>6.4002620509675409E-2</v>
      </c>
      <c r="AG2" s="87">
        <f>Data!AN29</f>
        <v>6.4248638816045894E-2</v>
      </c>
      <c r="AH2" s="87">
        <f>Data!AO29</f>
        <v>6.4432116699966471E-2</v>
      </c>
      <c r="AI2" s="87">
        <f>Data!AP29</f>
        <v>6.4568717614881851E-2</v>
      </c>
    </row>
    <row r="3" spans="1:35" ht="14.25" x14ac:dyDescent="0.45">
      <c r="A3" s="2" t="s">
        <v>585</v>
      </c>
      <c r="B3" s="87">
        <f>Data!I30</f>
        <v>6.7515292558284591E-3</v>
      </c>
      <c r="C3" s="87">
        <f>Data!J30</f>
        <v>7.9853890774704474E-3</v>
      </c>
      <c r="D3" s="87">
        <f>Data!K30</f>
        <v>8.4106881977561269E-3</v>
      </c>
      <c r="E3" s="87">
        <f>Data!L30</f>
        <v>8.979642837327129E-3</v>
      </c>
      <c r="F3" s="87">
        <f>Data!M30</f>
        <v>9.7384349724002253E-3</v>
      </c>
      <c r="G3" s="87">
        <f>Data!N30</f>
        <v>1.0746258520120493E-2</v>
      </c>
      <c r="H3" s="87">
        <f>Data!O30</f>
        <v>1.2077567753303419E-2</v>
      </c>
      <c r="I3" s="87">
        <f>Data!P30</f>
        <v>1.3823587105327589E-2</v>
      </c>
      <c r="J3" s="87">
        <f>Data!Q30</f>
        <v>1.6092021138958794E-2</v>
      </c>
      <c r="K3" s="87">
        <f>Data!R30</f>
        <v>1.9003362078483261E-2</v>
      </c>
      <c r="L3" s="87">
        <f>Data!S30</f>
        <v>2.2681741647261729E-2</v>
      </c>
      <c r="M3" s="87">
        <f>Data!T30</f>
        <v>2.7238350006116175E-2</v>
      </c>
      <c r="N3" s="87">
        <f>Data!U30</f>
        <v>3.2746747302309039E-2</v>
      </c>
      <c r="O3" s="87">
        <f>Data!V30</f>
        <v>3.9212588453821674E-2</v>
      </c>
      <c r="P3" s="87">
        <f>Data!W30</f>
        <v>4.6545169898202364E-2</v>
      </c>
      <c r="Q3" s="87">
        <f>Data!X30</f>
        <v>5.45426480374172E-2</v>
      </c>
      <c r="R3" s="87">
        <f>Data!Y30</f>
        <v>6.2902719952242073E-2</v>
      </c>
      <c r="S3" s="87">
        <f>Data!Z30</f>
        <v>7.1262791867066966E-2</v>
      </c>
      <c r="T3" s="87">
        <f>Data!AA30</f>
        <v>7.9260270006281788E-2</v>
      </c>
      <c r="U3" s="87">
        <f>Data!AB30</f>
        <v>8.6592851450662478E-2</v>
      </c>
      <c r="V3" s="87">
        <f>Data!AC30</f>
        <v>9.3058692602175114E-2</v>
      </c>
      <c r="W3" s="87">
        <f>Data!AD30</f>
        <v>9.8567089898367974E-2</v>
      </c>
      <c r="X3" s="87">
        <f>Data!AE30</f>
        <v>0.10312369825722244</v>
      </c>
      <c r="Y3" s="87">
        <f>Data!AF30</f>
        <v>0.1068020778260009</v>
      </c>
      <c r="Z3" s="87">
        <f>Data!AG30</f>
        <v>0.10971341876552537</v>
      </c>
      <c r="AA3" s="87">
        <f>Data!AH30</f>
        <v>0.11198185279915658</v>
      </c>
      <c r="AB3" s="87">
        <f>Data!AI30</f>
        <v>0.11372787215118074</v>
      </c>
      <c r="AC3" s="87">
        <f>Data!AJ30</f>
        <v>0.11505918138436366</v>
      </c>
      <c r="AD3" s="87">
        <f>Data!AK30</f>
        <v>0.11606700493208393</v>
      </c>
      <c r="AE3" s="87">
        <f>Data!AL30</f>
        <v>0.11682579706715704</v>
      </c>
      <c r="AF3" s="87">
        <f>Data!AM30</f>
        <v>0.11739475170672803</v>
      </c>
      <c r="AG3" s="87">
        <f>Data!AN30</f>
        <v>0.11782005082701372</v>
      </c>
      <c r="AH3" s="87">
        <f>Data!AO30</f>
        <v>0.11813723446986744</v>
      </c>
      <c r="AI3" s="87">
        <f>Data!AP30</f>
        <v>0.11837338051038299</v>
      </c>
    </row>
    <row r="4" spans="1:35" ht="14.25" x14ac:dyDescent="0.45">
      <c r="A4" s="2" t="s">
        <v>586</v>
      </c>
      <c r="B4" s="87">
        <f>Data!I31</f>
        <v>0.16062618952794014</v>
      </c>
      <c r="C4" s="2">
        <f>Data!J31</f>
        <v>0.16187611842134286</v>
      </c>
      <c r="D4" s="2">
        <f>Data!K31</f>
        <v>0.16312604731474556</v>
      </c>
      <c r="E4" s="2">
        <f>Data!L31</f>
        <v>0.16437597620814826</v>
      </c>
      <c r="F4" s="2">
        <f>Data!M31</f>
        <v>0.1656259051015514</v>
      </c>
      <c r="G4" s="2">
        <f>Data!N31</f>
        <v>0.16687583399495409</v>
      </c>
      <c r="H4" s="2">
        <f>Data!O31</f>
        <v>0.16812576288835679</v>
      </c>
      <c r="I4" s="2">
        <f>Data!P31</f>
        <v>0.16937569178175949</v>
      </c>
      <c r="J4" s="2">
        <f>Data!Q31</f>
        <v>0.17062562067516218</v>
      </c>
      <c r="K4" s="2">
        <f>Data!R31</f>
        <v>0.17187554956856488</v>
      </c>
      <c r="L4" s="2">
        <f>Data!S31</f>
        <v>0.17312547846196757</v>
      </c>
      <c r="M4" s="2">
        <f>Data!T31</f>
        <v>0.17437540735537027</v>
      </c>
      <c r="N4" s="2">
        <f>Data!U31</f>
        <v>0.17562533624877297</v>
      </c>
      <c r="O4" s="2">
        <f>Data!V31</f>
        <v>0.17687526514217566</v>
      </c>
      <c r="P4" s="2">
        <f>Data!W31</f>
        <v>0.17812519403557836</v>
      </c>
      <c r="Q4" s="2">
        <f>Data!X31</f>
        <v>0.17937512292898106</v>
      </c>
      <c r="R4" s="2">
        <f>Data!Y31</f>
        <v>0.18062505182238375</v>
      </c>
      <c r="S4" s="2">
        <f>Data!Z31</f>
        <v>0.18187498071578645</v>
      </c>
      <c r="T4" s="2">
        <f>Data!AA31</f>
        <v>0.18312490960918915</v>
      </c>
      <c r="U4" s="2">
        <f>Data!AB31</f>
        <v>0.18437483850259184</v>
      </c>
      <c r="V4" s="2">
        <f>Data!AC31</f>
        <v>0.18562476739599454</v>
      </c>
      <c r="W4" s="2">
        <f>Data!AD31</f>
        <v>0.18687469628939724</v>
      </c>
      <c r="X4" s="2">
        <f>Data!AE31</f>
        <v>0.18812462518280038</v>
      </c>
      <c r="Y4" s="2">
        <f>Data!AF31</f>
        <v>0.18937455407620307</v>
      </c>
      <c r="Z4" s="2">
        <f>Data!AG31</f>
        <v>0.19062448296960577</v>
      </c>
      <c r="AA4" s="2">
        <f>Data!AH31</f>
        <v>0.19187441186300846</v>
      </c>
      <c r="AB4" s="2">
        <f>Data!AI31</f>
        <v>0.19312434075641116</v>
      </c>
      <c r="AC4" s="2">
        <f>Data!AJ31</f>
        <v>0.19437426964981386</v>
      </c>
      <c r="AD4" s="2">
        <f>Data!AK31</f>
        <v>0.19562419854321655</v>
      </c>
      <c r="AE4" s="2">
        <f>Data!AL31</f>
        <v>0.19687412743661925</v>
      </c>
      <c r="AF4" s="2">
        <f>Data!AM31</f>
        <v>0.19812405633002195</v>
      </c>
      <c r="AG4" s="2">
        <f>Data!AN31</f>
        <v>0.19937398522342464</v>
      </c>
      <c r="AH4" s="2">
        <f>Data!AO31</f>
        <v>0.20062391411682734</v>
      </c>
      <c r="AI4" s="2">
        <f>Data!AP31</f>
        <v>0.20187384301023004</v>
      </c>
    </row>
    <row r="5" spans="1:35" ht="14.25" x14ac:dyDescent="0.45">
      <c r="A5" s="2" t="s">
        <v>587</v>
      </c>
      <c r="B5" s="87">
        <f>Data!I32</f>
        <v>1</v>
      </c>
      <c r="C5" s="2">
        <f>Data!J32</f>
        <v>1</v>
      </c>
      <c r="D5" s="2">
        <f>Data!K32</f>
        <v>1</v>
      </c>
      <c r="E5" s="2">
        <f>Data!L32</f>
        <v>1</v>
      </c>
      <c r="F5" s="2">
        <f>Data!M32</f>
        <v>1</v>
      </c>
      <c r="G5" s="2">
        <f>Data!N32</f>
        <v>1</v>
      </c>
      <c r="H5" s="2">
        <f>Data!O32</f>
        <v>1</v>
      </c>
      <c r="I5" s="2">
        <f>Data!P32</f>
        <v>1</v>
      </c>
      <c r="J5" s="2">
        <f>Data!Q32</f>
        <v>1</v>
      </c>
      <c r="K5" s="2">
        <f>Data!R32</f>
        <v>1</v>
      </c>
      <c r="L5" s="2">
        <f>Data!S32</f>
        <v>1</v>
      </c>
      <c r="M5" s="2">
        <f>Data!T32</f>
        <v>1</v>
      </c>
      <c r="N5" s="2">
        <f>Data!U32</f>
        <v>1</v>
      </c>
      <c r="O5" s="2">
        <f>Data!V32</f>
        <v>1</v>
      </c>
      <c r="P5" s="2">
        <f>Data!W32</f>
        <v>1</v>
      </c>
      <c r="Q5" s="2">
        <f>Data!X32</f>
        <v>1</v>
      </c>
      <c r="R5" s="2">
        <f>Data!Y32</f>
        <v>1</v>
      </c>
      <c r="S5" s="2">
        <f>Data!Z32</f>
        <v>1</v>
      </c>
      <c r="T5" s="2">
        <f>Data!AA32</f>
        <v>1</v>
      </c>
      <c r="U5" s="2">
        <f>Data!AB32</f>
        <v>1</v>
      </c>
      <c r="V5" s="2">
        <f>Data!AC32</f>
        <v>1</v>
      </c>
      <c r="W5" s="2">
        <f>Data!AD32</f>
        <v>1</v>
      </c>
      <c r="X5" s="2">
        <f>Data!AE32</f>
        <v>1</v>
      </c>
      <c r="Y5" s="2">
        <f>Data!AF32</f>
        <v>1</v>
      </c>
      <c r="Z5" s="2">
        <f>Data!AG32</f>
        <v>1</v>
      </c>
      <c r="AA5" s="2">
        <f>Data!AH32</f>
        <v>1</v>
      </c>
      <c r="AB5" s="2">
        <f>Data!AI32</f>
        <v>1</v>
      </c>
      <c r="AC5" s="2">
        <f>Data!AJ32</f>
        <v>1</v>
      </c>
      <c r="AD5" s="2">
        <f>Data!AK32</f>
        <v>1</v>
      </c>
      <c r="AE5" s="2">
        <f>Data!AL32</f>
        <v>1</v>
      </c>
      <c r="AF5" s="2">
        <f>Data!AM32</f>
        <v>1</v>
      </c>
      <c r="AG5" s="2">
        <f>Data!AN32</f>
        <v>1</v>
      </c>
      <c r="AH5" s="2">
        <f>Data!AO32</f>
        <v>1</v>
      </c>
      <c r="AI5" s="2">
        <f>Data!AP32</f>
        <v>1</v>
      </c>
    </row>
    <row r="6" spans="1:35" ht="14.25" x14ac:dyDescent="0.45">
      <c r="A6" s="2" t="s">
        <v>588</v>
      </c>
      <c r="B6" s="87">
        <f>Data!I33</f>
        <v>0</v>
      </c>
      <c r="C6" s="87">
        <f>Data!J33</f>
        <v>4.2648579788926702E-4</v>
      </c>
      <c r="D6" s="87">
        <f>Data!K33</f>
        <v>5.7349118008516388E-4</v>
      </c>
      <c r="E6" s="87">
        <f>Data!L33</f>
        <v>7.7015134290440979E-4</v>
      </c>
      <c r="F6" s="87">
        <f>Data!M33</f>
        <v>1.0324291669185617E-3</v>
      </c>
      <c r="G6" s="87">
        <f>Data!N33</f>
        <v>1.3807851327600244E-3</v>
      </c>
      <c r="H6" s="87">
        <f>Data!O33</f>
        <v>1.8409544895965054E-3</v>
      </c>
      <c r="I6" s="87">
        <f>Data!P33</f>
        <v>2.4444691218236613E-3</v>
      </c>
      <c r="J6" s="87">
        <f>Data!Q33</f>
        <v>3.2285572992836503E-3</v>
      </c>
      <c r="K6" s="87">
        <f>Data!R33</f>
        <v>4.2348673693112411E-3</v>
      </c>
      <c r="L6" s="87">
        <f>Data!S33</f>
        <v>5.5063056784397275E-3</v>
      </c>
      <c r="M6" s="87">
        <f>Data!T33</f>
        <v>7.0813052995545561E-3</v>
      </c>
      <c r="N6" s="87">
        <f>Data!U33</f>
        <v>8.9852924257676214E-3</v>
      </c>
      <c r="O6" s="87">
        <f>Data!V33</f>
        <v>1.122022168933534E-2</v>
      </c>
      <c r="P6" s="87">
        <f>Data!W33</f>
        <v>1.3754741245805766E-2</v>
      </c>
      <c r="Q6" s="87">
        <f>Data!X33</f>
        <v>1.6519083503718009E-2</v>
      </c>
      <c r="R6" s="87">
        <f>Data!Y33</f>
        <v>1.9408756932147612E-2</v>
      </c>
      <c r="S6" s="87">
        <f>Data!Z33</f>
        <v>2.2298430360577215E-2</v>
      </c>
      <c r="T6" s="87">
        <f>Data!AA33</f>
        <v>2.5062772618489458E-2</v>
      </c>
      <c r="U6" s="87">
        <f>Data!AB33</f>
        <v>2.7597292174959882E-2</v>
      </c>
      <c r="V6" s="87">
        <f>Data!AC33</f>
        <v>2.9832221438527599E-2</v>
      </c>
      <c r="W6" s="87">
        <f>Data!AD33</f>
        <v>3.1736208564740666E-2</v>
      </c>
      <c r="X6" s="87">
        <f>Data!AE33</f>
        <v>3.33112081858555E-2</v>
      </c>
      <c r="Y6" s="87">
        <f>Data!AF33</f>
        <v>3.4582646494983986E-2</v>
      </c>
      <c r="Z6" s="87">
        <f>Data!AG33</f>
        <v>3.5588956565011577E-2</v>
      </c>
      <c r="AA6" s="87">
        <f>Data!AH33</f>
        <v>3.6373044742471564E-2</v>
      </c>
      <c r="AB6" s="87">
        <f>Data!AI33</f>
        <v>3.6976559374698723E-2</v>
      </c>
      <c r="AC6" s="87">
        <f>Data!AJ33</f>
        <v>3.7436728731535203E-2</v>
      </c>
      <c r="AD6" s="87">
        <f>Data!AK33</f>
        <v>3.778508469737666E-2</v>
      </c>
      <c r="AE6" s="87">
        <f>Data!AL33</f>
        <v>3.8047362521390814E-2</v>
      </c>
      <c r="AF6" s="87">
        <f>Data!AM33</f>
        <v>3.8244022684210059E-2</v>
      </c>
      <c r="AG6" s="87">
        <f>Data!AN33</f>
        <v>3.8391028066405958E-2</v>
      </c>
      <c r="AH6" s="87">
        <f>Data!AO33</f>
        <v>3.8500663145389143E-2</v>
      </c>
      <c r="AI6" s="87">
        <f>Data!AP33</f>
        <v>3.8582287435880776E-2</v>
      </c>
    </row>
    <row r="7" spans="1:35" ht="14.25" x14ac:dyDescent="0.45">
      <c r="A7" s="2" t="s">
        <v>589</v>
      </c>
      <c r="B7" s="87">
        <f>Data!I34</f>
        <v>8.5983286131187022E-3</v>
      </c>
      <c r="C7" s="2">
        <f>Data!J34</f>
        <v>8.540463517231256E-3</v>
      </c>
      <c r="D7" s="2">
        <f>Data!K34</f>
        <v>8.482598421343801E-3</v>
      </c>
      <c r="E7" s="2">
        <f>Data!L34</f>
        <v>8.4247333254563461E-3</v>
      </c>
      <c r="F7" s="2">
        <f>Data!M34</f>
        <v>8.3668682295689051E-3</v>
      </c>
      <c r="G7" s="2">
        <f>Data!N34</f>
        <v>8.3090031336814502E-3</v>
      </c>
      <c r="H7" s="2">
        <f>Data!O34</f>
        <v>8.2511380377939952E-3</v>
      </c>
      <c r="I7" s="2">
        <f>Data!P34</f>
        <v>8.1932729419065403E-3</v>
      </c>
      <c r="J7" s="2">
        <f>Data!Q34</f>
        <v>8.1354078460190854E-3</v>
      </c>
      <c r="K7" s="2">
        <f>Data!R34</f>
        <v>8.0775427501316305E-3</v>
      </c>
      <c r="L7" s="2">
        <f>Data!S34</f>
        <v>8.0196776542441894E-3</v>
      </c>
      <c r="M7" s="2">
        <f>Data!T34</f>
        <v>7.9618125583567345E-3</v>
      </c>
      <c r="N7" s="2">
        <f>Data!U34</f>
        <v>7.9039474624692796E-3</v>
      </c>
      <c r="O7" s="2">
        <f>Data!V34</f>
        <v>7.8460823665818247E-3</v>
      </c>
      <c r="P7" s="2">
        <f>Data!W34</f>
        <v>7.7882172706943698E-3</v>
      </c>
      <c r="Q7" s="2">
        <f>Data!X34</f>
        <v>7.7303521748069148E-3</v>
      </c>
      <c r="R7" s="2">
        <f>Data!Y34</f>
        <v>7.6724870789194738E-3</v>
      </c>
      <c r="S7" s="2">
        <f>Data!Z34</f>
        <v>7.6146219830320189E-3</v>
      </c>
      <c r="T7" s="2">
        <f>Data!AA34</f>
        <v>7.556756887144564E-3</v>
      </c>
      <c r="U7" s="2">
        <f>Data!AB34</f>
        <v>7.498891791257109E-3</v>
      </c>
      <c r="V7" s="2">
        <f>Data!AC34</f>
        <v>7.4410266953696541E-3</v>
      </c>
      <c r="W7" s="2">
        <f>Data!AD34</f>
        <v>7.3831615994821992E-3</v>
      </c>
      <c r="X7" s="2">
        <f>Data!AE34</f>
        <v>7.3252965035947581E-3</v>
      </c>
      <c r="Y7" s="2">
        <f>Data!AF34</f>
        <v>7.2674314077073032E-3</v>
      </c>
      <c r="Z7" s="2">
        <f>Data!AG34</f>
        <v>7.2095663118198483E-3</v>
      </c>
      <c r="AA7" s="2">
        <f>Data!AH34</f>
        <v>7.1517012159323934E-3</v>
      </c>
      <c r="AB7" s="2">
        <f>Data!AI34</f>
        <v>7.0938361200449385E-3</v>
      </c>
      <c r="AC7" s="2">
        <f>Data!AJ34</f>
        <v>7.0359710241574835E-3</v>
      </c>
      <c r="AD7" s="2">
        <f>Data!AK34</f>
        <v>6.9781059282700425E-3</v>
      </c>
      <c r="AE7" s="2">
        <f>Data!AL34</f>
        <v>6.9202408323825876E-3</v>
      </c>
      <c r="AF7" s="2">
        <f>Data!AM34</f>
        <v>6.8623757364951327E-3</v>
      </c>
      <c r="AG7" s="2">
        <f>Data!AN34</f>
        <v>6.8045106406076777E-3</v>
      </c>
      <c r="AH7" s="2">
        <f>Data!AO34</f>
        <v>6.7466455447202228E-3</v>
      </c>
      <c r="AI7" s="2">
        <f>Data!AP34</f>
        <v>6.6887804488327679E-3</v>
      </c>
    </row>
    <row r="8" spans="1:35" ht="14.25" x14ac:dyDescent="0.45">
      <c r="A8" s="2" t="s">
        <v>590</v>
      </c>
      <c r="B8" s="87">
        <f>Data!I35</f>
        <v>0</v>
      </c>
      <c r="C8" s="87">
        <f>Data!J35</f>
        <v>1.4432050357032425E-4</v>
      </c>
      <c r="D8" s="87">
        <f>Data!K35</f>
        <v>1.9406633541527659E-4</v>
      </c>
      <c r="E8" s="87">
        <f>Data!L35</f>
        <v>2.6061507835293629E-4</v>
      </c>
      <c r="F8" s="87">
        <f>Data!M35</f>
        <v>3.4936848544031421E-4</v>
      </c>
      <c r="G8" s="87">
        <f>Data!N35</f>
        <v>4.6725027344072021E-4</v>
      </c>
      <c r="H8" s="87">
        <f>Data!O35</f>
        <v>6.2296911246174751E-4</v>
      </c>
      <c r="I8" s="87">
        <f>Data!P35</f>
        <v>8.2719522284138735E-4</v>
      </c>
      <c r="J8" s="87">
        <f>Data!Q35</f>
        <v>1.0925264511603765E-3</v>
      </c>
      <c r="K8" s="87">
        <f>Data!R35</f>
        <v>1.4330563744849934E-3</v>
      </c>
      <c r="L8" s="87">
        <f>Data!S35</f>
        <v>1.8633042700542319E-3</v>
      </c>
      <c r="M8" s="87">
        <f>Data!T35</f>
        <v>2.3962756833283017E-3</v>
      </c>
      <c r="N8" s="87">
        <f>Data!U35</f>
        <v>3.0405747015052899E-3</v>
      </c>
      <c r="O8" s="87">
        <f>Data!V35</f>
        <v>3.7968627616434447E-3</v>
      </c>
      <c r="P8" s="87">
        <f>Data!W35</f>
        <v>4.654530567954826E-3</v>
      </c>
      <c r="Q8" s="87">
        <f>Data!X35</f>
        <v>5.5899691421748424E-3</v>
      </c>
      <c r="R8" s="87">
        <f>Data!Y35</f>
        <v>6.5678191114088144E-3</v>
      </c>
      <c r="S8" s="87">
        <f>Data!Z35</f>
        <v>7.5456690806427864E-3</v>
      </c>
      <c r="T8" s="87">
        <f>Data!AA35</f>
        <v>8.4811076548628028E-3</v>
      </c>
      <c r="U8" s="87">
        <f>Data!AB35</f>
        <v>9.3387754611741827E-3</v>
      </c>
      <c r="V8" s="87">
        <f>Data!AC35</f>
        <v>1.0095063521312338E-2</v>
      </c>
      <c r="W8" s="87">
        <f>Data!AD35</f>
        <v>1.0739362539489327E-2</v>
      </c>
      <c r="X8" s="87">
        <f>Data!AE35</f>
        <v>1.1272333952763398E-2</v>
      </c>
      <c r="Y8" s="87">
        <f>Data!AF35</f>
        <v>1.1702581848332635E-2</v>
      </c>
      <c r="Z8" s="87">
        <f>Data!AG35</f>
        <v>1.2043111771657252E-2</v>
      </c>
      <c r="AA8" s="87">
        <f>Data!AH35</f>
        <v>1.2308442999976242E-2</v>
      </c>
      <c r="AB8" s="87">
        <f>Data!AI35</f>
        <v>1.2512669110355883E-2</v>
      </c>
      <c r="AC8" s="87">
        <f>Data!AJ35</f>
        <v>1.2668387949376908E-2</v>
      </c>
      <c r="AD8" s="87">
        <f>Data!AK35</f>
        <v>1.2786269737377313E-2</v>
      </c>
      <c r="AE8" s="87">
        <f>Data!AL35</f>
        <v>1.2875023144464693E-2</v>
      </c>
      <c r="AF8" s="87">
        <f>Data!AM35</f>
        <v>1.2941571887402352E-2</v>
      </c>
      <c r="AG8" s="87">
        <f>Data!AN35</f>
        <v>1.2991317719247305E-2</v>
      </c>
      <c r="AH8" s="87">
        <f>Data!AO35</f>
        <v>1.3028417641181712E-2</v>
      </c>
      <c r="AI8" s="87">
        <f>Data!AP35</f>
        <v>1.3056038862722087E-2</v>
      </c>
    </row>
    <row r="9" spans="1:35" ht="14.25" x14ac:dyDescent="0.4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</row>
    <row r="10" spans="1:35" ht="14.25" x14ac:dyDescent="0.4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</row>
    <row r="11" spans="1:35" ht="14.25" x14ac:dyDescent="0.4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</row>
    <row r="12" spans="1:35" ht="14.25" x14ac:dyDescent="0.4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</row>
    <row r="13" spans="1:35" ht="14.25" x14ac:dyDescent="0.4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</row>
    <row r="14" spans="1:35" ht="14.25" x14ac:dyDescent="0.4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</row>
    <row r="15" spans="1:35" ht="14.25" x14ac:dyDescent="0.4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</row>
    <row r="16" spans="1:35" ht="14.25" x14ac:dyDescent="0.4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</row>
    <row r="17" spans="1:35" ht="14.25" x14ac:dyDescent="0.4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</row>
    <row r="18" spans="1:35" ht="14.25" x14ac:dyDescent="0.4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</row>
    <row r="19" spans="1:35" ht="14.25" x14ac:dyDescent="0.4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</row>
    <row r="20" spans="1:35" ht="14.25" x14ac:dyDescent="0.4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</row>
    <row r="21" spans="1:35" ht="15.75" customHeight="1" x14ac:dyDescent="0.4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</row>
    <row r="22" spans="1:35" ht="15.75" customHeight="1" x14ac:dyDescent="0.4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</row>
    <row r="23" spans="1:35" ht="15.75" customHeight="1" x14ac:dyDescent="0.4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</row>
    <row r="24" spans="1:35" ht="15.75" customHeight="1" x14ac:dyDescent="0.4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</row>
    <row r="25" spans="1:35" ht="15.75" customHeight="1" x14ac:dyDescent="0.4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</row>
    <row r="26" spans="1:35" ht="15.75" customHeight="1" x14ac:dyDescent="0.4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</row>
    <row r="27" spans="1:35" ht="15.75" customHeight="1" x14ac:dyDescent="0.4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</row>
    <row r="28" spans="1:35" ht="15.75" customHeight="1" x14ac:dyDescent="0.4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</row>
    <row r="29" spans="1:35" ht="15.75" customHeight="1" x14ac:dyDescent="0.4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</row>
    <row r="30" spans="1:35" ht="15.75" customHeight="1" x14ac:dyDescent="0.4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</row>
    <row r="31" spans="1:35" ht="15.75" customHeight="1" x14ac:dyDescent="0.4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</row>
    <row r="32" spans="1:35" ht="15.75" customHeight="1" x14ac:dyDescent="0.4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</row>
    <row r="33" spans="1:35" ht="15.75" customHeight="1" x14ac:dyDescent="0.4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</row>
    <row r="34" spans="1:35" ht="15.75" customHeight="1" x14ac:dyDescent="0.4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</row>
    <row r="35" spans="1:35" ht="15.75" customHeight="1" x14ac:dyDescent="0.4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</row>
    <row r="36" spans="1:35" ht="15.75" customHeight="1" x14ac:dyDescent="0.4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</row>
    <row r="37" spans="1:35" ht="15.75" customHeight="1" x14ac:dyDescent="0.4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</row>
    <row r="38" spans="1:35" ht="15.75" customHeight="1" x14ac:dyDescent="0.4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</row>
    <row r="39" spans="1:35" ht="15.75" customHeight="1" x14ac:dyDescent="0.4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</row>
    <row r="40" spans="1:35" ht="15.75" customHeight="1" x14ac:dyDescent="0.4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</row>
    <row r="41" spans="1:35" ht="15.75" customHeight="1" x14ac:dyDescent="0.4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</row>
    <row r="42" spans="1:35" ht="15.75" customHeight="1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</row>
    <row r="43" spans="1:35" ht="15.75" customHeight="1" x14ac:dyDescent="0.4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</row>
    <row r="44" spans="1:35" ht="15.75" customHeight="1" x14ac:dyDescent="0.4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</row>
    <row r="45" spans="1:35" ht="15.75" customHeight="1" x14ac:dyDescent="0.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</row>
    <row r="46" spans="1:35" ht="15.75" customHeight="1" x14ac:dyDescent="0.4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</row>
    <row r="47" spans="1:35" ht="15.75" customHeight="1" x14ac:dyDescent="0.4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spans="1:35" ht="15.75" customHeight="1" x14ac:dyDescent="0.4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</row>
    <row r="49" spans="1:35" ht="15.75" customHeight="1" x14ac:dyDescent="0.4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spans="1:35" ht="15.75" customHeight="1" x14ac:dyDescent="0.4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</row>
    <row r="51" spans="1:35" ht="15.75" customHeight="1" x14ac:dyDescent="0.4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spans="1:35" ht="15.75" customHeight="1" x14ac:dyDescent="0.4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</row>
    <row r="53" spans="1:35" ht="15.75" customHeight="1" x14ac:dyDescent="0.4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spans="1:35" ht="15.75" customHeight="1" x14ac:dyDescent="0.4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</row>
    <row r="55" spans="1:35" ht="15.75" customHeight="1" x14ac:dyDescent="0.4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spans="1:35" ht="15.75" customHeight="1" x14ac:dyDescent="0.4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</row>
    <row r="57" spans="1:35" ht="15.75" customHeight="1" x14ac:dyDescent="0.4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spans="1:35" ht="15.75" customHeight="1" x14ac:dyDescent="0.4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  <row r="59" spans="1:35" ht="15.75" customHeight="1" x14ac:dyDescent="0.4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spans="1:35" ht="15.75" customHeight="1" x14ac:dyDescent="0.4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</row>
    <row r="61" spans="1:35" ht="15.75" customHeight="1" x14ac:dyDescent="0.4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spans="1:35" ht="15.75" customHeight="1" x14ac:dyDescent="0.4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</row>
    <row r="63" spans="1:35" ht="15.75" customHeight="1" x14ac:dyDescent="0.4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spans="1:35" ht="15.75" customHeight="1" x14ac:dyDescent="0.4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</row>
    <row r="65" spans="1:35" ht="15.75" customHeight="1" x14ac:dyDescent="0.4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spans="1:35" ht="15.75" customHeight="1" x14ac:dyDescent="0.4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</row>
    <row r="67" spans="1:35" ht="15.75" customHeight="1" x14ac:dyDescent="0.4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spans="1:35" ht="15.75" customHeight="1" x14ac:dyDescent="0.4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</row>
    <row r="69" spans="1:35" ht="15.75" customHeight="1" x14ac:dyDescent="0.4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spans="1:35" ht="15.75" customHeight="1" x14ac:dyDescent="0.4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</row>
    <row r="71" spans="1:35" ht="15.75" customHeight="1" x14ac:dyDescent="0.4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spans="1:35" ht="15.75" customHeight="1" x14ac:dyDescent="0.4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</row>
    <row r="73" spans="1:35" ht="15.75" customHeight="1" x14ac:dyDescent="0.4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spans="1:35" ht="15.75" customHeight="1" x14ac:dyDescent="0.4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</row>
    <row r="75" spans="1:35" ht="15.75" customHeight="1" x14ac:dyDescent="0.4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spans="1:35" ht="15.75" customHeight="1" x14ac:dyDescent="0.4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spans="1:35" ht="15.75" customHeight="1" x14ac:dyDescent="0.4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spans="1:35" ht="15.75" customHeight="1" x14ac:dyDescent="0.4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</row>
    <row r="79" spans="1:35" ht="15.75" customHeight="1" x14ac:dyDescent="0.4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spans="1:35" ht="15.75" customHeight="1" x14ac:dyDescent="0.4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</row>
    <row r="81" spans="1:35" ht="15.75" customHeight="1" x14ac:dyDescent="0.4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spans="1:35" ht="15.75" customHeight="1" x14ac:dyDescent="0.4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</row>
    <row r="83" spans="1:35" ht="15.75" customHeight="1" x14ac:dyDescent="0.4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spans="1:35" ht="15.75" customHeight="1" x14ac:dyDescent="0.4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</row>
    <row r="85" spans="1:35" ht="15.75" customHeight="1" x14ac:dyDescent="0.4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spans="1:35" ht="15.75" customHeight="1" x14ac:dyDescent="0.4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</row>
    <row r="87" spans="1:35" ht="15.75" customHeight="1" x14ac:dyDescent="0.4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spans="1:35" ht="15.75" customHeight="1" x14ac:dyDescent="0.4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</row>
    <row r="89" spans="1:35" ht="15.75" customHeight="1" x14ac:dyDescent="0.4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spans="1:35" ht="15.75" customHeight="1" x14ac:dyDescent="0.4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</row>
    <row r="91" spans="1:35" ht="15.75" customHeight="1" x14ac:dyDescent="0.4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spans="1:35" ht="15.75" customHeight="1" x14ac:dyDescent="0.4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</row>
    <row r="93" spans="1:35" ht="15.75" customHeight="1" x14ac:dyDescent="0.4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 spans="1:35" ht="15.75" customHeight="1" x14ac:dyDescent="0.4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</row>
    <row r="95" spans="1:35" ht="15.75" customHeight="1" x14ac:dyDescent="0.4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spans="1:35" ht="15.75" customHeight="1" x14ac:dyDescent="0.4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</row>
    <row r="97" spans="1:35" ht="15.75" customHeight="1" x14ac:dyDescent="0.4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spans="1:35" ht="15.75" customHeight="1" x14ac:dyDescent="0.4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</row>
    <row r="99" spans="1:35" ht="15.75" customHeight="1" x14ac:dyDescent="0.4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spans="1:35" ht="15.75" customHeight="1" x14ac:dyDescent="0.4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</row>
    <row r="101" spans="1:35" ht="15.75" customHeight="1" x14ac:dyDescent="0.4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spans="1:35" ht="15.75" customHeight="1" x14ac:dyDescent="0.4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</row>
    <row r="103" spans="1:35" ht="15.75" customHeight="1" x14ac:dyDescent="0.4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spans="1:35" ht="15.75" customHeight="1" x14ac:dyDescent="0.4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</row>
    <row r="105" spans="1:35" ht="15.75" customHeight="1" x14ac:dyDescent="0.4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spans="1:35" ht="15.75" customHeight="1" x14ac:dyDescent="0.4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</row>
    <row r="107" spans="1:35" ht="15.75" customHeight="1" x14ac:dyDescent="0.4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spans="1:35" ht="15.75" customHeight="1" x14ac:dyDescent="0.4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</row>
    <row r="109" spans="1:35" ht="15.75" customHeight="1" x14ac:dyDescent="0.4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spans="1:35" ht="15.75" customHeight="1" x14ac:dyDescent="0.4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</row>
    <row r="111" spans="1:35" ht="15.75" customHeight="1" x14ac:dyDescent="0.4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spans="1:35" ht="15.75" customHeight="1" x14ac:dyDescent="0.4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 spans="1:35" ht="15.75" customHeight="1" x14ac:dyDescent="0.4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spans="1:35" ht="15.75" customHeight="1" x14ac:dyDescent="0.4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spans="1:35" ht="15.75" customHeight="1" x14ac:dyDescent="0.4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spans="1:35" ht="15.75" customHeight="1" x14ac:dyDescent="0.4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 spans="1:35" ht="15.75" customHeight="1" x14ac:dyDescent="0.4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spans="1:35" ht="15.75" customHeight="1" x14ac:dyDescent="0.4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</row>
    <row r="119" spans="1:35" ht="15.75" customHeight="1" x14ac:dyDescent="0.4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spans="1:35" ht="15.75" customHeight="1" x14ac:dyDescent="0.4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</row>
    <row r="121" spans="1:35" ht="15.75" customHeight="1" x14ac:dyDescent="0.4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spans="1:35" ht="15.75" customHeight="1" x14ac:dyDescent="0.4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</row>
    <row r="123" spans="1:35" ht="15.75" customHeight="1" x14ac:dyDescent="0.4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spans="1:35" ht="15.75" customHeight="1" x14ac:dyDescent="0.4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</row>
    <row r="125" spans="1:35" ht="15.75" customHeight="1" x14ac:dyDescent="0.4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spans="1:35" ht="15.75" customHeight="1" x14ac:dyDescent="0.4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</row>
    <row r="127" spans="1:35" ht="15.75" customHeight="1" x14ac:dyDescent="0.4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 spans="1:35" ht="15.75" customHeight="1" x14ac:dyDescent="0.4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</row>
    <row r="129" spans="1:35" ht="15.75" customHeight="1" x14ac:dyDescent="0.4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 spans="1:35" ht="15.75" customHeight="1" x14ac:dyDescent="0.4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</row>
    <row r="131" spans="1:35" ht="15.75" customHeight="1" x14ac:dyDescent="0.4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 spans="1:35" ht="15.75" customHeight="1" x14ac:dyDescent="0.4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</row>
    <row r="133" spans="1:35" ht="15.75" customHeight="1" x14ac:dyDescent="0.4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 spans="1:35" ht="15.75" customHeight="1" x14ac:dyDescent="0.4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</row>
    <row r="135" spans="1:35" ht="15.75" customHeight="1" x14ac:dyDescent="0.4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 spans="1:35" ht="15.75" customHeight="1" x14ac:dyDescent="0.4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</row>
    <row r="137" spans="1:35" ht="15.75" customHeight="1" x14ac:dyDescent="0.4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 spans="1:35" ht="15.75" customHeight="1" x14ac:dyDescent="0.4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</row>
    <row r="139" spans="1:35" ht="15.75" customHeight="1" x14ac:dyDescent="0.4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 spans="1:35" ht="15.75" customHeight="1" x14ac:dyDescent="0.4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</row>
    <row r="141" spans="1:35" ht="15.75" customHeight="1" x14ac:dyDescent="0.4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 spans="1:35" ht="15.75" customHeight="1" x14ac:dyDescent="0.4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</row>
    <row r="143" spans="1:35" ht="15.75" customHeight="1" x14ac:dyDescent="0.4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 spans="1:35" ht="15.75" customHeight="1" x14ac:dyDescent="0.4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</row>
    <row r="145" spans="1:35" ht="15.75" customHeight="1" x14ac:dyDescent="0.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 spans="1:35" ht="15.75" customHeight="1" x14ac:dyDescent="0.4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</row>
    <row r="147" spans="1:35" ht="15.75" customHeight="1" x14ac:dyDescent="0.4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 spans="1:35" ht="15.75" customHeight="1" x14ac:dyDescent="0.4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</row>
    <row r="149" spans="1:35" ht="15.75" customHeight="1" x14ac:dyDescent="0.4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 spans="1:35" ht="15.75" customHeight="1" x14ac:dyDescent="0.4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</row>
    <row r="151" spans="1:35" ht="15.75" customHeight="1" x14ac:dyDescent="0.4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spans="1:35" ht="15.75" customHeight="1" x14ac:dyDescent="0.4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</row>
    <row r="153" spans="1:35" ht="15.75" customHeight="1" x14ac:dyDescent="0.4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 spans="1:35" ht="15.75" customHeight="1" x14ac:dyDescent="0.4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</row>
    <row r="155" spans="1:35" ht="15.75" customHeight="1" x14ac:dyDescent="0.4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</row>
    <row r="156" spans="1:35" ht="15.75" customHeight="1" x14ac:dyDescent="0.4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</row>
    <row r="157" spans="1:35" ht="15.75" customHeight="1" x14ac:dyDescent="0.4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</row>
    <row r="158" spans="1:35" ht="15.75" customHeight="1" x14ac:dyDescent="0.4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</row>
    <row r="159" spans="1:35" ht="15.75" customHeight="1" x14ac:dyDescent="0.4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</row>
    <row r="160" spans="1:35" ht="15.75" customHeight="1" x14ac:dyDescent="0.4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</row>
    <row r="161" spans="1:35" ht="15.75" customHeight="1" x14ac:dyDescent="0.4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</row>
    <row r="162" spans="1:35" ht="15.75" customHeight="1" x14ac:dyDescent="0.4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</row>
    <row r="163" spans="1:35" ht="15.75" customHeight="1" x14ac:dyDescent="0.4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</row>
    <row r="164" spans="1:35" ht="15.75" customHeight="1" x14ac:dyDescent="0.4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</row>
    <row r="165" spans="1:35" ht="15.75" customHeight="1" x14ac:dyDescent="0.4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</row>
    <row r="166" spans="1:35" ht="15.75" customHeight="1" x14ac:dyDescent="0.4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</row>
    <row r="167" spans="1:35" ht="15.75" customHeight="1" x14ac:dyDescent="0.4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</row>
    <row r="168" spans="1:35" ht="15.75" customHeight="1" x14ac:dyDescent="0.4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</row>
    <row r="169" spans="1:35" ht="15.75" customHeight="1" x14ac:dyDescent="0.4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</row>
    <row r="170" spans="1:35" ht="15.75" customHeight="1" x14ac:dyDescent="0.4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</row>
    <row r="171" spans="1:35" ht="15.75" customHeight="1" x14ac:dyDescent="0.4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</row>
    <row r="172" spans="1:35" ht="15.75" customHeight="1" x14ac:dyDescent="0.4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</row>
    <row r="173" spans="1:35" ht="15.75" customHeight="1" x14ac:dyDescent="0.4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</row>
    <row r="174" spans="1:35" ht="15.75" customHeight="1" x14ac:dyDescent="0.4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</row>
    <row r="175" spans="1:35" ht="15.75" customHeight="1" x14ac:dyDescent="0.4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</row>
    <row r="176" spans="1:35" ht="15.75" customHeight="1" x14ac:dyDescent="0.4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</row>
    <row r="177" spans="1:35" ht="15.75" customHeight="1" x14ac:dyDescent="0.4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</row>
    <row r="178" spans="1:35" ht="15.75" customHeight="1" x14ac:dyDescent="0.4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</row>
    <row r="179" spans="1:35" ht="15.75" customHeight="1" x14ac:dyDescent="0.4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</row>
    <row r="180" spans="1:35" ht="15.75" customHeight="1" x14ac:dyDescent="0.4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</row>
    <row r="181" spans="1:35" ht="15.75" customHeight="1" x14ac:dyDescent="0.4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</row>
    <row r="182" spans="1:35" ht="15.75" customHeight="1" x14ac:dyDescent="0.4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</row>
    <row r="183" spans="1:35" ht="15.75" customHeight="1" x14ac:dyDescent="0.4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</row>
    <row r="184" spans="1:35" ht="15.75" customHeight="1" x14ac:dyDescent="0.4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</row>
    <row r="185" spans="1:35" ht="15.75" customHeight="1" x14ac:dyDescent="0.4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</row>
    <row r="186" spans="1:35" ht="15.75" customHeight="1" x14ac:dyDescent="0.4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</row>
    <row r="187" spans="1:35" ht="15.75" customHeight="1" x14ac:dyDescent="0.4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</row>
    <row r="188" spans="1:35" ht="15.75" customHeight="1" x14ac:dyDescent="0.4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</row>
    <row r="189" spans="1:35" ht="15.75" customHeight="1" x14ac:dyDescent="0.4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</row>
    <row r="190" spans="1:35" ht="15.75" customHeight="1" x14ac:dyDescent="0.4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</row>
    <row r="191" spans="1:35" ht="15.75" customHeight="1" x14ac:dyDescent="0.4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</row>
    <row r="192" spans="1:35" ht="15.75" customHeight="1" x14ac:dyDescent="0.4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</row>
    <row r="193" spans="1:35" ht="15.75" customHeight="1" x14ac:dyDescent="0.4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</row>
    <row r="194" spans="1:35" ht="15.75" customHeight="1" x14ac:dyDescent="0.4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</row>
    <row r="195" spans="1:35" ht="15.75" customHeight="1" x14ac:dyDescent="0.4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</row>
    <row r="196" spans="1:35" ht="15.75" customHeight="1" x14ac:dyDescent="0.4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</row>
    <row r="197" spans="1:35" ht="15.75" customHeight="1" x14ac:dyDescent="0.4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</row>
    <row r="198" spans="1:35" ht="15.75" customHeight="1" x14ac:dyDescent="0.4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</row>
    <row r="199" spans="1:35" ht="15.75" customHeight="1" x14ac:dyDescent="0.4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</row>
    <row r="200" spans="1:35" ht="15.75" customHeight="1" x14ac:dyDescent="0.4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</row>
    <row r="201" spans="1:35" ht="15.75" customHeight="1" x14ac:dyDescent="0.4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</row>
    <row r="202" spans="1:35" ht="15.75" customHeight="1" x14ac:dyDescent="0.4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</row>
    <row r="203" spans="1:35" ht="15.75" customHeight="1" x14ac:dyDescent="0.4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</row>
    <row r="204" spans="1:35" ht="15.75" customHeight="1" x14ac:dyDescent="0.4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</row>
    <row r="205" spans="1:35" ht="15.75" customHeight="1" x14ac:dyDescent="0.4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</row>
    <row r="206" spans="1:35" ht="15.75" customHeight="1" x14ac:dyDescent="0.4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</row>
    <row r="207" spans="1:35" ht="15.75" customHeight="1" x14ac:dyDescent="0.4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</row>
    <row r="208" spans="1:35" ht="15.75" customHeight="1" x14ac:dyDescent="0.4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</row>
    <row r="209" spans="1:35" ht="15.75" customHeight="1" x14ac:dyDescent="0.4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</row>
    <row r="210" spans="1:35" ht="15.75" customHeight="1" x14ac:dyDescent="0.4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</row>
    <row r="211" spans="1:35" ht="15.75" customHeight="1" x14ac:dyDescent="0.4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</row>
    <row r="212" spans="1:35" ht="15.75" customHeight="1" x14ac:dyDescent="0.4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</row>
    <row r="213" spans="1:35" ht="15.75" customHeight="1" x14ac:dyDescent="0.4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</row>
    <row r="214" spans="1:35" ht="15.75" customHeight="1" x14ac:dyDescent="0.4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</row>
    <row r="215" spans="1:35" ht="15.75" customHeight="1" x14ac:dyDescent="0.4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</row>
    <row r="216" spans="1:35" ht="15.75" customHeight="1" x14ac:dyDescent="0.4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</row>
    <row r="217" spans="1:35" ht="15.75" customHeight="1" x14ac:dyDescent="0.4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</row>
    <row r="218" spans="1:35" ht="15.75" customHeight="1" x14ac:dyDescent="0.4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</row>
    <row r="219" spans="1:35" ht="15.75" customHeight="1" x14ac:dyDescent="0.4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</row>
    <row r="220" spans="1:35" ht="15.75" customHeight="1" x14ac:dyDescent="0.4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</row>
    <row r="221" spans="1:35" ht="15.75" customHeight="1" x14ac:dyDescent="0.4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</row>
    <row r="222" spans="1:35" ht="15.75" customHeight="1" x14ac:dyDescent="0.4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</row>
    <row r="223" spans="1:35" ht="15.75" customHeight="1" x14ac:dyDescent="0.4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</row>
    <row r="224" spans="1:35" ht="15.75" customHeight="1" x14ac:dyDescent="0.4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</row>
    <row r="225" spans="1:35" ht="15.75" customHeight="1" x14ac:dyDescent="0.4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</row>
    <row r="226" spans="1:35" ht="15.75" customHeight="1" x14ac:dyDescent="0.4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</row>
    <row r="227" spans="1:35" ht="15.75" customHeight="1" x14ac:dyDescent="0.4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</row>
    <row r="228" spans="1:35" ht="15.75" customHeight="1" x14ac:dyDescent="0.4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</row>
    <row r="229" spans="1:35" ht="15.75" customHeight="1" x14ac:dyDescent="0.4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</row>
    <row r="230" spans="1:35" ht="15.75" customHeight="1" x14ac:dyDescent="0.4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</row>
    <row r="231" spans="1:35" ht="15.75" customHeight="1" x14ac:dyDescent="0.4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</row>
    <row r="232" spans="1:35" ht="15.75" customHeight="1" x14ac:dyDescent="0.4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</row>
    <row r="233" spans="1:35" ht="15.75" customHeight="1" x14ac:dyDescent="0.4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</row>
    <row r="234" spans="1:35" ht="15.75" customHeight="1" x14ac:dyDescent="0.4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</row>
    <row r="235" spans="1:35" ht="15.75" customHeight="1" x14ac:dyDescent="0.4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</row>
    <row r="236" spans="1:35" ht="15.75" customHeight="1" x14ac:dyDescent="0.4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</row>
    <row r="237" spans="1:35" ht="15.75" customHeight="1" x14ac:dyDescent="0.4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</row>
    <row r="238" spans="1:35" ht="15.75" customHeight="1" x14ac:dyDescent="0.4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</row>
    <row r="239" spans="1:35" ht="15.75" customHeight="1" x14ac:dyDescent="0.4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</row>
    <row r="240" spans="1:35" ht="15.75" customHeight="1" x14ac:dyDescent="0.4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</row>
    <row r="241" spans="1:35" ht="15.75" customHeight="1" x14ac:dyDescent="0.4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</row>
    <row r="242" spans="1:35" ht="15.75" customHeight="1" x14ac:dyDescent="0.4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</row>
    <row r="243" spans="1:35" ht="15.75" customHeight="1" x14ac:dyDescent="0.4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</row>
    <row r="244" spans="1:35" ht="15.75" customHeight="1" x14ac:dyDescent="0.4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</row>
    <row r="245" spans="1:35" ht="15.75" customHeight="1" x14ac:dyDescent="0.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</row>
    <row r="246" spans="1:35" ht="15.75" customHeight="1" x14ac:dyDescent="0.4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</row>
    <row r="247" spans="1:35" ht="15.75" customHeight="1" x14ac:dyDescent="0.4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</row>
    <row r="248" spans="1:35" ht="15.75" customHeight="1" x14ac:dyDescent="0.4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</row>
    <row r="249" spans="1:35" ht="15.75" customHeight="1" x14ac:dyDescent="0.4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</row>
    <row r="250" spans="1:35" ht="15.75" customHeight="1" x14ac:dyDescent="0.4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</row>
    <row r="251" spans="1:35" ht="15.75" customHeight="1" x14ac:dyDescent="0.4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</row>
    <row r="252" spans="1:35" ht="15.75" customHeight="1" x14ac:dyDescent="0.4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</row>
    <row r="253" spans="1:35" ht="15.75" customHeight="1" x14ac:dyDescent="0.4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</row>
    <row r="254" spans="1:35" ht="15.75" customHeight="1" x14ac:dyDescent="0.4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</row>
    <row r="255" spans="1:35" ht="15.75" customHeight="1" x14ac:dyDescent="0.4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</row>
    <row r="256" spans="1:35" ht="15.75" customHeight="1" x14ac:dyDescent="0.4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</row>
    <row r="257" spans="1:35" ht="15.75" customHeight="1" x14ac:dyDescent="0.4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</row>
    <row r="258" spans="1:35" ht="15.75" customHeight="1" x14ac:dyDescent="0.4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</row>
    <row r="259" spans="1:35" ht="15.75" customHeight="1" x14ac:dyDescent="0.4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</row>
    <row r="260" spans="1:35" ht="15.75" customHeight="1" x14ac:dyDescent="0.4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</row>
    <row r="261" spans="1:35" ht="15.75" customHeight="1" x14ac:dyDescent="0.4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</row>
    <row r="262" spans="1:35" ht="15.75" customHeight="1" x14ac:dyDescent="0.4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</row>
    <row r="263" spans="1:35" ht="15.75" customHeight="1" x14ac:dyDescent="0.4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</row>
    <row r="264" spans="1:35" ht="15.75" customHeight="1" x14ac:dyDescent="0.4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</row>
    <row r="265" spans="1:35" ht="15.75" customHeight="1" x14ac:dyDescent="0.4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</row>
    <row r="266" spans="1:35" ht="15.75" customHeight="1" x14ac:dyDescent="0.4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</row>
    <row r="267" spans="1:35" ht="15.75" customHeight="1" x14ac:dyDescent="0.4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</row>
    <row r="268" spans="1:35" ht="15.75" customHeight="1" x14ac:dyDescent="0.4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</row>
    <row r="269" spans="1:35" ht="15.75" customHeight="1" x14ac:dyDescent="0.4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</row>
    <row r="270" spans="1:35" ht="15.75" customHeight="1" x14ac:dyDescent="0.4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</row>
    <row r="271" spans="1:35" ht="15.75" customHeight="1" x14ac:dyDescent="0.4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</row>
    <row r="272" spans="1:35" ht="15.75" customHeight="1" x14ac:dyDescent="0.4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</row>
    <row r="273" spans="1:35" ht="15.75" customHeight="1" x14ac:dyDescent="0.4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</row>
    <row r="274" spans="1:35" ht="15.75" customHeight="1" x14ac:dyDescent="0.4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</row>
    <row r="275" spans="1:35" ht="15.75" customHeight="1" x14ac:dyDescent="0.4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</row>
    <row r="276" spans="1:35" ht="15.75" customHeight="1" x14ac:dyDescent="0.4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</row>
    <row r="277" spans="1:35" ht="15.75" customHeight="1" x14ac:dyDescent="0.4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</row>
    <row r="278" spans="1:35" ht="15.75" customHeight="1" x14ac:dyDescent="0.4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</row>
    <row r="279" spans="1:35" ht="15.75" customHeight="1" x14ac:dyDescent="0.4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</row>
    <row r="280" spans="1:35" ht="15.75" customHeight="1" x14ac:dyDescent="0.4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</row>
    <row r="281" spans="1:35" ht="15.75" customHeight="1" x14ac:dyDescent="0.4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</row>
    <row r="282" spans="1:35" ht="15.75" customHeight="1" x14ac:dyDescent="0.4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</row>
    <row r="283" spans="1:35" ht="15.75" customHeight="1" x14ac:dyDescent="0.4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</row>
    <row r="284" spans="1:35" ht="15.75" customHeight="1" x14ac:dyDescent="0.4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</row>
    <row r="285" spans="1:35" ht="15.75" customHeight="1" x14ac:dyDescent="0.4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</row>
    <row r="286" spans="1:35" ht="15.75" customHeight="1" x14ac:dyDescent="0.4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</row>
    <row r="287" spans="1:35" ht="15.75" customHeight="1" x14ac:dyDescent="0.4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</row>
    <row r="288" spans="1:35" ht="15.75" customHeight="1" x14ac:dyDescent="0.4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</row>
    <row r="289" spans="1:35" ht="15.75" customHeight="1" x14ac:dyDescent="0.4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</row>
    <row r="290" spans="1:35" ht="15.75" customHeight="1" x14ac:dyDescent="0.4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</row>
    <row r="291" spans="1:35" ht="15.75" customHeight="1" x14ac:dyDescent="0.4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</row>
    <row r="292" spans="1:35" ht="15.75" customHeight="1" x14ac:dyDescent="0.4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</row>
    <row r="293" spans="1:35" ht="15.75" customHeight="1" x14ac:dyDescent="0.4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</row>
    <row r="294" spans="1:35" ht="15.75" customHeight="1" x14ac:dyDescent="0.4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</row>
    <row r="295" spans="1:35" ht="15.75" customHeight="1" x14ac:dyDescent="0.4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</row>
    <row r="296" spans="1:35" ht="15.75" customHeight="1" x14ac:dyDescent="0.4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</row>
    <row r="297" spans="1:35" ht="15.75" customHeight="1" x14ac:dyDescent="0.4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</row>
    <row r="298" spans="1:35" ht="15.75" customHeight="1" x14ac:dyDescent="0.4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</row>
    <row r="299" spans="1:35" ht="15.75" customHeight="1" x14ac:dyDescent="0.4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</row>
    <row r="300" spans="1:35" ht="15.75" customHeight="1" x14ac:dyDescent="0.4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</row>
    <row r="301" spans="1:35" ht="15.75" customHeight="1" x14ac:dyDescent="0.4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</row>
    <row r="302" spans="1:35" ht="15.75" customHeight="1" x14ac:dyDescent="0.4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</row>
    <row r="303" spans="1:35" ht="15.75" customHeight="1" x14ac:dyDescent="0.4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</row>
    <row r="304" spans="1:35" ht="15.75" customHeight="1" x14ac:dyDescent="0.4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</row>
    <row r="305" spans="1:35" ht="15.75" customHeight="1" x14ac:dyDescent="0.4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</row>
    <row r="306" spans="1:35" ht="15.75" customHeight="1" x14ac:dyDescent="0.4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</row>
    <row r="307" spans="1:35" ht="15.75" customHeight="1" x14ac:dyDescent="0.4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</row>
    <row r="308" spans="1:35" ht="15.75" customHeight="1" x14ac:dyDescent="0.4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</row>
    <row r="309" spans="1:35" ht="15.75" customHeight="1" x14ac:dyDescent="0.4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</row>
    <row r="310" spans="1:35" ht="15.75" customHeight="1" x14ac:dyDescent="0.4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</row>
    <row r="311" spans="1:35" ht="15.75" customHeight="1" x14ac:dyDescent="0.4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</row>
    <row r="312" spans="1:35" ht="15.75" customHeight="1" x14ac:dyDescent="0.4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</row>
    <row r="313" spans="1:35" ht="15.75" customHeight="1" x14ac:dyDescent="0.4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</row>
    <row r="314" spans="1:35" ht="15.75" customHeight="1" x14ac:dyDescent="0.4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</row>
    <row r="315" spans="1:35" ht="15.75" customHeight="1" x14ac:dyDescent="0.4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</row>
    <row r="316" spans="1:35" ht="15.75" customHeight="1" x14ac:dyDescent="0.4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</row>
    <row r="317" spans="1:35" ht="15.75" customHeight="1" x14ac:dyDescent="0.4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</row>
    <row r="318" spans="1:35" ht="15.75" customHeight="1" x14ac:dyDescent="0.4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</row>
    <row r="319" spans="1:35" ht="15.75" customHeight="1" x14ac:dyDescent="0.4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</row>
    <row r="320" spans="1:35" ht="15.75" customHeight="1" x14ac:dyDescent="0.4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</row>
    <row r="321" spans="1:35" ht="15.75" customHeight="1" x14ac:dyDescent="0.4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</row>
    <row r="322" spans="1:35" ht="15.75" customHeight="1" x14ac:dyDescent="0.4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</row>
    <row r="323" spans="1:35" ht="15.75" customHeight="1" x14ac:dyDescent="0.4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</row>
    <row r="324" spans="1:35" ht="15.75" customHeight="1" x14ac:dyDescent="0.4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</row>
    <row r="325" spans="1:35" ht="15.75" customHeight="1" x14ac:dyDescent="0.4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</row>
    <row r="326" spans="1:35" ht="15.75" customHeight="1" x14ac:dyDescent="0.4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</row>
    <row r="327" spans="1:35" ht="15.75" customHeight="1" x14ac:dyDescent="0.4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</row>
    <row r="328" spans="1:35" ht="15.75" customHeight="1" x14ac:dyDescent="0.4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</row>
    <row r="329" spans="1:35" ht="15.75" customHeight="1" x14ac:dyDescent="0.4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</row>
    <row r="330" spans="1:35" ht="15.75" customHeight="1" x14ac:dyDescent="0.4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</row>
    <row r="331" spans="1:35" ht="15.75" customHeight="1" x14ac:dyDescent="0.4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</row>
    <row r="332" spans="1:35" ht="15.75" customHeight="1" x14ac:dyDescent="0.4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</row>
    <row r="333" spans="1:35" ht="15.75" customHeight="1" x14ac:dyDescent="0.4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</row>
    <row r="334" spans="1:35" ht="15.75" customHeight="1" x14ac:dyDescent="0.4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</row>
    <row r="335" spans="1:35" ht="15.75" customHeight="1" x14ac:dyDescent="0.4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</row>
    <row r="336" spans="1:35" ht="15.75" customHeight="1" x14ac:dyDescent="0.4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</row>
    <row r="337" spans="1:35" ht="15.75" customHeight="1" x14ac:dyDescent="0.4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</row>
    <row r="338" spans="1:35" ht="15.75" customHeight="1" x14ac:dyDescent="0.4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</row>
    <row r="339" spans="1:35" ht="15.75" customHeight="1" x14ac:dyDescent="0.4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</row>
    <row r="340" spans="1:35" ht="15.75" customHeight="1" x14ac:dyDescent="0.4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</row>
    <row r="341" spans="1:35" ht="15.75" customHeight="1" x14ac:dyDescent="0.4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</row>
    <row r="342" spans="1:35" ht="15.75" customHeight="1" x14ac:dyDescent="0.4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</row>
    <row r="343" spans="1:35" ht="15.75" customHeight="1" x14ac:dyDescent="0.4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</row>
    <row r="344" spans="1:35" ht="15.75" customHeight="1" x14ac:dyDescent="0.4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</row>
    <row r="345" spans="1:35" ht="15.75" customHeight="1" x14ac:dyDescent="0.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</row>
    <row r="346" spans="1:35" ht="15.75" customHeight="1" x14ac:dyDescent="0.4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</row>
    <row r="347" spans="1:35" ht="15.75" customHeight="1" x14ac:dyDescent="0.4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</row>
    <row r="348" spans="1:35" ht="15.75" customHeight="1" x14ac:dyDescent="0.4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</row>
    <row r="349" spans="1:35" ht="15.75" customHeight="1" x14ac:dyDescent="0.4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</row>
    <row r="350" spans="1:35" ht="15.75" customHeight="1" x14ac:dyDescent="0.4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</row>
    <row r="351" spans="1:35" ht="15.75" customHeight="1" x14ac:dyDescent="0.4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</row>
    <row r="352" spans="1:35" ht="15.75" customHeight="1" x14ac:dyDescent="0.4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</row>
    <row r="353" spans="1:35" ht="15.75" customHeight="1" x14ac:dyDescent="0.4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</row>
    <row r="354" spans="1:35" ht="15.75" customHeight="1" x14ac:dyDescent="0.4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</row>
    <row r="355" spans="1:35" ht="15.75" customHeight="1" x14ac:dyDescent="0.4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</row>
    <row r="356" spans="1:35" ht="15.75" customHeight="1" x14ac:dyDescent="0.4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</row>
    <row r="357" spans="1:35" ht="15.75" customHeight="1" x14ac:dyDescent="0.4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</row>
    <row r="358" spans="1:35" ht="15.75" customHeight="1" x14ac:dyDescent="0.4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</row>
    <row r="359" spans="1:35" ht="15.75" customHeight="1" x14ac:dyDescent="0.4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</row>
    <row r="360" spans="1:35" ht="15.75" customHeight="1" x14ac:dyDescent="0.4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</row>
    <row r="361" spans="1:35" ht="15.75" customHeight="1" x14ac:dyDescent="0.4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</row>
    <row r="362" spans="1:35" ht="15.75" customHeight="1" x14ac:dyDescent="0.4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</row>
    <row r="363" spans="1:35" ht="15.75" customHeight="1" x14ac:dyDescent="0.4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</row>
    <row r="364" spans="1:35" ht="15.75" customHeight="1" x14ac:dyDescent="0.4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</row>
    <row r="365" spans="1:35" ht="15.75" customHeight="1" x14ac:dyDescent="0.4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</row>
    <row r="366" spans="1:35" ht="15.75" customHeight="1" x14ac:dyDescent="0.4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</row>
    <row r="367" spans="1:35" ht="15.75" customHeight="1" x14ac:dyDescent="0.4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</row>
    <row r="368" spans="1:35" ht="15.75" customHeight="1" x14ac:dyDescent="0.4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</row>
    <row r="369" spans="1:35" ht="15.75" customHeight="1" x14ac:dyDescent="0.4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</row>
    <row r="370" spans="1:35" ht="15.75" customHeight="1" x14ac:dyDescent="0.4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</row>
    <row r="371" spans="1:35" ht="15.75" customHeight="1" x14ac:dyDescent="0.4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</row>
    <row r="372" spans="1:35" ht="15.75" customHeight="1" x14ac:dyDescent="0.4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</row>
    <row r="373" spans="1:35" ht="15.75" customHeight="1" x14ac:dyDescent="0.4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</row>
    <row r="374" spans="1:35" ht="15.75" customHeight="1" x14ac:dyDescent="0.4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</row>
    <row r="375" spans="1:35" ht="15.75" customHeight="1" x14ac:dyDescent="0.4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</row>
    <row r="376" spans="1:35" ht="15.75" customHeight="1" x14ac:dyDescent="0.4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</row>
    <row r="377" spans="1:35" ht="15.75" customHeight="1" x14ac:dyDescent="0.4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</row>
    <row r="378" spans="1:35" ht="15.75" customHeight="1" x14ac:dyDescent="0.4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</row>
    <row r="379" spans="1:35" ht="15.75" customHeight="1" x14ac:dyDescent="0.4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</row>
    <row r="380" spans="1:35" ht="15.75" customHeight="1" x14ac:dyDescent="0.4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</row>
    <row r="381" spans="1:35" ht="15.75" customHeight="1" x14ac:dyDescent="0.4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</row>
    <row r="382" spans="1:35" ht="15.75" customHeight="1" x14ac:dyDescent="0.4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</row>
    <row r="383" spans="1:35" ht="15.75" customHeight="1" x14ac:dyDescent="0.4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</row>
    <row r="384" spans="1:35" ht="15.75" customHeight="1" x14ac:dyDescent="0.4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</row>
    <row r="385" spans="1:35" ht="15.75" customHeight="1" x14ac:dyDescent="0.4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</row>
    <row r="386" spans="1:35" ht="15.75" customHeight="1" x14ac:dyDescent="0.4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</row>
    <row r="387" spans="1:35" ht="15.75" customHeight="1" x14ac:dyDescent="0.4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</row>
    <row r="388" spans="1:35" ht="15.75" customHeight="1" x14ac:dyDescent="0.4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</row>
    <row r="389" spans="1:35" ht="15.75" customHeight="1" x14ac:dyDescent="0.4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</row>
    <row r="390" spans="1:35" ht="15.75" customHeight="1" x14ac:dyDescent="0.4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</row>
    <row r="391" spans="1:35" ht="15.75" customHeight="1" x14ac:dyDescent="0.4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</row>
    <row r="392" spans="1:35" ht="15.75" customHeight="1" x14ac:dyDescent="0.4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</row>
    <row r="393" spans="1:35" ht="15.75" customHeight="1" x14ac:dyDescent="0.4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</row>
    <row r="394" spans="1:35" ht="15.75" customHeight="1" x14ac:dyDescent="0.4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</row>
    <row r="395" spans="1:35" ht="15.75" customHeight="1" x14ac:dyDescent="0.4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</row>
    <row r="396" spans="1:35" ht="15.75" customHeight="1" x14ac:dyDescent="0.4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</row>
    <row r="397" spans="1:35" ht="15.75" customHeight="1" x14ac:dyDescent="0.4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</row>
    <row r="398" spans="1:35" ht="15.75" customHeight="1" x14ac:dyDescent="0.4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</row>
    <row r="399" spans="1:35" ht="15.75" customHeight="1" x14ac:dyDescent="0.4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</row>
    <row r="400" spans="1:35" ht="15.75" customHeight="1" x14ac:dyDescent="0.4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</row>
    <row r="401" spans="1:35" ht="15.75" customHeight="1" x14ac:dyDescent="0.4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</row>
    <row r="402" spans="1:35" ht="15.75" customHeight="1" x14ac:dyDescent="0.4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</row>
    <row r="403" spans="1:35" ht="15.75" customHeight="1" x14ac:dyDescent="0.4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</row>
    <row r="404" spans="1:35" ht="15.75" customHeight="1" x14ac:dyDescent="0.4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</row>
    <row r="405" spans="1:35" ht="15.75" customHeight="1" x14ac:dyDescent="0.4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</row>
    <row r="406" spans="1:35" ht="15.75" customHeight="1" x14ac:dyDescent="0.4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</row>
    <row r="407" spans="1:35" ht="15.75" customHeight="1" x14ac:dyDescent="0.4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</row>
    <row r="408" spans="1:35" ht="15.75" customHeight="1" x14ac:dyDescent="0.4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</row>
    <row r="409" spans="1:35" ht="15.75" customHeight="1" x14ac:dyDescent="0.4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</row>
    <row r="410" spans="1:35" ht="15.75" customHeight="1" x14ac:dyDescent="0.4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</row>
    <row r="411" spans="1:35" ht="15.75" customHeight="1" x14ac:dyDescent="0.4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</row>
    <row r="412" spans="1:35" ht="15.75" customHeight="1" x14ac:dyDescent="0.4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</row>
    <row r="413" spans="1:35" ht="15.75" customHeight="1" x14ac:dyDescent="0.4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</row>
    <row r="414" spans="1:35" ht="15.75" customHeight="1" x14ac:dyDescent="0.4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</row>
    <row r="415" spans="1:35" ht="15.75" customHeight="1" x14ac:dyDescent="0.4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</row>
    <row r="416" spans="1:35" ht="15.75" customHeight="1" x14ac:dyDescent="0.4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</row>
    <row r="417" spans="1:35" ht="15.75" customHeight="1" x14ac:dyDescent="0.4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</row>
    <row r="418" spans="1:35" ht="15.75" customHeight="1" x14ac:dyDescent="0.4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</row>
    <row r="419" spans="1:35" ht="15.75" customHeight="1" x14ac:dyDescent="0.4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</row>
    <row r="420" spans="1:35" ht="15.75" customHeight="1" x14ac:dyDescent="0.4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</row>
    <row r="421" spans="1:35" ht="15.75" customHeight="1" x14ac:dyDescent="0.4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</row>
    <row r="422" spans="1:35" ht="15.75" customHeight="1" x14ac:dyDescent="0.4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</row>
    <row r="423" spans="1:35" ht="15.75" customHeight="1" x14ac:dyDescent="0.4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</row>
    <row r="424" spans="1:35" ht="15.75" customHeight="1" x14ac:dyDescent="0.4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</row>
    <row r="425" spans="1:35" ht="15.75" customHeight="1" x14ac:dyDescent="0.4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</row>
    <row r="426" spans="1:35" ht="15.75" customHeight="1" x14ac:dyDescent="0.4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</row>
    <row r="427" spans="1:35" ht="15.75" customHeight="1" x14ac:dyDescent="0.4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</row>
    <row r="428" spans="1:35" ht="15.75" customHeight="1" x14ac:dyDescent="0.4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</row>
    <row r="429" spans="1:35" ht="15.75" customHeight="1" x14ac:dyDescent="0.4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</row>
    <row r="430" spans="1:35" ht="15.75" customHeight="1" x14ac:dyDescent="0.4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</row>
    <row r="431" spans="1:35" ht="15.75" customHeight="1" x14ac:dyDescent="0.4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</row>
    <row r="432" spans="1:35" ht="15.75" customHeight="1" x14ac:dyDescent="0.4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</row>
    <row r="433" spans="1:35" ht="15.75" customHeight="1" x14ac:dyDescent="0.4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</row>
    <row r="434" spans="1:35" ht="15.75" customHeight="1" x14ac:dyDescent="0.4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</row>
    <row r="435" spans="1:35" ht="15.75" customHeight="1" x14ac:dyDescent="0.4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</row>
    <row r="436" spans="1:35" ht="15.75" customHeight="1" x14ac:dyDescent="0.4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</row>
    <row r="437" spans="1:35" ht="15.75" customHeight="1" x14ac:dyDescent="0.4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</row>
    <row r="438" spans="1:35" ht="15.75" customHeight="1" x14ac:dyDescent="0.4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</row>
    <row r="439" spans="1:35" ht="15.75" customHeight="1" x14ac:dyDescent="0.4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</row>
    <row r="440" spans="1:35" ht="15.75" customHeight="1" x14ac:dyDescent="0.4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</row>
    <row r="441" spans="1:35" ht="15.75" customHeight="1" x14ac:dyDescent="0.4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</row>
    <row r="442" spans="1:35" ht="15.75" customHeight="1" x14ac:dyDescent="0.4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</row>
    <row r="443" spans="1:35" ht="15.75" customHeight="1" x14ac:dyDescent="0.4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</row>
    <row r="444" spans="1:35" ht="15.75" customHeight="1" x14ac:dyDescent="0.4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</row>
    <row r="445" spans="1:35" ht="15.75" customHeight="1" x14ac:dyDescent="0.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</row>
    <row r="446" spans="1:35" ht="15.75" customHeight="1" x14ac:dyDescent="0.4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</row>
    <row r="447" spans="1:35" ht="15.75" customHeight="1" x14ac:dyDescent="0.4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</row>
    <row r="448" spans="1:35" ht="15.75" customHeight="1" x14ac:dyDescent="0.4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</row>
    <row r="449" spans="1:35" ht="15.75" customHeight="1" x14ac:dyDescent="0.4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</row>
    <row r="450" spans="1:35" ht="15.75" customHeight="1" x14ac:dyDescent="0.4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</row>
    <row r="451" spans="1:35" ht="15.75" customHeight="1" x14ac:dyDescent="0.4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</row>
    <row r="452" spans="1:35" ht="15.75" customHeight="1" x14ac:dyDescent="0.4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</row>
    <row r="453" spans="1:35" ht="15.75" customHeight="1" x14ac:dyDescent="0.4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</row>
    <row r="454" spans="1:35" ht="15.75" customHeight="1" x14ac:dyDescent="0.4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</row>
    <row r="455" spans="1:35" ht="15.75" customHeight="1" x14ac:dyDescent="0.4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</row>
    <row r="456" spans="1:35" ht="15.75" customHeight="1" x14ac:dyDescent="0.4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</row>
    <row r="457" spans="1:35" ht="15.75" customHeight="1" x14ac:dyDescent="0.4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</row>
    <row r="458" spans="1:35" ht="15.75" customHeight="1" x14ac:dyDescent="0.4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</row>
    <row r="459" spans="1:35" ht="15.75" customHeight="1" x14ac:dyDescent="0.4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</row>
    <row r="460" spans="1:35" ht="15.75" customHeight="1" x14ac:dyDescent="0.4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</row>
    <row r="461" spans="1:35" ht="15.75" customHeight="1" x14ac:dyDescent="0.4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</row>
    <row r="462" spans="1:35" ht="15.75" customHeight="1" x14ac:dyDescent="0.4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</row>
    <row r="463" spans="1:35" ht="15.75" customHeight="1" x14ac:dyDescent="0.4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</row>
    <row r="464" spans="1:35" ht="15.75" customHeight="1" x14ac:dyDescent="0.4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</row>
    <row r="465" spans="1:35" ht="15.75" customHeight="1" x14ac:dyDescent="0.4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</row>
    <row r="466" spans="1:35" ht="15.75" customHeight="1" x14ac:dyDescent="0.4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</row>
    <row r="467" spans="1:35" ht="15.75" customHeight="1" x14ac:dyDescent="0.4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</row>
    <row r="468" spans="1:35" ht="15.75" customHeight="1" x14ac:dyDescent="0.4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</row>
    <row r="469" spans="1:35" ht="15.75" customHeight="1" x14ac:dyDescent="0.4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</row>
    <row r="470" spans="1:35" ht="15.75" customHeight="1" x14ac:dyDescent="0.4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</row>
    <row r="471" spans="1:35" ht="15.75" customHeight="1" x14ac:dyDescent="0.4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</row>
    <row r="472" spans="1:35" ht="15.75" customHeight="1" x14ac:dyDescent="0.4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</row>
    <row r="473" spans="1:35" ht="15.75" customHeight="1" x14ac:dyDescent="0.4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</row>
    <row r="474" spans="1:35" ht="15.75" customHeight="1" x14ac:dyDescent="0.4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</row>
    <row r="475" spans="1:35" ht="15.75" customHeight="1" x14ac:dyDescent="0.4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</row>
    <row r="476" spans="1:35" ht="15.75" customHeight="1" x14ac:dyDescent="0.4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</row>
    <row r="477" spans="1:35" ht="15.75" customHeight="1" x14ac:dyDescent="0.4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</row>
    <row r="478" spans="1:35" ht="15.75" customHeight="1" x14ac:dyDescent="0.4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</row>
    <row r="479" spans="1:35" ht="15.75" customHeight="1" x14ac:dyDescent="0.4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</row>
    <row r="480" spans="1:35" ht="15.75" customHeight="1" x14ac:dyDescent="0.4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</row>
    <row r="481" spans="1:35" ht="15.75" customHeight="1" x14ac:dyDescent="0.4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</row>
    <row r="482" spans="1:35" ht="15.75" customHeight="1" x14ac:dyDescent="0.4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</row>
    <row r="483" spans="1:35" ht="15.75" customHeight="1" x14ac:dyDescent="0.4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</row>
    <row r="484" spans="1:35" ht="15.75" customHeight="1" x14ac:dyDescent="0.4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</row>
    <row r="485" spans="1:35" ht="15.75" customHeight="1" x14ac:dyDescent="0.4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</row>
    <row r="486" spans="1:35" ht="15.75" customHeight="1" x14ac:dyDescent="0.4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</row>
    <row r="487" spans="1:35" ht="15.75" customHeight="1" x14ac:dyDescent="0.4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</row>
    <row r="488" spans="1:35" ht="15.75" customHeight="1" x14ac:dyDescent="0.4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</row>
    <row r="489" spans="1:35" ht="15.75" customHeight="1" x14ac:dyDescent="0.4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</row>
    <row r="490" spans="1:35" ht="15.75" customHeight="1" x14ac:dyDescent="0.4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</row>
    <row r="491" spans="1:35" ht="15.75" customHeight="1" x14ac:dyDescent="0.4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</row>
    <row r="492" spans="1:35" ht="15.75" customHeight="1" x14ac:dyDescent="0.4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</row>
    <row r="493" spans="1:35" ht="15.75" customHeight="1" x14ac:dyDescent="0.4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</row>
    <row r="494" spans="1:35" ht="15.75" customHeight="1" x14ac:dyDescent="0.4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</row>
    <row r="495" spans="1:35" ht="15.75" customHeight="1" x14ac:dyDescent="0.4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</row>
    <row r="496" spans="1:35" ht="15.75" customHeight="1" x14ac:dyDescent="0.4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</row>
    <row r="497" spans="1:35" ht="15.75" customHeight="1" x14ac:dyDescent="0.4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</row>
    <row r="498" spans="1:35" ht="15.75" customHeight="1" x14ac:dyDescent="0.4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</row>
    <row r="499" spans="1:35" ht="15.75" customHeight="1" x14ac:dyDescent="0.4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</row>
    <row r="500" spans="1:35" ht="15.75" customHeight="1" x14ac:dyDescent="0.4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</row>
    <row r="501" spans="1:35" ht="15.75" customHeight="1" x14ac:dyDescent="0.4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</row>
    <row r="502" spans="1:35" ht="15.75" customHeight="1" x14ac:dyDescent="0.4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</row>
    <row r="503" spans="1:35" ht="15.75" customHeight="1" x14ac:dyDescent="0.4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</row>
    <row r="504" spans="1:35" ht="15.75" customHeight="1" x14ac:dyDescent="0.4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</row>
    <row r="505" spans="1:35" ht="15.75" customHeight="1" x14ac:dyDescent="0.4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</row>
    <row r="506" spans="1:35" ht="15.75" customHeight="1" x14ac:dyDescent="0.4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</row>
    <row r="507" spans="1:35" ht="15.75" customHeight="1" x14ac:dyDescent="0.4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</row>
    <row r="508" spans="1:35" ht="15.75" customHeight="1" x14ac:dyDescent="0.4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</row>
    <row r="509" spans="1:35" ht="15.75" customHeight="1" x14ac:dyDescent="0.4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</row>
    <row r="510" spans="1:35" ht="15.75" customHeight="1" x14ac:dyDescent="0.4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</row>
    <row r="511" spans="1:35" ht="15.75" customHeight="1" x14ac:dyDescent="0.4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</row>
    <row r="512" spans="1:35" ht="15.75" customHeight="1" x14ac:dyDescent="0.4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</row>
    <row r="513" spans="1:35" ht="15.75" customHeight="1" x14ac:dyDescent="0.4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</row>
    <row r="514" spans="1:35" ht="15.75" customHeight="1" x14ac:dyDescent="0.4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</row>
    <row r="515" spans="1:35" ht="15.75" customHeight="1" x14ac:dyDescent="0.4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</row>
    <row r="516" spans="1:35" ht="15.75" customHeight="1" x14ac:dyDescent="0.4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</row>
    <row r="517" spans="1:35" ht="15.75" customHeight="1" x14ac:dyDescent="0.4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</row>
    <row r="518" spans="1:35" ht="15.75" customHeight="1" x14ac:dyDescent="0.4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</row>
    <row r="519" spans="1:35" ht="15.75" customHeight="1" x14ac:dyDescent="0.4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</row>
    <row r="520" spans="1:35" ht="15.75" customHeight="1" x14ac:dyDescent="0.4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</row>
    <row r="521" spans="1:35" ht="15.75" customHeight="1" x14ac:dyDescent="0.4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</row>
    <row r="522" spans="1:35" ht="15.75" customHeight="1" x14ac:dyDescent="0.4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</row>
    <row r="523" spans="1:35" ht="15.75" customHeight="1" x14ac:dyDescent="0.4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</row>
    <row r="524" spans="1:35" ht="15.75" customHeight="1" x14ac:dyDescent="0.4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</row>
    <row r="525" spans="1:35" ht="15.75" customHeight="1" x14ac:dyDescent="0.4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</row>
    <row r="526" spans="1:35" ht="15.75" customHeight="1" x14ac:dyDescent="0.4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</row>
    <row r="527" spans="1:35" ht="15.75" customHeight="1" x14ac:dyDescent="0.4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</row>
    <row r="528" spans="1:35" ht="15.75" customHeight="1" x14ac:dyDescent="0.4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</row>
    <row r="529" spans="1:35" ht="15.75" customHeight="1" x14ac:dyDescent="0.4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</row>
    <row r="530" spans="1:35" ht="15.75" customHeight="1" x14ac:dyDescent="0.4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</row>
    <row r="531" spans="1:35" ht="15.75" customHeight="1" x14ac:dyDescent="0.4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</row>
    <row r="532" spans="1:35" ht="15.75" customHeight="1" x14ac:dyDescent="0.4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</row>
    <row r="533" spans="1:35" ht="15.75" customHeight="1" x14ac:dyDescent="0.4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</row>
    <row r="534" spans="1:35" ht="15.75" customHeight="1" x14ac:dyDescent="0.4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</row>
    <row r="535" spans="1:35" ht="15.75" customHeight="1" x14ac:dyDescent="0.4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</row>
    <row r="536" spans="1:35" ht="15.75" customHeight="1" x14ac:dyDescent="0.4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</row>
    <row r="537" spans="1:35" ht="15.75" customHeight="1" x14ac:dyDescent="0.4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</row>
    <row r="538" spans="1:35" ht="15.75" customHeight="1" x14ac:dyDescent="0.4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</row>
    <row r="539" spans="1:35" ht="15.75" customHeight="1" x14ac:dyDescent="0.4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</row>
    <row r="540" spans="1:35" ht="15.75" customHeight="1" x14ac:dyDescent="0.4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</row>
    <row r="541" spans="1:35" ht="15.75" customHeight="1" x14ac:dyDescent="0.4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</row>
    <row r="542" spans="1:35" ht="15.75" customHeight="1" x14ac:dyDescent="0.4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</row>
    <row r="543" spans="1:35" ht="15.75" customHeight="1" x14ac:dyDescent="0.4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</row>
    <row r="544" spans="1:35" ht="15.75" customHeight="1" x14ac:dyDescent="0.4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</row>
    <row r="545" spans="1:35" ht="15.75" customHeight="1" x14ac:dyDescent="0.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</row>
    <row r="546" spans="1:35" ht="15.75" customHeight="1" x14ac:dyDescent="0.4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</row>
    <row r="547" spans="1:35" ht="15.75" customHeight="1" x14ac:dyDescent="0.4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</row>
    <row r="548" spans="1:35" ht="15.75" customHeight="1" x14ac:dyDescent="0.4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</row>
    <row r="549" spans="1:35" ht="15.75" customHeight="1" x14ac:dyDescent="0.4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</row>
    <row r="550" spans="1:35" ht="15.75" customHeight="1" x14ac:dyDescent="0.4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</row>
    <row r="551" spans="1:35" ht="15.75" customHeight="1" x14ac:dyDescent="0.4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</row>
    <row r="552" spans="1:35" ht="15.75" customHeight="1" x14ac:dyDescent="0.4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</row>
    <row r="553" spans="1:35" ht="15.75" customHeight="1" x14ac:dyDescent="0.4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</row>
    <row r="554" spans="1:35" ht="15.75" customHeight="1" x14ac:dyDescent="0.4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</row>
    <row r="555" spans="1:35" ht="15.75" customHeight="1" x14ac:dyDescent="0.4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</row>
    <row r="556" spans="1:35" ht="15.75" customHeight="1" x14ac:dyDescent="0.4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</row>
    <row r="557" spans="1:35" ht="15.75" customHeight="1" x14ac:dyDescent="0.4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</row>
    <row r="558" spans="1:35" ht="15.75" customHeight="1" x14ac:dyDescent="0.4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</row>
    <row r="559" spans="1:35" ht="15.75" customHeight="1" x14ac:dyDescent="0.4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</row>
    <row r="560" spans="1:35" ht="15.75" customHeight="1" x14ac:dyDescent="0.4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</row>
    <row r="561" spans="1:35" ht="15.75" customHeight="1" x14ac:dyDescent="0.4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</row>
    <row r="562" spans="1:35" ht="15.75" customHeight="1" x14ac:dyDescent="0.4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</row>
    <row r="563" spans="1:35" ht="15.75" customHeight="1" x14ac:dyDescent="0.4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</row>
    <row r="564" spans="1:35" ht="15.75" customHeight="1" x14ac:dyDescent="0.4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</row>
    <row r="565" spans="1:35" ht="15.75" customHeight="1" x14ac:dyDescent="0.4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</row>
    <row r="566" spans="1:35" ht="15.75" customHeight="1" x14ac:dyDescent="0.4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</row>
    <row r="567" spans="1:35" ht="15.75" customHeight="1" x14ac:dyDescent="0.4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</row>
    <row r="568" spans="1:35" ht="15.75" customHeight="1" x14ac:dyDescent="0.4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</row>
    <row r="569" spans="1:35" ht="15.75" customHeight="1" x14ac:dyDescent="0.4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</row>
    <row r="570" spans="1:35" ht="15.75" customHeight="1" x14ac:dyDescent="0.4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</row>
    <row r="571" spans="1:35" ht="15.75" customHeight="1" x14ac:dyDescent="0.4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</row>
    <row r="572" spans="1:35" ht="15.75" customHeight="1" x14ac:dyDescent="0.4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</row>
    <row r="573" spans="1:35" ht="15.75" customHeight="1" x14ac:dyDescent="0.4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</row>
    <row r="574" spans="1:35" ht="15.75" customHeight="1" x14ac:dyDescent="0.4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</row>
    <row r="575" spans="1:35" ht="15.75" customHeight="1" x14ac:dyDescent="0.4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</row>
    <row r="576" spans="1:35" ht="15.75" customHeight="1" x14ac:dyDescent="0.4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</row>
    <row r="577" spans="1:35" ht="15.75" customHeight="1" x14ac:dyDescent="0.4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</row>
    <row r="578" spans="1:35" ht="15.75" customHeight="1" x14ac:dyDescent="0.4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</row>
    <row r="579" spans="1:35" ht="15.75" customHeight="1" x14ac:dyDescent="0.4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</row>
    <row r="580" spans="1:35" ht="15.75" customHeight="1" x14ac:dyDescent="0.4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</row>
    <row r="581" spans="1:35" ht="15.75" customHeight="1" x14ac:dyDescent="0.4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</row>
    <row r="582" spans="1:35" ht="15.75" customHeight="1" x14ac:dyDescent="0.4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</row>
    <row r="583" spans="1:35" ht="15.75" customHeight="1" x14ac:dyDescent="0.4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</row>
    <row r="584" spans="1:35" ht="15.75" customHeight="1" x14ac:dyDescent="0.4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</row>
    <row r="585" spans="1:35" ht="15.75" customHeight="1" x14ac:dyDescent="0.4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</row>
    <row r="586" spans="1:35" ht="15.75" customHeight="1" x14ac:dyDescent="0.4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</row>
    <row r="587" spans="1:35" ht="15.75" customHeight="1" x14ac:dyDescent="0.4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</row>
    <row r="588" spans="1:35" ht="15.75" customHeight="1" x14ac:dyDescent="0.4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</row>
    <row r="589" spans="1:35" ht="15.75" customHeight="1" x14ac:dyDescent="0.4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</row>
    <row r="590" spans="1:35" ht="15.75" customHeight="1" x14ac:dyDescent="0.4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</row>
    <row r="591" spans="1:35" ht="15.75" customHeight="1" x14ac:dyDescent="0.4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</row>
    <row r="592" spans="1:35" ht="15.75" customHeight="1" x14ac:dyDescent="0.4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</row>
    <row r="593" spans="1:35" ht="15.75" customHeight="1" x14ac:dyDescent="0.4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</row>
    <row r="594" spans="1:35" ht="15.75" customHeight="1" x14ac:dyDescent="0.4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</row>
    <row r="595" spans="1:35" ht="15.75" customHeight="1" x14ac:dyDescent="0.4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</row>
    <row r="596" spans="1:35" ht="15.75" customHeight="1" x14ac:dyDescent="0.4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</row>
    <row r="597" spans="1:35" ht="15.75" customHeight="1" x14ac:dyDescent="0.4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</row>
    <row r="598" spans="1:35" ht="15.75" customHeight="1" x14ac:dyDescent="0.4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</row>
    <row r="599" spans="1:35" ht="15.75" customHeight="1" x14ac:dyDescent="0.4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</row>
    <row r="600" spans="1:35" ht="15.75" customHeight="1" x14ac:dyDescent="0.4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</row>
    <row r="601" spans="1:35" ht="15.75" customHeight="1" x14ac:dyDescent="0.4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</row>
    <row r="602" spans="1:35" ht="15.75" customHeight="1" x14ac:dyDescent="0.4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</row>
    <row r="603" spans="1:35" ht="15.75" customHeight="1" x14ac:dyDescent="0.4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</row>
    <row r="604" spans="1:35" ht="15.75" customHeight="1" x14ac:dyDescent="0.4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</row>
    <row r="605" spans="1:35" ht="15.75" customHeight="1" x14ac:dyDescent="0.4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</row>
    <row r="606" spans="1:35" ht="15.75" customHeight="1" x14ac:dyDescent="0.4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</row>
    <row r="607" spans="1:35" ht="15.75" customHeight="1" x14ac:dyDescent="0.4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</row>
    <row r="608" spans="1:35" ht="15.75" customHeight="1" x14ac:dyDescent="0.4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</row>
    <row r="609" spans="1:35" ht="15.75" customHeight="1" x14ac:dyDescent="0.4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</row>
    <row r="610" spans="1:35" ht="15.75" customHeight="1" x14ac:dyDescent="0.4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</row>
    <row r="611" spans="1:35" ht="15.75" customHeight="1" x14ac:dyDescent="0.4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</row>
    <row r="612" spans="1:35" ht="15.75" customHeight="1" x14ac:dyDescent="0.4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</row>
    <row r="613" spans="1:35" ht="15.75" customHeight="1" x14ac:dyDescent="0.4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</row>
    <row r="614" spans="1:35" ht="15.75" customHeight="1" x14ac:dyDescent="0.4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</row>
    <row r="615" spans="1:35" ht="15.75" customHeight="1" x14ac:dyDescent="0.4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</row>
    <row r="616" spans="1:35" ht="15.75" customHeight="1" x14ac:dyDescent="0.4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</row>
    <row r="617" spans="1:35" ht="15.75" customHeight="1" x14ac:dyDescent="0.4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</row>
    <row r="618" spans="1:35" ht="15.75" customHeight="1" x14ac:dyDescent="0.4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</row>
    <row r="619" spans="1:35" ht="15.75" customHeight="1" x14ac:dyDescent="0.4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</row>
    <row r="620" spans="1:35" ht="15.75" customHeight="1" x14ac:dyDescent="0.4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</row>
    <row r="621" spans="1:35" ht="15.75" customHeight="1" x14ac:dyDescent="0.4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</row>
    <row r="622" spans="1:35" ht="15.75" customHeight="1" x14ac:dyDescent="0.4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</row>
    <row r="623" spans="1:35" ht="15.75" customHeight="1" x14ac:dyDescent="0.4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</row>
    <row r="624" spans="1:35" ht="15.75" customHeight="1" x14ac:dyDescent="0.4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</row>
    <row r="625" spans="1:35" ht="15.75" customHeight="1" x14ac:dyDescent="0.4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</row>
    <row r="626" spans="1:35" ht="15.75" customHeight="1" x14ac:dyDescent="0.4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</row>
    <row r="627" spans="1:35" ht="15.75" customHeight="1" x14ac:dyDescent="0.4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</row>
    <row r="628" spans="1:35" ht="15.75" customHeight="1" x14ac:dyDescent="0.4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</row>
    <row r="629" spans="1:35" ht="15.75" customHeight="1" x14ac:dyDescent="0.4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</row>
    <row r="630" spans="1:35" ht="15.75" customHeight="1" x14ac:dyDescent="0.4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</row>
    <row r="631" spans="1:35" ht="15.75" customHeight="1" x14ac:dyDescent="0.4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</row>
    <row r="632" spans="1:35" ht="15.75" customHeight="1" x14ac:dyDescent="0.4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</row>
    <row r="633" spans="1:35" ht="15.75" customHeight="1" x14ac:dyDescent="0.4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</row>
    <row r="634" spans="1:35" ht="15.75" customHeight="1" x14ac:dyDescent="0.4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</row>
    <row r="635" spans="1:35" ht="15.75" customHeight="1" x14ac:dyDescent="0.4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</row>
    <row r="636" spans="1:35" ht="15.75" customHeight="1" x14ac:dyDescent="0.4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</row>
    <row r="637" spans="1:35" ht="15.75" customHeight="1" x14ac:dyDescent="0.4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</row>
    <row r="638" spans="1:35" ht="15.75" customHeight="1" x14ac:dyDescent="0.4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</row>
    <row r="639" spans="1:35" ht="15.75" customHeight="1" x14ac:dyDescent="0.4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</row>
    <row r="640" spans="1:35" ht="15.75" customHeight="1" x14ac:dyDescent="0.4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</row>
    <row r="641" spans="1:35" ht="15.75" customHeight="1" x14ac:dyDescent="0.4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</row>
    <row r="642" spans="1:35" ht="15.75" customHeight="1" x14ac:dyDescent="0.4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</row>
    <row r="643" spans="1:35" ht="15.75" customHeight="1" x14ac:dyDescent="0.4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</row>
    <row r="644" spans="1:35" ht="15.75" customHeight="1" x14ac:dyDescent="0.4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</row>
    <row r="645" spans="1:35" ht="15.75" customHeight="1" x14ac:dyDescent="0.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</row>
    <row r="646" spans="1:35" ht="15.75" customHeight="1" x14ac:dyDescent="0.4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</row>
    <row r="647" spans="1:35" ht="15.75" customHeight="1" x14ac:dyDescent="0.4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</row>
    <row r="648" spans="1:35" ht="15.75" customHeight="1" x14ac:dyDescent="0.4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</row>
    <row r="649" spans="1:35" ht="15.75" customHeight="1" x14ac:dyDescent="0.4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</row>
    <row r="650" spans="1:35" ht="15.75" customHeight="1" x14ac:dyDescent="0.4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</row>
    <row r="651" spans="1:35" ht="15.75" customHeight="1" x14ac:dyDescent="0.4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</row>
    <row r="652" spans="1:35" ht="15.75" customHeight="1" x14ac:dyDescent="0.4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</row>
    <row r="653" spans="1:35" ht="15.75" customHeight="1" x14ac:dyDescent="0.4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</row>
    <row r="654" spans="1:35" ht="15.75" customHeight="1" x14ac:dyDescent="0.4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</row>
    <row r="655" spans="1:35" ht="15.75" customHeight="1" x14ac:dyDescent="0.4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</row>
    <row r="656" spans="1:35" ht="15.75" customHeight="1" x14ac:dyDescent="0.4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</row>
    <row r="657" spans="1:35" ht="15.75" customHeight="1" x14ac:dyDescent="0.4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</row>
    <row r="658" spans="1:35" ht="15.75" customHeight="1" x14ac:dyDescent="0.4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</row>
    <row r="659" spans="1:35" ht="15.75" customHeight="1" x14ac:dyDescent="0.4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</row>
    <row r="660" spans="1:35" ht="15.75" customHeight="1" x14ac:dyDescent="0.4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</row>
    <row r="661" spans="1:35" ht="15.75" customHeight="1" x14ac:dyDescent="0.4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</row>
    <row r="662" spans="1:35" ht="15.75" customHeight="1" x14ac:dyDescent="0.4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</row>
    <row r="663" spans="1:35" ht="15.75" customHeight="1" x14ac:dyDescent="0.4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</row>
    <row r="664" spans="1:35" ht="15.75" customHeight="1" x14ac:dyDescent="0.4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</row>
    <row r="665" spans="1:35" ht="15.75" customHeight="1" x14ac:dyDescent="0.4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</row>
    <row r="666" spans="1:35" ht="15.75" customHeight="1" x14ac:dyDescent="0.4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</row>
    <row r="667" spans="1:35" ht="15.75" customHeight="1" x14ac:dyDescent="0.4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</row>
    <row r="668" spans="1:35" ht="15.75" customHeight="1" x14ac:dyDescent="0.4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</row>
    <row r="669" spans="1:35" ht="15.75" customHeight="1" x14ac:dyDescent="0.4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</row>
    <row r="670" spans="1:35" ht="15.75" customHeight="1" x14ac:dyDescent="0.4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</row>
    <row r="671" spans="1:35" ht="15.75" customHeight="1" x14ac:dyDescent="0.4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</row>
    <row r="672" spans="1:35" ht="15.75" customHeight="1" x14ac:dyDescent="0.4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</row>
    <row r="673" spans="1:35" ht="15.75" customHeight="1" x14ac:dyDescent="0.4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</row>
    <row r="674" spans="1:35" ht="15.75" customHeight="1" x14ac:dyDescent="0.4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</row>
    <row r="675" spans="1:35" ht="15.75" customHeight="1" x14ac:dyDescent="0.4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</row>
    <row r="676" spans="1:35" ht="15.75" customHeight="1" x14ac:dyDescent="0.4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</row>
    <row r="677" spans="1:35" ht="15.75" customHeight="1" x14ac:dyDescent="0.4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</row>
    <row r="678" spans="1:35" ht="15.75" customHeight="1" x14ac:dyDescent="0.4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</row>
    <row r="679" spans="1:35" ht="15.75" customHeight="1" x14ac:dyDescent="0.4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</row>
    <row r="680" spans="1:35" ht="15.75" customHeight="1" x14ac:dyDescent="0.4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</row>
    <row r="681" spans="1:35" ht="15.75" customHeight="1" x14ac:dyDescent="0.4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</row>
    <row r="682" spans="1:35" ht="15.75" customHeight="1" x14ac:dyDescent="0.4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</row>
    <row r="683" spans="1:35" ht="15.75" customHeight="1" x14ac:dyDescent="0.4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</row>
    <row r="684" spans="1:35" ht="15.75" customHeight="1" x14ac:dyDescent="0.4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</row>
    <row r="685" spans="1:35" ht="15.75" customHeight="1" x14ac:dyDescent="0.4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</row>
    <row r="686" spans="1:35" ht="15.75" customHeight="1" x14ac:dyDescent="0.4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</row>
    <row r="687" spans="1:35" ht="15.75" customHeight="1" x14ac:dyDescent="0.4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</row>
    <row r="688" spans="1:35" ht="15.75" customHeight="1" x14ac:dyDescent="0.4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</row>
    <row r="689" spans="1:35" ht="15.75" customHeight="1" x14ac:dyDescent="0.4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</row>
    <row r="690" spans="1:35" ht="15.75" customHeight="1" x14ac:dyDescent="0.4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</row>
    <row r="691" spans="1:35" ht="15.75" customHeight="1" x14ac:dyDescent="0.4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</row>
    <row r="692" spans="1:35" ht="15.75" customHeight="1" x14ac:dyDescent="0.4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</row>
    <row r="693" spans="1:35" ht="15.75" customHeight="1" x14ac:dyDescent="0.4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</row>
    <row r="694" spans="1:35" ht="15.75" customHeight="1" x14ac:dyDescent="0.4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</row>
    <row r="695" spans="1:35" ht="15.75" customHeight="1" x14ac:dyDescent="0.4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</row>
    <row r="696" spans="1:35" ht="15.75" customHeight="1" x14ac:dyDescent="0.4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</row>
    <row r="697" spans="1:35" ht="15.75" customHeight="1" x14ac:dyDescent="0.4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</row>
    <row r="698" spans="1:35" ht="15.75" customHeight="1" x14ac:dyDescent="0.4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</row>
    <row r="699" spans="1:35" ht="15.75" customHeight="1" x14ac:dyDescent="0.4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</row>
    <row r="700" spans="1:35" ht="15.75" customHeight="1" x14ac:dyDescent="0.4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</row>
    <row r="701" spans="1:35" ht="15.75" customHeight="1" x14ac:dyDescent="0.4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</row>
    <row r="702" spans="1:35" ht="15.75" customHeight="1" x14ac:dyDescent="0.4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</row>
    <row r="703" spans="1:35" ht="15.75" customHeight="1" x14ac:dyDescent="0.4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</row>
    <row r="704" spans="1:35" ht="15.75" customHeight="1" x14ac:dyDescent="0.4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</row>
    <row r="705" spans="1:35" ht="15.75" customHeight="1" x14ac:dyDescent="0.4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</row>
    <row r="706" spans="1:35" ht="15.75" customHeight="1" x14ac:dyDescent="0.4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</row>
    <row r="707" spans="1:35" ht="15.75" customHeight="1" x14ac:dyDescent="0.4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</row>
    <row r="708" spans="1:35" ht="15.75" customHeight="1" x14ac:dyDescent="0.4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</row>
    <row r="709" spans="1:35" ht="15.75" customHeight="1" x14ac:dyDescent="0.4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</row>
    <row r="710" spans="1:35" ht="15.75" customHeight="1" x14ac:dyDescent="0.4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</row>
    <row r="711" spans="1:35" ht="15.75" customHeight="1" x14ac:dyDescent="0.4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</row>
    <row r="712" spans="1:35" ht="15.75" customHeight="1" x14ac:dyDescent="0.4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</row>
    <row r="713" spans="1:35" ht="15.75" customHeight="1" x14ac:dyDescent="0.4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</row>
    <row r="714" spans="1:35" ht="15.75" customHeight="1" x14ac:dyDescent="0.4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</row>
    <row r="715" spans="1:35" ht="15.75" customHeight="1" x14ac:dyDescent="0.4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</row>
    <row r="716" spans="1:35" ht="15.75" customHeight="1" x14ac:dyDescent="0.4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</row>
    <row r="717" spans="1:35" ht="15.75" customHeight="1" x14ac:dyDescent="0.4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</row>
    <row r="718" spans="1:35" ht="15.75" customHeight="1" x14ac:dyDescent="0.4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</row>
    <row r="719" spans="1:35" ht="15.75" customHeight="1" x14ac:dyDescent="0.4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</row>
    <row r="720" spans="1:35" ht="15.75" customHeight="1" x14ac:dyDescent="0.4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</row>
    <row r="721" spans="1:35" ht="15.75" customHeight="1" x14ac:dyDescent="0.4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</row>
    <row r="722" spans="1:35" ht="15.75" customHeight="1" x14ac:dyDescent="0.4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</row>
    <row r="723" spans="1:35" ht="15.75" customHeight="1" x14ac:dyDescent="0.4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</row>
    <row r="724" spans="1:35" ht="15.75" customHeight="1" x14ac:dyDescent="0.4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</row>
    <row r="725" spans="1:35" ht="15.75" customHeight="1" x14ac:dyDescent="0.4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</row>
    <row r="726" spans="1:35" ht="15.75" customHeight="1" x14ac:dyDescent="0.4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</row>
    <row r="727" spans="1:35" ht="15.75" customHeight="1" x14ac:dyDescent="0.4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</row>
    <row r="728" spans="1:35" ht="15.75" customHeight="1" x14ac:dyDescent="0.4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</row>
    <row r="729" spans="1:35" ht="15.75" customHeight="1" x14ac:dyDescent="0.4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</row>
    <row r="730" spans="1:35" ht="15.75" customHeight="1" x14ac:dyDescent="0.4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</row>
    <row r="731" spans="1:35" ht="15.75" customHeight="1" x14ac:dyDescent="0.4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</row>
    <row r="732" spans="1:35" ht="15.75" customHeight="1" x14ac:dyDescent="0.4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</row>
    <row r="733" spans="1:35" ht="15.75" customHeight="1" x14ac:dyDescent="0.4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</row>
    <row r="734" spans="1:35" ht="15.75" customHeight="1" x14ac:dyDescent="0.4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</row>
    <row r="735" spans="1:35" ht="15.75" customHeight="1" x14ac:dyDescent="0.4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</row>
    <row r="736" spans="1:35" ht="15.75" customHeight="1" x14ac:dyDescent="0.4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</row>
    <row r="737" spans="1:35" ht="15.75" customHeight="1" x14ac:dyDescent="0.4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</row>
    <row r="738" spans="1:35" ht="15.75" customHeight="1" x14ac:dyDescent="0.4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</row>
    <row r="739" spans="1:35" ht="15.75" customHeight="1" x14ac:dyDescent="0.4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</row>
    <row r="740" spans="1:35" ht="15.75" customHeight="1" x14ac:dyDescent="0.4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</row>
    <row r="741" spans="1:35" ht="15.75" customHeight="1" x14ac:dyDescent="0.4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</row>
    <row r="742" spans="1:35" ht="15.75" customHeight="1" x14ac:dyDescent="0.4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</row>
    <row r="743" spans="1:35" ht="15.75" customHeight="1" x14ac:dyDescent="0.4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</row>
    <row r="744" spans="1:35" ht="15.75" customHeight="1" x14ac:dyDescent="0.4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</row>
    <row r="745" spans="1:35" ht="15.75" customHeight="1" x14ac:dyDescent="0.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</row>
    <row r="746" spans="1:35" ht="15.75" customHeight="1" x14ac:dyDescent="0.4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</row>
    <row r="747" spans="1:35" ht="15.75" customHeight="1" x14ac:dyDescent="0.4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</row>
    <row r="748" spans="1:35" ht="15.75" customHeight="1" x14ac:dyDescent="0.4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</row>
    <row r="749" spans="1:35" ht="15.75" customHeight="1" x14ac:dyDescent="0.4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</row>
    <row r="750" spans="1:35" ht="15.75" customHeight="1" x14ac:dyDescent="0.4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</row>
    <row r="751" spans="1:35" ht="15.75" customHeight="1" x14ac:dyDescent="0.4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</row>
    <row r="752" spans="1:35" ht="15.75" customHeight="1" x14ac:dyDescent="0.4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</row>
    <row r="753" spans="1:35" ht="15.75" customHeight="1" x14ac:dyDescent="0.4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</row>
    <row r="754" spans="1:35" ht="15.75" customHeight="1" x14ac:dyDescent="0.4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</row>
    <row r="755" spans="1:35" ht="15.75" customHeight="1" x14ac:dyDescent="0.4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</row>
    <row r="756" spans="1:35" ht="15.75" customHeight="1" x14ac:dyDescent="0.4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</row>
    <row r="757" spans="1:35" ht="15.75" customHeight="1" x14ac:dyDescent="0.4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</row>
    <row r="758" spans="1:35" ht="15.75" customHeight="1" x14ac:dyDescent="0.4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</row>
    <row r="759" spans="1:35" ht="15.75" customHeight="1" x14ac:dyDescent="0.4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</row>
    <row r="760" spans="1:35" ht="15.75" customHeight="1" x14ac:dyDescent="0.4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</row>
    <row r="761" spans="1:35" ht="15.75" customHeight="1" x14ac:dyDescent="0.4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</row>
    <row r="762" spans="1:35" ht="15.75" customHeight="1" x14ac:dyDescent="0.4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</row>
    <row r="763" spans="1:35" ht="15.75" customHeight="1" x14ac:dyDescent="0.4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</row>
    <row r="764" spans="1:35" ht="15.75" customHeight="1" x14ac:dyDescent="0.4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</row>
    <row r="765" spans="1:35" ht="15.75" customHeight="1" x14ac:dyDescent="0.4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</row>
    <row r="766" spans="1:35" ht="15.75" customHeight="1" x14ac:dyDescent="0.4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</row>
    <row r="767" spans="1:35" ht="15.75" customHeight="1" x14ac:dyDescent="0.4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</row>
    <row r="768" spans="1:35" ht="15.75" customHeight="1" x14ac:dyDescent="0.4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</row>
    <row r="769" spans="1:35" ht="15.75" customHeight="1" x14ac:dyDescent="0.4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</row>
    <row r="770" spans="1:35" ht="15.75" customHeight="1" x14ac:dyDescent="0.4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</row>
    <row r="771" spans="1:35" ht="15.75" customHeight="1" x14ac:dyDescent="0.4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</row>
    <row r="772" spans="1:35" ht="15.75" customHeight="1" x14ac:dyDescent="0.4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</row>
    <row r="773" spans="1:35" ht="15.75" customHeight="1" x14ac:dyDescent="0.4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</row>
    <row r="774" spans="1:35" ht="15.75" customHeight="1" x14ac:dyDescent="0.4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</row>
    <row r="775" spans="1:35" ht="15.75" customHeight="1" x14ac:dyDescent="0.4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</row>
    <row r="776" spans="1:35" ht="15.75" customHeight="1" x14ac:dyDescent="0.4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</row>
    <row r="777" spans="1:35" ht="15.75" customHeight="1" x14ac:dyDescent="0.4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</row>
    <row r="778" spans="1:35" ht="15.75" customHeight="1" x14ac:dyDescent="0.4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</row>
    <row r="779" spans="1:35" ht="15.75" customHeight="1" x14ac:dyDescent="0.4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</row>
    <row r="780" spans="1:35" ht="15.75" customHeight="1" x14ac:dyDescent="0.4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</row>
    <row r="781" spans="1:35" ht="15.75" customHeight="1" x14ac:dyDescent="0.4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</row>
    <row r="782" spans="1:35" ht="15.75" customHeight="1" x14ac:dyDescent="0.4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</row>
    <row r="783" spans="1:35" ht="15.75" customHeight="1" x14ac:dyDescent="0.4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</row>
    <row r="784" spans="1:35" ht="15.75" customHeight="1" x14ac:dyDescent="0.4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</row>
    <row r="785" spans="1:35" ht="15.75" customHeight="1" x14ac:dyDescent="0.4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</row>
    <row r="786" spans="1:35" ht="15.75" customHeight="1" x14ac:dyDescent="0.4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</row>
    <row r="787" spans="1:35" ht="15.75" customHeight="1" x14ac:dyDescent="0.4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</row>
    <row r="788" spans="1:35" ht="15.75" customHeight="1" x14ac:dyDescent="0.4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</row>
    <row r="789" spans="1:35" ht="15.75" customHeight="1" x14ac:dyDescent="0.4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</row>
    <row r="790" spans="1:35" ht="15.75" customHeight="1" x14ac:dyDescent="0.4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</row>
    <row r="791" spans="1:35" ht="15.75" customHeight="1" x14ac:dyDescent="0.4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</row>
    <row r="792" spans="1:35" ht="15.75" customHeight="1" x14ac:dyDescent="0.4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</row>
    <row r="793" spans="1:35" ht="15.75" customHeight="1" x14ac:dyDescent="0.4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</row>
    <row r="794" spans="1:35" ht="15.75" customHeight="1" x14ac:dyDescent="0.4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</row>
    <row r="795" spans="1:35" ht="15.75" customHeight="1" x14ac:dyDescent="0.4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</row>
    <row r="796" spans="1:35" ht="15.75" customHeight="1" x14ac:dyDescent="0.4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</row>
    <row r="797" spans="1:35" ht="15.75" customHeight="1" x14ac:dyDescent="0.4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</row>
    <row r="798" spans="1:35" ht="15.75" customHeight="1" x14ac:dyDescent="0.4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</row>
    <row r="799" spans="1:35" ht="15.75" customHeight="1" x14ac:dyDescent="0.4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</row>
    <row r="800" spans="1:35" ht="15.75" customHeight="1" x14ac:dyDescent="0.4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</row>
    <row r="801" spans="1:35" ht="15.75" customHeight="1" x14ac:dyDescent="0.4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</row>
    <row r="802" spans="1:35" ht="15.75" customHeight="1" x14ac:dyDescent="0.4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</row>
    <row r="803" spans="1:35" ht="15.75" customHeight="1" x14ac:dyDescent="0.4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</row>
    <row r="804" spans="1:35" ht="15.75" customHeight="1" x14ac:dyDescent="0.4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</row>
    <row r="805" spans="1:35" ht="15.75" customHeight="1" x14ac:dyDescent="0.4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</row>
    <row r="806" spans="1:35" ht="15.75" customHeight="1" x14ac:dyDescent="0.4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</row>
    <row r="807" spans="1:35" ht="15.75" customHeight="1" x14ac:dyDescent="0.4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</row>
    <row r="808" spans="1:35" ht="15.75" customHeight="1" x14ac:dyDescent="0.4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</row>
    <row r="809" spans="1:35" ht="15.75" customHeight="1" x14ac:dyDescent="0.4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</row>
    <row r="810" spans="1:35" ht="15.75" customHeight="1" x14ac:dyDescent="0.4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</row>
    <row r="811" spans="1:35" ht="15.75" customHeight="1" x14ac:dyDescent="0.4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</row>
    <row r="812" spans="1:35" ht="15.75" customHeight="1" x14ac:dyDescent="0.4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</row>
    <row r="813" spans="1:35" ht="15.75" customHeight="1" x14ac:dyDescent="0.4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</row>
    <row r="814" spans="1:35" ht="15.75" customHeight="1" x14ac:dyDescent="0.4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</row>
    <row r="815" spans="1:35" ht="15.75" customHeight="1" x14ac:dyDescent="0.4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</row>
    <row r="816" spans="1:35" ht="15.75" customHeight="1" x14ac:dyDescent="0.4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</row>
    <row r="817" spans="1:35" ht="15.75" customHeight="1" x14ac:dyDescent="0.4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</row>
    <row r="818" spans="1:35" ht="15.75" customHeight="1" x14ac:dyDescent="0.4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</row>
    <row r="819" spans="1:35" ht="15.75" customHeight="1" x14ac:dyDescent="0.4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</row>
    <row r="820" spans="1:35" ht="15.75" customHeight="1" x14ac:dyDescent="0.4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</row>
    <row r="821" spans="1:35" ht="15.75" customHeight="1" x14ac:dyDescent="0.4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</row>
    <row r="822" spans="1:35" ht="15.75" customHeight="1" x14ac:dyDescent="0.4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</row>
    <row r="823" spans="1:35" ht="15.75" customHeight="1" x14ac:dyDescent="0.4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</row>
    <row r="824" spans="1:35" ht="15.75" customHeight="1" x14ac:dyDescent="0.4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</row>
    <row r="825" spans="1:35" ht="15.75" customHeight="1" x14ac:dyDescent="0.4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</row>
    <row r="826" spans="1:35" ht="15.75" customHeight="1" x14ac:dyDescent="0.4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</row>
    <row r="827" spans="1:35" ht="15.75" customHeight="1" x14ac:dyDescent="0.4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</row>
    <row r="828" spans="1:35" ht="15.75" customHeight="1" x14ac:dyDescent="0.4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</row>
    <row r="829" spans="1:35" ht="15.75" customHeight="1" x14ac:dyDescent="0.4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</row>
    <row r="830" spans="1:35" ht="15.75" customHeight="1" x14ac:dyDescent="0.4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</row>
    <row r="831" spans="1:35" ht="15.75" customHeight="1" x14ac:dyDescent="0.4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</row>
    <row r="832" spans="1:35" ht="15.75" customHeight="1" x14ac:dyDescent="0.4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</row>
    <row r="833" spans="1:35" ht="15.75" customHeight="1" x14ac:dyDescent="0.4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</row>
    <row r="834" spans="1:35" ht="15.75" customHeight="1" x14ac:dyDescent="0.4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</row>
    <row r="835" spans="1:35" ht="15.75" customHeight="1" x14ac:dyDescent="0.4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</row>
    <row r="836" spans="1:35" ht="15.75" customHeight="1" x14ac:dyDescent="0.4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</row>
    <row r="837" spans="1:35" ht="15.75" customHeight="1" x14ac:dyDescent="0.4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</row>
    <row r="838" spans="1:35" ht="15.75" customHeight="1" x14ac:dyDescent="0.4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</row>
    <row r="839" spans="1:35" ht="15.75" customHeight="1" x14ac:dyDescent="0.4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</row>
    <row r="840" spans="1:35" ht="15.75" customHeight="1" x14ac:dyDescent="0.4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</row>
    <row r="841" spans="1:35" ht="15.75" customHeight="1" x14ac:dyDescent="0.4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</row>
    <row r="842" spans="1:35" ht="15.75" customHeight="1" x14ac:dyDescent="0.4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</row>
    <row r="843" spans="1:35" ht="15.75" customHeight="1" x14ac:dyDescent="0.4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</row>
    <row r="844" spans="1:35" ht="15.75" customHeight="1" x14ac:dyDescent="0.4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</row>
    <row r="845" spans="1:35" ht="15.75" customHeight="1" x14ac:dyDescent="0.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</row>
    <row r="846" spans="1:35" ht="15.75" customHeight="1" x14ac:dyDescent="0.4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</row>
    <row r="847" spans="1:35" ht="15.75" customHeight="1" x14ac:dyDescent="0.4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</row>
    <row r="848" spans="1:35" ht="15.75" customHeight="1" x14ac:dyDescent="0.4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</row>
    <row r="849" spans="1:35" ht="15.75" customHeight="1" x14ac:dyDescent="0.4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</row>
    <row r="850" spans="1:35" ht="15.75" customHeight="1" x14ac:dyDescent="0.4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</row>
    <row r="851" spans="1:35" ht="15.75" customHeight="1" x14ac:dyDescent="0.4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</row>
    <row r="852" spans="1:35" ht="15.75" customHeight="1" x14ac:dyDescent="0.4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</row>
    <row r="853" spans="1:35" ht="15.75" customHeight="1" x14ac:dyDescent="0.4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</row>
    <row r="854" spans="1:35" ht="15.75" customHeight="1" x14ac:dyDescent="0.4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</row>
    <row r="855" spans="1:35" ht="15.75" customHeight="1" x14ac:dyDescent="0.4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</row>
    <row r="856" spans="1:35" ht="15.75" customHeight="1" x14ac:dyDescent="0.4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</row>
    <row r="857" spans="1:35" ht="15.75" customHeight="1" x14ac:dyDescent="0.4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</row>
    <row r="858" spans="1:35" ht="15.75" customHeight="1" x14ac:dyDescent="0.4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</row>
    <row r="859" spans="1:35" ht="15.75" customHeight="1" x14ac:dyDescent="0.4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</row>
    <row r="860" spans="1:35" ht="15.75" customHeight="1" x14ac:dyDescent="0.4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</row>
    <row r="861" spans="1:35" ht="15.75" customHeight="1" x14ac:dyDescent="0.4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</row>
    <row r="862" spans="1:35" ht="15.75" customHeight="1" x14ac:dyDescent="0.4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</row>
    <row r="863" spans="1:35" ht="15.75" customHeight="1" x14ac:dyDescent="0.4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</row>
    <row r="864" spans="1:35" ht="15.75" customHeight="1" x14ac:dyDescent="0.4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</row>
    <row r="865" spans="1:35" ht="15.75" customHeight="1" x14ac:dyDescent="0.4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</row>
    <row r="866" spans="1:35" ht="15.75" customHeight="1" x14ac:dyDescent="0.4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</row>
    <row r="867" spans="1:35" ht="15.75" customHeight="1" x14ac:dyDescent="0.4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</row>
    <row r="868" spans="1:35" ht="15.75" customHeight="1" x14ac:dyDescent="0.4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</row>
    <row r="869" spans="1:35" ht="15.75" customHeight="1" x14ac:dyDescent="0.4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</row>
    <row r="870" spans="1:35" ht="15.75" customHeight="1" x14ac:dyDescent="0.4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</row>
    <row r="871" spans="1:35" ht="15.75" customHeight="1" x14ac:dyDescent="0.4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</row>
    <row r="872" spans="1:35" ht="15.75" customHeight="1" x14ac:dyDescent="0.4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</row>
    <row r="873" spans="1:35" ht="15.75" customHeight="1" x14ac:dyDescent="0.4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</row>
    <row r="874" spans="1:35" ht="15.75" customHeight="1" x14ac:dyDescent="0.4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</row>
    <row r="875" spans="1:35" ht="15.75" customHeight="1" x14ac:dyDescent="0.4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</row>
    <row r="876" spans="1:35" ht="15.75" customHeight="1" x14ac:dyDescent="0.4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</row>
    <row r="877" spans="1:35" ht="15.75" customHeight="1" x14ac:dyDescent="0.4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</row>
    <row r="878" spans="1:35" ht="15.75" customHeight="1" x14ac:dyDescent="0.4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</row>
    <row r="879" spans="1:35" ht="15.75" customHeight="1" x14ac:dyDescent="0.4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</row>
    <row r="880" spans="1:35" ht="15.75" customHeight="1" x14ac:dyDescent="0.4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</row>
    <row r="881" spans="1:35" ht="15.75" customHeight="1" x14ac:dyDescent="0.4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</row>
    <row r="882" spans="1:35" ht="15.75" customHeight="1" x14ac:dyDescent="0.4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</row>
    <row r="883" spans="1:35" ht="15.75" customHeight="1" x14ac:dyDescent="0.4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</row>
    <row r="884" spans="1:35" ht="15.75" customHeight="1" x14ac:dyDescent="0.4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</row>
    <row r="885" spans="1:35" ht="15.75" customHeight="1" x14ac:dyDescent="0.4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</row>
    <row r="886" spans="1:35" ht="15.75" customHeight="1" x14ac:dyDescent="0.4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</row>
    <row r="887" spans="1:35" ht="15.75" customHeight="1" x14ac:dyDescent="0.4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</row>
    <row r="888" spans="1:35" ht="15.75" customHeight="1" x14ac:dyDescent="0.4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</row>
    <row r="889" spans="1:35" ht="15.75" customHeight="1" x14ac:dyDescent="0.4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</row>
    <row r="890" spans="1:35" ht="15.75" customHeight="1" x14ac:dyDescent="0.4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</row>
    <row r="891" spans="1:35" ht="15.75" customHeight="1" x14ac:dyDescent="0.4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</row>
    <row r="892" spans="1:35" ht="15.75" customHeight="1" x14ac:dyDescent="0.4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</row>
    <row r="893" spans="1:35" ht="15.75" customHeight="1" x14ac:dyDescent="0.4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</row>
    <row r="894" spans="1:35" ht="15.75" customHeight="1" x14ac:dyDescent="0.4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</row>
    <row r="895" spans="1:35" ht="15.75" customHeight="1" x14ac:dyDescent="0.4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</row>
    <row r="896" spans="1:35" ht="15.75" customHeight="1" x14ac:dyDescent="0.4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</row>
    <row r="897" spans="1:35" ht="15.75" customHeight="1" x14ac:dyDescent="0.4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</row>
    <row r="898" spans="1:35" ht="15.75" customHeight="1" x14ac:dyDescent="0.4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</row>
    <row r="899" spans="1:35" ht="15.75" customHeight="1" x14ac:dyDescent="0.4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</row>
    <row r="900" spans="1:35" ht="15.75" customHeight="1" x14ac:dyDescent="0.4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</row>
    <row r="901" spans="1:35" ht="15.75" customHeight="1" x14ac:dyDescent="0.4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</row>
    <row r="902" spans="1:35" ht="15.75" customHeight="1" x14ac:dyDescent="0.4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</row>
    <row r="903" spans="1:35" ht="15.75" customHeight="1" x14ac:dyDescent="0.4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</row>
    <row r="904" spans="1:35" ht="15.75" customHeight="1" x14ac:dyDescent="0.4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</row>
    <row r="905" spans="1:35" ht="15.75" customHeight="1" x14ac:dyDescent="0.4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</row>
    <row r="906" spans="1:35" ht="15.75" customHeight="1" x14ac:dyDescent="0.4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</row>
    <row r="907" spans="1:35" ht="15.75" customHeight="1" x14ac:dyDescent="0.4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</row>
    <row r="908" spans="1:35" ht="15.75" customHeight="1" x14ac:dyDescent="0.4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</row>
    <row r="909" spans="1:35" ht="15.75" customHeight="1" x14ac:dyDescent="0.4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</row>
    <row r="910" spans="1:35" ht="15.75" customHeight="1" x14ac:dyDescent="0.4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</row>
    <row r="911" spans="1:35" ht="15.75" customHeight="1" x14ac:dyDescent="0.4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</row>
    <row r="912" spans="1:35" ht="15.75" customHeight="1" x14ac:dyDescent="0.4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</row>
    <row r="913" spans="1:35" ht="15.75" customHeight="1" x14ac:dyDescent="0.4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</row>
    <row r="914" spans="1:35" ht="15.75" customHeight="1" x14ac:dyDescent="0.4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</row>
    <row r="915" spans="1:35" ht="15.75" customHeight="1" x14ac:dyDescent="0.4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</row>
    <row r="916" spans="1:35" ht="15.75" customHeight="1" x14ac:dyDescent="0.4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</row>
    <row r="917" spans="1:35" ht="15.75" customHeight="1" x14ac:dyDescent="0.4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</row>
    <row r="918" spans="1:35" ht="15.75" customHeight="1" x14ac:dyDescent="0.4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</row>
    <row r="919" spans="1:35" ht="15.75" customHeight="1" x14ac:dyDescent="0.4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</row>
    <row r="920" spans="1:35" ht="15.75" customHeight="1" x14ac:dyDescent="0.4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</row>
    <row r="921" spans="1:35" ht="15.75" customHeight="1" x14ac:dyDescent="0.4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</row>
    <row r="922" spans="1:35" ht="15.75" customHeight="1" x14ac:dyDescent="0.4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</row>
    <row r="923" spans="1:35" ht="15.75" customHeight="1" x14ac:dyDescent="0.4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</row>
    <row r="924" spans="1:35" ht="15.75" customHeight="1" x14ac:dyDescent="0.4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</row>
    <row r="925" spans="1:35" ht="15.75" customHeight="1" x14ac:dyDescent="0.4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</row>
    <row r="926" spans="1:35" ht="15.75" customHeight="1" x14ac:dyDescent="0.4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</row>
    <row r="927" spans="1:35" ht="15.75" customHeight="1" x14ac:dyDescent="0.4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</row>
    <row r="928" spans="1:35" ht="15.75" customHeight="1" x14ac:dyDescent="0.4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</row>
    <row r="929" spans="1:35" ht="15.75" customHeight="1" x14ac:dyDescent="0.4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</row>
    <row r="930" spans="1:35" ht="15.75" customHeight="1" x14ac:dyDescent="0.4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</row>
    <row r="931" spans="1:35" ht="15.75" customHeight="1" x14ac:dyDescent="0.4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</row>
    <row r="932" spans="1:35" ht="15.75" customHeight="1" x14ac:dyDescent="0.4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</row>
    <row r="933" spans="1:35" ht="15.75" customHeight="1" x14ac:dyDescent="0.4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</row>
    <row r="934" spans="1:35" ht="15.75" customHeight="1" x14ac:dyDescent="0.4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</row>
    <row r="935" spans="1:35" ht="15.75" customHeight="1" x14ac:dyDescent="0.4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</row>
    <row r="936" spans="1:35" ht="15.75" customHeight="1" x14ac:dyDescent="0.4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</row>
    <row r="937" spans="1:35" ht="15.75" customHeight="1" x14ac:dyDescent="0.4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</row>
    <row r="938" spans="1:35" ht="15.75" customHeight="1" x14ac:dyDescent="0.4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</row>
    <row r="939" spans="1:35" ht="15.75" customHeight="1" x14ac:dyDescent="0.4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</row>
    <row r="940" spans="1:35" ht="15.75" customHeight="1" x14ac:dyDescent="0.4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</row>
    <row r="941" spans="1:35" ht="15.75" customHeight="1" x14ac:dyDescent="0.4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</row>
    <row r="942" spans="1:35" ht="15.75" customHeight="1" x14ac:dyDescent="0.4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</row>
    <row r="943" spans="1:35" ht="15.75" customHeight="1" x14ac:dyDescent="0.4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</row>
    <row r="944" spans="1:35" ht="15.75" customHeight="1" x14ac:dyDescent="0.4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</row>
    <row r="945" spans="1:35" ht="15.75" customHeight="1" x14ac:dyDescent="0.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</row>
    <row r="946" spans="1:35" ht="15.75" customHeight="1" x14ac:dyDescent="0.4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</row>
    <row r="947" spans="1:35" ht="15.75" customHeight="1" x14ac:dyDescent="0.4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</row>
    <row r="948" spans="1:35" ht="15.75" customHeight="1" x14ac:dyDescent="0.4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</row>
    <row r="949" spans="1:35" ht="15.75" customHeight="1" x14ac:dyDescent="0.4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</row>
    <row r="950" spans="1:35" ht="15.75" customHeight="1" x14ac:dyDescent="0.4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</row>
    <row r="951" spans="1:35" ht="15.75" customHeight="1" x14ac:dyDescent="0.4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</row>
    <row r="952" spans="1:35" ht="15.75" customHeight="1" x14ac:dyDescent="0.4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</row>
    <row r="953" spans="1:35" ht="15.75" customHeight="1" x14ac:dyDescent="0.4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</row>
    <row r="954" spans="1:35" ht="15.75" customHeight="1" x14ac:dyDescent="0.4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</row>
    <row r="955" spans="1:35" ht="15.75" customHeight="1" x14ac:dyDescent="0.4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</row>
    <row r="956" spans="1:35" ht="15.75" customHeight="1" x14ac:dyDescent="0.4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</row>
    <row r="957" spans="1:35" ht="15.75" customHeight="1" x14ac:dyDescent="0.4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</row>
    <row r="958" spans="1:35" ht="15.75" customHeight="1" x14ac:dyDescent="0.4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</row>
    <row r="959" spans="1:35" ht="15.75" customHeight="1" x14ac:dyDescent="0.4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</row>
    <row r="960" spans="1:35" ht="15.75" customHeight="1" x14ac:dyDescent="0.4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</row>
    <row r="961" spans="1:35" ht="15.75" customHeight="1" x14ac:dyDescent="0.4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</row>
    <row r="962" spans="1:35" ht="15.75" customHeight="1" x14ac:dyDescent="0.4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</row>
    <row r="963" spans="1:35" ht="15.75" customHeight="1" x14ac:dyDescent="0.4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</row>
    <row r="964" spans="1:35" ht="15.75" customHeight="1" x14ac:dyDescent="0.4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</row>
    <row r="965" spans="1:35" ht="15.75" customHeight="1" x14ac:dyDescent="0.4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</row>
    <row r="966" spans="1:35" ht="15.75" customHeight="1" x14ac:dyDescent="0.4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</row>
    <row r="967" spans="1:35" ht="15.75" customHeight="1" x14ac:dyDescent="0.4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</row>
    <row r="968" spans="1:35" ht="15.75" customHeight="1" x14ac:dyDescent="0.4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</row>
    <row r="969" spans="1:35" ht="15.75" customHeight="1" x14ac:dyDescent="0.4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</row>
    <row r="970" spans="1:35" ht="15.75" customHeight="1" x14ac:dyDescent="0.4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</row>
    <row r="971" spans="1:35" ht="15.75" customHeight="1" x14ac:dyDescent="0.4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</row>
    <row r="972" spans="1:35" ht="15.75" customHeight="1" x14ac:dyDescent="0.4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</row>
    <row r="973" spans="1:35" ht="15.75" customHeight="1" x14ac:dyDescent="0.4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</row>
    <row r="974" spans="1:35" ht="15.75" customHeight="1" x14ac:dyDescent="0.4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</row>
    <row r="975" spans="1:35" ht="15.75" customHeight="1" x14ac:dyDescent="0.4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</row>
    <row r="976" spans="1:35" ht="15.75" customHeight="1" x14ac:dyDescent="0.4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</row>
    <row r="977" spans="1:35" ht="15.75" customHeight="1" x14ac:dyDescent="0.4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</row>
    <row r="978" spans="1:35" ht="15.75" customHeight="1" x14ac:dyDescent="0.4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</row>
    <row r="979" spans="1:35" ht="15.75" customHeight="1" x14ac:dyDescent="0.4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</row>
    <row r="980" spans="1:35" ht="15.75" customHeight="1" x14ac:dyDescent="0.4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</row>
    <row r="981" spans="1:35" ht="15.75" customHeight="1" x14ac:dyDescent="0.4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</row>
    <row r="982" spans="1:35" ht="15.75" customHeight="1" x14ac:dyDescent="0.4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</row>
    <row r="983" spans="1:35" ht="15.75" customHeight="1" x14ac:dyDescent="0.4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</row>
    <row r="984" spans="1:35" ht="15.75" customHeight="1" x14ac:dyDescent="0.4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</row>
    <row r="985" spans="1:35" ht="15.75" customHeight="1" x14ac:dyDescent="0.4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</row>
    <row r="986" spans="1:35" ht="15.75" customHeight="1" x14ac:dyDescent="0.4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</row>
    <row r="987" spans="1:35" ht="15.75" customHeight="1" x14ac:dyDescent="0.4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</row>
    <row r="988" spans="1:35" ht="15.75" customHeight="1" x14ac:dyDescent="0.4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</row>
    <row r="989" spans="1:35" ht="15.75" customHeight="1" x14ac:dyDescent="0.4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</row>
    <row r="990" spans="1:35" ht="15.75" customHeight="1" x14ac:dyDescent="0.4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</row>
    <row r="991" spans="1:35" ht="15.75" customHeight="1" x14ac:dyDescent="0.4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</row>
    <row r="992" spans="1:35" ht="15.75" customHeight="1" x14ac:dyDescent="0.4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</row>
    <row r="993" spans="1:35" ht="15.75" customHeight="1" x14ac:dyDescent="0.4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</row>
    <row r="994" spans="1:35" ht="15.75" customHeight="1" x14ac:dyDescent="0.4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</row>
    <row r="995" spans="1:35" ht="15.75" customHeight="1" x14ac:dyDescent="0.4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</row>
    <row r="996" spans="1:35" ht="15.75" customHeight="1" x14ac:dyDescent="0.4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</row>
    <row r="997" spans="1:35" ht="15.75" customHeight="1" x14ac:dyDescent="0.4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</row>
    <row r="998" spans="1:35" ht="15.75" customHeight="1" x14ac:dyDescent="0.4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</row>
    <row r="999" spans="1:35" ht="15.75" customHeight="1" x14ac:dyDescent="0.4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</row>
    <row r="1000" spans="1:35" ht="15.75" customHeight="1" x14ac:dyDescent="0.4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/>
  </sheetViews>
  <sheetFormatPr defaultColWidth="12.625" defaultRowHeight="15" customHeight="1" x14ac:dyDescent="0.35"/>
  <cols>
    <col min="1" max="1" width="21.375" customWidth="1"/>
    <col min="2" max="35" width="8" customWidth="1"/>
  </cols>
  <sheetData>
    <row r="1" spans="1:35" ht="42.75" x14ac:dyDescent="0.45">
      <c r="A1" s="93" t="s">
        <v>648</v>
      </c>
      <c r="B1" s="2">
        <f>Data!I7</f>
        <v>2017</v>
      </c>
      <c r="C1" s="2">
        <f>Data!J7</f>
        <v>2018</v>
      </c>
      <c r="D1" s="2">
        <f>Data!K7</f>
        <v>2019</v>
      </c>
      <c r="E1" s="2">
        <f>Data!L7</f>
        <v>2020</v>
      </c>
      <c r="F1" s="2">
        <f>Data!M7</f>
        <v>2021</v>
      </c>
      <c r="G1" s="2">
        <f>Data!N7</f>
        <v>2022</v>
      </c>
      <c r="H1" s="2">
        <f>Data!O7</f>
        <v>2023</v>
      </c>
      <c r="I1" s="2">
        <f>Data!P7</f>
        <v>2024</v>
      </c>
      <c r="J1" s="2">
        <f>Data!Q7</f>
        <v>2025</v>
      </c>
      <c r="K1" s="2">
        <f>Data!R7</f>
        <v>2026</v>
      </c>
      <c r="L1" s="2">
        <f>Data!S7</f>
        <v>2027</v>
      </c>
      <c r="M1" s="2">
        <f>Data!T7</f>
        <v>2028</v>
      </c>
      <c r="N1" s="2">
        <f>Data!U7</f>
        <v>2029</v>
      </c>
      <c r="O1" s="2">
        <f>Data!V7</f>
        <v>2030</v>
      </c>
      <c r="P1" s="2">
        <f>Data!W7</f>
        <v>2031</v>
      </c>
      <c r="Q1" s="2">
        <f>Data!X7</f>
        <v>2032</v>
      </c>
      <c r="R1" s="2">
        <f>Data!Y7</f>
        <v>2033</v>
      </c>
      <c r="S1" s="2">
        <f>Data!Z7</f>
        <v>2034</v>
      </c>
      <c r="T1" s="2">
        <f>Data!AA7</f>
        <v>2035</v>
      </c>
      <c r="U1" s="2">
        <f>Data!AB7</f>
        <v>2036</v>
      </c>
      <c r="V1" s="2">
        <f>Data!AC7</f>
        <v>2037</v>
      </c>
      <c r="W1" s="2">
        <f>Data!AD7</f>
        <v>2038</v>
      </c>
      <c r="X1" s="2">
        <f>Data!AE7</f>
        <v>2039</v>
      </c>
      <c r="Y1" s="2">
        <f>Data!AF7</f>
        <v>2040</v>
      </c>
      <c r="Z1" s="2">
        <f>Data!AG7</f>
        <v>2041</v>
      </c>
      <c r="AA1" s="2">
        <f>Data!AH7</f>
        <v>2042</v>
      </c>
      <c r="AB1" s="2">
        <f>Data!AI7</f>
        <v>2043</v>
      </c>
      <c r="AC1" s="2">
        <f>Data!AJ7</f>
        <v>2044</v>
      </c>
      <c r="AD1" s="2">
        <f>Data!AK7</f>
        <v>2045</v>
      </c>
      <c r="AE1" s="2">
        <f>Data!AL7</f>
        <v>2046</v>
      </c>
      <c r="AF1" s="2">
        <f>Data!AM7</f>
        <v>2047</v>
      </c>
      <c r="AG1" s="2">
        <f>Data!AN7</f>
        <v>2048</v>
      </c>
      <c r="AH1" s="2">
        <f>Data!AO7</f>
        <v>2049</v>
      </c>
      <c r="AI1" s="2">
        <f>Data!AP7</f>
        <v>2050</v>
      </c>
    </row>
    <row r="2" spans="1:35" ht="14.25" x14ac:dyDescent="0.45">
      <c r="A2" s="2" t="s">
        <v>584</v>
      </c>
      <c r="B2" s="87">
        <f>Data!I36</f>
        <v>0</v>
      </c>
      <c r="C2" s="2">
        <f>Data!J36</f>
        <v>0</v>
      </c>
      <c r="D2" s="2">
        <f>Data!K36</f>
        <v>0</v>
      </c>
      <c r="E2" s="2">
        <f>Data!L36</f>
        <v>0</v>
      </c>
      <c r="F2" s="2">
        <f>Data!M36</f>
        <v>0</v>
      </c>
      <c r="G2" s="2">
        <f>Data!N36</f>
        <v>0</v>
      </c>
      <c r="H2" s="2">
        <f>Data!O36</f>
        <v>0</v>
      </c>
      <c r="I2" s="2">
        <f>Data!P36</f>
        <v>0</v>
      </c>
      <c r="J2" s="2">
        <f>Data!Q36</f>
        <v>0</v>
      </c>
      <c r="K2" s="2">
        <f>Data!R36</f>
        <v>0</v>
      </c>
      <c r="L2" s="2">
        <f>Data!S36</f>
        <v>0</v>
      </c>
      <c r="M2" s="2">
        <f>Data!T36</f>
        <v>0</v>
      </c>
      <c r="N2" s="2">
        <f>Data!U36</f>
        <v>0</v>
      </c>
      <c r="O2" s="2">
        <f>Data!V36</f>
        <v>0</v>
      </c>
      <c r="P2" s="2">
        <f>Data!W36</f>
        <v>0</v>
      </c>
      <c r="Q2" s="2">
        <f>Data!X36</f>
        <v>0</v>
      </c>
      <c r="R2" s="2">
        <f>Data!Y36</f>
        <v>0</v>
      </c>
      <c r="S2" s="2">
        <f>Data!Z36</f>
        <v>0</v>
      </c>
      <c r="T2" s="2">
        <f>Data!AA36</f>
        <v>0</v>
      </c>
      <c r="U2" s="2">
        <f>Data!AB36</f>
        <v>0</v>
      </c>
      <c r="V2" s="2">
        <f>Data!AC36</f>
        <v>0</v>
      </c>
      <c r="W2" s="2">
        <f>Data!AD36</f>
        <v>0</v>
      </c>
      <c r="X2" s="2">
        <f>Data!AE36</f>
        <v>0</v>
      </c>
      <c r="Y2" s="2">
        <f>Data!AF36</f>
        <v>0</v>
      </c>
      <c r="Z2" s="2">
        <f>Data!AG36</f>
        <v>0</v>
      </c>
      <c r="AA2" s="2">
        <f>Data!AH36</f>
        <v>0</v>
      </c>
      <c r="AB2" s="2">
        <f>Data!AI36</f>
        <v>0</v>
      </c>
      <c r="AC2" s="2">
        <f>Data!AJ36</f>
        <v>0</v>
      </c>
      <c r="AD2" s="2">
        <f>Data!AK36</f>
        <v>0</v>
      </c>
      <c r="AE2" s="2">
        <f>Data!AL36</f>
        <v>0</v>
      </c>
      <c r="AF2" s="2">
        <f>Data!AM36</f>
        <v>0</v>
      </c>
      <c r="AG2" s="2">
        <f>Data!AN36</f>
        <v>0</v>
      </c>
      <c r="AH2" s="2">
        <f>Data!AO36</f>
        <v>0</v>
      </c>
      <c r="AI2" s="2">
        <f>Data!AP36</f>
        <v>0</v>
      </c>
    </row>
    <row r="3" spans="1:35" ht="14.25" x14ac:dyDescent="0.45">
      <c r="A3" s="2" t="s">
        <v>585</v>
      </c>
      <c r="B3" s="87">
        <f>Data!I37</f>
        <v>0</v>
      </c>
      <c r="C3" s="2">
        <f>Data!J37</f>
        <v>0</v>
      </c>
      <c r="D3" s="2">
        <f>Data!K37</f>
        <v>0</v>
      </c>
      <c r="E3" s="2">
        <f>Data!L37</f>
        <v>0</v>
      </c>
      <c r="F3" s="2">
        <f>Data!M37</f>
        <v>0</v>
      </c>
      <c r="G3" s="2">
        <f>Data!N37</f>
        <v>0</v>
      </c>
      <c r="H3" s="2">
        <f>Data!O37</f>
        <v>0</v>
      </c>
      <c r="I3" s="2">
        <f>Data!P37</f>
        <v>0</v>
      </c>
      <c r="J3" s="2">
        <f>Data!Q37</f>
        <v>0</v>
      </c>
      <c r="K3" s="2">
        <f>Data!R37</f>
        <v>0</v>
      </c>
      <c r="L3" s="2">
        <f>Data!S37</f>
        <v>0</v>
      </c>
      <c r="M3" s="2">
        <f>Data!T37</f>
        <v>0</v>
      </c>
      <c r="N3" s="2">
        <f>Data!U37</f>
        <v>0</v>
      </c>
      <c r="O3" s="2">
        <f>Data!V37</f>
        <v>0</v>
      </c>
      <c r="P3" s="2">
        <f>Data!W37</f>
        <v>0</v>
      </c>
      <c r="Q3" s="2">
        <f>Data!X37</f>
        <v>0</v>
      </c>
      <c r="R3" s="2">
        <f>Data!Y37</f>
        <v>0</v>
      </c>
      <c r="S3" s="2">
        <f>Data!Z37</f>
        <v>0</v>
      </c>
      <c r="T3" s="2">
        <f>Data!AA37</f>
        <v>0</v>
      </c>
      <c r="U3" s="2">
        <f>Data!AB37</f>
        <v>0</v>
      </c>
      <c r="V3" s="2">
        <f>Data!AC37</f>
        <v>0</v>
      </c>
      <c r="W3" s="2">
        <f>Data!AD37</f>
        <v>0</v>
      </c>
      <c r="X3" s="2">
        <f>Data!AE37</f>
        <v>0</v>
      </c>
      <c r="Y3" s="2">
        <f>Data!AF37</f>
        <v>0</v>
      </c>
      <c r="Z3" s="2">
        <f>Data!AG37</f>
        <v>0</v>
      </c>
      <c r="AA3" s="2">
        <f>Data!AH37</f>
        <v>0</v>
      </c>
      <c r="AB3" s="2">
        <f>Data!AI37</f>
        <v>0</v>
      </c>
      <c r="AC3" s="2">
        <f>Data!AJ37</f>
        <v>0</v>
      </c>
      <c r="AD3" s="2">
        <f>Data!AK37</f>
        <v>0</v>
      </c>
      <c r="AE3" s="2">
        <f>Data!AL37</f>
        <v>0</v>
      </c>
      <c r="AF3" s="2">
        <f>Data!AM37</f>
        <v>0</v>
      </c>
      <c r="AG3" s="2">
        <f>Data!AN37</f>
        <v>0</v>
      </c>
      <c r="AH3" s="2">
        <f>Data!AO37</f>
        <v>0</v>
      </c>
      <c r="AI3" s="2">
        <f>Data!AP37</f>
        <v>0</v>
      </c>
    </row>
    <row r="4" spans="1:35" ht="14.25" x14ac:dyDescent="0.45">
      <c r="A4" s="2" t="s">
        <v>586</v>
      </c>
      <c r="B4" s="87">
        <f>Data!I38</f>
        <v>0</v>
      </c>
      <c r="C4" s="2">
        <f>Data!J38</f>
        <v>0</v>
      </c>
      <c r="D4" s="2">
        <f>Data!K38</f>
        <v>0</v>
      </c>
      <c r="E4" s="2">
        <f>Data!L38</f>
        <v>0</v>
      </c>
      <c r="F4" s="2">
        <f>Data!M38</f>
        <v>0</v>
      </c>
      <c r="G4" s="2">
        <f>Data!N38</f>
        <v>0</v>
      </c>
      <c r="H4" s="2">
        <f>Data!O38</f>
        <v>0</v>
      </c>
      <c r="I4" s="2">
        <f>Data!P38</f>
        <v>0</v>
      </c>
      <c r="J4" s="2">
        <f>Data!Q38</f>
        <v>0</v>
      </c>
      <c r="K4" s="2">
        <f>Data!R38</f>
        <v>0</v>
      </c>
      <c r="L4" s="2">
        <f>Data!S38</f>
        <v>0</v>
      </c>
      <c r="M4" s="2">
        <f>Data!T38</f>
        <v>0</v>
      </c>
      <c r="N4" s="2">
        <f>Data!U38</f>
        <v>0</v>
      </c>
      <c r="O4" s="2">
        <f>Data!V38</f>
        <v>0</v>
      </c>
      <c r="P4" s="2">
        <f>Data!W38</f>
        <v>0</v>
      </c>
      <c r="Q4" s="2">
        <f>Data!X38</f>
        <v>0</v>
      </c>
      <c r="R4" s="2">
        <f>Data!Y38</f>
        <v>0</v>
      </c>
      <c r="S4" s="2">
        <f>Data!Z38</f>
        <v>0</v>
      </c>
      <c r="T4" s="2">
        <f>Data!AA38</f>
        <v>0</v>
      </c>
      <c r="U4" s="2">
        <f>Data!AB38</f>
        <v>0</v>
      </c>
      <c r="V4" s="2">
        <f>Data!AC38</f>
        <v>0</v>
      </c>
      <c r="W4" s="2">
        <f>Data!AD38</f>
        <v>0</v>
      </c>
      <c r="X4" s="2">
        <f>Data!AE38</f>
        <v>0</v>
      </c>
      <c r="Y4" s="2">
        <f>Data!AF38</f>
        <v>0</v>
      </c>
      <c r="Z4" s="2">
        <f>Data!AG38</f>
        <v>0</v>
      </c>
      <c r="AA4" s="2">
        <f>Data!AH38</f>
        <v>0</v>
      </c>
      <c r="AB4" s="2">
        <f>Data!AI38</f>
        <v>0</v>
      </c>
      <c r="AC4" s="2">
        <f>Data!AJ38</f>
        <v>0</v>
      </c>
      <c r="AD4" s="2">
        <f>Data!AK38</f>
        <v>0</v>
      </c>
      <c r="AE4" s="2">
        <f>Data!AL38</f>
        <v>0</v>
      </c>
      <c r="AF4" s="2">
        <f>Data!AM38</f>
        <v>0</v>
      </c>
      <c r="AG4" s="2">
        <f>Data!AN38</f>
        <v>0</v>
      </c>
      <c r="AH4" s="2">
        <f>Data!AO38</f>
        <v>0</v>
      </c>
      <c r="AI4" s="2">
        <f>Data!AP38</f>
        <v>0</v>
      </c>
    </row>
    <row r="5" spans="1:35" ht="14.25" x14ac:dyDescent="0.45">
      <c r="A5" s="2" t="s">
        <v>587</v>
      </c>
      <c r="B5" s="87">
        <f>Data!I39</f>
        <v>1</v>
      </c>
      <c r="C5" s="2">
        <f>Data!J39</f>
        <v>1</v>
      </c>
      <c r="D5" s="2">
        <f>Data!K39</f>
        <v>1</v>
      </c>
      <c r="E5" s="2">
        <f>Data!L39</f>
        <v>1</v>
      </c>
      <c r="F5" s="2">
        <f>Data!M39</f>
        <v>1</v>
      </c>
      <c r="G5" s="2">
        <f>Data!N39</f>
        <v>1</v>
      </c>
      <c r="H5" s="2">
        <f>Data!O39</f>
        <v>1</v>
      </c>
      <c r="I5" s="2">
        <f>Data!P39</f>
        <v>1</v>
      </c>
      <c r="J5" s="2">
        <f>Data!Q39</f>
        <v>1</v>
      </c>
      <c r="K5" s="2">
        <f>Data!R39</f>
        <v>1</v>
      </c>
      <c r="L5" s="2">
        <f>Data!S39</f>
        <v>1</v>
      </c>
      <c r="M5" s="2">
        <f>Data!T39</f>
        <v>1</v>
      </c>
      <c r="N5" s="2">
        <f>Data!U39</f>
        <v>1</v>
      </c>
      <c r="O5" s="2">
        <f>Data!V39</f>
        <v>1</v>
      </c>
      <c r="P5" s="2">
        <f>Data!W39</f>
        <v>1</v>
      </c>
      <c r="Q5" s="2">
        <f>Data!X39</f>
        <v>1</v>
      </c>
      <c r="R5" s="2">
        <f>Data!Y39</f>
        <v>1</v>
      </c>
      <c r="S5" s="2">
        <f>Data!Z39</f>
        <v>1</v>
      </c>
      <c r="T5" s="2">
        <f>Data!AA39</f>
        <v>1</v>
      </c>
      <c r="U5" s="2">
        <f>Data!AB39</f>
        <v>1</v>
      </c>
      <c r="V5" s="2">
        <f>Data!AC39</f>
        <v>1</v>
      </c>
      <c r="W5" s="2">
        <f>Data!AD39</f>
        <v>1</v>
      </c>
      <c r="X5" s="2">
        <f>Data!AE39</f>
        <v>1</v>
      </c>
      <c r="Y5" s="2">
        <f>Data!AF39</f>
        <v>1</v>
      </c>
      <c r="Z5" s="2">
        <f>Data!AG39</f>
        <v>1</v>
      </c>
      <c r="AA5" s="2">
        <f>Data!AH39</f>
        <v>1</v>
      </c>
      <c r="AB5" s="2">
        <f>Data!AI39</f>
        <v>1</v>
      </c>
      <c r="AC5" s="2">
        <f>Data!AJ39</f>
        <v>1</v>
      </c>
      <c r="AD5" s="2">
        <f>Data!AK39</f>
        <v>1</v>
      </c>
      <c r="AE5" s="2">
        <f>Data!AL39</f>
        <v>1</v>
      </c>
      <c r="AF5" s="2">
        <f>Data!AM39</f>
        <v>1</v>
      </c>
      <c r="AG5" s="2">
        <f>Data!AN39</f>
        <v>1</v>
      </c>
      <c r="AH5" s="2">
        <f>Data!AO39</f>
        <v>1</v>
      </c>
      <c r="AI5" s="2">
        <f>Data!AP39</f>
        <v>1</v>
      </c>
    </row>
    <row r="6" spans="1:35" ht="14.25" x14ac:dyDescent="0.45">
      <c r="A6" s="2" t="s">
        <v>588</v>
      </c>
      <c r="B6" s="87">
        <f>Data!I40</f>
        <v>0</v>
      </c>
      <c r="C6" s="2">
        <f>Data!J40</f>
        <v>0</v>
      </c>
      <c r="D6" s="2">
        <f>Data!K40</f>
        <v>0</v>
      </c>
      <c r="E6" s="2">
        <f>Data!L40</f>
        <v>0</v>
      </c>
      <c r="F6" s="2">
        <f>Data!M40</f>
        <v>0</v>
      </c>
      <c r="G6" s="2">
        <f>Data!N40</f>
        <v>0</v>
      </c>
      <c r="H6" s="2">
        <f>Data!O40</f>
        <v>0</v>
      </c>
      <c r="I6" s="2">
        <f>Data!P40</f>
        <v>0</v>
      </c>
      <c r="J6" s="2">
        <f>Data!Q40</f>
        <v>0</v>
      </c>
      <c r="K6" s="2">
        <f>Data!R40</f>
        <v>0</v>
      </c>
      <c r="L6" s="2">
        <f>Data!S40</f>
        <v>0</v>
      </c>
      <c r="M6" s="2">
        <f>Data!T40</f>
        <v>0</v>
      </c>
      <c r="N6" s="2">
        <f>Data!U40</f>
        <v>0</v>
      </c>
      <c r="O6" s="2">
        <f>Data!V40</f>
        <v>0</v>
      </c>
      <c r="P6" s="2">
        <f>Data!W40</f>
        <v>0</v>
      </c>
      <c r="Q6" s="2">
        <f>Data!X40</f>
        <v>0</v>
      </c>
      <c r="R6" s="2">
        <f>Data!Y40</f>
        <v>0</v>
      </c>
      <c r="S6" s="2">
        <f>Data!Z40</f>
        <v>0</v>
      </c>
      <c r="T6" s="2">
        <f>Data!AA40</f>
        <v>0</v>
      </c>
      <c r="U6" s="2">
        <f>Data!AB40</f>
        <v>0</v>
      </c>
      <c r="V6" s="2">
        <f>Data!AC40</f>
        <v>0</v>
      </c>
      <c r="W6" s="2">
        <f>Data!AD40</f>
        <v>0</v>
      </c>
      <c r="X6" s="2">
        <f>Data!AE40</f>
        <v>0</v>
      </c>
      <c r="Y6" s="2">
        <f>Data!AF40</f>
        <v>0</v>
      </c>
      <c r="Z6" s="2">
        <f>Data!AG40</f>
        <v>0</v>
      </c>
      <c r="AA6" s="2">
        <f>Data!AH40</f>
        <v>0</v>
      </c>
      <c r="AB6" s="2">
        <f>Data!AI40</f>
        <v>0</v>
      </c>
      <c r="AC6" s="2">
        <f>Data!AJ40</f>
        <v>0</v>
      </c>
      <c r="AD6" s="2">
        <f>Data!AK40</f>
        <v>0</v>
      </c>
      <c r="AE6" s="2">
        <f>Data!AL40</f>
        <v>0</v>
      </c>
      <c r="AF6" s="2">
        <f>Data!AM40</f>
        <v>0</v>
      </c>
      <c r="AG6" s="2">
        <f>Data!AN40</f>
        <v>0</v>
      </c>
      <c r="AH6" s="2">
        <f>Data!AO40</f>
        <v>0</v>
      </c>
      <c r="AI6" s="2">
        <f>Data!AP40</f>
        <v>0</v>
      </c>
    </row>
    <row r="7" spans="1:35" ht="14.25" x14ac:dyDescent="0.45">
      <c r="A7" s="2" t="s">
        <v>589</v>
      </c>
      <c r="B7" s="87">
        <f>Data!I41</f>
        <v>0</v>
      </c>
      <c r="C7" s="2">
        <f>Data!J41</f>
        <v>0</v>
      </c>
      <c r="D7" s="2">
        <f>Data!K41</f>
        <v>0</v>
      </c>
      <c r="E7" s="2">
        <f>Data!L41</f>
        <v>0</v>
      </c>
      <c r="F7" s="2">
        <f>Data!M41</f>
        <v>0</v>
      </c>
      <c r="G7" s="2">
        <f>Data!N41</f>
        <v>0</v>
      </c>
      <c r="H7" s="2">
        <f>Data!O41</f>
        <v>0</v>
      </c>
      <c r="I7" s="2">
        <f>Data!P41</f>
        <v>0</v>
      </c>
      <c r="J7" s="2">
        <f>Data!Q41</f>
        <v>0</v>
      </c>
      <c r="K7" s="2">
        <f>Data!R41</f>
        <v>0</v>
      </c>
      <c r="L7" s="2">
        <f>Data!S41</f>
        <v>0</v>
      </c>
      <c r="M7" s="2">
        <f>Data!T41</f>
        <v>0</v>
      </c>
      <c r="N7" s="2">
        <f>Data!U41</f>
        <v>0</v>
      </c>
      <c r="O7" s="2">
        <f>Data!V41</f>
        <v>0</v>
      </c>
      <c r="P7" s="2">
        <f>Data!W41</f>
        <v>0</v>
      </c>
      <c r="Q7" s="2">
        <f>Data!X41</f>
        <v>0</v>
      </c>
      <c r="R7" s="2">
        <f>Data!Y41</f>
        <v>0</v>
      </c>
      <c r="S7" s="2">
        <f>Data!Z41</f>
        <v>0</v>
      </c>
      <c r="T7" s="2">
        <f>Data!AA41</f>
        <v>0</v>
      </c>
      <c r="U7" s="2">
        <f>Data!AB41</f>
        <v>0</v>
      </c>
      <c r="V7" s="2">
        <f>Data!AC41</f>
        <v>0</v>
      </c>
      <c r="W7" s="2">
        <f>Data!AD41</f>
        <v>0</v>
      </c>
      <c r="X7" s="2">
        <f>Data!AE41</f>
        <v>0</v>
      </c>
      <c r="Y7" s="2">
        <f>Data!AF41</f>
        <v>0</v>
      </c>
      <c r="Z7" s="2">
        <f>Data!AG41</f>
        <v>0</v>
      </c>
      <c r="AA7" s="2">
        <f>Data!AH41</f>
        <v>0</v>
      </c>
      <c r="AB7" s="2">
        <f>Data!AI41</f>
        <v>0</v>
      </c>
      <c r="AC7" s="2">
        <f>Data!AJ41</f>
        <v>0</v>
      </c>
      <c r="AD7" s="2">
        <f>Data!AK41</f>
        <v>0</v>
      </c>
      <c r="AE7" s="2">
        <f>Data!AL41</f>
        <v>0</v>
      </c>
      <c r="AF7" s="2">
        <f>Data!AM41</f>
        <v>0</v>
      </c>
      <c r="AG7" s="2">
        <f>Data!AN41</f>
        <v>0</v>
      </c>
      <c r="AH7" s="2">
        <f>Data!AO41</f>
        <v>0</v>
      </c>
      <c r="AI7" s="2">
        <f>Data!AP41</f>
        <v>0</v>
      </c>
    </row>
    <row r="8" spans="1:35" ht="14.25" x14ac:dyDescent="0.45">
      <c r="A8" s="2" t="s">
        <v>590</v>
      </c>
      <c r="B8" s="87">
        <f>Data!I42</f>
        <v>0</v>
      </c>
      <c r="C8" s="2">
        <f>Data!J42</f>
        <v>0</v>
      </c>
      <c r="D8" s="2">
        <f>Data!K42</f>
        <v>0</v>
      </c>
      <c r="E8" s="2">
        <f>Data!L42</f>
        <v>0</v>
      </c>
      <c r="F8" s="2">
        <f>Data!M42</f>
        <v>0</v>
      </c>
      <c r="G8" s="2">
        <f>Data!N42</f>
        <v>0</v>
      </c>
      <c r="H8" s="2">
        <f>Data!O42</f>
        <v>0</v>
      </c>
      <c r="I8" s="2">
        <f>Data!P42</f>
        <v>0</v>
      </c>
      <c r="J8" s="2">
        <f>Data!Q42</f>
        <v>0</v>
      </c>
      <c r="K8" s="2">
        <f>Data!R42</f>
        <v>0</v>
      </c>
      <c r="L8" s="2">
        <f>Data!S42</f>
        <v>0</v>
      </c>
      <c r="M8" s="2">
        <f>Data!T42</f>
        <v>0</v>
      </c>
      <c r="N8" s="2">
        <f>Data!U42</f>
        <v>0</v>
      </c>
      <c r="O8" s="2">
        <f>Data!V42</f>
        <v>0</v>
      </c>
      <c r="P8" s="2">
        <f>Data!W42</f>
        <v>0</v>
      </c>
      <c r="Q8" s="2">
        <f>Data!X42</f>
        <v>0</v>
      </c>
      <c r="R8" s="2">
        <f>Data!Y42</f>
        <v>0</v>
      </c>
      <c r="S8" s="2">
        <f>Data!Z42</f>
        <v>0</v>
      </c>
      <c r="T8" s="2">
        <f>Data!AA42</f>
        <v>0</v>
      </c>
      <c r="U8" s="2">
        <f>Data!AB42</f>
        <v>0</v>
      </c>
      <c r="V8" s="2">
        <f>Data!AC42</f>
        <v>0</v>
      </c>
      <c r="W8" s="2">
        <f>Data!AD42</f>
        <v>0</v>
      </c>
      <c r="X8" s="2">
        <f>Data!AE42</f>
        <v>0</v>
      </c>
      <c r="Y8" s="2">
        <f>Data!AF42</f>
        <v>0</v>
      </c>
      <c r="Z8" s="2">
        <f>Data!AG42</f>
        <v>0</v>
      </c>
      <c r="AA8" s="2">
        <f>Data!AH42</f>
        <v>0</v>
      </c>
      <c r="AB8" s="2">
        <f>Data!AI42</f>
        <v>0</v>
      </c>
      <c r="AC8" s="2">
        <f>Data!AJ42</f>
        <v>0</v>
      </c>
      <c r="AD8" s="2">
        <f>Data!AK42</f>
        <v>0</v>
      </c>
      <c r="AE8" s="2">
        <f>Data!AL42</f>
        <v>0</v>
      </c>
      <c r="AF8" s="2">
        <f>Data!AM42</f>
        <v>0</v>
      </c>
      <c r="AG8" s="2">
        <f>Data!AN42</f>
        <v>0</v>
      </c>
      <c r="AH8" s="2">
        <f>Data!AO42</f>
        <v>0</v>
      </c>
      <c r="AI8" s="2">
        <f>Data!AP42</f>
        <v>0</v>
      </c>
    </row>
    <row r="9" spans="1:35" ht="14.25" x14ac:dyDescent="0.4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</row>
    <row r="10" spans="1:35" ht="14.25" x14ac:dyDescent="0.4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</row>
    <row r="11" spans="1:35" ht="14.25" x14ac:dyDescent="0.4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</row>
    <row r="12" spans="1:35" ht="14.25" x14ac:dyDescent="0.4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</row>
    <row r="13" spans="1:35" ht="14.25" x14ac:dyDescent="0.4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</row>
    <row r="14" spans="1:35" ht="14.25" x14ac:dyDescent="0.4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</row>
    <row r="15" spans="1:35" ht="14.25" x14ac:dyDescent="0.4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</row>
    <row r="16" spans="1:35" ht="14.25" x14ac:dyDescent="0.4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</row>
    <row r="17" spans="1:35" ht="14.25" x14ac:dyDescent="0.4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</row>
    <row r="18" spans="1:35" ht="14.25" x14ac:dyDescent="0.4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</row>
    <row r="19" spans="1:35" ht="14.25" x14ac:dyDescent="0.4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</row>
    <row r="20" spans="1:35" ht="14.25" x14ac:dyDescent="0.4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</row>
    <row r="21" spans="1:35" ht="15.75" customHeight="1" x14ac:dyDescent="0.4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</row>
    <row r="22" spans="1:35" ht="15.75" customHeight="1" x14ac:dyDescent="0.4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</row>
    <row r="23" spans="1:35" ht="15.75" customHeight="1" x14ac:dyDescent="0.4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</row>
    <row r="24" spans="1:35" ht="15.75" customHeight="1" x14ac:dyDescent="0.4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</row>
    <row r="25" spans="1:35" ht="15.75" customHeight="1" x14ac:dyDescent="0.4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</row>
    <row r="26" spans="1:35" ht="15.75" customHeight="1" x14ac:dyDescent="0.4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</row>
    <row r="27" spans="1:35" ht="15.75" customHeight="1" x14ac:dyDescent="0.4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</row>
    <row r="28" spans="1:35" ht="15.75" customHeight="1" x14ac:dyDescent="0.4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</row>
    <row r="29" spans="1:35" ht="15.75" customHeight="1" x14ac:dyDescent="0.4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</row>
    <row r="30" spans="1:35" ht="15.75" customHeight="1" x14ac:dyDescent="0.4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</row>
    <row r="31" spans="1:35" ht="15.75" customHeight="1" x14ac:dyDescent="0.4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</row>
    <row r="32" spans="1:35" ht="15.75" customHeight="1" x14ac:dyDescent="0.4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</row>
    <row r="33" spans="1:35" ht="15.75" customHeight="1" x14ac:dyDescent="0.4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</row>
    <row r="34" spans="1:35" ht="15.75" customHeight="1" x14ac:dyDescent="0.4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</row>
    <row r="35" spans="1:35" ht="15.75" customHeight="1" x14ac:dyDescent="0.4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</row>
    <row r="36" spans="1:35" ht="15.75" customHeight="1" x14ac:dyDescent="0.4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</row>
    <row r="37" spans="1:35" ht="15.75" customHeight="1" x14ac:dyDescent="0.4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</row>
    <row r="38" spans="1:35" ht="15.75" customHeight="1" x14ac:dyDescent="0.4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</row>
    <row r="39" spans="1:35" ht="15.75" customHeight="1" x14ac:dyDescent="0.4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</row>
    <row r="40" spans="1:35" ht="15.75" customHeight="1" x14ac:dyDescent="0.4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</row>
    <row r="41" spans="1:35" ht="15.75" customHeight="1" x14ac:dyDescent="0.4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</row>
    <row r="42" spans="1:35" ht="15.75" customHeight="1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</row>
    <row r="43" spans="1:35" ht="15.75" customHeight="1" x14ac:dyDescent="0.4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</row>
    <row r="44" spans="1:35" ht="15.75" customHeight="1" x14ac:dyDescent="0.4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</row>
    <row r="45" spans="1:35" ht="15.75" customHeight="1" x14ac:dyDescent="0.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</row>
    <row r="46" spans="1:35" ht="15.75" customHeight="1" x14ac:dyDescent="0.4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</row>
    <row r="47" spans="1:35" ht="15.75" customHeight="1" x14ac:dyDescent="0.4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spans="1:35" ht="15.75" customHeight="1" x14ac:dyDescent="0.4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</row>
    <row r="49" spans="1:35" ht="15.75" customHeight="1" x14ac:dyDescent="0.4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spans="1:35" ht="15.75" customHeight="1" x14ac:dyDescent="0.4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</row>
    <row r="51" spans="1:35" ht="15.75" customHeight="1" x14ac:dyDescent="0.4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spans="1:35" ht="15.75" customHeight="1" x14ac:dyDescent="0.4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</row>
    <row r="53" spans="1:35" ht="15.75" customHeight="1" x14ac:dyDescent="0.4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spans="1:35" ht="15.75" customHeight="1" x14ac:dyDescent="0.4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</row>
    <row r="55" spans="1:35" ht="15.75" customHeight="1" x14ac:dyDescent="0.4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spans="1:35" ht="15.75" customHeight="1" x14ac:dyDescent="0.4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</row>
    <row r="57" spans="1:35" ht="15.75" customHeight="1" x14ac:dyDescent="0.4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spans="1:35" ht="15.75" customHeight="1" x14ac:dyDescent="0.4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  <row r="59" spans="1:35" ht="15.75" customHeight="1" x14ac:dyDescent="0.4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spans="1:35" ht="15.75" customHeight="1" x14ac:dyDescent="0.4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</row>
    <row r="61" spans="1:35" ht="15.75" customHeight="1" x14ac:dyDescent="0.4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spans="1:35" ht="15.75" customHeight="1" x14ac:dyDescent="0.4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</row>
    <row r="63" spans="1:35" ht="15.75" customHeight="1" x14ac:dyDescent="0.4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spans="1:35" ht="15.75" customHeight="1" x14ac:dyDescent="0.4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</row>
    <row r="65" spans="1:35" ht="15.75" customHeight="1" x14ac:dyDescent="0.4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spans="1:35" ht="15.75" customHeight="1" x14ac:dyDescent="0.4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</row>
    <row r="67" spans="1:35" ht="15.75" customHeight="1" x14ac:dyDescent="0.4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spans="1:35" ht="15.75" customHeight="1" x14ac:dyDescent="0.4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</row>
    <row r="69" spans="1:35" ht="15.75" customHeight="1" x14ac:dyDescent="0.4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spans="1:35" ht="15.75" customHeight="1" x14ac:dyDescent="0.4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</row>
    <row r="71" spans="1:35" ht="15.75" customHeight="1" x14ac:dyDescent="0.4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spans="1:35" ht="15.75" customHeight="1" x14ac:dyDescent="0.4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</row>
    <row r="73" spans="1:35" ht="15.75" customHeight="1" x14ac:dyDescent="0.4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spans="1:35" ht="15.75" customHeight="1" x14ac:dyDescent="0.4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</row>
    <row r="75" spans="1:35" ht="15.75" customHeight="1" x14ac:dyDescent="0.4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spans="1:35" ht="15.75" customHeight="1" x14ac:dyDescent="0.4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spans="1:35" ht="15.75" customHeight="1" x14ac:dyDescent="0.4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spans="1:35" ht="15.75" customHeight="1" x14ac:dyDescent="0.4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</row>
    <row r="79" spans="1:35" ht="15.75" customHeight="1" x14ac:dyDescent="0.4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spans="1:35" ht="15.75" customHeight="1" x14ac:dyDescent="0.4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</row>
    <row r="81" spans="1:35" ht="15.75" customHeight="1" x14ac:dyDescent="0.4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spans="1:35" ht="15.75" customHeight="1" x14ac:dyDescent="0.4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</row>
    <row r="83" spans="1:35" ht="15.75" customHeight="1" x14ac:dyDescent="0.4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spans="1:35" ht="15.75" customHeight="1" x14ac:dyDescent="0.4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</row>
    <row r="85" spans="1:35" ht="15.75" customHeight="1" x14ac:dyDescent="0.4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spans="1:35" ht="15.75" customHeight="1" x14ac:dyDescent="0.4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</row>
    <row r="87" spans="1:35" ht="15.75" customHeight="1" x14ac:dyDescent="0.4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spans="1:35" ht="15.75" customHeight="1" x14ac:dyDescent="0.4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</row>
    <row r="89" spans="1:35" ht="15.75" customHeight="1" x14ac:dyDescent="0.4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spans="1:35" ht="15.75" customHeight="1" x14ac:dyDescent="0.4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</row>
    <row r="91" spans="1:35" ht="15.75" customHeight="1" x14ac:dyDescent="0.4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spans="1:35" ht="15.75" customHeight="1" x14ac:dyDescent="0.4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</row>
    <row r="93" spans="1:35" ht="15.75" customHeight="1" x14ac:dyDescent="0.4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 spans="1:35" ht="15.75" customHeight="1" x14ac:dyDescent="0.4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</row>
    <row r="95" spans="1:35" ht="15.75" customHeight="1" x14ac:dyDescent="0.4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spans="1:35" ht="15.75" customHeight="1" x14ac:dyDescent="0.4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</row>
    <row r="97" spans="1:35" ht="15.75" customHeight="1" x14ac:dyDescent="0.4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spans="1:35" ht="15.75" customHeight="1" x14ac:dyDescent="0.4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</row>
    <row r="99" spans="1:35" ht="15.75" customHeight="1" x14ac:dyDescent="0.4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spans="1:35" ht="15.75" customHeight="1" x14ac:dyDescent="0.4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</row>
    <row r="101" spans="1:35" ht="15.75" customHeight="1" x14ac:dyDescent="0.4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spans="1:35" ht="15.75" customHeight="1" x14ac:dyDescent="0.4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</row>
    <row r="103" spans="1:35" ht="15.75" customHeight="1" x14ac:dyDescent="0.4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spans="1:35" ht="15.75" customHeight="1" x14ac:dyDescent="0.4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</row>
    <row r="105" spans="1:35" ht="15.75" customHeight="1" x14ac:dyDescent="0.4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spans="1:35" ht="15.75" customHeight="1" x14ac:dyDescent="0.4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</row>
    <row r="107" spans="1:35" ht="15.75" customHeight="1" x14ac:dyDescent="0.4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spans="1:35" ht="15.75" customHeight="1" x14ac:dyDescent="0.4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</row>
    <row r="109" spans="1:35" ht="15.75" customHeight="1" x14ac:dyDescent="0.4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spans="1:35" ht="15.75" customHeight="1" x14ac:dyDescent="0.4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</row>
    <row r="111" spans="1:35" ht="15.75" customHeight="1" x14ac:dyDescent="0.4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spans="1:35" ht="15.75" customHeight="1" x14ac:dyDescent="0.4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 spans="1:35" ht="15.75" customHeight="1" x14ac:dyDescent="0.4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spans="1:35" ht="15.75" customHeight="1" x14ac:dyDescent="0.4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spans="1:35" ht="15.75" customHeight="1" x14ac:dyDescent="0.4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spans="1:35" ht="15.75" customHeight="1" x14ac:dyDescent="0.4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 spans="1:35" ht="15.75" customHeight="1" x14ac:dyDescent="0.4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spans="1:35" ht="15.75" customHeight="1" x14ac:dyDescent="0.4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</row>
    <row r="119" spans="1:35" ht="15.75" customHeight="1" x14ac:dyDescent="0.4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spans="1:35" ht="15.75" customHeight="1" x14ac:dyDescent="0.4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</row>
    <row r="121" spans="1:35" ht="15.75" customHeight="1" x14ac:dyDescent="0.4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spans="1:35" ht="15.75" customHeight="1" x14ac:dyDescent="0.4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</row>
    <row r="123" spans="1:35" ht="15.75" customHeight="1" x14ac:dyDescent="0.4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spans="1:35" ht="15.75" customHeight="1" x14ac:dyDescent="0.4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</row>
    <row r="125" spans="1:35" ht="15.75" customHeight="1" x14ac:dyDescent="0.4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spans="1:35" ht="15.75" customHeight="1" x14ac:dyDescent="0.4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</row>
    <row r="127" spans="1:35" ht="15.75" customHeight="1" x14ac:dyDescent="0.4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 spans="1:35" ht="15.75" customHeight="1" x14ac:dyDescent="0.4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</row>
    <row r="129" spans="1:35" ht="15.75" customHeight="1" x14ac:dyDescent="0.4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 spans="1:35" ht="15.75" customHeight="1" x14ac:dyDescent="0.4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</row>
    <row r="131" spans="1:35" ht="15.75" customHeight="1" x14ac:dyDescent="0.4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 spans="1:35" ht="15.75" customHeight="1" x14ac:dyDescent="0.4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</row>
    <row r="133" spans="1:35" ht="15.75" customHeight="1" x14ac:dyDescent="0.4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 spans="1:35" ht="15.75" customHeight="1" x14ac:dyDescent="0.4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</row>
    <row r="135" spans="1:35" ht="15.75" customHeight="1" x14ac:dyDescent="0.4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 spans="1:35" ht="15.75" customHeight="1" x14ac:dyDescent="0.4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</row>
    <row r="137" spans="1:35" ht="15.75" customHeight="1" x14ac:dyDescent="0.4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 spans="1:35" ht="15.75" customHeight="1" x14ac:dyDescent="0.4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</row>
    <row r="139" spans="1:35" ht="15.75" customHeight="1" x14ac:dyDescent="0.4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 spans="1:35" ht="15.75" customHeight="1" x14ac:dyDescent="0.4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</row>
    <row r="141" spans="1:35" ht="15.75" customHeight="1" x14ac:dyDescent="0.4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 spans="1:35" ht="15.75" customHeight="1" x14ac:dyDescent="0.4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</row>
    <row r="143" spans="1:35" ht="15.75" customHeight="1" x14ac:dyDescent="0.4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 spans="1:35" ht="15.75" customHeight="1" x14ac:dyDescent="0.4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</row>
    <row r="145" spans="1:35" ht="15.75" customHeight="1" x14ac:dyDescent="0.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 spans="1:35" ht="15.75" customHeight="1" x14ac:dyDescent="0.4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</row>
    <row r="147" spans="1:35" ht="15.75" customHeight="1" x14ac:dyDescent="0.4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 spans="1:35" ht="15.75" customHeight="1" x14ac:dyDescent="0.4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</row>
    <row r="149" spans="1:35" ht="15.75" customHeight="1" x14ac:dyDescent="0.4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 spans="1:35" ht="15.75" customHeight="1" x14ac:dyDescent="0.4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</row>
    <row r="151" spans="1:35" ht="15.75" customHeight="1" x14ac:dyDescent="0.4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spans="1:35" ht="15.75" customHeight="1" x14ac:dyDescent="0.4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</row>
    <row r="153" spans="1:35" ht="15.75" customHeight="1" x14ac:dyDescent="0.4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 spans="1:35" ht="15.75" customHeight="1" x14ac:dyDescent="0.4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</row>
    <row r="155" spans="1:35" ht="15.75" customHeight="1" x14ac:dyDescent="0.4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</row>
    <row r="156" spans="1:35" ht="15.75" customHeight="1" x14ac:dyDescent="0.4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</row>
    <row r="157" spans="1:35" ht="15.75" customHeight="1" x14ac:dyDescent="0.4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</row>
    <row r="158" spans="1:35" ht="15.75" customHeight="1" x14ac:dyDescent="0.4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</row>
    <row r="159" spans="1:35" ht="15.75" customHeight="1" x14ac:dyDescent="0.4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</row>
    <row r="160" spans="1:35" ht="15.75" customHeight="1" x14ac:dyDescent="0.4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</row>
    <row r="161" spans="1:35" ht="15.75" customHeight="1" x14ac:dyDescent="0.4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</row>
    <row r="162" spans="1:35" ht="15.75" customHeight="1" x14ac:dyDescent="0.4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</row>
    <row r="163" spans="1:35" ht="15.75" customHeight="1" x14ac:dyDescent="0.4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</row>
    <row r="164" spans="1:35" ht="15.75" customHeight="1" x14ac:dyDescent="0.4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</row>
    <row r="165" spans="1:35" ht="15.75" customHeight="1" x14ac:dyDescent="0.4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</row>
    <row r="166" spans="1:35" ht="15.75" customHeight="1" x14ac:dyDescent="0.4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</row>
    <row r="167" spans="1:35" ht="15.75" customHeight="1" x14ac:dyDescent="0.4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</row>
    <row r="168" spans="1:35" ht="15.75" customHeight="1" x14ac:dyDescent="0.4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</row>
    <row r="169" spans="1:35" ht="15.75" customHeight="1" x14ac:dyDescent="0.4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</row>
    <row r="170" spans="1:35" ht="15.75" customHeight="1" x14ac:dyDescent="0.4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</row>
    <row r="171" spans="1:35" ht="15.75" customHeight="1" x14ac:dyDescent="0.4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</row>
    <row r="172" spans="1:35" ht="15.75" customHeight="1" x14ac:dyDescent="0.4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</row>
    <row r="173" spans="1:35" ht="15.75" customHeight="1" x14ac:dyDescent="0.4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</row>
    <row r="174" spans="1:35" ht="15.75" customHeight="1" x14ac:dyDescent="0.4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</row>
    <row r="175" spans="1:35" ht="15.75" customHeight="1" x14ac:dyDescent="0.4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</row>
    <row r="176" spans="1:35" ht="15.75" customHeight="1" x14ac:dyDescent="0.4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</row>
    <row r="177" spans="1:35" ht="15.75" customHeight="1" x14ac:dyDescent="0.4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</row>
    <row r="178" spans="1:35" ht="15.75" customHeight="1" x14ac:dyDescent="0.4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</row>
    <row r="179" spans="1:35" ht="15.75" customHeight="1" x14ac:dyDescent="0.4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</row>
    <row r="180" spans="1:35" ht="15.75" customHeight="1" x14ac:dyDescent="0.4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</row>
    <row r="181" spans="1:35" ht="15.75" customHeight="1" x14ac:dyDescent="0.4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</row>
    <row r="182" spans="1:35" ht="15.75" customHeight="1" x14ac:dyDescent="0.4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</row>
    <row r="183" spans="1:35" ht="15.75" customHeight="1" x14ac:dyDescent="0.4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</row>
    <row r="184" spans="1:35" ht="15.75" customHeight="1" x14ac:dyDescent="0.4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</row>
    <row r="185" spans="1:35" ht="15.75" customHeight="1" x14ac:dyDescent="0.4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</row>
    <row r="186" spans="1:35" ht="15.75" customHeight="1" x14ac:dyDescent="0.4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</row>
    <row r="187" spans="1:35" ht="15.75" customHeight="1" x14ac:dyDescent="0.4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</row>
    <row r="188" spans="1:35" ht="15.75" customHeight="1" x14ac:dyDescent="0.4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</row>
    <row r="189" spans="1:35" ht="15.75" customHeight="1" x14ac:dyDescent="0.4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</row>
    <row r="190" spans="1:35" ht="15.75" customHeight="1" x14ac:dyDescent="0.4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</row>
    <row r="191" spans="1:35" ht="15.75" customHeight="1" x14ac:dyDescent="0.4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</row>
    <row r="192" spans="1:35" ht="15.75" customHeight="1" x14ac:dyDescent="0.4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</row>
    <row r="193" spans="1:35" ht="15.75" customHeight="1" x14ac:dyDescent="0.4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</row>
    <row r="194" spans="1:35" ht="15.75" customHeight="1" x14ac:dyDescent="0.4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</row>
    <row r="195" spans="1:35" ht="15.75" customHeight="1" x14ac:dyDescent="0.4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</row>
    <row r="196" spans="1:35" ht="15.75" customHeight="1" x14ac:dyDescent="0.4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</row>
    <row r="197" spans="1:35" ht="15.75" customHeight="1" x14ac:dyDescent="0.4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</row>
    <row r="198" spans="1:35" ht="15.75" customHeight="1" x14ac:dyDescent="0.4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</row>
    <row r="199" spans="1:35" ht="15.75" customHeight="1" x14ac:dyDescent="0.4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</row>
    <row r="200" spans="1:35" ht="15.75" customHeight="1" x14ac:dyDescent="0.4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</row>
    <row r="201" spans="1:35" ht="15.75" customHeight="1" x14ac:dyDescent="0.4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</row>
    <row r="202" spans="1:35" ht="15.75" customHeight="1" x14ac:dyDescent="0.4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</row>
    <row r="203" spans="1:35" ht="15.75" customHeight="1" x14ac:dyDescent="0.4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</row>
    <row r="204" spans="1:35" ht="15.75" customHeight="1" x14ac:dyDescent="0.4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</row>
    <row r="205" spans="1:35" ht="15.75" customHeight="1" x14ac:dyDescent="0.4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</row>
    <row r="206" spans="1:35" ht="15.75" customHeight="1" x14ac:dyDescent="0.4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</row>
    <row r="207" spans="1:35" ht="15.75" customHeight="1" x14ac:dyDescent="0.4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</row>
    <row r="208" spans="1:35" ht="15.75" customHeight="1" x14ac:dyDescent="0.4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</row>
    <row r="209" spans="1:35" ht="15.75" customHeight="1" x14ac:dyDescent="0.4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</row>
    <row r="210" spans="1:35" ht="15.75" customHeight="1" x14ac:dyDescent="0.4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</row>
    <row r="211" spans="1:35" ht="15.75" customHeight="1" x14ac:dyDescent="0.4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</row>
    <row r="212" spans="1:35" ht="15.75" customHeight="1" x14ac:dyDescent="0.4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</row>
    <row r="213" spans="1:35" ht="15.75" customHeight="1" x14ac:dyDescent="0.4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</row>
    <row r="214" spans="1:35" ht="15.75" customHeight="1" x14ac:dyDescent="0.4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</row>
    <row r="215" spans="1:35" ht="15.75" customHeight="1" x14ac:dyDescent="0.4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</row>
    <row r="216" spans="1:35" ht="15.75" customHeight="1" x14ac:dyDescent="0.4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</row>
    <row r="217" spans="1:35" ht="15.75" customHeight="1" x14ac:dyDescent="0.4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</row>
    <row r="218" spans="1:35" ht="15.75" customHeight="1" x14ac:dyDescent="0.4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</row>
    <row r="219" spans="1:35" ht="15.75" customHeight="1" x14ac:dyDescent="0.4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</row>
    <row r="220" spans="1:35" ht="15.75" customHeight="1" x14ac:dyDescent="0.4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</row>
    <row r="221" spans="1:35" ht="15.75" customHeight="1" x14ac:dyDescent="0.4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</row>
    <row r="222" spans="1:35" ht="15.75" customHeight="1" x14ac:dyDescent="0.4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</row>
    <row r="223" spans="1:35" ht="15.75" customHeight="1" x14ac:dyDescent="0.4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</row>
    <row r="224" spans="1:35" ht="15.75" customHeight="1" x14ac:dyDescent="0.4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</row>
    <row r="225" spans="1:35" ht="15.75" customHeight="1" x14ac:dyDescent="0.4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</row>
    <row r="226" spans="1:35" ht="15.75" customHeight="1" x14ac:dyDescent="0.4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</row>
    <row r="227" spans="1:35" ht="15.75" customHeight="1" x14ac:dyDescent="0.4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</row>
    <row r="228" spans="1:35" ht="15.75" customHeight="1" x14ac:dyDescent="0.4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</row>
    <row r="229" spans="1:35" ht="15.75" customHeight="1" x14ac:dyDescent="0.4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</row>
    <row r="230" spans="1:35" ht="15.75" customHeight="1" x14ac:dyDescent="0.4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</row>
    <row r="231" spans="1:35" ht="15.75" customHeight="1" x14ac:dyDescent="0.4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</row>
    <row r="232" spans="1:35" ht="15.75" customHeight="1" x14ac:dyDescent="0.4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</row>
    <row r="233" spans="1:35" ht="15.75" customHeight="1" x14ac:dyDescent="0.4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</row>
    <row r="234" spans="1:35" ht="15.75" customHeight="1" x14ac:dyDescent="0.4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</row>
    <row r="235" spans="1:35" ht="15.75" customHeight="1" x14ac:dyDescent="0.4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</row>
    <row r="236" spans="1:35" ht="15.75" customHeight="1" x14ac:dyDescent="0.4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</row>
    <row r="237" spans="1:35" ht="15.75" customHeight="1" x14ac:dyDescent="0.4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</row>
    <row r="238" spans="1:35" ht="15.75" customHeight="1" x14ac:dyDescent="0.4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</row>
    <row r="239" spans="1:35" ht="15.75" customHeight="1" x14ac:dyDescent="0.4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</row>
    <row r="240" spans="1:35" ht="15.75" customHeight="1" x14ac:dyDescent="0.4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</row>
    <row r="241" spans="1:35" ht="15.75" customHeight="1" x14ac:dyDescent="0.4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</row>
    <row r="242" spans="1:35" ht="15.75" customHeight="1" x14ac:dyDescent="0.4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</row>
    <row r="243" spans="1:35" ht="15.75" customHeight="1" x14ac:dyDescent="0.4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</row>
    <row r="244" spans="1:35" ht="15.75" customHeight="1" x14ac:dyDescent="0.4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</row>
    <row r="245" spans="1:35" ht="15.75" customHeight="1" x14ac:dyDescent="0.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</row>
    <row r="246" spans="1:35" ht="15.75" customHeight="1" x14ac:dyDescent="0.4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</row>
    <row r="247" spans="1:35" ht="15.75" customHeight="1" x14ac:dyDescent="0.4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</row>
    <row r="248" spans="1:35" ht="15.75" customHeight="1" x14ac:dyDescent="0.4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</row>
    <row r="249" spans="1:35" ht="15.75" customHeight="1" x14ac:dyDescent="0.4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</row>
    <row r="250" spans="1:35" ht="15.75" customHeight="1" x14ac:dyDescent="0.4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</row>
    <row r="251" spans="1:35" ht="15.75" customHeight="1" x14ac:dyDescent="0.4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</row>
    <row r="252" spans="1:35" ht="15.75" customHeight="1" x14ac:dyDescent="0.4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</row>
    <row r="253" spans="1:35" ht="15.75" customHeight="1" x14ac:dyDescent="0.4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</row>
    <row r="254" spans="1:35" ht="15.75" customHeight="1" x14ac:dyDescent="0.4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</row>
    <row r="255" spans="1:35" ht="15.75" customHeight="1" x14ac:dyDescent="0.4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</row>
    <row r="256" spans="1:35" ht="15.75" customHeight="1" x14ac:dyDescent="0.4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</row>
    <row r="257" spans="1:35" ht="15.75" customHeight="1" x14ac:dyDescent="0.4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</row>
    <row r="258" spans="1:35" ht="15.75" customHeight="1" x14ac:dyDescent="0.4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</row>
    <row r="259" spans="1:35" ht="15.75" customHeight="1" x14ac:dyDescent="0.4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</row>
    <row r="260" spans="1:35" ht="15.75" customHeight="1" x14ac:dyDescent="0.4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</row>
    <row r="261" spans="1:35" ht="15.75" customHeight="1" x14ac:dyDescent="0.4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</row>
    <row r="262" spans="1:35" ht="15.75" customHeight="1" x14ac:dyDescent="0.4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</row>
    <row r="263" spans="1:35" ht="15.75" customHeight="1" x14ac:dyDescent="0.4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</row>
    <row r="264" spans="1:35" ht="15.75" customHeight="1" x14ac:dyDescent="0.4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</row>
    <row r="265" spans="1:35" ht="15.75" customHeight="1" x14ac:dyDescent="0.4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</row>
    <row r="266" spans="1:35" ht="15.75" customHeight="1" x14ac:dyDescent="0.4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</row>
    <row r="267" spans="1:35" ht="15.75" customHeight="1" x14ac:dyDescent="0.4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</row>
    <row r="268" spans="1:35" ht="15.75" customHeight="1" x14ac:dyDescent="0.4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</row>
    <row r="269" spans="1:35" ht="15.75" customHeight="1" x14ac:dyDescent="0.4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</row>
    <row r="270" spans="1:35" ht="15.75" customHeight="1" x14ac:dyDescent="0.4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</row>
    <row r="271" spans="1:35" ht="15.75" customHeight="1" x14ac:dyDescent="0.4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</row>
    <row r="272" spans="1:35" ht="15.75" customHeight="1" x14ac:dyDescent="0.4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</row>
    <row r="273" spans="1:35" ht="15.75" customHeight="1" x14ac:dyDescent="0.4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</row>
    <row r="274" spans="1:35" ht="15.75" customHeight="1" x14ac:dyDescent="0.4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</row>
    <row r="275" spans="1:35" ht="15.75" customHeight="1" x14ac:dyDescent="0.4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</row>
    <row r="276" spans="1:35" ht="15.75" customHeight="1" x14ac:dyDescent="0.4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</row>
    <row r="277" spans="1:35" ht="15.75" customHeight="1" x14ac:dyDescent="0.4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</row>
    <row r="278" spans="1:35" ht="15.75" customHeight="1" x14ac:dyDescent="0.4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</row>
    <row r="279" spans="1:35" ht="15.75" customHeight="1" x14ac:dyDescent="0.4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</row>
    <row r="280" spans="1:35" ht="15.75" customHeight="1" x14ac:dyDescent="0.4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</row>
    <row r="281" spans="1:35" ht="15.75" customHeight="1" x14ac:dyDescent="0.4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</row>
    <row r="282" spans="1:35" ht="15.75" customHeight="1" x14ac:dyDescent="0.4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</row>
    <row r="283" spans="1:35" ht="15.75" customHeight="1" x14ac:dyDescent="0.4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</row>
    <row r="284" spans="1:35" ht="15.75" customHeight="1" x14ac:dyDescent="0.4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</row>
    <row r="285" spans="1:35" ht="15.75" customHeight="1" x14ac:dyDescent="0.4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</row>
    <row r="286" spans="1:35" ht="15.75" customHeight="1" x14ac:dyDescent="0.4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</row>
    <row r="287" spans="1:35" ht="15.75" customHeight="1" x14ac:dyDescent="0.4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</row>
    <row r="288" spans="1:35" ht="15.75" customHeight="1" x14ac:dyDescent="0.4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</row>
    <row r="289" spans="1:35" ht="15.75" customHeight="1" x14ac:dyDescent="0.4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</row>
    <row r="290" spans="1:35" ht="15.75" customHeight="1" x14ac:dyDescent="0.4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</row>
    <row r="291" spans="1:35" ht="15.75" customHeight="1" x14ac:dyDescent="0.4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</row>
    <row r="292" spans="1:35" ht="15.75" customHeight="1" x14ac:dyDescent="0.4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</row>
    <row r="293" spans="1:35" ht="15.75" customHeight="1" x14ac:dyDescent="0.4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</row>
    <row r="294" spans="1:35" ht="15.75" customHeight="1" x14ac:dyDescent="0.4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</row>
    <row r="295" spans="1:35" ht="15.75" customHeight="1" x14ac:dyDescent="0.4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</row>
    <row r="296" spans="1:35" ht="15.75" customHeight="1" x14ac:dyDescent="0.4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</row>
    <row r="297" spans="1:35" ht="15.75" customHeight="1" x14ac:dyDescent="0.4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</row>
    <row r="298" spans="1:35" ht="15.75" customHeight="1" x14ac:dyDescent="0.4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</row>
    <row r="299" spans="1:35" ht="15.75" customHeight="1" x14ac:dyDescent="0.4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</row>
    <row r="300" spans="1:35" ht="15.75" customHeight="1" x14ac:dyDescent="0.4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</row>
    <row r="301" spans="1:35" ht="15.75" customHeight="1" x14ac:dyDescent="0.4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</row>
    <row r="302" spans="1:35" ht="15.75" customHeight="1" x14ac:dyDescent="0.4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</row>
    <row r="303" spans="1:35" ht="15.75" customHeight="1" x14ac:dyDescent="0.4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</row>
    <row r="304" spans="1:35" ht="15.75" customHeight="1" x14ac:dyDescent="0.4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</row>
    <row r="305" spans="1:35" ht="15.75" customHeight="1" x14ac:dyDescent="0.4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</row>
    <row r="306" spans="1:35" ht="15.75" customHeight="1" x14ac:dyDescent="0.4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</row>
    <row r="307" spans="1:35" ht="15.75" customHeight="1" x14ac:dyDescent="0.4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</row>
    <row r="308" spans="1:35" ht="15.75" customHeight="1" x14ac:dyDescent="0.4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</row>
    <row r="309" spans="1:35" ht="15.75" customHeight="1" x14ac:dyDescent="0.4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</row>
    <row r="310" spans="1:35" ht="15.75" customHeight="1" x14ac:dyDescent="0.4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</row>
    <row r="311" spans="1:35" ht="15.75" customHeight="1" x14ac:dyDescent="0.4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</row>
    <row r="312" spans="1:35" ht="15.75" customHeight="1" x14ac:dyDescent="0.4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</row>
    <row r="313" spans="1:35" ht="15.75" customHeight="1" x14ac:dyDescent="0.4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</row>
    <row r="314" spans="1:35" ht="15.75" customHeight="1" x14ac:dyDescent="0.4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</row>
    <row r="315" spans="1:35" ht="15.75" customHeight="1" x14ac:dyDescent="0.4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</row>
    <row r="316" spans="1:35" ht="15.75" customHeight="1" x14ac:dyDescent="0.4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</row>
    <row r="317" spans="1:35" ht="15.75" customHeight="1" x14ac:dyDescent="0.4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</row>
    <row r="318" spans="1:35" ht="15.75" customHeight="1" x14ac:dyDescent="0.4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</row>
    <row r="319" spans="1:35" ht="15.75" customHeight="1" x14ac:dyDescent="0.4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</row>
    <row r="320" spans="1:35" ht="15.75" customHeight="1" x14ac:dyDescent="0.4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</row>
    <row r="321" spans="1:35" ht="15.75" customHeight="1" x14ac:dyDescent="0.4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</row>
    <row r="322" spans="1:35" ht="15.75" customHeight="1" x14ac:dyDescent="0.4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</row>
    <row r="323" spans="1:35" ht="15.75" customHeight="1" x14ac:dyDescent="0.4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</row>
    <row r="324" spans="1:35" ht="15.75" customHeight="1" x14ac:dyDescent="0.4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</row>
    <row r="325" spans="1:35" ht="15.75" customHeight="1" x14ac:dyDescent="0.4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</row>
    <row r="326" spans="1:35" ht="15.75" customHeight="1" x14ac:dyDescent="0.4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</row>
    <row r="327" spans="1:35" ht="15.75" customHeight="1" x14ac:dyDescent="0.4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</row>
    <row r="328" spans="1:35" ht="15.75" customHeight="1" x14ac:dyDescent="0.4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</row>
    <row r="329" spans="1:35" ht="15.75" customHeight="1" x14ac:dyDescent="0.4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</row>
    <row r="330" spans="1:35" ht="15.75" customHeight="1" x14ac:dyDescent="0.4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</row>
    <row r="331" spans="1:35" ht="15.75" customHeight="1" x14ac:dyDescent="0.4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</row>
    <row r="332" spans="1:35" ht="15.75" customHeight="1" x14ac:dyDescent="0.4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</row>
    <row r="333" spans="1:35" ht="15.75" customHeight="1" x14ac:dyDescent="0.4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</row>
    <row r="334" spans="1:35" ht="15.75" customHeight="1" x14ac:dyDescent="0.4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</row>
    <row r="335" spans="1:35" ht="15.75" customHeight="1" x14ac:dyDescent="0.4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</row>
    <row r="336" spans="1:35" ht="15.75" customHeight="1" x14ac:dyDescent="0.4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</row>
    <row r="337" spans="1:35" ht="15.75" customHeight="1" x14ac:dyDescent="0.4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</row>
    <row r="338" spans="1:35" ht="15.75" customHeight="1" x14ac:dyDescent="0.4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</row>
    <row r="339" spans="1:35" ht="15.75" customHeight="1" x14ac:dyDescent="0.4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</row>
    <row r="340" spans="1:35" ht="15.75" customHeight="1" x14ac:dyDescent="0.4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</row>
    <row r="341" spans="1:35" ht="15.75" customHeight="1" x14ac:dyDescent="0.4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</row>
    <row r="342" spans="1:35" ht="15.75" customHeight="1" x14ac:dyDescent="0.4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</row>
    <row r="343" spans="1:35" ht="15.75" customHeight="1" x14ac:dyDescent="0.4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</row>
    <row r="344" spans="1:35" ht="15.75" customHeight="1" x14ac:dyDescent="0.4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</row>
    <row r="345" spans="1:35" ht="15.75" customHeight="1" x14ac:dyDescent="0.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</row>
    <row r="346" spans="1:35" ht="15.75" customHeight="1" x14ac:dyDescent="0.4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</row>
    <row r="347" spans="1:35" ht="15.75" customHeight="1" x14ac:dyDescent="0.4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</row>
    <row r="348" spans="1:35" ht="15.75" customHeight="1" x14ac:dyDescent="0.4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</row>
    <row r="349" spans="1:35" ht="15.75" customHeight="1" x14ac:dyDescent="0.4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</row>
    <row r="350" spans="1:35" ht="15.75" customHeight="1" x14ac:dyDescent="0.4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</row>
    <row r="351" spans="1:35" ht="15.75" customHeight="1" x14ac:dyDescent="0.4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</row>
    <row r="352" spans="1:35" ht="15.75" customHeight="1" x14ac:dyDescent="0.4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</row>
    <row r="353" spans="1:35" ht="15.75" customHeight="1" x14ac:dyDescent="0.4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</row>
    <row r="354" spans="1:35" ht="15.75" customHeight="1" x14ac:dyDescent="0.4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</row>
    <row r="355" spans="1:35" ht="15.75" customHeight="1" x14ac:dyDescent="0.4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</row>
    <row r="356" spans="1:35" ht="15.75" customHeight="1" x14ac:dyDescent="0.4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</row>
    <row r="357" spans="1:35" ht="15.75" customHeight="1" x14ac:dyDescent="0.4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</row>
    <row r="358" spans="1:35" ht="15.75" customHeight="1" x14ac:dyDescent="0.4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</row>
    <row r="359" spans="1:35" ht="15.75" customHeight="1" x14ac:dyDescent="0.4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</row>
    <row r="360" spans="1:35" ht="15.75" customHeight="1" x14ac:dyDescent="0.4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</row>
    <row r="361" spans="1:35" ht="15.75" customHeight="1" x14ac:dyDescent="0.4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</row>
    <row r="362" spans="1:35" ht="15.75" customHeight="1" x14ac:dyDescent="0.4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</row>
    <row r="363" spans="1:35" ht="15.75" customHeight="1" x14ac:dyDescent="0.4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</row>
    <row r="364" spans="1:35" ht="15.75" customHeight="1" x14ac:dyDescent="0.4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</row>
    <row r="365" spans="1:35" ht="15.75" customHeight="1" x14ac:dyDescent="0.4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</row>
    <row r="366" spans="1:35" ht="15.75" customHeight="1" x14ac:dyDescent="0.4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</row>
    <row r="367" spans="1:35" ht="15.75" customHeight="1" x14ac:dyDescent="0.4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</row>
    <row r="368" spans="1:35" ht="15.75" customHeight="1" x14ac:dyDescent="0.4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</row>
    <row r="369" spans="1:35" ht="15.75" customHeight="1" x14ac:dyDescent="0.4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</row>
    <row r="370" spans="1:35" ht="15.75" customHeight="1" x14ac:dyDescent="0.4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</row>
    <row r="371" spans="1:35" ht="15.75" customHeight="1" x14ac:dyDescent="0.4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</row>
    <row r="372" spans="1:35" ht="15.75" customHeight="1" x14ac:dyDescent="0.4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</row>
    <row r="373" spans="1:35" ht="15.75" customHeight="1" x14ac:dyDescent="0.4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</row>
    <row r="374" spans="1:35" ht="15.75" customHeight="1" x14ac:dyDescent="0.4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</row>
    <row r="375" spans="1:35" ht="15.75" customHeight="1" x14ac:dyDescent="0.4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</row>
    <row r="376" spans="1:35" ht="15.75" customHeight="1" x14ac:dyDescent="0.4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</row>
    <row r="377" spans="1:35" ht="15.75" customHeight="1" x14ac:dyDescent="0.4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</row>
    <row r="378" spans="1:35" ht="15.75" customHeight="1" x14ac:dyDescent="0.4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</row>
    <row r="379" spans="1:35" ht="15.75" customHeight="1" x14ac:dyDescent="0.4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</row>
    <row r="380" spans="1:35" ht="15.75" customHeight="1" x14ac:dyDescent="0.4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</row>
    <row r="381" spans="1:35" ht="15.75" customHeight="1" x14ac:dyDescent="0.4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</row>
    <row r="382" spans="1:35" ht="15.75" customHeight="1" x14ac:dyDescent="0.4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</row>
    <row r="383" spans="1:35" ht="15.75" customHeight="1" x14ac:dyDescent="0.4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</row>
    <row r="384" spans="1:35" ht="15.75" customHeight="1" x14ac:dyDescent="0.4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</row>
    <row r="385" spans="1:35" ht="15.75" customHeight="1" x14ac:dyDescent="0.4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</row>
    <row r="386" spans="1:35" ht="15.75" customHeight="1" x14ac:dyDescent="0.4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</row>
    <row r="387" spans="1:35" ht="15.75" customHeight="1" x14ac:dyDescent="0.4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</row>
    <row r="388" spans="1:35" ht="15.75" customHeight="1" x14ac:dyDescent="0.4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</row>
    <row r="389" spans="1:35" ht="15.75" customHeight="1" x14ac:dyDescent="0.4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</row>
    <row r="390" spans="1:35" ht="15.75" customHeight="1" x14ac:dyDescent="0.4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</row>
    <row r="391" spans="1:35" ht="15.75" customHeight="1" x14ac:dyDescent="0.4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</row>
    <row r="392" spans="1:35" ht="15.75" customHeight="1" x14ac:dyDescent="0.4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</row>
    <row r="393" spans="1:35" ht="15.75" customHeight="1" x14ac:dyDescent="0.4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</row>
    <row r="394" spans="1:35" ht="15.75" customHeight="1" x14ac:dyDescent="0.4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</row>
    <row r="395" spans="1:35" ht="15.75" customHeight="1" x14ac:dyDescent="0.4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</row>
    <row r="396" spans="1:35" ht="15.75" customHeight="1" x14ac:dyDescent="0.4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</row>
    <row r="397" spans="1:35" ht="15.75" customHeight="1" x14ac:dyDescent="0.4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</row>
    <row r="398" spans="1:35" ht="15.75" customHeight="1" x14ac:dyDescent="0.4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</row>
    <row r="399" spans="1:35" ht="15.75" customHeight="1" x14ac:dyDescent="0.4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</row>
    <row r="400" spans="1:35" ht="15.75" customHeight="1" x14ac:dyDescent="0.4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</row>
    <row r="401" spans="1:35" ht="15.75" customHeight="1" x14ac:dyDescent="0.4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</row>
    <row r="402" spans="1:35" ht="15.75" customHeight="1" x14ac:dyDescent="0.4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</row>
    <row r="403" spans="1:35" ht="15.75" customHeight="1" x14ac:dyDescent="0.4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</row>
    <row r="404" spans="1:35" ht="15.75" customHeight="1" x14ac:dyDescent="0.4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</row>
    <row r="405" spans="1:35" ht="15.75" customHeight="1" x14ac:dyDescent="0.4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</row>
    <row r="406" spans="1:35" ht="15.75" customHeight="1" x14ac:dyDescent="0.4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</row>
    <row r="407" spans="1:35" ht="15.75" customHeight="1" x14ac:dyDescent="0.4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</row>
    <row r="408" spans="1:35" ht="15.75" customHeight="1" x14ac:dyDescent="0.4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</row>
    <row r="409" spans="1:35" ht="15.75" customHeight="1" x14ac:dyDescent="0.4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</row>
    <row r="410" spans="1:35" ht="15.75" customHeight="1" x14ac:dyDescent="0.4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</row>
    <row r="411" spans="1:35" ht="15.75" customHeight="1" x14ac:dyDescent="0.4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</row>
    <row r="412" spans="1:35" ht="15.75" customHeight="1" x14ac:dyDescent="0.4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</row>
    <row r="413" spans="1:35" ht="15.75" customHeight="1" x14ac:dyDescent="0.4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</row>
    <row r="414" spans="1:35" ht="15.75" customHeight="1" x14ac:dyDescent="0.4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</row>
    <row r="415" spans="1:35" ht="15.75" customHeight="1" x14ac:dyDescent="0.4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</row>
    <row r="416" spans="1:35" ht="15.75" customHeight="1" x14ac:dyDescent="0.4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</row>
    <row r="417" spans="1:35" ht="15.75" customHeight="1" x14ac:dyDescent="0.4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</row>
    <row r="418" spans="1:35" ht="15.75" customHeight="1" x14ac:dyDescent="0.4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</row>
    <row r="419" spans="1:35" ht="15.75" customHeight="1" x14ac:dyDescent="0.4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</row>
    <row r="420" spans="1:35" ht="15.75" customHeight="1" x14ac:dyDescent="0.4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</row>
    <row r="421" spans="1:35" ht="15.75" customHeight="1" x14ac:dyDescent="0.4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</row>
    <row r="422" spans="1:35" ht="15.75" customHeight="1" x14ac:dyDescent="0.4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</row>
    <row r="423" spans="1:35" ht="15.75" customHeight="1" x14ac:dyDescent="0.4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</row>
    <row r="424" spans="1:35" ht="15.75" customHeight="1" x14ac:dyDescent="0.4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</row>
    <row r="425" spans="1:35" ht="15.75" customHeight="1" x14ac:dyDescent="0.4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</row>
    <row r="426" spans="1:35" ht="15.75" customHeight="1" x14ac:dyDescent="0.4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</row>
    <row r="427" spans="1:35" ht="15.75" customHeight="1" x14ac:dyDescent="0.4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</row>
    <row r="428" spans="1:35" ht="15.75" customHeight="1" x14ac:dyDescent="0.4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</row>
    <row r="429" spans="1:35" ht="15.75" customHeight="1" x14ac:dyDescent="0.4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</row>
    <row r="430" spans="1:35" ht="15.75" customHeight="1" x14ac:dyDescent="0.4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</row>
    <row r="431" spans="1:35" ht="15.75" customHeight="1" x14ac:dyDescent="0.4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</row>
    <row r="432" spans="1:35" ht="15.75" customHeight="1" x14ac:dyDescent="0.4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</row>
    <row r="433" spans="1:35" ht="15.75" customHeight="1" x14ac:dyDescent="0.4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</row>
    <row r="434" spans="1:35" ht="15.75" customHeight="1" x14ac:dyDescent="0.4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</row>
    <row r="435" spans="1:35" ht="15.75" customHeight="1" x14ac:dyDescent="0.4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</row>
    <row r="436" spans="1:35" ht="15.75" customHeight="1" x14ac:dyDescent="0.4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</row>
    <row r="437" spans="1:35" ht="15.75" customHeight="1" x14ac:dyDescent="0.4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</row>
    <row r="438" spans="1:35" ht="15.75" customHeight="1" x14ac:dyDescent="0.4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</row>
    <row r="439" spans="1:35" ht="15.75" customHeight="1" x14ac:dyDescent="0.4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</row>
    <row r="440" spans="1:35" ht="15.75" customHeight="1" x14ac:dyDescent="0.4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</row>
    <row r="441" spans="1:35" ht="15.75" customHeight="1" x14ac:dyDescent="0.4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</row>
    <row r="442" spans="1:35" ht="15.75" customHeight="1" x14ac:dyDescent="0.4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</row>
    <row r="443" spans="1:35" ht="15.75" customHeight="1" x14ac:dyDescent="0.4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</row>
    <row r="444" spans="1:35" ht="15.75" customHeight="1" x14ac:dyDescent="0.4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</row>
    <row r="445" spans="1:35" ht="15.75" customHeight="1" x14ac:dyDescent="0.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</row>
    <row r="446" spans="1:35" ht="15.75" customHeight="1" x14ac:dyDescent="0.4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</row>
    <row r="447" spans="1:35" ht="15.75" customHeight="1" x14ac:dyDescent="0.4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</row>
    <row r="448" spans="1:35" ht="15.75" customHeight="1" x14ac:dyDescent="0.4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</row>
    <row r="449" spans="1:35" ht="15.75" customHeight="1" x14ac:dyDescent="0.4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</row>
    <row r="450" spans="1:35" ht="15.75" customHeight="1" x14ac:dyDescent="0.4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</row>
    <row r="451" spans="1:35" ht="15.75" customHeight="1" x14ac:dyDescent="0.4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</row>
    <row r="452" spans="1:35" ht="15.75" customHeight="1" x14ac:dyDescent="0.4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</row>
    <row r="453" spans="1:35" ht="15.75" customHeight="1" x14ac:dyDescent="0.4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</row>
    <row r="454" spans="1:35" ht="15.75" customHeight="1" x14ac:dyDescent="0.4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</row>
    <row r="455" spans="1:35" ht="15.75" customHeight="1" x14ac:dyDescent="0.4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</row>
    <row r="456" spans="1:35" ht="15.75" customHeight="1" x14ac:dyDescent="0.4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</row>
    <row r="457" spans="1:35" ht="15.75" customHeight="1" x14ac:dyDescent="0.4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</row>
    <row r="458" spans="1:35" ht="15.75" customHeight="1" x14ac:dyDescent="0.4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</row>
    <row r="459" spans="1:35" ht="15.75" customHeight="1" x14ac:dyDescent="0.4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</row>
    <row r="460" spans="1:35" ht="15.75" customHeight="1" x14ac:dyDescent="0.4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</row>
    <row r="461" spans="1:35" ht="15.75" customHeight="1" x14ac:dyDescent="0.4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</row>
    <row r="462" spans="1:35" ht="15.75" customHeight="1" x14ac:dyDescent="0.4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</row>
    <row r="463" spans="1:35" ht="15.75" customHeight="1" x14ac:dyDescent="0.4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</row>
    <row r="464" spans="1:35" ht="15.75" customHeight="1" x14ac:dyDescent="0.4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</row>
    <row r="465" spans="1:35" ht="15.75" customHeight="1" x14ac:dyDescent="0.4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</row>
    <row r="466" spans="1:35" ht="15.75" customHeight="1" x14ac:dyDescent="0.4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</row>
    <row r="467" spans="1:35" ht="15.75" customHeight="1" x14ac:dyDescent="0.4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</row>
    <row r="468" spans="1:35" ht="15.75" customHeight="1" x14ac:dyDescent="0.4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</row>
    <row r="469" spans="1:35" ht="15.75" customHeight="1" x14ac:dyDescent="0.4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</row>
    <row r="470" spans="1:35" ht="15.75" customHeight="1" x14ac:dyDescent="0.4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</row>
    <row r="471" spans="1:35" ht="15.75" customHeight="1" x14ac:dyDescent="0.4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</row>
    <row r="472" spans="1:35" ht="15.75" customHeight="1" x14ac:dyDescent="0.4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</row>
    <row r="473" spans="1:35" ht="15.75" customHeight="1" x14ac:dyDescent="0.4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</row>
    <row r="474" spans="1:35" ht="15.75" customHeight="1" x14ac:dyDescent="0.4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</row>
    <row r="475" spans="1:35" ht="15.75" customHeight="1" x14ac:dyDescent="0.4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</row>
    <row r="476" spans="1:35" ht="15.75" customHeight="1" x14ac:dyDescent="0.4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</row>
    <row r="477" spans="1:35" ht="15.75" customHeight="1" x14ac:dyDescent="0.4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</row>
    <row r="478" spans="1:35" ht="15.75" customHeight="1" x14ac:dyDescent="0.4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</row>
    <row r="479" spans="1:35" ht="15.75" customHeight="1" x14ac:dyDescent="0.4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</row>
    <row r="480" spans="1:35" ht="15.75" customHeight="1" x14ac:dyDescent="0.4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</row>
    <row r="481" spans="1:35" ht="15.75" customHeight="1" x14ac:dyDescent="0.4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</row>
    <row r="482" spans="1:35" ht="15.75" customHeight="1" x14ac:dyDescent="0.4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</row>
    <row r="483" spans="1:35" ht="15.75" customHeight="1" x14ac:dyDescent="0.4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</row>
    <row r="484" spans="1:35" ht="15.75" customHeight="1" x14ac:dyDescent="0.4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</row>
    <row r="485" spans="1:35" ht="15.75" customHeight="1" x14ac:dyDescent="0.4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</row>
    <row r="486" spans="1:35" ht="15.75" customHeight="1" x14ac:dyDescent="0.4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</row>
    <row r="487" spans="1:35" ht="15.75" customHeight="1" x14ac:dyDescent="0.4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</row>
    <row r="488" spans="1:35" ht="15.75" customHeight="1" x14ac:dyDescent="0.4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</row>
    <row r="489" spans="1:35" ht="15.75" customHeight="1" x14ac:dyDescent="0.4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</row>
    <row r="490" spans="1:35" ht="15.75" customHeight="1" x14ac:dyDescent="0.4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</row>
    <row r="491" spans="1:35" ht="15.75" customHeight="1" x14ac:dyDescent="0.4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</row>
    <row r="492" spans="1:35" ht="15.75" customHeight="1" x14ac:dyDescent="0.4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</row>
    <row r="493" spans="1:35" ht="15.75" customHeight="1" x14ac:dyDescent="0.4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</row>
    <row r="494" spans="1:35" ht="15.75" customHeight="1" x14ac:dyDescent="0.4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</row>
    <row r="495" spans="1:35" ht="15.75" customHeight="1" x14ac:dyDescent="0.4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</row>
    <row r="496" spans="1:35" ht="15.75" customHeight="1" x14ac:dyDescent="0.4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</row>
    <row r="497" spans="1:35" ht="15.75" customHeight="1" x14ac:dyDescent="0.4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</row>
    <row r="498" spans="1:35" ht="15.75" customHeight="1" x14ac:dyDescent="0.4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</row>
    <row r="499" spans="1:35" ht="15.75" customHeight="1" x14ac:dyDescent="0.4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</row>
    <row r="500" spans="1:35" ht="15.75" customHeight="1" x14ac:dyDescent="0.4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</row>
    <row r="501" spans="1:35" ht="15.75" customHeight="1" x14ac:dyDescent="0.4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</row>
    <row r="502" spans="1:35" ht="15.75" customHeight="1" x14ac:dyDescent="0.4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</row>
    <row r="503" spans="1:35" ht="15.75" customHeight="1" x14ac:dyDescent="0.4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</row>
    <row r="504" spans="1:35" ht="15.75" customHeight="1" x14ac:dyDescent="0.4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</row>
    <row r="505" spans="1:35" ht="15.75" customHeight="1" x14ac:dyDescent="0.4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</row>
    <row r="506" spans="1:35" ht="15.75" customHeight="1" x14ac:dyDescent="0.4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</row>
    <row r="507" spans="1:35" ht="15.75" customHeight="1" x14ac:dyDescent="0.4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</row>
    <row r="508" spans="1:35" ht="15.75" customHeight="1" x14ac:dyDescent="0.4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</row>
    <row r="509" spans="1:35" ht="15.75" customHeight="1" x14ac:dyDescent="0.4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</row>
    <row r="510" spans="1:35" ht="15.75" customHeight="1" x14ac:dyDescent="0.4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</row>
    <row r="511" spans="1:35" ht="15.75" customHeight="1" x14ac:dyDescent="0.4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</row>
    <row r="512" spans="1:35" ht="15.75" customHeight="1" x14ac:dyDescent="0.4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</row>
    <row r="513" spans="1:35" ht="15.75" customHeight="1" x14ac:dyDescent="0.4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</row>
    <row r="514" spans="1:35" ht="15.75" customHeight="1" x14ac:dyDescent="0.4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</row>
    <row r="515" spans="1:35" ht="15.75" customHeight="1" x14ac:dyDescent="0.4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</row>
    <row r="516" spans="1:35" ht="15.75" customHeight="1" x14ac:dyDescent="0.4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</row>
    <row r="517" spans="1:35" ht="15.75" customHeight="1" x14ac:dyDescent="0.4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</row>
    <row r="518" spans="1:35" ht="15.75" customHeight="1" x14ac:dyDescent="0.4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</row>
    <row r="519" spans="1:35" ht="15.75" customHeight="1" x14ac:dyDescent="0.4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</row>
    <row r="520" spans="1:35" ht="15.75" customHeight="1" x14ac:dyDescent="0.4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</row>
    <row r="521" spans="1:35" ht="15.75" customHeight="1" x14ac:dyDescent="0.4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</row>
    <row r="522" spans="1:35" ht="15.75" customHeight="1" x14ac:dyDescent="0.4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</row>
    <row r="523" spans="1:35" ht="15.75" customHeight="1" x14ac:dyDescent="0.4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</row>
    <row r="524" spans="1:35" ht="15.75" customHeight="1" x14ac:dyDescent="0.4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</row>
    <row r="525" spans="1:35" ht="15.75" customHeight="1" x14ac:dyDescent="0.4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</row>
    <row r="526" spans="1:35" ht="15.75" customHeight="1" x14ac:dyDescent="0.4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</row>
    <row r="527" spans="1:35" ht="15.75" customHeight="1" x14ac:dyDescent="0.4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</row>
    <row r="528" spans="1:35" ht="15.75" customHeight="1" x14ac:dyDescent="0.4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</row>
    <row r="529" spans="1:35" ht="15.75" customHeight="1" x14ac:dyDescent="0.4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</row>
    <row r="530" spans="1:35" ht="15.75" customHeight="1" x14ac:dyDescent="0.4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</row>
    <row r="531" spans="1:35" ht="15.75" customHeight="1" x14ac:dyDescent="0.4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</row>
    <row r="532" spans="1:35" ht="15.75" customHeight="1" x14ac:dyDescent="0.4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</row>
    <row r="533" spans="1:35" ht="15.75" customHeight="1" x14ac:dyDescent="0.4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</row>
    <row r="534" spans="1:35" ht="15.75" customHeight="1" x14ac:dyDescent="0.4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</row>
    <row r="535" spans="1:35" ht="15.75" customHeight="1" x14ac:dyDescent="0.4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</row>
    <row r="536" spans="1:35" ht="15.75" customHeight="1" x14ac:dyDescent="0.4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</row>
    <row r="537" spans="1:35" ht="15.75" customHeight="1" x14ac:dyDescent="0.4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</row>
    <row r="538" spans="1:35" ht="15.75" customHeight="1" x14ac:dyDescent="0.4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</row>
    <row r="539" spans="1:35" ht="15.75" customHeight="1" x14ac:dyDescent="0.4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</row>
    <row r="540" spans="1:35" ht="15.75" customHeight="1" x14ac:dyDescent="0.4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</row>
    <row r="541" spans="1:35" ht="15.75" customHeight="1" x14ac:dyDescent="0.4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</row>
    <row r="542" spans="1:35" ht="15.75" customHeight="1" x14ac:dyDescent="0.4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</row>
    <row r="543" spans="1:35" ht="15.75" customHeight="1" x14ac:dyDescent="0.4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</row>
    <row r="544" spans="1:35" ht="15.75" customHeight="1" x14ac:dyDescent="0.4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</row>
    <row r="545" spans="1:35" ht="15.75" customHeight="1" x14ac:dyDescent="0.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</row>
    <row r="546" spans="1:35" ht="15.75" customHeight="1" x14ac:dyDescent="0.4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</row>
    <row r="547" spans="1:35" ht="15.75" customHeight="1" x14ac:dyDescent="0.4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</row>
    <row r="548" spans="1:35" ht="15.75" customHeight="1" x14ac:dyDescent="0.4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</row>
    <row r="549" spans="1:35" ht="15.75" customHeight="1" x14ac:dyDescent="0.4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</row>
    <row r="550" spans="1:35" ht="15.75" customHeight="1" x14ac:dyDescent="0.4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</row>
    <row r="551" spans="1:35" ht="15.75" customHeight="1" x14ac:dyDescent="0.4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</row>
    <row r="552" spans="1:35" ht="15.75" customHeight="1" x14ac:dyDescent="0.4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</row>
    <row r="553" spans="1:35" ht="15.75" customHeight="1" x14ac:dyDescent="0.4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</row>
    <row r="554" spans="1:35" ht="15.75" customHeight="1" x14ac:dyDescent="0.4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</row>
    <row r="555" spans="1:35" ht="15.75" customHeight="1" x14ac:dyDescent="0.4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</row>
    <row r="556" spans="1:35" ht="15.75" customHeight="1" x14ac:dyDescent="0.4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</row>
    <row r="557" spans="1:35" ht="15.75" customHeight="1" x14ac:dyDescent="0.4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</row>
    <row r="558" spans="1:35" ht="15.75" customHeight="1" x14ac:dyDescent="0.4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</row>
    <row r="559" spans="1:35" ht="15.75" customHeight="1" x14ac:dyDescent="0.4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</row>
    <row r="560" spans="1:35" ht="15.75" customHeight="1" x14ac:dyDescent="0.4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</row>
    <row r="561" spans="1:35" ht="15.75" customHeight="1" x14ac:dyDescent="0.4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</row>
    <row r="562" spans="1:35" ht="15.75" customHeight="1" x14ac:dyDescent="0.4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</row>
    <row r="563" spans="1:35" ht="15.75" customHeight="1" x14ac:dyDescent="0.4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</row>
    <row r="564" spans="1:35" ht="15.75" customHeight="1" x14ac:dyDescent="0.4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</row>
    <row r="565" spans="1:35" ht="15.75" customHeight="1" x14ac:dyDescent="0.4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</row>
    <row r="566" spans="1:35" ht="15.75" customHeight="1" x14ac:dyDescent="0.4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</row>
    <row r="567" spans="1:35" ht="15.75" customHeight="1" x14ac:dyDescent="0.4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</row>
    <row r="568" spans="1:35" ht="15.75" customHeight="1" x14ac:dyDescent="0.4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</row>
    <row r="569" spans="1:35" ht="15.75" customHeight="1" x14ac:dyDescent="0.4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</row>
    <row r="570" spans="1:35" ht="15.75" customHeight="1" x14ac:dyDescent="0.4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</row>
    <row r="571" spans="1:35" ht="15.75" customHeight="1" x14ac:dyDescent="0.4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</row>
    <row r="572" spans="1:35" ht="15.75" customHeight="1" x14ac:dyDescent="0.4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</row>
    <row r="573" spans="1:35" ht="15.75" customHeight="1" x14ac:dyDescent="0.4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</row>
    <row r="574" spans="1:35" ht="15.75" customHeight="1" x14ac:dyDescent="0.4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</row>
    <row r="575" spans="1:35" ht="15.75" customHeight="1" x14ac:dyDescent="0.4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</row>
    <row r="576" spans="1:35" ht="15.75" customHeight="1" x14ac:dyDescent="0.4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</row>
    <row r="577" spans="1:35" ht="15.75" customHeight="1" x14ac:dyDescent="0.4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</row>
    <row r="578" spans="1:35" ht="15.75" customHeight="1" x14ac:dyDescent="0.4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</row>
    <row r="579" spans="1:35" ht="15.75" customHeight="1" x14ac:dyDescent="0.4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</row>
    <row r="580" spans="1:35" ht="15.75" customHeight="1" x14ac:dyDescent="0.4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</row>
    <row r="581" spans="1:35" ht="15.75" customHeight="1" x14ac:dyDescent="0.4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</row>
    <row r="582" spans="1:35" ht="15.75" customHeight="1" x14ac:dyDescent="0.4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</row>
    <row r="583" spans="1:35" ht="15.75" customHeight="1" x14ac:dyDescent="0.4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</row>
    <row r="584" spans="1:35" ht="15.75" customHeight="1" x14ac:dyDescent="0.4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</row>
    <row r="585" spans="1:35" ht="15.75" customHeight="1" x14ac:dyDescent="0.4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</row>
    <row r="586" spans="1:35" ht="15.75" customHeight="1" x14ac:dyDescent="0.4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</row>
    <row r="587" spans="1:35" ht="15.75" customHeight="1" x14ac:dyDescent="0.4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</row>
    <row r="588" spans="1:35" ht="15.75" customHeight="1" x14ac:dyDescent="0.4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</row>
    <row r="589" spans="1:35" ht="15.75" customHeight="1" x14ac:dyDescent="0.4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</row>
    <row r="590" spans="1:35" ht="15.75" customHeight="1" x14ac:dyDescent="0.4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</row>
    <row r="591" spans="1:35" ht="15.75" customHeight="1" x14ac:dyDescent="0.4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</row>
    <row r="592" spans="1:35" ht="15.75" customHeight="1" x14ac:dyDescent="0.4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</row>
    <row r="593" spans="1:35" ht="15.75" customHeight="1" x14ac:dyDescent="0.4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</row>
    <row r="594" spans="1:35" ht="15.75" customHeight="1" x14ac:dyDescent="0.4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</row>
    <row r="595" spans="1:35" ht="15.75" customHeight="1" x14ac:dyDescent="0.4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</row>
    <row r="596" spans="1:35" ht="15.75" customHeight="1" x14ac:dyDescent="0.4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</row>
    <row r="597" spans="1:35" ht="15.75" customHeight="1" x14ac:dyDescent="0.4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</row>
    <row r="598" spans="1:35" ht="15.75" customHeight="1" x14ac:dyDescent="0.4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</row>
    <row r="599" spans="1:35" ht="15.75" customHeight="1" x14ac:dyDescent="0.4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</row>
    <row r="600" spans="1:35" ht="15.75" customHeight="1" x14ac:dyDescent="0.4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</row>
    <row r="601" spans="1:35" ht="15.75" customHeight="1" x14ac:dyDescent="0.4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</row>
    <row r="602" spans="1:35" ht="15.75" customHeight="1" x14ac:dyDescent="0.4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</row>
    <row r="603" spans="1:35" ht="15.75" customHeight="1" x14ac:dyDescent="0.4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</row>
    <row r="604" spans="1:35" ht="15.75" customHeight="1" x14ac:dyDescent="0.4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</row>
    <row r="605" spans="1:35" ht="15.75" customHeight="1" x14ac:dyDescent="0.4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</row>
    <row r="606" spans="1:35" ht="15.75" customHeight="1" x14ac:dyDescent="0.4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</row>
    <row r="607" spans="1:35" ht="15.75" customHeight="1" x14ac:dyDescent="0.4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</row>
    <row r="608" spans="1:35" ht="15.75" customHeight="1" x14ac:dyDescent="0.4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</row>
    <row r="609" spans="1:35" ht="15.75" customHeight="1" x14ac:dyDescent="0.4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</row>
    <row r="610" spans="1:35" ht="15.75" customHeight="1" x14ac:dyDescent="0.4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</row>
    <row r="611" spans="1:35" ht="15.75" customHeight="1" x14ac:dyDescent="0.4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</row>
    <row r="612" spans="1:35" ht="15.75" customHeight="1" x14ac:dyDescent="0.4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</row>
    <row r="613" spans="1:35" ht="15.75" customHeight="1" x14ac:dyDescent="0.4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</row>
    <row r="614" spans="1:35" ht="15.75" customHeight="1" x14ac:dyDescent="0.4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</row>
    <row r="615" spans="1:35" ht="15.75" customHeight="1" x14ac:dyDescent="0.4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</row>
    <row r="616" spans="1:35" ht="15.75" customHeight="1" x14ac:dyDescent="0.4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</row>
    <row r="617" spans="1:35" ht="15.75" customHeight="1" x14ac:dyDescent="0.4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</row>
    <row r="618" spans="1:35" ht="15.75" customHeight="1" x14ac:dyDescent="0.4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</row>
    <row r="619" spans="1:35" ht="15.75" customHeight="1" x14ac:dyDescent="0.4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</row>
    <row r="620" spans="1:35" ht="15.75" customHeight="1" x14ac:dyDescent="0.4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</row>
    <row r="621" spans="1:35" ht="15.75" customHeight="1" x14ac:dyDescent="0.4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</row>
    <row r="622" spans="1:35" ht="15.75" customHeight="1" x14ac:dyDescent="0.4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</row>
    <row r="623" spans="1:35" ht="15.75" customHeight="1" x14ac:dyDescent="0.4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</row>
    <row r="624" spans="1:35" ht="15.75" customHeight="1" x14ac:dyDescent="0.4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</row>
    <row r="625" spans="1:35" ht="15.75" customHeight="1" x14ac:dyDescent="0.4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</row>
    <row r="626" spans="1:35" ht="15.75" customHeight="1" x14ac:dyDescent="0.4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</row>
    <row r="627" spans="1:35" ht="15.75" customHeight="1" x14ac:dyDescent="0.4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</row>
    <row r="628" spans="1:35" ht="15.75" customHeight="1" x14ac:dyDescent="0.4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</row>
    <row r="629" spans="1:35" ht="15.75" customHeight="1" x14ac:dyDescent="0.4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</row>
    <row r="630" spans="1:35" ht="15.75" customHeight="1" x14ac:dyDescent="0.4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</row>
    <row r="631" spans="1:35" ht="15.75" customHeight="1" x14ac:dyDescent="0.4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</row>
    <row r="632" spans="1:35" ht="15.75" customHeight="1" x14ac:dyDescent="0.4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</row>
    <row r="633" spans="1:35" ht="15.75" customHeight="1" x14ac:dyDescent="0.4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</row>
    <row r="634" spans="1:35" ht="15.75" customHeight="1" x14ac:dyDescent="0.4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</row>
    <row r="635" spans="1:35" ht="15.75" customHeight="1" x14ac:dyDescent="0.4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</row>
    <row r="636" spans="1:35" ht="15.75" customHeight="1" x14ac:dyDescent="0.4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</row>
    <row r="637" spans="1:35" ht="15.75" customHeight="1" x14ac:dyDescent="0.4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</row>
    <row r="638" spans="1:35" ht="15.75" customHeight="1" x14ac:dyDescent="0.4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</row>
    <row r="639" spans="1:35" ht="15.75" customHeight="1" x14ac:dyDescent="0.4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</row>
    <row r="640" spans="1:35" ht="15.75" customHeight="1" x14ac:dyDescent="0.4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</row>
    <row r="641" spans="1:35" ht="15.75" customHeight="1" x14ac:dyDescent="0.4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</row>
    <row r="642" spans="1:35" ht="15.75" customHeight="1" x14ac:dyDescent="0.4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</row>
    <row r="643" spans="1:35" ht="15.75" customHeight="1" x14ac:dyDescent="0.4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</row>
    <row r="644" spans="1:35" ht="15.75" customHeight="1" x14ac:dyDescent="0.4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</row>
    <row r="645" spans="1:35" ht="15.75" customHeight="1" x14ac:dyDescent="0.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</row>
    <row r="646" spans="1:35" ht="15.75" customHeight="1" x14ac:dyDescent="0.4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</row>
    <row r="647" spans="1:35" ht="15.75" customHeight="1" x14ac:dyDescent="0.4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</row>
    <row r="648" spans="1:35" ht="15.75" customHeight="1" x14ac:dyDescent="0.4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</row>
    <row r="649" spans="1:35" ht="15.75" customHeight="1" x14ac:dyDescent="0.4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</row>
    <row r="650" spans="1:35" ht="15.75" customHeight="1" x14ac:dyDescent="0.4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</row>
    <row r="651" spans="1:35" ht="15.75" customHeight="1" x14ac:dyDescent="0.4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</row>
    <row r="652" spans="1:35" ht="15.75" customHeight="1" x14ac:dyDescent="0.4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</row>
    <row r="653" spans="1:35" ht="15.75" customHeight="1" x14ac:dyDescent="0.4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</row>
    <row r="654" spans="1:35" ht="15.75" customHeight="1" x14ac:dyDescent="0.4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</row>
    <row r="655" spans="1:35" ht="15.75" customHeight="1" x14ac:dyDescent="0.4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</row>
    <row r="656" spans="1:35" ht="15.75" customHeight="1" x14ac:dyDescent="0.4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</row>
    <row r="657" spans="1:35" ht="15.75" customHeight="1" x14ac:dyDescent="0.4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</row>
    <row r="658" spans="1:35" ht="15.75" customHeight="1" x14ac:dyDescent="0.4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</row>
    <row r="659" spans="1:35" ht="15.75" customHeight="1" x14ac:dyDescent="0.4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</row>
    <row r="660" spans="1:35" ht="15.75" customHeight="1" x14ac:dyDescent="0.4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</row>
    <row r="661" spans="1:35" ht="15.75" customHeight="1" x14ac:dyDescent="0.4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</row>
    <row r="662" spans="1:35" ht="15.75" customHeight="1" x14ac:dyDescent="0.4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</row>
    <row r="663" spans="1:35" ht="15.75" customHeight="1" x14ac:dyDescent="0.4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</row>
    <row r="664" spans="1:35" ht="15.75" customHeight="1" x14ac:dyDescent="0.4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</row>
    <row r="665" spans="1:35" ht="15.75" customHeight="1" x14ac:dyDescent="0.4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</row>
    <row r="666" spans="1:35" ht="15.75" customHeight="1" x14ac:dyDescent="0.4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</row>
    <row r="667" spans="1:35" ht="15.75" customHeight="1" x14ac:dyDescent="0.4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</row>
    <row r="668" spans="1:35" ht="15.75" customHeight="1" x14ac:dyDescent="0.4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</row>
    <row r="669" spans="1:35" ht="15.75" customHeight="1" x14ac:dyDescent="0.4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</row>
    <row r="670" spans="1:35" ht="15.75" customHeight="1" x14ac:dyDescent="0.4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</row>
    <row r="671" spans="1:35" ht="15.75" customHeight="1" x14ac:dyDescent="0.4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</row>
    <row r="672" spans="1:35" ht="15.75" customHeight="1" x14ac:dyDescent="0.4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</row>
    <row r="673" spans="1:35" ht="15.75" customHeight="1" x14ac:dyDescent="0.4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</row>
    <row r="674" spans="1:35" ht="15.75" customHeight="1" x14ac:dyDescent="0.4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</row>
    <row r="675" spans="1:35" ht="15.75" customHeight="1" x14ac:dyDescent="0.4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</row>
    <row r="676" spans="1:35" ht="15.75" customHeight="1" x14ac:dyDescent="0.4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</row>
    <row r="677" spans="1:35" ht="15.75" customHeight="1" x14ac:dyDescent="0.4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</row>
    <row r="678" spans="1:35" ht="15.75" customHeight="1" x14ac:dyDescent="0.4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</row>
    <row r="679" spans="1:35" ht="15.75" customHeight="1" x14ac:dyDescent="0.4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</row>
    <row r="680" spans="1:35" ht="15.75" customHeight="1" x14ac:dyDescent="0.4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</row>
    <row r="681" spans="1:35" ht="15.75" customHeight="1" x14ac:dyDescent="0.4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</row>
    <row r="682" spans="1:35" ht="15.75" customHeight="1" x14ac:dyDescent="0.4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</row>
    <row r="683" spans="1:35" ht="15.75" customHeight="1" x14ac:dyDescent="0.4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</row>
    <row r="684" spans="1:35" ht="15.75" customHeight="1" x14ac:dyDescent="0.4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</row>
    <row r="685" spans="1:35" ht="15.75" customHeight="1" x14ac:dyDescent="0.4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</row>
    <row r="686" spans="1:35" ht="15.75" customHeight="1" x14ac:dyDescent="0.4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</row>
    <row r="687" spans="1:35" ht="15.75" customHeight="1" x14ac:dyDescent="0.4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</row>
    <row r="688" spans="1:35" ht="15.75" customHeight="1" x14ac:dyDescent="0.4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</row>
    <row r="689" spans="1:35" ht="15.75" customHeight="1" x14ac:dyDescent="0.4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</row>
    <row r="690" spans="1:35" ht="15.75" customHeight="1" x14ac:dyDescent="0.4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</row>
    <row r="691" spans="1:35" ht="15.75" customHeight="1" x14ac:dyDescent="0.4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</row>
    <row r="692" spans="1:35" ht="15.75" customHeight="1" x14ac:dyDescent="0.4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</row>
    <row r="693" spans="1:35" ht="15.75" customHeight="1" x14ac:dyDescent="0.4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</row>
    <row r="694" spans="1:35" ht="15.75" customHeight="1" x14ac:dyDescent="0.4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</row>
    <row r="695" spans="1:35" ht="15.75" customHeight="1" x14ac:dyDescent="0.4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</row>
    <row r="696" spans="1:35" ht="15.75" customHeight="1" x14ac:dyDescent="0.4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</row>
    <row r="697" spans="1:35" ht="15.75" customHeight="1" x14ac:dyDescent="0.4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</row>
    <row r="698" spans="1:35" ht="15.75" customHeight="1" x14ac:dyDescent="0.4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</row>
    <row r="699" spans="1:35" ht="15.75" customHeight="1" x14ac:dyDescent="0.4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</row>
    <row r="700" spans="1:35" ht="15.75" customHeight="1" x14ac:dyDescent="0.4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</row>
    <row r="701" spans="1:35" ht="15.75" customHeight="1" x14ac:dyDescent="0.4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</row>
    <row r="702" spans="1:35" ht="15.75" customHeight="1" x14ac:dyDescent="0.4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</row>
    <row r="703" spans="1:35" ht="15.75" customHeight="1" x14ac:dyDescent="0.4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</row>
    <row r="704" spans="1:35" ht="15.75" customHeight="1" x14ac:dyDescent="0.4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</row>
    <row r="705" spans="1:35" ht="15.75" customHeight="1" x14ac:dyDescent="0.4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</row>
    <row r="706" spans="1:35" ht="15.75" customHeight="1" x14ac:dyDescent="0.4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</row>
    <row r="707" spans="1:35" ht="15.75" customHeight="1" x14ac:dyDescent="0.4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</row>
    <row r="708" spans="1:35" ht="15.75" customHeight="1" x14ac:dyDescent="0.4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</row>
    <row r="709" spans="1:35" ht="15.75" customHeight="1" x14ac:dyDescent="0.4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</row>
    <row r="710" spans="1:35" ht="15.75" customHeight="1" x14ac:dyDescent="0.4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</row>
    <row r="711" spans="1:35" ht="15.75" customHeight="1" x14ac:dyDescent="0.4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</row>
    <row r="712" spans="1:35" ht="15.75" customHeight="1" x14ac:dyDescent="0.4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</row>
    <row r="713" spans="1:35" ht="15.75" customHeight="1" x14ac:dyDescent="0.4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</row>
    <row r="714" spans="1:35" ht="15.75" customHeight="1" x14ac:dyDescent="0.4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</row>
    <row r="715" spans="1:35" ht="15.75" customHeight="1" x14ac:dyDescent="0.4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</row>
    <row r="716" spans="1:35" ht="15.75" customHeight="1" x14ac:dyDescent="0.4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</row>
    <row r="717" spans="1:35" ht="15.75" customHeight="1" x14ac:dyDescent="0.4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</row>
    <row r="718" spans="1:35" ht="15.75" customHeight="1" x14ac:dyDescent="0.4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</row>
    <row r="719" spans="1:35" ht="15.75" customHeight="1" x14ac:dyDescent="0.4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</row>
    <row r="720" spans="1:35" ht="15.75" customHeight="1" x14ac:dyDescent="0.4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</row>
    <row r="721" spans="1:35" ht="15.75" customHeight="1" x14ac:dyDescent="0.4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</row>
    <row r="722" spans="1:35" ht="15.75" customHeight="1" x14ac:dyDescent="0.4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</row>
    <row r="723" spans="1:35" ht="15.75" customHeight="1" x14ac:dyDescent="0.4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</row>
    <row r="724" spans="1:35" ht="15.75" customHeight="1" x14ac:dyDescent="0.4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</row>
    <row r="725" spans="1:35" ht="15.75" customHeight="1" x14ac:dyDescent="0.4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</row>
    <row r="726" spans="1:35" ht="15.75" customHeight="1" x14ac:dyDescent="0.4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</row>
    <row r="727" spans="1:35" ht="15.75" customHeight="1" x14ac:dyDescent="0.4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</row>
    <row r="728" spans="1:35" ht="15.75" customHeight="1" x14ac:dyDescent="0.4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</row>
    <row r="729" spans="1:35" ht="15.75" customHeight="1" x14ac:dyDescent="0.4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</row>
    <row r="730" spans="1:35" ht="15.75" customHeight="1" x14ac:dyDescent="0.4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</row>
    <row r="731" spans="1:35" ht="15.75" customHeight="1" x14ac:dyDescent="0.4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</row>
    <row r="732" spans="1:35" ht="15.75" customHeight="1" x14ac:dyDescent="0.4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</row>
    <row r="733" spans="1:35" ht="15.75" customHeight="1" x14ac:dyDescent="0.4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</row>
    <row r="734" spans="1:35" ht="15.75" customHeight="1" x14ac:dyDescent="0.4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</row>
    <row r="735" spans="1:35" ht="15.75" customHeight="1" x14ac:dyDescent="0.4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</row>
    <row r="736" spans="1:35" ht="15.75" customHeight="1" x14ac:dyDescent="0.4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</row>
    <row r="737" spans="1:35" ht="15.75" customHeight="1" x14ac:dyDescent="0.4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</row>
    <row r="738" spans="1:35" ht="15.75" customHeight="1" x14ac:dyDescent="0.4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</row>
    <row r="739" spans="1:35" ht="15.75" customHeight="1" x14ac:dyDescent="0.4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</row>
    <row r="740" spans="1:35" ht="15.75" customHeight="1" x14ac:dyDescent="0.4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</row>
    <row r="741" spans="1:35" ht="15.75" customHeight="1" x14ac:dyDescent="0.4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</row>
    <row r="742" spans="1:35" ht="15.75" customHeight="1" x14ac:dyDescent="0.4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</row>
    <row r="743" spans="1:35" ht="15.75" customHeight="1" x14ac:dyDescent="0.4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</row>
    <row r="744" spans="1:35" ht="15.75" customHeight="1" x14ac:dyDescent="0.4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</row>
    <row r="745" spans="1:35" ht="15.75" customHeight="1" x14ac:dyDescent="0.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</row>
    <row r="746" spans="1:35" ht="15.75" customHeight="1" x14ac:dyDescent="0.4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</row>
    <row r="747" spans="1:35" ht="15.75" customHeight="1" x14ac:dyDescent="0.4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</row>
    <row r="748" spans="1:35" ht="15.75" customHeight="1" x14ac:dyDescent="0.4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</row>
    <row r="749" spans="1:35" ht="15.75" customHeight="1" x14ac:dyDescent="0.4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</row>
    <row r="750" spans="1:35" ht="15.75" customHeight="1" x14ac:dyDescent="0.4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</row>
    <row r="751" spans="1:35" ht="15.75" customHeight="1" x14ac:dyDescent="0.4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</row>
    <row r="752" spans="1:35" ht="15.75" customHeight="1" x14ac:dyDescent="0.4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</row>
    <row r="753" spans="1:35" ht="15.75" customHeight="1" x14ac:dyDescent="0.4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</row>
    <row r="754" spans="1:35" ht="15.75" customHeight="1" x14ac:dyDescent="0.4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</row>
    <row r="755" spans="1:35" ht="15.75" customHeight="1" x14ac:dyDescent="0.4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</row>
    <row r="756" spans="1:35" ht="15.75" customHeight="1" x14ac:dyDescent="0.4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</row>
    <row r="757" spans="1:35" ht="15.75" customHeight="1" x14ac:dyDescent="0.4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</row>
    <row r="758" spans="1:35" ht="15.75" customHeight="1" x14ac:dyDescent="0.4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</row>
    <row r="759" spans="1:35" ht="15.75" customHeight="1" x14ac:dyDescent="0.4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</row>
    <row r="760" spans="1:35" ht="15.75" customHeight="1" x14ac:dyDescent="0.4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</row>
    <row r="761" spans="1:35" ht="15.75" customHeight="1" x14ac:dyDescent="0.4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</row>
    <row r="762" spans="1:35" ht="15.75" customHeight="1" x14ac:dyDescent="0.4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</row>
    <row r="763" spans="1:35" ht="15.75" customHeight="1" x14ac:dyDescent="0.4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</row>
    <row r="764" spans="1:35" ht="15.75" customHeight="1" x14ac:dyDescent="0.4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</row>
    <row r="765" spans="1:35" ht="15.75" customHeight="1" x14ac:dyDescent="0.4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</row>
    <row r="766" spans="1:35" ht="15.75" customHeight="1" x14ac:dyDescent="0.4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</row>
    <row r="767" spans="1:35" ht="15.75" customHeight="1" x14ac:dyDescent="0.4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</row>
    <row r="768" spans="1:35" ht="15.75" customHeight="1" x14ac:dyDescent="0.4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</row>
    <row r="769" spans="1:35" ht="15.75" customHeight="1" x14ac:dyDescent="0.4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</row>
    <row r="770" spans="1:35" ht="15.75" customHeight="1" x14ac:dyDescent="0.4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</row>
    <row r="771" spans="1:35" ht="15.75" customHeight="1" x14ac:dyDescent="0.4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</row>
    <row r="772" spans="1:35" ht="15.75" customHeight="1" x14ac:dyDescent="0.4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</row>
    <row r="773" spans="1:35" ht="15.75" customHeight="1" x14ac:dyDescent="0.4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</row>
    <row r="774" spans="1:35" ht="15.75" customHeight="1" x14ac:dyDescent="0.4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</row>
    <row r="775" spans="1:35" ht="15.75" customHeight="1" x14ac:dyDescent="0.4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</row>
    <row r="776" spans="1:35" ht="15.75" customHeight="1" x14ac:dyDescent="0.4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</row>
    <row r="777" spans="1:35" ht="15.75" customHeight="1" x14ac:dyDescent="0.4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</row>
    <row r="778" spans="1:35" ht="15.75" customHeight="1" x14ac:dyDescent="0.4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</row>
    <row r="779" spans="1:35" ht="15.75" customHeight="1" x14ac:dyDescent="0.4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</row>
    <row r="780" spans="1:35" ht="15.75" customHeight="1" x14ac:dyDescent="0.4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</row>
    <row r="781" spans="1:35" ht="15.75" customHeight="1" x14ac:dyDescent="0.4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</row>
    <row r="782" spans="1:35" ht="15.75" customHeight="1" x14ac:dyDescent="0.4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</row>
    <row r="783" spans="1:35" ht="15.75" customHeight="1" x14ac:dyDescent="0.4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</row>
    <row r="784" spans="1:35" ht="15.75" customHeight="1" x14ac:dyDescent="0.4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</row>
    <row r="785" spans="1:35" ht="15.75" customHeight="1" x14ac:dyDescent="0.4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</row>
    <row r="786" spans="1:35" ht="15.75" customHeight="1" x14ac:dyDescent="0.4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</row>
    <row r="787" spans="1:35" ht="15.75" customHeight="1" x14ac:dyDescent="0.4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</row>
    <row r="788" spans="1:35" ht="15.75" customHeight="1" x14ac:dyDescent="0.4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</row>
    <row r="789" spans="1:35" ht="15.75" customHeight="1" x14ac:dyDescent="0.4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</row>
    <row r="790" spans="1:35" ht="15.75" customHeight="1" x14ac:dyDescent="0.4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</row>
    <row r="791" spans="1:35" ht="15.75" customHeight="1" x14ac:dyDescent="0.4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</row>
    <row r="792" spans="1:35" ht="15.75" customHeight="1" x14ac:dyDescent="0.4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</row>
    <row r="793" spans="1:35" ht="15.75" customHeight="1" x14ac:dyDescent="0.4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</row>
    <row r="794" spans="1:35" ht="15.75" customHeight="1" x14ac:dyDescent="0.4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</row>
    <row r="795" spans="1:35" ht="15.75" customHeight="1" x14ac:dyDescent="0.4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</row>
    <row r="796" spans="1:35" ht="15.75" customHeight="1" x14ac:dyDescent="0.4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</row>
    <row r="797" spans="1:35" ht="15.75" customHeight="1" x14ac:dyDescent="0.4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</row>
    <row r="798" spans="1:35" ht="15.75" customHeight="1" x14ac:dyDescent="0.4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</row>
    <row r="799" spans="1:35" ht="15.75" customHeight="1" x14ac:dyDescent="0.4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</row>
    <row r="800" spans="1:35" ht="15.75" customHeight="1" x14ac:dyDescent="0.4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</row>
    <row r="801" spans="1:35" ht="15.75" customHeight="1" x14ac:dyDescent="0.4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</row>
    <row r="802" spans="1:35" ht="15.75" customHeight="1" x14ac:dyDescent="0.4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</row>
    <row r="803" spans="1:35" ht="15.75" customHeight="1" x14ac:dyDescent="0.4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</row>
    <row r="804" spans="1:35" ht="15.75" customHeight="1" x14ac:dyDescent="0.4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</row>
    <row r="805" spans="1:35" ht="15.75" customHeight="1" x14ac:dyDescent="0.4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</row>
    <row r="806" spans="1:35" ht="15.75" customHeight="1" x14ac:dyDescent="0.4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</row>
    <row r="807" spans="1:35" ht="15.75" customHeight="1" x14ac:dyDescent="0.4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</row>
    <row r="808" spans="1:35" ht="15.75" customHeight="1" x14ac:dyDescent="0.4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</row>
    <row r="809" spans="1:35" ht="15.75" customHeight="1" x14ac:dyDescent="0.4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</row>
    <row r="810" spans="1:35" ht="15.75" customHeight="1" x14ac:dyDescent="0.4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</row>
    <row r="811" spans="1:35" ht="15.75" customHeight="1" x14ac:dyDescent="0.4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</row>
    <row r="812" spans="1:35" ht="15.75" customHeight="1" x14ac:dyDescent="0.4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</row>
    <row r="813" spans="1:35" ht="15.75" customHeight="1" x14ac:dyDescent="0.4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</row>
    <row r="814" spans="1:35" ht="15.75" customHeight="1" x14ac:dyDescent="0.4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</row>
    <row r="815" spans="1:35" ht="15.75" customHeight="1" x14ac:dyDescent="0.4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</row>
    <row r="816" spans="1:35" ht="15.75" customHeight="1" x14ac:dyDescent="0.4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</row>
    <row r="817" spans="1:35" ht="15.75" customHeight="1" x14ac:dyDescent="0.4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</row>
    <row r="818" spans="1:35" ht="15.75" customHeight="1" x14ac:dyDescent="0.4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</row>
    <row r="819" spans="1:35" ht="15.75" customHeight="1" x14ac:dyDescent="0.4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</row>
    <row r="820" spans="1:35" ht="15.75" customHeight="1" x14ac:dyDescent="0.4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</row>
    <row r="821" spans="1:35" ht="15.75" customHeight="1" x14ac:dyDescent="0.4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</row>
    <row r="822" spans="1:35" ht="15.75" customHeight="1" x14ac:dyDescent="0.4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</row>
    <row r="823" spans="1:35" ht="15.75" customHeight="1" x14ac:dyDescent="0.4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</row>
    <row r="824" spans="1:35" ht="15.75" customHeight="1" x14ac:dyDescent="0.4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</row>
    <row r="825" spans="1:35" ht="15.75" customHeight="1" x14ac:dyDescent="0.4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</row>
    <row r="826" spans="1:35" ht="15.75" customHeight="1" x14ac:dyDescent="0.4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</row>
    <row r="827" spans="1:35" ht="15.75" customHeight="1" x14ac:dyDescent="0.4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</row>
    <row r="828" spans="1:35" ht="15.75" customHeight="1" x14ac:dyDescent="0.4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</row>
    <row r="829" spans="1:35" ht="15.75" customHeight="1" x14ac:dyDescent="0.4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</row>
    <row r="830" spans="1:35" ht="15.75" customHeight="1" x14ac:dyDescent="0.4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</row>
    <row r="831" spans="1:35" ht="15.75" customHeight="1" x14ac:dyDescent="0.4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</row>
    <row r="832" spans="1:35" ht="15.75" customHeight="1" x14ac:dyDescent="0.4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</row>
    <row r="833" spans="1:35" ht="15.75" customHeight="1" x14ac:dyDescent="0.4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</row>
    <row r="834" spans="1:35" ht="15.75" customHeight="1" x14ac:dyDescent="0.4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</row>
    <row r="835" spans="1:35" ht="15.75" customHeight="1" x14ac:dyDescent="0.4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</row>
    <row r="836" spans="1:35" ht="15.75" customHeight="1" x14ac:dyDescent="0.4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</row>
    <row r="837" spans="1:35" ht="15.75" customHeight="1" x14ac:dyDescent="0.4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</row>
    <row r="838" spans="1:35" ht="15.75" customHeight="1" x14ac:dyDescent="0.4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</row>
    <row r="839" spans="1:35" ht="15.75" customHeight="1" x14ac:dyDescent="0.4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</row>
    <row r="840" spans="1:35" ht="15.75" customHeight="1" x14ac:dyDescent="0.4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</row>
    <row r="841" spans="1:35" ht="15.75" customHeight="1" x14ac:dyDescent="0.4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</row>
    <row r="842" spans="1:35" ht="15.75" customHeight="1" x14ac:dyDescent="0.4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</row>
    <row r="843" spans="1:35" ht="15.75" customHeight="1" x14ac:dyDescent="0.4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</row>
    <row r="844" spans="1:35" ht="15.75" customHeight="1" x14ac:dyDescent="0.4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</row>
    <row r="845" spans="1:35" ht="15.75" customHeight="1" x14ac:dyDescent="0.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</row>
    <row r="846" spans="1:35" ht="15.75" customHeight="1" x14ac:dyDescent="0.4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</row>
    <row r="847" spans="1:35" ht="15.75" customHeight="1" x14ac:dyDescent="0.4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</row>
    <row r="848" spans="1:35" ht="15.75" customHeight="1" x14ac:dyDescent="0.4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</row>
    <row r="849" spans="1:35" ht="15.75" customHeight="1" x14ac:dyDescent="0.4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</row>
    <row r="850" spans="1:35" ht="15.75" customHeight="1" x14ac:dyDescent="0.4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</row>
    <row r="851" spans="1:35" ht="15.75" customHeight="1" x14ac:dyDescent="0.4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</row>
    <row r="852" spans="1:35" ht="15.75" customHeight="1" x14ac:dyDescent="0.4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</row>
    <row r="853" spans="1:35" ht="15.75" customHeight="1" x14ac:dyDescent="0.4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</row>
    <row r="854" spans="1:35" ht="15.75" customHeight="1" x14ac:dyDescent="0.4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</row>
    <row r="855" spans="1:35" ht="15.75" customHeight="1" x14ac:dyDescent="0.4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</row>
    <row r="856" spans="1:35" ht="15.75" customHeight="1" x14ac:dyDescent="0.4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</row>
    <row r="857" spans="1:35" ht="15.75" customHeight="1" x14ac:dyDescent="0.4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</row>
    <row r="858" spans="1:35" ht="15.75" customHeight="1" x14ac:dyDescent="0.4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</row>
    <row r="859" spans="1:35" ht="15.75" customHeight="1" x14ac:dyDescent="0.4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</row>
    <row r="860" spans="1:35" ht="15.75" customHeight="1" x14ac:dyDescent="0.4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</row>
    <row r="861" spans="1:35" ht="15.75" customHeight="1" x14ac:dyDescent="0.4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</row>
    <row r="862" spans="1:35" ht="15.75" customHeight="1" x14ac:dyDescent="0.4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</row>
    <row r="863" spans="1:35" ht="15.75" customHeight="1" x14ac:dyDescent="0.4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</row>
    <row r="864" spans="1:35" ht="15.75" customHeight="1" x14ac:dyDescent="0.4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</row>
    <row r="865" spans="1:35" ht="15.75" customHeight="1" x14ac:dyDescent="0.4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</row>
    <row r="866" spans="1:35" ht="15.75" customHeight="1" x14ac:dyDescent="0.4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</row>
    <row r="867" spans="1:35" ht="15.75" customHeight="1" x14ac:dyDescent="0.4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</row>
    <row r="868" spans="1:35" ht="15.75" customHeight="1" x14ac:dyDescent="0.4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</row>
    <row r="869" spans="1:35" ht="15.75" customHeight="1" x14ac:dyDescent="0.4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</row>
    <row r="870" spans="1:35" ht="15.75" customHeight="1" x14ac:dyDescent="0.4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</row>
    <row r="871" spans="1:35" ht="15.75" customHeight="1" x14ac:dyDescent="0.4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</row>
    <row r="872" spans="1:35" ht="15.75" customHeight="1" x14ac:dyDescent="0.4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</row>
    <row r="873" spans="1:35" ht="15.75" customHeight="1" x14ac:dyDescent="0.4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</row>
    <row r="874" spans="1:35" ht="15.75" customHeight="1" x14ac:dyDescent="0.4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</row>
    <row r="875" spans="1:35" ht="15.75" customHeight="1" x14ac:dyDescent="0.4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</row>
    <row r="876" spans="1:35" ht="15.75" customHeight="1" x14ac:dyDescent="0.4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</row>
    <row r="877" spans="1:35" ht="15.75" customHeight="1" x14ac:dyDescent="0.4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</row>
    <row r="878" spans="1:35" ht="15.75" customHeight="1" x14ac:dyDescent="0.4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</row>
    <row r="879" spans="1:35" ht="15.75" customHeight="1" x14ac:dyDescent="0.4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</row>
    <row r="880" spans="1:35" ht="15.75" customHeight="1" x14ac:dyDescent="0.4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</row>
    <row r="881" spans="1:35" ht="15.75" customHeight="1" x14ac:dyDescent="0.4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</row>
    <row r="882" spans="1:35" ht="15.75" customHeight="1" x14ac:dyDescent="0.4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</row>
    <row r="883" spans="1:35" ht="15.75" customHeight="1" x14ac:dyDescent="0.4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</row>
    <row r="884" spans="1:35" ht="15.75" customHeight="1" x14ac:dyDescent="0.4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</row>
    <row r="885" spans="1:35" ht="15.75" customHeight="1" x14ac:dyDescent="0.4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</row>
    <row r="886" spans="1:35" ht="15.75" customHeight="1" x14ac:dyDescent="0.4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</row>
    <row r="887" spans="1:35" ht="15.75" customHeight="1" x14ac:dyDescent="0.4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</row>
    <row r="888" spans="1:35" ht="15.75" customHeight="1" x14ac:dyDescent="0.4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</row>
    <row r="889" spans="1:35" ht="15.75" customHeight="1" x14ac:dyDescent="0.4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</row>
    <row r="890" spans="1:35" ht="15.75" customHeight="1" x14ac:dyDescent="0.4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</row>
    <row r="891" spans="1:35" ht="15.75" customHeight="1" x14ac:dyDescent="0.4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</row>
    <row r="892" spans="1:35" ht="15.75" customHeight="1" x14ac:dyDescent="0.4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</row>
    <row r="893" spans="1:35" ht="15.75" customHeight="1" x14ac:dyDescent="0.4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</row>
    <row r="894" spans="1:35" ht="15.75" customHeight="1" x14ac:dyDescent="0.4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</row>
    <row r="895" spans="1:35" ht="15.75" customHeight="1" x14ac:dyDescent="0.4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</row>
    <row r="896" spans="1:35" ht="15.75" customHeight="1" x14ac:dyDescent="0.4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</row>
    <row r="897" spans="1:35" ht="15.75" customHeight="1" x14ac:dyDescent="0.4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</row>
    <row r="898" spans="1:35" ht="15.75" customHeight="1" x14ac:dyDescent="0.4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</row>
    <row r="899" spans="1:35" ht="15.75" customHeight="1" x14ac:dyDescent="0.4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</row>
    <row r="900" spans="1:35" ht="15.75" customHeight="1" x14ac:dyDescent="0.4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</row>
    <row r="901" spans="1:35" ht="15.75" customHeight="1" x14ac:dyDescent="0.4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</row>
    <row r="902" spans="1:35" ht="15.75" customHeight="1" x14ac:dyDescent="0.4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</row>
    <row r="903" spans="1:35" ht="15.75" customHeight="1" x14ac:dyDescent="0.4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</row>
    <row r="904" spans="1:35" ht="15.75" customHeight="1" x14ac:dyDescent="0.4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</row>
    <row r="905" spans="1:35" ht="15.75" customHeight="1" x14ac:dyDescent="0.4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</row>
    <row r="906" spans="1:35" ht="15.75" customHeight="1" x14ac:dyDescent="0.4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</row>
    <row r="907" spans="1:35" ht="15.75" customHeight="1" x14ac:dyDescent="0.4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</row>
    <row r="908" spans="1:35" ht="15.75" customHeight="1" x14ac:dyDescent="0.4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</row>
    <row r="909" spans="1:35" ht="15.75" customHeight="1" x14ac:dyDescent="0.4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</row>
    <row r="910" spans="1:35" ht="15.75" customHeight="1" x14ac:dyDescent="0.4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</row>
    <row r="911" spans="1:35" ht="15.75" customHeight="1" x14ac:dyDescent="0.4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</row>
    <row r="912" spans="1:35" ht="15.75" customHeight="1" x14ac:dyDescent="0.4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</row>
    <row r="913" spans="1:35" ht="15.75" customHeight="1" x14ac:dyDescent="0.4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</row>
    <row r="914" spans="1:35" ht="15.75" customHeight="1" x14ac:dyDescent="0.4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</row>
    <row r="915" spans="1:35" ht="15.75" customHeight="1" x14ac:dyDescent="0.4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</row>
    <row r="916" spans="1:35" ht="15.75" customHeight="1" x14ac:dyDescent="0.4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</row>
    <row r="917" spans="1:35" ht="15.75" customHeight="1" x14ac:dyDescent="0.4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</row>
    <row r="918" spans="1:35" ht="15.75" customHeight="1" x14ac:dyDescent="0.4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</row>
    <row r="919" spans="1:35" ht="15.75" customHeight="1" x14ac:dyDescent="0.4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</row>
    <row r="920" spans="1:35" ht="15.75" customHeight="1" x14ac:dyDescent="0.4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</row>
    <row r="921" spans="1:35" ht="15.75" customHeight="1" x14ac:dyDescent="0.4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</row>
    <row r="922" spans="1:35" ht="15.75" customHeight="1" x14ac:dyDescent="0.4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</row>
    <row r="923" spans="1:35" ht="15.75" customHeight="1" x14ac:dyDescent="0.4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</row>
    <row r="924" spans="1:35" ht="15.75" customHeight="1" x14ac:dyDescent="0.4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</row>
    <row r="925" spans="1:35" ht="15.75" customHeight="1" x14ac:dyDescent="0.4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</row>
    <row r="926" spans="1:35" ht="15.75" customHeight="1" x14ac:dyDescent="0.4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</row>
    <row r="927" spans="1:35" ht="15.75" customHeight="1" x14ac:dyDescent="0.4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</row>
    <row r="928" spans="1:35" ht="15.75" customHeight="1" x14ac:dyDescent="0.4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</row>
    <row r="929" spans="1:35" ht="15.75" customHeight="1" x14ac:dyDescent="0.4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</row>
    <row r="930" spans="1:35" ht="15.75" customHeight="1" x14ac:dyDescent="0.4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</row>
    <row r="931" spans="1:35" ht="15.75" customHeight="1" x14ac:dyDescent="0.4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</row>
    <row r="932" spans="1:35" ht="15.75" customHeight="1" x14ac:dyDescent="0.4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</row>
    <row r="933" spans="1:35" ht="15.75" customHeight="1" x14ac:dyDescent="0.4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</row>
    <row r="934" spans="1:35" ht="15.75" customHeight="1" x14ac:dyDescent="0.4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</row>
    <row r="935" spans="1:35" ht="15.75" customHeight="1" x14ac:dyDescent="0.4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</row>
    <row r="936" spans="1:35" ht="15.75" customHeight="1" x14ac:dyDescent="0.4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</row>
    <row r="937" spans="1:35" ht="15.75" customHeight="1" x14ac:dyDescent="0.4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</row>
    <row r="938" spans="1:35" ht="15.75" customHeight="1" x14ac:dyDescent="0.4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</row>
    <row r="939" spans="1:35" ht="15.75" customHeight="1" x14ac:dyDescent="0.4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</row>
    <row r="940" spans="1:35" ht="15.75" customHeight="1" x14ac:dyDescent="0.4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</row>
    <row r="941" spans="1:35" ht="15.75" customHeight="1" x14ac:dyDescent="0.4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</row>
    <row r="942" spans="1:35" ht="15.75" customHeight="1" x14ac:dyDescent="0.4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</row>
    <row r="943" spans="1:35" ht="15.75" customHeight="1" x14ac:dyDescent="0.4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</row>
    <row r="944" spans="1:35" ht="15.75" customHeight="1" x14ac:dyDescent="0.4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</row>
    <row r="945" spans="1:35" ht="15.75" customHeight="1" x14ac:dyDescent="0.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</row>
    <row r="946" spans="1:35" ht="15.75" customHeight="1" x14ac:dyDescent="0.4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</row>
    <row r="947" spans="1:35" ht="15.75" customHeight="1" x14ac:dyDescent="0.4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</row>
    <row r="948" spans="1:35" ht="15.75" customHeight="1" x14ac:dyDescent="0.4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</row>
    <row r="949" spans="1:35" ht="15.75" customHeight="1" x14ac:dyDescent="0.4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</row>
    <row r="950" spans="1:35" ht="15.75" customHeight="1" x14ac:dyDescent="0.4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</row>
    <row r="951" spans="1:35" ht="15.75" customHeight="1" x14ac:dyDescent="0.4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</row>
    <row r="952" spans="1:35" ht="15.75" customHeight="1" x14ac:dyDescent="0.4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</row>
    <row r="953" spans="1:35" ht="15.75" customHeight="1" x14ac:dyDescent="0.4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</row>
    <row r="954" spans="1:35" ht="15.75" customHeight="1" x14ac:dyDescent="0.4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</row>
    <row r="955" spans="1:35" ht="15.75" customHeight="1" x14ac:dyDescent="0.4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</row>
    <row r="956" spans="1:35" ht="15.75" customHeight="1" x14ac:dyDescent="0.4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</row>
    <row r="957" spans="1:35" ht="15.75" customHeight="1" x14ac:dyDescent="0.4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</row>
    <row r="958" spans="1:35" ht="15.75" customHeight="1" x14ac:dyDescent="0.4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</row>
    <row r="959" spans="1:35" ht="15.75" customHeight="1" x14ac:dyDescent="0.4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</row>
    <row r="960" spans="1:35" ht="15.75" customHeight="1" x14ac:dyDescent="0.4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</row>
    <row r="961" spans="1:35" ht="15.75" customHeight="1" x14ac:dyDescent="0.4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</row>
    <row r="962" spans="1:35" ht="15.75" customHeight="1" x14ac:dyDescent="0.4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</row>
    <row r="963" spans="1:35" ht="15.75" customHeight="1" x14ac:dyDescent="0.4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</row>
    <row r="964" spans="1:35" ht="15.75" customHeight="1" x14ac:dyDescent="0.4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</row>
    <row r="965" spans="1:35" ht="15.75" customHeight="1" x14ac:dyDescent="0.4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</row>
    <row r="966" spans="1:35" ht="15.75" customHeight="1" x14ac:dyDescent="0.4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</row>
    <row r="967" spans="1:35" ht="15.75" customHeight="1" x14ac:dyDescent="0.4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</row>
    <row r="968" spans="1:35" ht="15.75" customHeight="1" x14ac:dyDescent="0.4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</row>
    <row r="969" spans="1:35" ht="15.75" customHeight="1" x14ac:dyDescent="0.4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</row>
    <row r="970" spans="1:35" ht="15.75" customHeight="1" x14ac:dyDescent="0.4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</row>
    <row r="971" spans="1:35" ht="15.75" customHeight="1" x14ac:dyDescent="0.4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</row>
    <row r="972" spans="1:35" ht="15.75" customHeight="1" x14ac:dyDescent="0.4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</row>
    <row r="973" spans="1:35" ht="15.75" customHeight="1" x14ac:dyDescent="0.4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</row>
    <row r="974" spans="1:35" ht="15.75" customHeight="1" x14ac:dyDescent="0.4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</row>
    <row r="975" spans="1:35" ht="15.75" customHeight="1" x14ac:dyDescent="0.4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</row>
    <row r="976" spans="1:35" ht="15.75" customHeight="1" x14ac:dyDescent="0.4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</row>
    <row r="977" spans="1:35" ht="15.75" customHeight="1" x14ac:dyDescent="0.4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</row>
    <row r="978" spans="1:35" ht="15.75" customHeight="1" x14ac:dyDescent="0.4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</row>
    <row r="979" spans="1:35" ht="15.75" customHeight="1" x14ac:dyDescent="0.4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</row>
    <row r="980" spans="1:35" ht="15.75" customHeight="1" x14ac:dyDescent="0.4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</row>
    <row r="981" spans="1:35" ht="15.75" customHeight="1" x14ac:dyDescent="0.4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</row>
    <row r="982" spans="1:35" ht="15.75" customHeight="1" x14ac:dyDescent="0.4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</row>
    <row r="983" spans="1:35" ht="15.75" customHeight="1" x14ac:dyDescent="0.4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</row>
    <row r="984" spans="1:35" ht="15.75" customHeight="1" x14ac:dyDescent="0.4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</row>
    <row r="985" spans="1:35" ht="15.75" customHeight="1" x14ac:dyDescent="0.4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</row>
    <row r="986" spans="1:35" ht="15.75" customHeight="1" x14ac:dyDescent="0.4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</row>
    <row r="987" spans="1:35" ht="15.75" customHeight="1" x14ac:dyDescent="0.4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</row>
    <row r="988" spans="1:35" ht="15.75" customHeight="1" x14ac:dyDescent="0.4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</row>
    <row r="989" spans="1:35" ht="15.75" customHeight="1" x14ac:dyDescent="0.4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</row>
    <row r="990" spans="1:35" ht="15.75" customHeight="1" x14ac:dyDescent="0.4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</row>
    <row r="991" spans="1:35" ht="15.75" customHeight="1" x14ac:dyDescent="0.4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</row>
    <row r="992" spans="1:35" ht="15.75" customHeight="1" x14ac:dyDescent="0.4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</row>
    <row r="993" spans="1:35" ht="15.75" customHeight="1" x14ac:dyDescent="0.4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</row>
    <row r="994" spans="1:35" ht="15.75" customHeight="1" x14ac:dyDescent="0.4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</row>
    <row r="995" spans="1:35" ht="15.75" customHeight="1" x14ac:dyDescent="0.4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</row>
    <row r="996" spans="1:35" ht="15.75" customHeight="1" x14ac:dyDescent="0.4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</row>
    <row r="997" spans="1:35" ht="15.75" customHeight="1" x14ac:dyDescent="0.4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</row>
    <row r="998" spans="1:35" ht="15.75" customHeight="1" x14ac:dyDescent="0.4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</row>
    <row r="999" spans="1:35" ht="15.75" customHeight="1" x14ac:dyDescent="0.4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</row>
    <row r="1000" spans="1:35" ht="15.75" customHeight="1" x14ac:dyDescent="0.4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/>
  </sheetViews>
  <sheetFormatPr defaultColWidth="12.625" defaultRowHeight="15" customHeight="1" x14ac:dyDescent="0.35"/>
  <cols>
    <col min="1" max="1" width="21.375" customWidth="1"/>
    <col min="2" max="35" width="8" customWidth="1"/>
  </cols>
  <sheetData>
    <row r="1" spans="1:35" ht="42.75" x14ac:dyDescent="0.45">
      <c r="A1" s="93" t="s">
        <v>648</v>
      </c>
      <c r="B1" s="2">
        <f>Data!I7</f>
        <v>2017</v>
      </c>
      <c r="C1" s="2">
        <f>Data!J7</f>
        <v>2018</v>
      </c>
      <c r="D1" s="2">
        <f>Data!K7</f>
        <v>2019</v>
      </c>
      <c r="E1" s="2">
        <f>Data!L7</f>
        <v>2020</v>
      </c>
      <c r="F1" s="2">
        <f>Data!M7</f>
        <v>2021</v>
      </c>
      <c r="G1" s="2">
        <f>Data!N7</f>
        <v>2022</v>
      </c>
      <c r="H1" s="2">
        <f>Data!O7</f>
        <v>2023</v>
      </c>
      <c r="I1" s="2">
        <f>Data!P7</f>
        <v>2024</v>
      </c>
      <c r="J1" s="2">
        <f>Data!Q7</f>
        <v>2025</v>
      </c>
      <c r="K1" s="2">
        <f>Data!R7</f>
        <v>2026</v>
      </c>
      <c r="L1" s="2">
        <f>Data!S7</f>
        <v>2027</v>
      </c>
      <c r="M1" s="2">
        <f>Data!T7</f>
        <v>2028</v>
      </c>
      <c r="N1" s="2">
        <f>Data!U7</f>
        <v>2029</v>
      </c>
      <c r="O1" s="2">
        <f>Data!V7</f>
        <v>2030</v>
      </c>
      <c r="P1" s="2">
        <f>Data!W7</f>
        <v>2031</v>
      </c>
      <c r="Q1" s="2">
        <f>Data!X7</f>
        <v>2032</v>
      </c>
      <c r="R1" s="2">
        <f>Data!Y7</f>
        <v>2033</v>
      </c>
      <c r="S1" s="2">
        <f>Data!Z7</f>
        <v>2034</v>
      </c>
      <c r="T1" s="2">
        <f>Data!AA7</f>
        <v>2035</v>
      </c>
      <c r="U1" s="2">
        <f>Data!AB7</f>
        <v>2036</v>
      </c>
      <c r="V1" s="2">
        <f>Data!AC7</f>
        <v>2037</v>
      </c>
      <c r="W1" s="2">
        <f>Data!AD7</f>
        <v>2038</v>
      </c>
      <c r="X1" s="2">
        <f>Data!AE7</f>
        <v>2039</v>
      </c>
      <c r="Y1" s="2">
        <f>Data!AF7</f>
        <v>2040</v>
      </c>
      <c r="Z1" s="2">
        <f>Data!AG7</f>
        <v>2041</v>
      </c>
      <c r="AA1" s="2">
        <f>Data!AH7</f>
        <v>2042</v>
      </c>
      <c r="AB1" s="2">
        <f>Data!AI7</f>
        <v>2043</v>
      </c>
      <c r="AC1" s="2">
        <f>Data!AJ7</f>
        <v>2044</v>
      </c>
      <c r="AD1" s="2">
        <f>Data!AK7</f>
        <v>2045</v>
      </c>
      <c r="AE1" s="2">
        <f>Data!AL7</f>
        <v>2046</v>
      </c>
      <c r="AF1" s="2">
        <f>Data!AM7</f>
        <v>2047</v>
      </c>
      <c r="AG1" s="2">
        <f>Data!AN7</f>
        <v>2048</v>
      </c>
      <c r="AH1" s="2">
        <f>Data!AO7</f>
        <v>2049</v>
      </c>
      <c r="AI1" s="2">
        <f>Data!AP7</f>
        <v>2050</v>
      </c>
    </row>
    <row r="2" spans="1:35" ht="14.25" x14ac:dyDescent="0.45">
      <c r="A2" s="2" t="s">
        <v>584</v>
      </c>
      <c r="B2" s="87">
        <f>Data!I43</f>
        <v>0</v>
      </c>
      <c r="C2" s="2">
        <f>Data!J43</f>
        <v>0</v>
      </c>
      <c r="D2" s="2">
        <f>Data!K43</f>
        <v>0</v>
      </c>
      <c r="E2" s="2">
        <f>Data!L43</f>
        <v>0</v>
      </c>
      <c r="F2" s="2">
        <f>Data!M43</f>
        <v>0</v>
      </c>
      <c r="G2" s="2">
        <f>Data!N43</f>
        <v>0</v>
      </c>
      <c r="H2" s="2">
        <f>Data!O43</f>
        <v>0</v>
      </c>
      <c r="I2" s="2">
        <f>Data!P43</f>
        <v>0</v>
      </c>
      <c r="J2" s="2">
        <f>Data!Q43</f>
        <v>0</v>
      </c>
      <c r="K2" s="2">
        <f>Data!R43</f>
        <v>0</v>
      </c>
      <c r="L2" s="2">
        <f>Data!S43</f>
        <v>0</v>
      </c>
      <c r="M2" s="2">
        <f>Data!T43</f>
        <v>0</v>
      </c>
      <c r="N2" s="2">
        <f>Data!U43</f>
        <v>0</v>
      </c>
      <c r="O2" s="2">
        <f>Data!V43</f>
        <v>0</v>
      </c>
      <c r="P2" s="2">
        <f>Data!W43</f>
        <v>0</v>
      </c>
      <c r="Q2" s="2">
        <f>Data!X43</f>
        <v>0</v>
      </c>
      <c r="R2" s="2">
        <f>Data!Y43</f>
        <v>0</v>
      </c>
      <c r="S2" s="2">
        <f>Data!Z43</f>
        <v>0</v>
      </c>
      <c r="T2" s="2">
        <f>Data!AA43</f>
        <v>0</v>
      </c>
      <c r="U2" s="2">
        <f>Data!AB43</f>
        <v>0</v>
      </c>
      <c r="V2" s="2">
        <f>Data!AC43</f>
        <v>0</v>
      </c>
      <c r="W2" s="2">
        <f>Data!AD43</f>
        <v>0</v>
      </c>
      <c r="X2" s="2">
        <f>Data!AE43</f>
        <v>0</v>
      </c>
      <c r="Y2" s="2">
        <f>Data!AF43</f>
        <v>0</v>
      </c>
      <c r="Z2" s="2">
        <f>Data!AG43</f>
        <v>0</v>
      </c>
      <c r="AA2" s="2">
        <f>Data!AH43</f>
        <v>0</v>
      </c>
      <c r="AB2" s="2">
        <f>Data!AI43</f>
        <v>0</v>
      </c>
      <c r="AC2" s="2">
        <f>Data!AJ43</f>
        <v>0</v>
      </c>
      <c r="AD2" s="2">
        <f>Data!AK43</f>
        <v>0</v>
      </c>
      <c r="AE2" s="2">
        <f>Data!AL43</f>
        <v>0</v>
      </c>
      <c r="AF2" s="2">
        <f>Data!AM43</f>
        <v>0</v>
      </c>
      <c r="AG2" s="2">
        <f>Data!AN43</f>
        <v>0</v>
      </c>
      <c r="AH2" s="2">
        <f>Data!AO43</f>
        <v>0</v>
      </c>
      <c r="AI2" s="2">
        <f>Data!AP43</f>
        <v>0</v>
      </c>
    </row>
    <row r="3" spans="1:35" ht="14.25" x14ac:dyDescent="0.45">
      <c r="A3" s="2" t="s">
        <v>585</v>
      </c>
      <c r="B3" s="87">
        <f>Data!I44</f>
        <v>0</v>
      </c>
      <c r="C3" s="2">
        <f>Data!J44</f>
        <v>0</v>
      </c>
      <c r="D3" s="2">
        <f>Data!K44</f>
        <v>0</v>
      </c>
      <c r="E3" s="2">
        <f>Data!L44</f>
        <v>0</v>
      </c>
      <c r="F3" s="2">
        <f>Data!M44</f>
        <v>0</v>
      </c>
      <c r="G3" s="2">
        <f>Data!N44</f>
        <v>0</v>
      </c>
      <c r="H3" s="2">
        <f>Data!O44</f>
        <v>0</v>
      </c>
      <c r="I3" s="2">
        <f>Data!P44</f>
        <v>0</v>
      </c>
      <c r="J3" s="2">
        <f>Data!Q44</f>
        <v>0</v>
      </c>
      <c r="K3" s="2">
        <f>Data!R44</f>
        <v>0</v>
      </c>
      <c r="L3" s="2">
        <f>Data!S44</f>
        <v>0</v>
      </c>
      <c r="M3" s="2">
        <f>Data!T44</f>
        <v>0</v>
      </c>
      <c r="N3" s="2">
        <f>Data!U44</f>
        <v>0</v>
      </c>
      <c r="O3" s="2">
        <f>Data!V44</f>
        <v>0</v>
      </c>
      <c r="P3" s="2">
        <f>Data!W44</f>
        <v>0</v>
      </c>
      <c r="Q3" s="2">
        <f>Data!X44</f>
        <v>0</v>
      </c>
      <c r="R3" s="2">
        <f>Data!Y44</f>
        <v>0</v>
      </c>
      <c r="S3" s="2">
        <f>Data!Z44</f>
        <v>0</v>
      </c>
      <c r="T3" s="2">
        <f>Data!AA44</f>
        <v>0</v>
      </c>
      <c r="U3" s="2">
        <f>Data!AB44</f>
        <v>0</v>
      </c>
      <c r="V3" s="2">
        <f>Data!AC44</f>
        <v>0</v>
      </c>
      <c r="W3" s="2">
        <f>Data!AD44</f>
        <v>0</v>
      </c>
      <c r="X3" s="2">
        <f>Data!AE44</f>
        <v>0</v>
      </c>
      <c r="Y3" s="2">
        <f>Data!AF44</f>
        <v>0</v>
      </c>
      <c r="Z3" s="2">
        <f>Data!AG44</f>
        <v>0</v>
      </c>
      <c r="AA3" s="2">
        <f>Data!AH44</f>
        <v>0</v>
      </c>
      <c r="AB3" s="2">
        <f>Data!AI44</f>
        <v>0</v>
      </c>
      <c r="AC3" s="2">
        <f>Data!AJ44</f>
        <v>0</v>
      </c>
      <c r="AD3" s="2">
        <f>Data!AK44</f>
        <v>0</v>
      </c>
      <c r="AE3" s="2">
        <f>Data!AL44</f>
        <v>0</v>
      </c>
      <c r="AF3" s="2">
        <f>Data!AM44</f>
        <v>0</v>
      </c>
      <c r="AG3" s="2">
        <f>Data!AN44</f>
        <v>0</v>
      </c>
      <c r="AH3" s="2">
        <f>Data!AO44</f>
        <v>0</v>
      </c>
      <c r="AI3" s="2">
        <f>Data!AP44</f>
        <v>0</v>
      </c>
    </row>
    <row r="4" spans="1:35" ht="14.25" x14ac:dyDescent="0.45">
      <c r="A4" s="2" t="s">
        <v>586</v>
      </c>
      <c r="B4" s="87">
        <f>Data!I45</f>
        <v>0</v>
      </c>
      <c r="C4" s="2">
        <f>Data!J45</f>
        <v>0</v>
      </c>
      <c r="D4" s="2">
        <f>Data!K45</f>
        <v>0</v>
      </c>
      <c r="E4" s="2">
        <f>Data!L45</f>
        <v>0</v>
      </c>
      <c r="F4" s="2">
        <f>Data!M45</f>
        <v>0</v>
      </c>
      <c r="G4" s="2">
        <f>Data!N45</f>
        <v>0</v>
      </c>
      <c r="H4" s="2">
        <f>Data!O45</f>
        <v>0</v>
      </c>
      <c r="I4" s="2">
        <f>Data!P45</f>
        <v>0</v>
      </c>
      <c r="J4" s="2">
        <f>Data!Q45</f>
        <v>0</v>
      </c>
      <c r="K4" s="2">
        <f>Data!R45</f>
        <v>0</v>
      </c>
      <c r="L4" s="2">
        <f>Data!S45</f>
        <v>0</v>
      </c>
      <c r="M4" s="2">
        <f>Data!T45</f>
        <v>0</v>
      </c>
      <c r="N4" s="2">
        <f>Data!U45</f>
        <v>0</v>
      </c>
      <c r="O4" s="2">
        <f>Data!V45</f>
        <v>0</v>
      </c>
      <c r="P4" s="2">
        <f>Data!W45</f>
        <v>0</v>
      </c>
      <c r="Q4" s="2">
        <f>Data!X45</f>
        <v>0</v>
      </c>
      <c r="R4" s="2">
        <f>Data!Y45</f>
        <v>0</v>
      </c>
      <c r="S4" s="2">
        <f>Data!Z45</f>
        <v>0</v>
      </c>
      <c r="T4" s="2">
        <f>Data!AA45</f>
        <v>0</v>
      </c>
      <c r="U4" s="2">
        <f>Data!AB45</f>
        <v>0</v>
      </c>
      <c r="V4" s="2">
        <f>Data!AC45</f>
        <v>0</v>
      </c>
      <c r="W4" s="2">
        <f>Data!AD45</f>
        <v>0</v>
      </c>
      <c r="X4" s="2">
        <f>Data!AE45</f>
        <v>0</v>
      </c>
      <c r="Y4" s="2">
        <f>Data!AF45</f>
        <v>0</v>
      </c>
      <c r="Z4" s="2">
        <f>Data!AG45</f>
        <v>0</v>
      </c>
      <c r="AA4" s="2">
        <f>Data!AH45</f>
        <v>0</v>
      </c>
      <c r="AB4" s="2">
        <f>Data!AI45</f>
        <v>0</v>
      </c>
      <c r="AC4" s="2">
        <f>Data!AJ45</f>
        <v>0</v>
      </c>
      <c r="AD4" s="2">
        <f>Data!AK45</f>
        <v>0</v>
      </c>
      <c r="AE4" s="2">
        <f>Data!AL45</f>
        <v>0</v>
      </c>
      <c r="AF4" s="2">
        <f>Data!AM45</f>
        <v>0</v>
      </c>
      <c r="AG4" s="2">
        <f>Data!AN45</f>
        <v>0</v>
      </c>
      <c r="AH4" s="2">
        <f>Data!AO45</f>
        <v>0</v>
      </c>
      <c r="AI4" s="2">
        <f>Data!AP45</f>
        <v>0</v>
      </c>
    </row>
    <row r="5" spans="1:35" ht="14.25" x14ac:dyDescent="0.45">
      <c r="A5" s="2" t="s">
        <v>587</v>
      </c>
      <c r="B5" s="87">
        <f>Data!I46</f>
        <v>1</v>
      </c>
      <c r="C5" s="2">
        <f>Data!J46</f>
        <v>1</v>
      </c>
      <c r="D5" s="2">
        <f>Data!K46</f>
        <v>1</v>
      </c>
      <c r="E5" s="2">
        <f>Data!L46</f>
        <v>1</v>
      </c>
      <c r="F5" s="2">
        <f>Data!M46</f>
        <v>1</v>
      </c>
      <c r="G5" s="2">
        <f>Data!N46</f>
        <v>1</v>
      </c>
      <c r="H5" s="2">
        <f>Data!O46</f>
        <v>1</v>
      </c>
      <c r="I5" s="2">
        <f>Data!P46</f>
        <v>1</v>
      </c>
      <c r="J5" s="2">
        <f>Data!Q46</f>
        <v>1</v>
      </c>
      <c r="K5" s="2">
        <f>Data!R46</f>
        <v>1</v>
      </c>
      <c r="L5" s="2">
        <f>Data!S46</f>
        <v>1</v>
      </c>
      <c r="M5" s="2">
        <f>Data!T46</f>
        <v>1</v>
      </c>
      <c r="N5" s="2">
        <f>Data!U46</f>
        <v>1</v>
      </c>
      <c r="O5" s="2">
        <f>Data!V46</f>
        <v>1</v>
      </c>
      <c r="P5" s="2">
        <f>Data!W46</f>
        <v>1</v>
      </c>
      <c r="Q5" s="2">
        <f>Data!X46</f>
        <v>1</v>
      </c>
      <c r="R5" s="2">
        <f>Data!Y46</f>
        <v>1</v>
      </c>
      <c r="S5" s="2">
        <f>Data!Z46</f>
        <v>1</v>
      </c>
      <c r="T5" s="2">
        <f>Data!AA46</f>
        <v>1</v>
      </c>
      <c r="U5" s="2">
        <f>Data!AB46</f>
        <v>1</v>
      </c>
      <c r="V5" s="2">
        <f>Data!AC46</f>
        <v>1</v>
      </c>
      <c r="W5" s="2">
        <f>Data!AD46</f>
        <v>1</v>
      </c>
      <c r="X5" s="2">
        <f>Data!AE46</f>
        <v>1</v>
      </c>
      <c r="Y5" s="2">
        <f>Data!AF46</f>
        <v>1</v>
      </c>
      <c r="Z5" s="2">
        <f>Data!AG46</f>
        <v>1</v>
      </c>
      <c r="AA5" s="2">
        <f>Data!AH46</f>
        <v>1</v>
      </c>
      <c r="AB5" s="2">
        <f>Data!AI46</f>
        <v>1</v>
      </c>
      <c r="AC5" s="2">
        <f>Data!AJ46</f>
        <v>1</v>
      </c>
      <c r="AD5" s="2">
        <f>Data!AK46</f>
        <v>1</v>
      </c>
      <c r="AE5" s="2">
        <f>Data!AL46</f>
        <v>1</v>
      </c>
      <c r="AF5" s="2">
        <f>Data!AM46</f>
        <v>1</v>
      </c>
      <c r="AG5" s="2">
        <f>Data!AN46</f>
        <v>1</v>
      </c>
      <c r="AH5" s="2">
        <f>Data!AO46</f>
        <v>1</v>
      </c>
      <c r="AI5" s="2">
        <f>Data!AP46</f>
        <v>1</v>
      </c>
    </row>
    <row r="6" spans="1:35" ht="14.25" x14ac:dyDescent="0.45">
      <c r="A6" s="2" t="s">
        <v>588</v>
      </c>
      <c r="B6" s="87">
        <f>Data!I47</f>
        <v>0</v>
      </c>
      <c r="C6" s="2">
        <f>Data!J47</f>
        <v>0</v>
      </c>
      <c r="D6" s="2">
        <f>Data!K47</f>
        <v>0</v>
      </c>
      <c r="E6" s="2">
        <f>Data!L47</f>
        <v>0</v>
      </c>
      <c r="F6" s="2">
        <f>Data!M47</f>
        <v>0</v>
      </c>
      <c r="G6" s="2">
        <f>Data!N47</f>
        <v>0</v>
      </c>
      <c r="H6" s="2">
        <f>Data!O47</f>
        <v>0</v>
      </c>
      <c r="I6" s="2">
        <f>Data!P47</f>
        <v>0</v>
      </c>
      <c r="J6" s="2">
        <f>Data!Q47</f>
        <v>0</v>
      </c>
      <c r="K6" s="2">
        <f>Data!R47</f>
        <v>0</v>
      </c>
      <c r="L6" s="2">
        <f>Data!S47</f>
        <v>0</v>
      </c>
      <c r="M6" s="2">
        <f>Data!T47</f>
        <v>0</v>
      </c>
      <c r="N6" s="2">
        <f>Data!U47</f>
        <v>0</v>
      </c>
      <c r="O6" s="2">
        <f>Data!V47</f>
        <v>0</v>
      </c>
      <c r="P6" s="2">
        <f>Data!W47</f>
        <v>0</v>
      </c>
      <c r="Q6" s="2">
        <f>Data!X47</f>
        <v>0</v>
      </c>
      <c r="R6" s="2">
        <f>Data!Y47</f>
        <v>0</v>
      </c>
      <c r="S6" s="2">
        <f>Data!Z47</f>
        <v>0</v>
      </c>
      <c r="T6" s="2">
        <f>Data!AA47</f>
        <v>0</v>
      </c>
      <c r="U6" s="2">
        <f>Data!AB47</f>
        <v>0</v>
      </c>
      <c r="V6" s="2">
        <f>Data!AC47</f>
        <v>0</v>
      </c>
      <c r="W6" s="2">
        <f>Data!AD47</f>
        <v>0</v>
      </c>
      <c r="X6" s="2">
        <f>Data!AE47</f>
        <v>0</v>
      </c>
      <c r="Y6" s="2">
        <f>Data!AF47</f>
        <v>0</v>
      </c>
      <c r="Z6" s="2">
        <f>Data!AG47</f>
        <v>0</v>
      </c>
      <c r="AA6" s="2">
        <f>Data!AH47</f>
        <v>0</v>
      </c>
      <c r="AB6" s="2">
        <f>Data!AI47</f>
        <v>0</v>
      </c>
      <c r="AC6" s="2">
        <f>Data!AJ47</f>
        <v>0</v>
      </c>
      <c r="AD6" s="2">
        <f>Data!AK47</f>
        <v>0</v>
      </c>
      <c r="AE6" s="2">
        <f>Data!AL47</f>
        <v>0</v>
      </c>
      <c r="AF6" s="2">
        <f>Data!AM47</f>
        <v>0</v>
      </c>
      <c r="AG6" s="2">
        <f>Data!AN47</f>
        <v>0</v>
      </c>
      <c r="AH6" s="2">
        <f>Data!AO47</f>
        <v>0</v>
      </c>
      <c r="AI6" s="2">
        <f>Data!AP47</f>
        <v>0</v>
      </c>
    </row>
    <row r="7" spans="1:35" ht="14.25" x14ac:dyDescent="0.45">
      <c r="A7" s="2" t="s">
        <v>589</v>
      </c>
      <c r="B7" s="87">
        <f>Data!I48</f>
        <v>0</v>
      </c>
      <c r="C7" s="2">
        <f>Data!J48</f>
        <v>0</v>
      </c>
      <c r="D7" s="2">
        <f>Data!K48</f>
        <v>0</v>
      </c>
      <c r="E7" s="2">
        <f>Data!L48</f>
        <v>0</v>
      </c>
      <c r="F7" s="2">
        <f>Data!M48</f>
        <v>0</v>
      </c>
      <c r="G7" s="2">
        <f>Data!N48</f>
        <v>0</v>
      </c>
      <c r="H7" s="2">
        <f>Data!O48</f>
        <v>0</v>
      </c>
      <c r="I7" s="2">
        <f>Data!P48</f>
        <v>0</v>
      </c>
      <c r="J7" s="2">
        <f>Data!Q48</f>
        <v>0</v>
      </c>
      <c r="K7" s="2">
        <f>Data!R48</f>
        <v>0</v>
      </c>
      <c r="L7" s="2">
        <f>Data!S48</f>
        <v>0</v>
      </c>
      <c r="M7" s="2">
        <f>Data!T48</f>
        <v>0</v>
      </c>
      <c r="N7" s="2">
        <f>Data!U48</f>
        <v>0</v>
      </c>
      <c r="O7" s="2">
        <f>Data!V48</f>
        <v>0</v>
      </c>
      <c r="P7" s="2">
        <f>Data!W48</f>
        <v>0</v>
      </c>
      <c r="Q7" s="2">
        <f>Data!X48</f>
        <v>0</v>
      </c>
      <c r="R7" s="2">
        <f>Data!Y48</f>
        <v>0</v>
      </c>
      <c r="S7" s="2">
        <f>Data!Z48</f>
        <v>0</v>
      </c>
      <c r="T7" s="2">
        <f>Data!AA48</f>
        <v>0</v>
      </c>
      <c r="U7" s="2">
        <f>Data!AB48</f>
        <v>0</v>
      </c>
      <c r="V7" s="2">
        <f>Data!AC48</f>
        <v>0</v>
      </c>
      <c r="W7" s="2">
        <f>Data!AD48</f>
        <v>0</v>
      </c>
      <c r="X7" s="2">
        <f>Data!AE48</f>
        <v>0</v>
      </c>
      <c r="Y7" s="2">
        <f>Data!AF48</f>
        <v>0</v>
      </c>
      <c r="Z7" s="2">
        <f>Data!AG48</f>
        <v>0</v>
      </c>
      <c r="AA7" s="2">
        <f>Data!AH48</f>
        <v>0</v>
      </c>
      <c r="AB7" s="2">
        <f>Data!AI48</f>
        <v>0</v>
      </c>
      <c r="AC7" s="2">
        <f>Data!AJ48</f>
        <v>0</v>
      </c>
      <c r="AD7" s="2">
        <f>Data!AK48</f>
        <v>0</v>
      </c>
      <c r="AE7" s="2">
        <f>Data!AL48</f>
        <v>0</v>
      </c>
      <c r="AF7" s="2">
        <f>Data!AM48</f>
        <v>0</v>
      </c>
      <c r="AG7" s="2">
        <f>Data!AN48</f>
        <v>0</v>
      </c>
      <c r="AH7" s="2">
        <f>Data!AO48</f>
        <v>0</v>
      </c>
      <c r="AI7" s="2">
        <f>Data!AP48</f>
        <v>0</v>
      </c>
    </row>
    <row r="8" spans="1:35" ht="14.25" x14ac:dyDescent="0.45">
      <c r="A8" s="2" t="s">
        <v>590</v>
      </c>
      <c r="B8" s="87">
        <f>Data!I49</f>
        <v>0</v>
      </c>
      <c r="C8" s="2">
        <f>Data!J49</f>
        <v>0</v>
      </c>
      <c r="D8" s="2">
        <f>Data!K49</f>
        <v>0</v>
      </c>
      <c r="E8" s="2">
        <f>Data!L49</f>
        <v>0</v>
      </c>
      <c r="F8" s="2">
        <f>Data!M49</f>
        <v>0</v>
      </c>
      <c r="G8" s="2">
        <f>Data!N49</f>
        <v>0</v>
      </c>
      <c r="H8" s="2">
        <f>Data!O49</f>
        <v>0</v>
      </c>
      <c r="I8" s="2">
        <f>Data!P49</f>
        <v>0</v>
      </c>
      <c r="J8" s="2">
        <f>Data!Q49</f>
        <v>0</v>
      </c>
      <c r="K8" s="2">
        <f>Data!R49</f>
        <v>0</v>
      </c>
      <c r="L8" s="2">
        <f>Data!S49</f>
        <v>0</v>
      </c>
      <c r="M8" s="2">
        <f>Data!T49</f>
        <v>0</v>
      </c>
      <c r="N8" s="2">
        <f>Data!U49</f>
        <v>0</v>
      </c>
      <c r="O8" s="2">
        <f>Data!V49</f>
        <v>0</v>
      </c>
      <c r="P8" s="2">
        <f>Data!W49</f>
        <v>0</v>
      </c>
      <c r="Q8" s="2">
        <f>Data!X49</f>
        <v>0</v>
      </c>
      <c r="R8" s="2">
        <f>Data!Y49</f>
        <v>0</v>
      </c>
      <c r="S8" s="2">
        <f>Data!Z49</f>
        <v>0</v>
      </c>
      <c r="T8" s="2">
        <f>Data!AA49</f>
        <v>0</v>
      </c>
      <c r="U8" s="2">
        <f>Data!AB49</f>
        <v>0</v>
      </c>
      <c r="V8" s="2">
        <f>Data!AC49</f>
        <v>0</v>
      </c>
      <c r="W8" s="2">
        <f>Data!AD49</f>
        <v>0</v>
      </c>
      <c r="X8" s="2">
        <f>Data!AE49</f>
        <v>0</v>
      </c>
      <c r="Y8" s="2">
        <f>Data!AF49</f>
        <v>0</v>
      </c>
      <c r="Z8" s="2">
        <f>Data!AG49</f>
        <v>0</v>
      </c>
      <c r="AA8" s="2">
        <f>Data!AH49</f>
        <v>0</v>
      </c>
      <c r="AB8" s="2">
        <f>Data!AI49</f>
        <v>0</v>
      </c>
      <c r="AC8" s="2">
        <f>Data!AJ49</f>
        <v>0</v>
      </c>
      <c r="AD8" s="2">
        <f>Data!AK49</f>
        <v>0</v>
      </c>
      <c r="AE8" s="2">
        <f>Data!AL49</f>
        <v>0</v>
      </c>
      <c r="AF8" s="2">
        <f>Data!AM49</f>
        <v>0</v>
      </c>
      <c r="AG8" s="2">
        <f>Data!AN49</f>
        <v>0</v>
      </c>
      <c r="AH8" s="2">
        <f>Data!AO49</f>
        <v>0</v>
      </c>
      <c r="AI8" s="2">
        <f>Data!AP49</f>
        <v>0</v>
      </c>
    </row>
    <row r="9" spans="1:35" ht="14.25" x14ac:dyDescent="0.4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</row>
    <row r="10" spans="1:35" ht="14.25" x14ac:dyDescent="0.4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</row>
    <row r="11" spans="1:35" ht="14.25" x14ac:dyDescent="0.4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</row>
    <row r="12" spans="1:35" ht="14.25" x14ac:dyDescent="0.4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</row>
    <row r="13" spans="1:35" ht="14.25" x14ac:dyDescent="0.4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</row>
    <row r="14" spans="1:35" ht="14.25" x14ac:dyDescent="0.4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</row>
    <row r="15" spans="1:35" ht="14.25" x14ac:dyDescent="0.4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</row>
    <row r="16" spans="1:35" ht="14.25" x14ac:dyDescent="0.4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</row>
    <row r="17" spans="1:35" ht="14.25" x14ac:dyDescent="0.4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</row>
    <row r="18" spans="1:35" ht="14.25" x14ac:dyDescent="0.4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</row>
    <row r="19" spans="1:35" ht="14.25" x14ac:dyDescent="0.4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</row>
    <row r="20" spans="1:35" ht="14.25" x14ac:dyDescent="0.4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</row>
    <row r="21" spans="1:35" ht="15.75" customHeight="1" x14ac:dyDescent="0.4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</row>
    <row r="22" spans="1:35" ht="15.75" customHeight="1" x14ac:dyDescent="0.4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</row>
    <row r="23" spans="1:35" ht="15.75" customHeight="1" x14ac:dyDescent="0.4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</row>
    <row r="24" spans="1:35" ht="15.75" customHeight="1" x14ac:dyDescent="0.4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</row>
    <row r="25" spans="1:35" ht="15.75" customHeight="1" x14ac:dyDescent="0.4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</row>
    <row r="26" spans="1:35" ht="15.75" customHeight="1" x14ac:dyDescent="0.4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</row>
    <row r="27" spans="1:35" ht="15.75" customHeight="1" x14ac:dyDescent="0.4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</row>
    <row r="28" spans="1:35" ht="15.75" customHeight="1" x14ac:dyDescent="0.4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</row>
    <row r="29" spans="1:35" ht="15.75" customHeight="1" x14ac:dyDescent="0.4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</row>
    <row r="30" spans="1:35" ht="15.75" customHeight="1" x14ac:dyDescent="0.4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</row>
    <row r="31" spans="1:35" ht="15.75" customHeight="1" x14ac:dyDescent="0.4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</row>
    <row r="32" spans="1:35" ht="15.75" customHeight="1" x14ac:dyDescent="0.4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</row>
    <row r="33" spans="1:35" ht="15.75" customHeight="1" x14ac:dyDescent="0.4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</row>
    <row r="34" spans="1:35" ht="15.75" customHeight="1" x14ac:dyDescent="0.4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</row>
    <row r="35" spans="1:35" ht="15.75" customHeight="1" x14ac:dyDescent="0.4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</row>
    <row r="36" spans="1:35" ht="15.75" customHeight="1" x14ac:dyDescent="0.4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</row>
    <row r="37" spans="1:35" ht="15.75" customHeight="1" x14ac:dyDescent="0.4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</row>
    <row r="38" spans="1:35" ht="15.75" customHeight="1" x14ac:dyDescent="0.4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</row>
    <row r="39" spans="1:35" ht="15.75" customHeight="1" x14ac:dyDescent="0.4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</row>
    <row r="40" spans="1:35" ht="15.75" customHeight="1" x14ac:dyDescent="0.4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</row>
    <row r="41" spans="1:35" ht="15.75" customHeight="1" x14ac:dyDescent="0.4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</row>
    <row r="42" spans="1:35" ht="15.75" customHeight="1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</row>
    <row r="43" spans="1:35" ht="15.75" customHeight="1" x14ac:dyDescent="0.4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</row>
    <row r="44" spans="1:35" ht="15.75" customHeight="1" x14ac:dyDescent="0.4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</row>
    <row r="45" spans="1:35" ht="15.75" customHeight="1" x14ac:dyDescent="0.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</row>
    <row r="46" spans="1:35" ht="15.75" customHeight="1" x14ac:dyDescent="0.4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</row>
    <row r="47" spans="1:35" ht="15.75" customHeight="1" x14ac:dyDescent="0.4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spans="1:35" ht="15.75" customHeight="1" x14ac:dyDescent="0.4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</row>
    <row r="49" spans="1:35" ht="15.75" customHeight="1" x14ac:dyDescent="0.4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spans="1:35" ht="15.75" customHeight="1" x14ac:dyDescent="0.4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</row>
    <row r="51" spans="1:35" ht="15.75" customHeight="1" x14ac:dyDescent="0.4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spans="1:35" ht="15.75" customHeight="1" x14ac:dyDescent="0.4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</row>
    <row r="53" spans="1:35" ht="15.75" customHeight="1" x14ac:dyDescent="0.4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spans="1:35" ht="15.75" customHeight="1" x14ac:dyDescent="0.4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</row>
    <row r="55" spans="1:35" ht="15.75" customHeight="1" x14ac:dyDescent="0.4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spans="1:35" ht="15.75" customHeight="1" x14ac:dyDescent="0.4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</row>
    <row r="57" spans="1:35" ht="15.75" customHeight="1" x14ac:dyDescent="0.4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spans="1:35" ht="15.75" customHeight="1" x14ac:dyDescent="0.4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  <row r="59" spans="1:35" ht="15.75" customHeight="1" x14ac:dyDescent="0.4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spans="1:35" ht="15.75" customHeight="1" x14ac:dyDescent="0.4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</row>
    <row r="61" spans="1:35" ht="15.75" customHeight="1" x14ac:dyDescent="0.4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spans="1:35" ht="15.75" customHeight="1" x14ac:dyDescent="0.4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</row>
    <row r="63" spans="1:35" ht="15.75" customHeight="1" x14ac:dyDescent="0.4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spans="1:35" ht="15.75" customHeight="1" x14ac:dyDescent="0.4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</row>
    <row r="65" spans="1:35" ht="15.75" customHeight="1" x14ac:dyDescent="0.4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spans="1:35" ht="15.75" customHeight="1" x14ac:dyDescent="0.4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</row>
    <row r="67" spans="1:35" ht="15.75" customHeight="1" x14ac:dyDescent="0.4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spans="1:35" ht="15.75" customHeight="1" x14ac:dyDescent="0.4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</row>
    <row r="69" spans="1:35" ht="15.75" customHeight="1" x14ac:dyDescent="0.4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spans="1:35" ht="15.75" customHeight="1" x14ac:dyDescent="0.4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</row>
    <row r="71" spans="1:35" ht="15.75" customHeight="1" x14ac:dyDescent="0.4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spans="1:35" ht="15.75" customHeight="1" x14ac:dyDescent="0.4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</row>
    <row r="73" spans="1:35" ht="15.75" customHeight="1" x14ac:dyDescent="0.4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spans="1:35" ht="15.75" customHeight="1" x14ac:dyDescent="0.4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</row>
    <row r="75" spans="1:35" ht="15.75" customHeight="1" x14ac:dyDescent="0.4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spans="1:35" ht="15.75" customHeight="1" x14ac:dyDescent="0.4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spans="1:35" ht="15.75" customHeight="1" x14ac:dyDescent="0.4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spans="1:35" ht="15.75" customHeight="1" x14ac:dyDescent="0.4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</row>
    <row r="79" spans="1:35" ht="15.75" customHeight="1" x14ac:dyDescent="0.4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spans="1:35" ht="15.75" customHeight="1" x14ac:dyDescent="0.4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</row>
    <row r="81" spans="1:35" ht="15.75" customHeight="1" x14ac:dyDescent="0.4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spans="1:35" ht="15.75" customHeight="1" x14ac:dyDescent="0.4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</row>
    <row r="83" spans="1:35" ht="15.75" customHeight="1" x14ac:dyDescent="0.4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spans="1:35" ht="15.75" customHeight="1" x14ac:dyDescent="0.4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</row>
    <row r="85" spans="1:35" ht="15.75" customHeight="1" x14ac:dyDescent="0.4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spans="1:35" ht="15.75" customHeight="1" x14ac:dyDescent="0.4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</row>
    <row r="87" spans="1:35" ht="15.75" customHeight="1" x14ac:dyDescent="0.4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spans="1:35" ht="15.75" customHeight="1" x14ac:dyDescent="0.4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</row>
    <row r="89" spans="1:35" ht="15.75" customHeight="1" x14ac:dyDescent="0.4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spans="1:35" ht="15.75" customHeight="1" x14ac:dyDescent="0.4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</row>
    <row r="91" spans="1:35" ht="15.75" customHeight="1" x14ac:dyDescent="0.4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spans="1:35" ht="15.75" customHeight="1" x14ac:dyDescent="0.4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</row>
    <row r="93" spans="1:35" ht="15.75" customHeight="1" x14ac:dyDescent="0.4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 spans="1:35" ht="15.75" customHeight="1" x14ac:dyDescent="0.4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</row>
    <row r="95" spans="1:35" ht="15.75" customHeight="1" x14ac:dyDescent="0.4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spans="1:35" ht="15.75" customHeight="1" x14ac:dyDescent="0.4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</row>
    <row r="97" spans="1:35" ht="15.75" customHeight="1" x14ac:dyDescent="0.4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spans="1:35" ht="15.75" customHeight="1" x14ac:dyDescent="0.4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</row>
    <row r="99" spans="1:35" ht="15.75" customHeight="1" x14ac:dyDescent="0.4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spans="1:35" ht="15.75" customHeight="1" x14ac:dyDescent="0.4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</row>
    <row r="101" spans="1:35" ht="15.75" customHeight="1" x14ac:dyDescent="0.4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spans="1:35" ht="15.75" customHeight="1" x14ac:dyDescent="0.4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</row>
    <row r="103" spans="1:35" ht="15.75" customHeight="1" x14ac:dyDescent="0.4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spans="1:35" ht="15.75" customHeight="1" x14ac:dyDescent="0.4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</row>
    <row r="105" spans="1:35" ht="15.75" customHeight="1" x14ac:dyDescent="0.4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spans="1:35" ht="15.75" customHeight="1" x14ac:dyDescent="0.4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</row>
    <row r="107" spans="1:35" ht="15.75" customHeight="1" x14ac:dyDescent="0.4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spans="1:35" ht="15.75" customHeight="1" x14ac:dyDescent="0.4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</row>
    <row r="109" spans="1:35" ht="15.75" customHeight="1" x14ac:dyDescent="0.4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spans="1:35" ht="15.75" customHeight="1" x14ac:dyDescent="0.4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</row>
    <row r="111" spans="1:35" ht="15.75" customHeight="1" x14ac:dyDescent="0.4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spans="1:35" ht="15.75" customHeight="1" x14ac:dyDescent="0.4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 spans="1:35" ht="15.75" customHeight="1" x14ac:dyDescent="0.4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spans="1:35" ht="15.75" customHeight="1" x14ac:dyDescent="0.4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spans="1:35" ht="15.75" customHeight="1" x14ac:dyDescent="0.4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spans="1:35" ht="15.75" customHeight="1" x14ac:dyDescent="0.4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 spans="1:35" ht="15.75" customHeight="1" x14ac:dyDescent="0.4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spans="1:35" ht="15.75" customHeight="1" x14ac:dyDescent="0.4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</row>
    <row r="119" spans="1:35" ht="15.75" customHeight="1" x14ac:dyDescent="0.4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spans="1:35" ht="15.75" customHeight="1" x14ac:dyDescent="0.4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</row>
    <row r="121" spans="1:35" ht="15.75" customHeight="1" x14ac:dyDescent="0.4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spans="1:35" ht="15.75" customHeight="1" x14ac:dyDescent="0.4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</row>
    <row r="123" spans="1:35" ht="15.75" customHeight="1" x14ac:dyDescent="0.4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spans="1:35" ht="15.75" customHeight="1" x14ac:dyDescent="0.4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</row>
    <row r="125" spans="1:35" ht="15.75" customHeight="1" x14ac:dyDescent="0.4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spans="1:35" ht="15.75" customHeight="1" x14ac:dyDescent="0.4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</row>
    <row r="127" spans="1:35" ht="15.75" customHeight="1" x14ac:dyDescent="0.4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 spans="1:35" ht="15.75" customHeight="1" x14ac:dyDescent="0.4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</row>
    <row r="129" spans="1:35" ht="15.75" customHeight="1" x14ac:dyDescent="0.4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 spans="1:35" ht="15.75" customHeight="1" x14ac:dyDescent="0.4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</row>
    <row r="131" spans="1:35" ht="15.75" customHeight="1" x14ac:dyDescent="0.4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 spans="1:35" ht="15.75" customHeight="1" x14ac:dyDescent="0.4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</row>
    <row r="133" spans="1:35" ht="15.75" customHeight="1" x14ac:dyDescent="0.4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 spans="1:35" ht="15.75" customHeight="1" x14ac:dyDescent="0.4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</row>
    <row r="135" spans="1:35" ht="15.75" customHeight="1" x14ac:dyDescent="0.4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 spans="1:35" ht="15.75" customHeight="1" x14ac:dyDescent="0.4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</row>
    <row r="137" spans="1:35" ht="15.75" customHeight="1" x14ac:dyDescent="0.4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 spans="1:35" ht="15.75" customHeight="1" x14ac:dyDescent="0.4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</row>
    <row r="139" spans="1:35" ht="15.75" customHeight="1" x14ac:dyDescent="0.4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 spans="1:35" ht="15.75" customHeight="1" x14ac:dyDescent="0.4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</row>
    <row r="141" spans="1:35" ht="15.75" customHeight="1" x14ac:dyDescent="0.4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 spans="1:35" ht="15.75" customHeight="1" x14ac:dyDescent="0.4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</row>
    <row r="143" spans="1:35" ht="15.75" customHeight="1" x14ac:dyDescent="0.4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 spans="1:35" ht="15.75" customHeight="1" x14ac:dyDescent="0.4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</row>
    <row r="145" spans="1:35" ht="15.75" customHeight="1" x14ac:dyDescent="0.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 spans="1:35" ht="15.75" customHeight="1" x14ac:dyDescent="0.4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</row>
    <row r="147" spans="1:35" ht="15.75" customHeight="1" x14ac:dyDescent="0.4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 spans="1:35" ht="15.75" customHeight="1" x14ac:dyDescent="0.4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</row>
    <row r="149" spans="1:35" ht="15.75" customHeight="1" x14ac:dyDescent="0.4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 spans="1:35" ht="15.75" customHeight="1" x14ac:dyDescent="0.4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</row>
    <row r="151" spans="1:35" ht="15.75" customHeight="1" x14ac:dyDescent="0.4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spans="1:35" ht="15.75" customHeight="1" x14ac:dyDescent="0.4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</row>
    <row r="153" spans="1:35" ht="15.75" customHeight="1" x14ac:dyDescent="0.4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 spans="1:35" ht="15.75" customHeight="1" x14ac:dyDescent="0.4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</row>
    <row r="155" spans="1:35" ht="15.75" customHeight="1" x14ac:dyDescent="0.4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</row>
    <row r="156" spans="1:35" ht="15.75" customHeight="1" x14ac:dyDescent="0.4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</row>
    <row r="157" spans="1:35" ht="15.75" customHeight="1" x14ac:dyDescent="0.4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</row>
    <row r="158" spans="1:35" ht="15.75" customHeight="1" x14ac:dyDescent="0.4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</row>
    <row r="159" spans="1:35" ht="15.75" customHeight="1" x14ac:dyDescent="0.4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</row>
    <row r="160" spans="1:35" ht="15.75" customHeight="1" x14ac:dyDescent="0.4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</row>
    <row r="161" spans="1:35" ht="15.75" customHeight="1" x14ac:dyDescent="0.4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</row>
    <row r="162" spans="1:35" ht="15.75" customHeight="1" x14ac:dyDescent="0.4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</row>
    <row r="163" spans="1:35" ht="15.75" customHeight="1" x14ac:dyDescent="0.4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</row>
    <row r="164" spans="1:35" ht="15.75" customHeight="1" x14ac:dyDescent="0.4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</row>
    <row r="165" spans="1:35" ht="15.75" customHeight="1" x14ac:dyDescent="0.4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</row>
    <row r="166" spans="1:35" ht="15.75" customHeight="1" x14ac:dyDescent="0.4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</row>
    <row r="167" spans="1:35" ht="15.75" customHeight="1" x14ac:dyDescent="0.4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</row>
    <row r="168" spans="1:35" ht="15.75" customHeight="1" x14ac:dyDescent="0.4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</row>
    <row r="169" spans="1:35" ht="15.75" customHeight="1" x14ac:dyDescent="0.4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</row>
    <row r="170" spans="1:35" ht="15.75" customHeight="1" x14ac:dyDescent="0.4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</row>
    <row r="171" spans="1:35" ht="15.75" customHeight="1" x14ac:dyDescent="0.4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</row>
    <row r="172" spans="1:35" ht="15.75" customHeight="1" x14ac:dyDescent="0.4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</row>
    <row r="173" spans="1:35" ht="15.75" customHeight="1" x14ac:dyDescent="0.4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</row>
    <row r="174" spans="1:35" ht="15.75" customHeight="1" x14ac:dyDescent="0.4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</row>
    <row r="175" spans="1:35" ht="15.75" customHeight="1" x14ac:dyDescent="0.4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</row>
    <row r="176" spans="1:35" ht="15.75" customHeight="1" x14ac:dyDescent="0.4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</row>
    <row r="177" spans="1:35" ht="15.75" customHeight="1" x14ac:dyDescent="0.4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</row>
    <row r="178" spans="1:35" ht="15.75" customHeight="1" x14ac:dyDescent="0.4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</row>
    <row r="179" spans="1:35" ht="15.75" customHeight="1" x14ac:dyDescent="0.4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</row>
    <row r="180" spans="1:35" ht="15.75" customHeight="1" x14ac:dyDescent="0.4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</row>
    <row r="181" spans="1:35" ht="15.75" customHeight="1" x14ac:dyDescent="0.4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</row>
    <row r="182" spans="1:35" ht="15.75" customHeight="1" x14ac:dyDescent="0.4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</row>
    <row r="183" spans="1:35" ht="15.75" customHeight="1" x14ac:dyDescent="0.4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</row>
    <row r="184" spans="1:35" ht="15.75" customHeight="1" x14ac:dyDescent="0.4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</row>
    <row r="185" spans="1:35" ht="15.75" customHeight="1" x14ac:dyDescent="0.4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</row>
    <row r="186" spans="1:35" ht="15.75" customHeight="1" x14ac:dyDescent="0.4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</row>
    <row r="187" spans="1:35" ht="15.75" customHeight="1" x14ac:dyDescent="0.4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</row>
    <row r="188" spans="1:35" ht="15.75" customHeight="1" x14ac:dyDescent="0.4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</row>
    <row r="189" spans="1:35" ht="15.75" customHeight="1" x14ac:dyDescent="0.4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</row>
    <row r="190" spans="1:35" ht="15.75" customHeight="1" x14ac:dyDescent="0.4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</row>
    <row r="191" spans="1:35" ht="15.75" customHeight="1" x14ac:dyDescent="0.4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</row>
    <row r="192" spans="1:35" ht="15.75" customHeight="1" x14ac:dyDescent="0.4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</row>
    <row r="193" spans="1:35" ht="15.75" customHeight="1" x14ac:dyDescent="0.4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</row>
    <row r="194" spans="1:35" ht="15.75" customHeight="1" x14ac:dyDescent="0.4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</row>
    <row r="195" spans="1:35" ht="15.75" customHeight="1" x14ac:dyDescent="0.4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</row>
    <row r="196" spans="1:35" ht="15.75" customHeight="1" x14ac:dyDescent="0.4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</row>
    <row r="197" spans="1:35" ht="15.75" customHeight="1" x14ac:dyDescent="0.4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</row>
    <row r="198" spans="1:35" ht="15.75" customHeight="1" x14ac:dyDescent="0.4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</row>
    <row r="199" spans="1:35" ht="15.75" customHeight="1" x14ac:dyDescent="0.4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</row>
    <row r="200" spans="1:35" ht="15.75" customHeight="1" x14ac:dyDescent="0.4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</row>
    <row r="201" spans="1:35" ht="15.75" customHeight="1" x14ac:dyDescent="0.4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</row>
    <row r="202" spans="1:35" ht="15.75" customHeight="1" x14ac:dyDescent="0.4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</row>
    <row r="203" spans="1:35" ht="15.75" customHeight="1" x14ac:dyDescent="0.4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</row>
    <row r="204" spans="1:35" ht="15.75" customHeight="1" x14ac:dyDescent="0.4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</row>
    <row r="205" spans="1:35" ht="15.75" customHeight="1" x14ac:dyDescent="0.4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</row>
    <row r="206" spans="1:35" ht="15.75" customHeight="1" x14ac:dyDescent="0.4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</row>
    <row r="207" spans="1:35" ht="15.75" customHeight="1" x14ac:dyDescent="0.4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</row>
    <row r="208" spans="1:35" ht="15.75" customHeight="1" x14ac:dyDescent="0.4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</row>
    <row r="209" spans="1:35" ht="15.75" customHeight="1" x14ac:dyDescent="0.4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</row>
    <row r="210" spans="1:35" ht="15.75" customHeight="1" x14ac:dyDescent="0.4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</row>
    <row r="211" spans="1:35" ht="15.75" customHeight="1" x14ac:dyDescent="0.4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</row>
    <row r="212" spans="1:35" ht="15.75" customHeight="1" x14ac:dyDescent="0.4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</row>
    <row r="213" spans="1:35" ht="15.75" customHeight="1" x14ac:dyDescent="0.4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</row>
    <row r="214" spans="1:35" ht="15.75" customHeight="1" x14ac:dyDescent="0.4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</row>
    <row r="215" spans="1:35" ht="15.75" customHeight="1" x14ac:dyDescent="0.4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</row>
    <row r="216" spans="1:35" ht="15.75" customHeight="1" x14ac:dyDescent="0.4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</row>
    <row r="217" spans="1:35" ht="15.75" customHeight="1" x14ac:dyDescent="0.4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</row>
    <row r="218" spans="1:35" ht="15.75" customHeight="1" x14ac:dyDescent="0.4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</row>
    <row r="219" spans="1:35" ht="15.75" customHeight="1" x14ac:dyDescent="0.4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</row>
    <row r="220" spans="1:35" ht="15.75" customHeight="1" x14ac:dyDescent="0.4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</row>
    <row r="221" spans="1:35" ht="15.75" customHeight="1" x14ac:dyDescent="0.4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</row>
    <row r="222" spans="1:35" ht="15.75" customHeight="1" x14ac:dyDescent="0.4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</row>
    <row r="223" spans="1:35" ht="15.75" customHeight="1" x14ac:dyDescent="0.4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</row>
    <row r="224" spans="1:35" ht="15.75" customHeight="1" x14ac:dyDescent="0.4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</row>
    <row r="225" spans="1:35" ht="15.75" customHeight="1" x14ac:dyDescent="0.4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</row>
    <row r="226" spans="1:35" ht="15.75" customHeight="1" x14ac:dyDescent="0.4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</row>
    <row r="227" spans="1:35" ht="15.75" customHeight="1" x14ac:dyDescent="0.4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</row>
    <row r="228" spans="1:35" ht="15.75" customHeight="1" x14ac:dyDescent="0.4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</row>
    <row r="229" spans="1:35" ht="15.75" customHeight="1" x14ac:dyDescent="0.4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</row>
    <row r="230" spans="1:35" ht="15.75" customHeight="1" x14ac:dyDescent="0.4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</row>
    <row r="231" spans="1:35" ht="15.75" customHeight="1" x14ac:dyDescent="0.4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</row>
    <row r="232" spans="1:35" ht="15.75" customHeight="1" x14ac:dyDescent="0.4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</row>
    <row r="233" spans="1:35" ht="15.75" customHeight="1" x14ac:dyDescent="0.4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</row>
    <row r="234" spans="1:35" ht="15.75" customHeight="1" x14ac:dyDescent="0.4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</row>
    <row r="235" spans="1:35" ht="15.75" customHeight="1" x14ac:dyDescent="0.4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</row>
    <row r="236" spans="1:35" ht="15.75" customHeight="1" x14ac:dyDescent="0.4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</row>
    <row r="237" spans="1:35" ht="15.75" customHeight="1" x14ac:dyDescent="0.4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</row>
    <row r="238" spans="1:35" ht="15.75" customHeight="1" x14ac:dyDescent="0.4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</row>
    <row r="239" spans="1:35" ht="15.75" customHeight="1" x14ac:dyDescent="0.4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</row>
    <row r="240" spans="1:35" ht="15.75" customHeight="1" x14ac:dyDescent="0.4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</row>
    <row r="241" spans="1:35" ht="15.75" customHeight="1" x14ac:dyDescent="0.4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</row>
    <row r="242" spans="1:35" ht="15.75" customHeight="1" x14ac:dyDescent="0.4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</row>
    <row r="243" spans="1:35" ht="15.75" customHeight="1" x14ac:dyDescent="0.4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</row>
    <row r="244" spans="1:35" ht="15.75" customHeight="1" x14ac:dyDescent="0.4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</row>
    <row r="245" spans="1:35" ht="15.75" customHeight="1" x14ac:dyDescent="0.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</row>
    <row r="246" spans="1:35" ht="15.75" customHeight="1" x14ac:dyDescent="0.4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</row>
    <row r="247" spans="1:35" ht="15.75" customHeight="1" x14ac:dyDescent="0.4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</row>
    <row r="248" spans="1:35" ht="15.75" customHeight="1" x14ac:dyDescent="0.4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</row>
    <row r="249" spans="1:35" ht="15.75" customHeight="1" x14ac:dyDescent="0.4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</row>
    <row r="250" spans="1:35" ht="15.75" customHeight="1" x14ac:dyDescent="0.4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</row>
    <row r="251" spans="1:35" ht="15.75" customHeight="1" x14ac:dyDescent="0.4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</row>
    <row r="252" spans="1:35" ht="15.75" customHeight="1" x14ac:dyDescent="0.4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</row>
    <row r="253" spans="1:35" ht="15.75" customHeight="1" x14ac:dyDescent="0.4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</row>
    <row r="254" spans="1:35" ht="15.75" customHeight="1" x14ac:dyDescent="0.4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</row>
    <row r="255" spans="1:35" ht="15.75" customHeight="1" x14ac:dyDescent="0.4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</row>
    <row r="256" spans="1:35" ht="15.75" customHeight="1" x14ac:dyDescent="0.4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</row>
    <row r="257" spans="1:35" ht="15.75" customHeight="1" x14ac:dyDescent="0.4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</row>
    <row r="258" spans="1:35" ht="15.75" customHeight="1" x14ac:dyDescent="0.4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</row>
    <row r="259" spans="1:35" ht="15.75" customHeight="1" x14ac:dyDescent="0.4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</row>
    <row r="260" spans="1:35" ht="15.75" customHeight="1" x14ac:dyDescent="0.4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</row>
    <row r="261" spans="1:35" ht="15.75" customHeight="1" x14ac:dyDescent="0.4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</row>
    <row r="262" spans="1:35" ht="15.75" customHeight="1" x14ac:dyDescent="0.4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</row>
    <row r="263" spans="1:35" ht="15.75" customHeight="1" x14ac:dyDescent="0.4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</row>
    <row r="264" spans="1:35" ht="15.75" customHeight="1" x14ac:dyDescent="0.4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</row>
    <row r="265" spans="1:35" ht="15.75" customHeight="1" x14ac:dyDescent="0.4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</row>
    <row r="266" spans="1:35" ht="15.75" customHeight="1" x14ac:dyDescent="0.4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</row>
    <row r="267" spans="1:35" ht="15.75" customHeight="1" x14ac:dyDescent="0.4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</row>
    <row r="268" spans="1:35" ht="15.75" customHeight="1" x14ac:dyDescent="0.4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</row>
    <row r="269" spans="1:35" ht="15.75" customHeight="1" x14ac:dyDescent="0.4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</row>
    <row r="270" spans="1:35" ht="15.75" customHeight="1" x14ac:dyDescent="0.4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</row>
    <row r="271" spans="1:35" ht="15.75" customHeight="1" x14ac:dyDescent="0.4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</row>
    <row r="272" spans="1:35" ht="15.75" customHeight="1" x14ac:dyDescent="0.4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</row>
    <row r="273" spans="1:35" ht="15.75" customHeight="1" x14ac:dyDescent="0.4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</row>
    <row r="274" spans="1:35" ht="15.75" customHeight="1" x14ac:dyDescent="0.4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</row>
    <row r="275" spans="1:35" ht="15.75" customHeight="1" x14ac:dyDescent="0.4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</row>
    <row r="276" spans="1:35" ht="15.75" customHeight="1" x14ac:dyDescent="0.4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</row>
    <row r="277" spans="1:35" ht="15.75" customHeight="1" x14ac:dyDescent="0.4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</row>
    <row r="278" spans="1:35" ht="15.75" customHeight="1" x14ac:dyDescent="0.4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</row>
    <row r="279" spans="1:35" ht="15.75" customHeight="1" x14ac:dyDescent="0.4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</row>
    <row r="280" spans="1:35" ht="15.75" customHeight="1" x14ac:dyDescent="0.4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</row>
    <row r="281" spans="1:35" ht="15.75" customHeight="1" x14ac:dyDescent="0.4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</row>
    <row r="282" spans="1:35" ht="15.75" customHeight="1" x14ac:dyDescent="0.4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</row>
    <row r="283" spans="1:35" ht="15.75" customHeight="1" x14ac:dyDescent="0.4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</row>
    <row r="284" spans="1:35" ht="15.75" customHeight="1" x14ac:dyDescent="0.4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</row>
    <row r="285" spans="1:35" ht="15.75" customHeight="1" x14ac:dyDescent="0.4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</row>
    <row r="286" spans="1:35" ht="15.75" customHeight="1" x14ac:dyDescent="0.4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</row>
    <row r="287" spans="1:35" ht="15.75" customHeight="1" x14ac:dyDescent="0.4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</row>
    <row r="288" spans="1:35" ht="15.75" customHeight="1" x14ac:dyDescent="0.4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</row>
    <row r="289" spans="1:35" ht="15.75" customHeight="1" x14ac:dyDescent="0.4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</row>
    <row r="290" spans="1:35" ht="15.75" customHeight="1" x14ac:dyDescent="0.4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</row>
    <row r="291" spans="1:35" ht="15.75" customHeight="1" x14ac:dyDescent="0.4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</row>
    <row r="292" spans="1:35" ht="15.75" customHeight="1" x14ac:dyDescent="0.4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</row>
    <row r="293" spans="1:35" ht="15.75" customHeight="1" x14ac:dyDescent="0.4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</row>
    <row r="294" spans="1:35" ht="15.75" customHeight="1" x14ac:dyDescent="0.4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</row>
    <row r="295" spans="1:35" ht="15.75" customHeight="1" x14ac:dyDescent="0.4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</row>
    <row r="296" spans="1:35" ht="15.75" customHeight="1" x14ac:dyDescent="0.4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</row>
    <row r="297" spans="1:35" ht="15.75" customHeight="1" x14ac:dyDescent="0.4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</row>
    <row r="298" spans="1:35" ht="15.75" customHeight="1" x14ac:dyDescent="0.4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</row>
    <row r="299" spans="1:35" ht="15.75" customHeight="1" x14ac:dyDescent="0.4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</row>
    <row r="300" spans="1:35" ht="15.75" customHeight="1" x14ac:dyDescent="0.4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</row>
    <row r="301" spans="1:35" ht="15.75" customHeight="1" x14ac:dyDescent="0.4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</row>
    <row r="302" spans="1:35" ht="15.75" customHeight="1" x14ac:dyDescent="0.4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</row>
    <row r="303" spans="1:35" ht="15.75" customHeight="1" x14ac:dyDescent="0.4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</row>
    <row r="304" spans="1:35" ht="15.75" customHeight="1" x14ac:dyDescent="0.4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</row>
    <row r="305" spans="1:35" ht="15.75" customHeight="1" x14ac:dyDescent="0.4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</row>
    <row r="306" spans="1:35" ht="15.75" customHeight="1" x14ac:dyDescent="0.4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</row>
    <row r="307" spans="1:35" ht="15.75" customHeight="1" x14ac:dyDescent="0.4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</row>
    <row r="308" spans="1:35" ht="15.75" customHeight="1" x14ac:dyDescent="0.4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</row>
    <row r="309" spans="1:35" ht="15.75" customHeight="1" x14ac:dyDescent="0.4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</row>
    <row r="310" spans="1:35" ht="15.75" customHeight="1" x14ac:dyDescent="0.4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</row>
    <row r="311" spans="1:35" ht="15.75" customHeight="1" x14ac:dyDescent="0.4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</row>
    <row r="312" spans="1:35" ht="15.75" customHeight="1" x14ac:dyDescent="0.4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</row>
    <row r="313" spans="1:35" ht="15.75" customHeight="1" x14ac:dyDescent="0.4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</row>
    <row r="314" spans="1:35" ht="15.75" customHeight="1" x14ac:dyDescent="0.4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</row>
    <row r="315" spans="1:35" ht="15.75" customHeight="1" x14ac:dyDescent="0.4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</row>
    <row r="316" spans="1:35" ht="15.75" customHeight="1" x14ac:dyDescent="0.4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</row>
    <row r="317" spans="1:35" ht="15.75" customHeight="1" x14ac:dyDescent="0.4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</row>
    <row r="318" spans="1:35" ht="15.75" customHeight="1" x14ac:dyDescent="0.4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</row>
    <row r="319" spans="1:35" ht="15.75" customHeight="1" x14ac:dyDescent="0.4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</row>
    <row r="320" spans="1:35" ht="15.75" customHeight="1" x14ac:dyDescent="0.4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</row>
    <row r="321" spans="1:35" ht="15.75" customHeight="1" x14ac:dyDescent="0.4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</row>
    <row r="322" spans="1:35" ht="15.75" customHeight="1" x14ac:dyDescent="0.4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</row>
    <row r="323" spans="1:35" ht="15.75" customHeight="1" x14ac:dyDescent="0.4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</row>
    <row r="324" spans="1:35" ht="15.75" customHeight="1" x14ac:dyDescent="0.4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</row>
    <row r="325" spans="1:35" ht="15.75" customHeight="1" x14ac:dyDescent="0.4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</row>
    <row r="326" spans="1:35" ht="15.75" customHeight="1" x14ac:dyDescent="0.4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</row>
    <row r="327" spans="1:35" ht="15.75" customHeight="1" x14ac:dyDescent="0.4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</row>
    <row r="328" spans="1:35" ht="15.75" customHeight="1" x14ac:dyDescent="0.4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</row>
    <row r="329" spans="1:35" ht="15.75" customHeight="1" x14ac:dyDescent="0.4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</row>
    <row r="330" spans="1:35" ht="15.75" customHeight="1" x14ac:dyDescent="0.4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</row>
    <row r="331" spans="1:35" ht="15.75" customHeight="1" x14ac:dyDescent="0.4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</row>
    <row r="332" spans="1:35" ht="15.75" customHeight="1" x14ac:dyDescent="0.4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</row>
    <row r="333" spans="1:35" ht="15.75" customHeight="1" x14ac:dyDescent="0.4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</row>
    <row r="334" spans="1:35" ht="15.75" customHeight="1" x14ac:dyDescent="0.4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</row>
    <row r="335" spans="1:35" ht="15.75" customHeight="1" x14ac:dyDescent="0.4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</row>
    <row r="336" spans="1:35" ht="15.75" customHeight="1" x14ac:dyDescent="0.4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</row>
    <row r="337" spans="1:35" ht="15.75" customHeight="1" x14ac:dyDescent="0.4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</row>
    <row r="338" spans="1:35" ht="15.75" customHeight="1" x14ac:dyDescent="0.4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</row>
    <row r="339" spans="1:35" ht="15.75" customHeight="1" x14ac:dyDescent="0.4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</row>
    <row r="340" spans="1:35" ht="15.75" customHeight="1" x14ac:dyDescent="0.4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</row>
    <row r="341" spans="1:35" ht="15.75" customHeight="1" x14ac:dyDescent="0.4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</row>
    <row r="342" spans="1:35" ht="15.75" customHeight="1" x14ac:dyDescent="0.4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</row>
    <row r="343" spans="1:35" ht="15.75" customHeight="1" x14ac:dyDescent="0.4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</row>
    <row r="344" spans="1:35" ht="15.75" customHeight="1" x14ac:dyDescent="0.4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</row>
    <row r="345" spans="1:35" ht="15.75" customHeight="1" x14ac:dyDescent="0.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</row>
    <row r="346" spans="1:35" ht="15.75" customHeight="1" x14ac:dyDescent="0.4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</row>
    <row r="347" spans="1:35" ht="15.75" customHeight="1" x14ac:dyDescent="0.4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</row>
    <row r="348" spans="1:35" ht="15.75" customHeight="1" x14ac:dyDescent="0.4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</row>
    <row r="349" spans="1:35" ht="15.75" customHeight="1" x14ac:dyDescent="0.4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</row>
    <row r="350" spans="1:35" ht="15.75" customHeight="1" x14ac:dyDescent="0.4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</row>
    <row r="351" spans="1:35" ht="15.75" customHeight="1" x14ac:dyDescent="0.4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</row>
    <row r="352" spans="1:35" ht="15.75" customHeight="1" x14ac:dyDescent="0.4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</row>
    <row r="353" spans="1:35" ht="15.75" customHeight="1" x14ac:dyDescent="0.4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</row>
    <row r="354" spans="1:35" ht="15.75" customHeight="1" x14ac:dyDescent="0.4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</row>
    <row r="355" spans="1:35" ht="15.75" customHeight="1" x14ac:dyDescent="0.4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</row>
    <row r="356" spans="1:35" ht="15.75" customHeight="1" x14ac:dyDescent="0.4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</row>
    <row r="357" spans="1:35" ht="15.75" customHeight="1" x14ac:dyDescent="0.4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</row>
    <row r="358" spans="1:35" ht="15.75" customHeight="1" x14ac:dyDescent="0.4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</row>
    <row r="359" spans="1:35" ht="15.75" customHeight="1" x14ac:dyDescent="0.4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</row>
    <row r="360" spans="1:35" ht="15.75" customHeight="1" x14ac:dyDescent="0.4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</row>
    <row r="361" spans="1:35" ht="15.75" customHeight="1" x14ac:dyDescent="0.4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</row>
    <row r="362" spans="1:35" ht="15.75" customHeight="1" x14ac:dyDescent="0.4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</row>
    <row r="363" spans="1:35" ht="15.75" customHeight="1" x14ac:dyDescent="0.4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</row>
    <row r="364" spans="1:35" ht="15.75" customHeight="1" x14ac:dyDescent="0.4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</row>
    <row r="365" spans="1:35" ht="15.75" customHeight="1" x14ac:dyDescent="0.4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</row>
    <row r="366" spans="1:35" ht="15.75" customHeight="1" x14ac:dyDescent="0.4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</row>
    <row r="367" spans="1:35" ht="15.75" customHeight="1" x14ac:dyDescent="0.4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</row>
    <row r="368" spans="1:35" ht="15.75" customHeight="1" x14ac:dyDescent="0.4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</row>
    <row r="369" spans="1:35" ht="15.75" customHeight="1" x14ac:dyDescent="0.4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</row>
    <row r="370" spans="1:35" ht="15.75" customHeight="1" x14ac:dyDescent="0.4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</row>
    <row r="371" spans="1:35" ht="15.75" customHeight="1" x14ac:dyDescent="0.4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</row>
    <row r="372" spans="1:35" ht="15.75" customHeight="1" x14ac:dyDescent="0.4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</row>
    <row r="373" spans="1:35" ht="15.75" customHeight="1" x14ac:dyDescent="0.4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</row>
    <row r="374" spans="1:35" ht="15.75" customHeight="1" x14ac:dyDescent="0.4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</row>
    <row r="375" spans="1:35" ht="15.75" customHeight="1" x14ac:dyDescent="0.4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</row>
    <row r="376" spans="1:35" ht="15.75" customHeight="1" x14ac:dyDescent="0.4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</row>
    <row r="377" spans="1:35" ht="15.75" customHeight="1" x14ac:dyDescent="0.4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</row>
    <row r="378" spans="1:35" ht="15.75" customHeight="1" x14ac:dyDescent="0.4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</row>
    <row r="379" spans="1:35" ht="15.75" customHeight="1" x14ac:dyDescent="0.4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</row>
    <row r="380" spans="1:35" ht="15.75" customHeight="1" x14ac:dyDescent="0.4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</row>
    <row r="381" spans="1:35" ht="15.75" customHeight="1" x14ac:dyDescent="0.4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</row>
    <row r="382" spans="1:35" ht="15.75" customHeight="1" x14ac:dyDescent="0.4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</row>
    <row r="383" spans="1:35" ht="15.75" customHeight="1" x14ac:dyDescent="0.4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</row>
    <row r="384" spans="1:35" ht="15.75" customHeight="1" x14ac:dyDescent="0.4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</row>
    <row r="385" spans="1:35" ht="15.75" customHeight="1" x14ac:dyDescent="0.4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</row>
    <row r="386" spans="1:35" ht="15.75" customHeight="1" x14ac:dyDescent="0.4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</row>
    <row r="387" spans="1:35" ht="15.75" customHeight="1" x14ac:dyDescent="0.4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</row>
    <row r="388" spans="1:35" ht="15.75" customHeight="1" x14ac:dyDescent="0.4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</row>
    <row r="389" spans="1:35" ht="15.75" customHeight="1" x14ac:dyDescent="0.4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</row>
    <row r="390" spans="1:35" ht="15.75" customHeight="1" x14ac:dyDescent="0.4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</row>
    <row r="391" spans="1:35" ht="15.75" customHeight="1" x14ac:dyDescent="0.4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</row>
    <row r="392" spans="1:35" ht="15.75" customHeight="1" x14ac:dyDescent="0.4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</row>
    <row r="393" spans="1:35" ht="15.75" customHeight="1" x14ac:dyDescent="0.4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</row>
    <row r="394" spans="1:35" ht="15.75" customHeight="1" x14ac:dyDescent="0.4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</row>
    <row r="395" spans="1:35" ht="15.75" customHeight="1" x14ac:dyDescent="0.4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</row>
    <row r="396" spans="1:35" ht="15.75" customHeight="1" x14ac:dyDescent="0.4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</row>
    <row r="397" spans="1:35" ht="15.75" customHeight="1" x14ac:dyDescent="0.4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</row>
    <row r="398" spans="1:35" ht="15.75" customHeight="1" x14ac:dyDescent="0.4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</row>
    <row r="399" spans="1:35" ht="15.75" customHeight="1" x14ac:dyDescent="0.4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</row>
    <row r="400" spans="1:35" ht="15.75" customHeight="1" x14ac:dyDescent="0.4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</row>
    <row r="401" spans="1:35" ht="15.75" customHeight="1" x14ac:dyDescent="0.4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</row>
    <row r="402" spans="1:35" ht="15.75" customHeight="1" x14ac:dyDescent="0.4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</row>
    <row r="403" spans="1:35" ht="15.75" customHeight="1" x14ac:dyDescent="0.4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</row>
    <row r="404" spans="1:35" ht="15.75" customHeight="1" x14ac:dyDescent="0.4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</row>
    <row r="405" spans="1:35" ht="15.75" customHeight="1" x14ac:dyDescent="0.4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</row>
    <row r="406" spans="1:35" ht="15.75" customHeight="1" x14ac:dyDescent="0.4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</row>
    <row r="407" spans="1:35" ht="15.75" customHeight="1" x14ac:dyDescent="0.4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</row>
    <row r="408" spans="1:35" ht="15.75" customHeight="1" x14ac:dyDescent="0.4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</row>
    <row r="409" spans="1:35" ht="15.75" customHeight="1" x14ac:dyDescent="0.4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</row>
    <row r="410" spans="1:35" ht="15.75" customHeight="1" x14ac:dyDescent="0.4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</row>
    <row r="411" spans="1:35" ht="15.75" customHeight="1" x14ac:dyDescent="0.4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</row>
    <row r="412" spans="1:35" ht="15.75" customHeight="1" x14ac:dyDescent="0.4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</row>
    <row r="413" spans="1:35" ht="15.75" customHeight="1" x14ac:dyDescent="0.4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</row>
    <row r="414" spans="1:35" ht="15.75" customHeight="1" x14ac:dyDescent="0.4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</row>
    <row r="415" spans="1:35" ht="15.75" customHeight="1" x14ac:dyDescent="0.4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</row>
    <row r="416" spans="1:35" ht="15.75" customHeight="1" x14ac:dyDescent="0.4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</row>
    <row r="417" spans="1:35" ht="15.75" customHeight="1" x14ac:dyDescent="0.4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</row>
    <row r="418" spans="1:35" ht="15.75" customHeight="1" x14ac:dyDescent="0.4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</row>
    <row r="419" spans="1:35" ht="15.75" customHeight="1" x14ac:dyDescent="0.4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</row>
    <row r="420" spans="1:35" ht="15.75" customHeight="1" x14ac:dyDescent="0.4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</row>
    <row r="421" spans="1:35" ht="15.75" customHeight="1" x14ac:dyDescent="0.4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</row>
    <row r="422" spans="1:35" ht="15.75" customHeight="1" x14ac:dyDescent="0.4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</row>
    <row r="423" spans="1:35" ht="15.75" customHeight="1" x14ac:dyDescent="0.4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</row>
    <row r="424" spans="1:35" ht="15.75" customHeight="1" x14ac:dyDescent="0.4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</row>
    <row r="425" spans="1:35" ht="15.75" customHeight="1" x14ac:dyDescent="0.4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</row>
    <row r="426" spans="1:35" ht="15.75" customHeight="1" x14ac:dyDescent="0.4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</row>
    <row r="427" spans="1:35" ht="15.75" customHeight="1" x14ac:dyDescent="0.4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</row>
    <row r="428" spans="1:35" ht="15.75" customHeight="1" x14ac:dyDescent="0.4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</row>
    <row r="429" spans="1:35" ht="15.75" customHeight="1" x14ac:dyDescent="0.4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</row>
    <row r="430" spans="1:35" ht="15.75" customHeight="1" x14ac:dyDescent="0.4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</row>
    <row r="431" spans="1:35" ht="15.75" customHeight="1" x14ac:dyDescent="0.4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</row>
    <row r="432" spans="1:35" ht="15.75" customHeight="1" x14ac:dyDescent="0.4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</row>
    <row r="433" spans="1:35" ht="15.75" customHeight="1" x14ac:dyDescent="0.4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</row>
    <row r="434" spans="1:35" ht="15.75" customHeight="1" x14ac:dyDescent="0.4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</row>
    <row r="435" spans="1:35" ht="15.75" customHeight="1" x14ac:dyDescent="0.4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</row>
    <row r="436" spans="1:35" ht="15.75" customHeight="1" x14ac:dyDescent="0.4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</row>
    <row r="437" spans="1:35" ht="15.75" customHeight="1" x14ac:dyDescent="0.4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</row>
    <row r="438" spans="1:35" ht="15.75" customHeight="1" x14ac:dyDescent="0.4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</row>
    <row r="439" spans="1:35" ht="15.75" customHeight="1" x14ac:dyDescent="0.4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</row>
    <row r="440" spans="1:35" ht="15.75" customHeight="1" x14ac:dyDescent="0.4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</row>
    <row r="441" spans="1:35" ht="15.75" customHeight="1" x14ac:dyDescent="0.4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</row>
    <row r="442" spans="1:35" ht="15.75" customHeight="1" x14ac:dyDescent="0.4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</row>
    <row r="443" spans="1:35" ht="15.75" customHeight="1" x14ac:dyDescent="0.4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</row>
    <row r="444" spans="1:35" ht="15.75" customHeight="1" x14ac:dyDescent="0.4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</row>
    <row r="445" spans="1:35" ht="15.75" customHeight="1" x14ac:dyDescent="0.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</row>
    <row r="446" spans="1:35" ht="15.75" customHeight="1" x14ac:dyDescent="0.4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</row>
    <row r="447" spans="1:35" ht="15.75" customHeight="1" x14ac:dyDescent="0.4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</row>
    <row r="448" spans="1:35" ht="15.75" customHeight="1" x14ac:dyDescent="0.4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</row>
    <row r="449" spans="1:35" ht="15.75" customHeight="1" x14ac:dyDescent="0.4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</row>
    <row r="450" spans="1:35" ht="15.75" customHeight="1" x14ac:dyDescent="0.4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</row>
    <row r="451" spans="1:35" ht="15.75" customHeight="1" x14ac:dyDescent="0.4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</row>
    <row r="452" spans="1:35" ht="15.75" customHeight="1" x14ac:dyDescent="0.4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</row>
    <row r="453" spans="1:35" ht="15.75" customHeight="1" x14ac:dyDescent="0.4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</row>
    <row r="454" spans="1:35" ht="15.75" customHeight="1" x14ac:dyDescent="0.4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</row>
    <row r="455" spans="1:35" ht="15.75" customHeight="1" x14ac:dyDescent="0.4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</row>
    <row r="456" spans="1:35" ht="15.75" customHeight="1" x14ac:dyDescent="0.4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</row>
    <row r="457" spans="1:35" ht="15.75" customHeight="1" x14ac:dyDescent="0.4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</row>
    <row r="458" spans="1:35" ht="15.75" customHeight="1" x14ac:dyDescent="0.4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</row>
    <row r="459" spans="1:35" ht="15.75" customHeight="1" x14ac:dyDescent="0.4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</row>
    <row r="460" spans="1:35" ht="15.75" customHeight="1" x14ac:dyDescent="0.4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</row>
    <row r="461" spans="1:35" ht="15.75" customHeight="1" x14ac:dyDescent="0.4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</row>
    <row r="462" spans="1:35" ht="15.75" customHeight="1" x14ac:dyDescent="0.4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</row>
    <row r="463" spans="1:35" ht="15.75" customHeight="1" x14ac:dyDescent="0.4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</row>
    <row r="464" spans="1:35" ht="15.75" customHeight="1" x14ac:dyDescent="0.4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</row>
    <row r="465" spans="1:35" ht="15.75" customHeight="1" x14ac:dyDescent="0.4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</row>
    <row r="466" spans="1:35" ht="15.75" customHeight="1" x14ac:dyDescent="0.4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</row>
    <row r="467" spans="1:35" ht="15.75" customHeight="1" x14ac:dyDescent="0.4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</row>
    <row r="468" spans="1:35" ht="15.75" customHeight="1" x14ac:dyDescent="0.4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</row>
    <row r="469" spans="1:35" ht="15.75" customHeight="1" x14ac:dyDescent="0.4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</row>
    <row r="470" spans="1:35" ht="15.75" customHeight="1" x14ac:dyDescent="0.4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</row>
    <row r="471" spans="1:35" ht="15.75" customHeight="1" x14ac:dyDescent="0.4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</row>
    <row r="472" spans="1:35" ht="15.75" customHeight="1" x14ac:dyDescent="0.4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</row>
    <row r="473" spans="1:35" ht="15.75" customHeight="1" x14ac:dyDescent="0.4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</row>
    <row r="474" spans="1:35" ht="15.75" customHeight="1" x14ac:dyDescent="0.4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</row>
    <row r="475" spans="1:35" ht="15.75" customHeight="1" x14ac:dyDescent="0.4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</row>
    <row r="476" spans="1:35" ht="15.75" customHeight="1" x14ac:dyDescent="0.4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</row>
    <row r="477" spans="1:35" ht="15.75" customHeight="1" x14ac:dyDescent="0.4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</row>
    <row r="478" spans="1:35" ht="15.75" customHeight="1" x14ac:dyDescent="0.4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</row>
    <row r="479" spans="1:35" ht="15.75" customHeight="1" x14ac:dyDescent="0.4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</row>
    <row r="480" spans="1:35" ht="15.75" customHeight="1" x14ac:dyDescent="0.4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</row>
    <row r="481" spans="1:35" ht="15.75" customHeight="1" x14ac:dyDescent="0.4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</row>
    <row r="482" spans="1:35" ht="15.75" customHeight="1" x14ac:dyDescent="0.4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</row>
    <row r="483" spans="1:35" ht="15.75" customHeight="1" x14ac:dyDescent="0.4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</row>
    <row r="484" spans="1:35" ht="15.75" customHeight="1" x14ac:dyDescent="0.4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</row>
    <row r="485" spans="1:35" ht="15.75" customHeight="1" x14ac:dyDescent="0.4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</row>
    <row r="486" spans="1:35" ht="15.75" customHeight="1" x14ac:dyDescent="0.4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</row>
    <row r="487" spans="1:35" ht="15.75" customHeight="1" x14ac:dyDescent="0.4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</row>
    <row r="488" spans="1:35" ht="15.75" customHeight="1" x14ac:dyDescent="0.4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</row>
    <row r="489" spans="1:35" ht="15.75" customHeight="1" x14ac:dyDescent="0.4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</row>
    <row r="490" spans="1:35" ht="15.75" customHeight="1" x14ac:dyDescent="0.4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</row>
    <row r="491" spans="1:35" ht="15.75" customHeight="1" x14ac:dyDescent="0.4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</row>
    <row r="492" spans="1:35" ht="15.75" customHeight="1" x14ac:dyDescent="0.4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</row>
    <row r="493" spans="1:35" ht="15.75" customHeight="1" x14ac:dyDescent="0.4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</row>
    <row r="494" spans="1:35" ht="15.75" customHeight="1" x14ac:dyDescent="0.4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</row>
    <row r="495" spans="1:35" ht="15.75" customHeight="1" x14ac:dyDescent="0.4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</row>
    <row r="496" spans="1:35" ht="15.75" customHeight="1" x14ac:dyDescent="0.4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</row>
    <row r="497" spans="1:35" ht="15.75" customHeight="1" x14ac:dyDescent="0.4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</row>
    <row r="498" spans="1:35" ht="15.75" customHeight="1" x14ac:dyDescent="0.4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</row>
    <row r="499" spans="1:35" ht="15.75" customHeight="1" x14ac:dyDescent="0.4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</row>
    <row r="500" spans="1:35" ht="15.75" customHeight="1" x14ac:dyDescent="0.4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</row>
    <row r="501" spans="1:35" ht="15.75" customHeight="1" x14ac:dyDescent="0.4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</row>
    <row r="502" spans="1:35" ht="15.75" customHeight="1" x14ac:dyDescent="0.4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</row>
    <row r="503" spans="1:35" ht="15.75" customHeight="1" x14ac:dyDescent="0.4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</row>
    <row r="504" spans="1:35" ht="15.75" customHeight="1" x14ac:dyDescent="0.4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</row>
    <row r="505" spans="1:35" ht="15.75" customHeight="1" x14ac:dyDescent="0.4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</row>
    <row r="506" spans="1:35" ht="15.75" customHeight="1" x14ac:dyDescent="0.4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</row>
    <row r="507" spans="1:35" ht="15.75" customHeight="1" x14ac:dyDescent="0.4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</row>
    <row r="508" spans="1:35" ht="15.75" customHeight="1" x14ac:dyDescent="0.4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</row>
    <row r="509" spans="1:35" ht="15.75" customHeight="1" x14ac:dyDescent="0.4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</row>
    <row r="510" spans="1:35" ht="15.75" customHeight="1" x14ac:dyDescent="0.4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</row>
    <row r="511" spans="1:35" ht="15.75" customHeight="1" x14ac:dyDescent="0.4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</row>
    <row r="512" spans="1:35" ht="15.75" customHeight="1" x14ac:dyDescent="0.4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</row>
    <row r="513" spans="1:35" ht="15.75" customHeight="1" x14ac:dyDescent="0.4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</row>
    <row r="514" spans="1:35" ht="15.75" customHeight="1" x14ac:dyDescent="0.4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</row>
    <row r="515" spans="1:35" ht="15.75" customHeight="1" x14ac:dyDescent="0.4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</row>
    <row r="516" spans="1:35" ht="15.75" customHeight="1" x14ac:dyDescent="0.4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</row>
    <row r="517" spans="1:35" ht="15.75" customHeight="1" x14ac:dyDescent="0.4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</row>
    <row r="518" spans="1:35" ht="15.75" customHeight="1" x14ac:dyDescent="0.4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</row>
    <row r="519" spans="1:35" ht="15.75" customHeight="1" x14ac:dyDescent="0.4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</row>
    <row r="520" spans="1:35" ht="15.75" customHeight="1" x14ac:dyDescent="0.4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</row>
    <row r="521" spans="1:35" ht="15.75" customHeight="1" x14ac:dyDescent="0.4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</row>
    <row r="522" spans="1:35" ht="15.75" customHeight="1" x14ac:dyDescent="0.4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</row>
    <row r="523" spans="1:35" ht="15.75" customHeight="1" x14ac:dyDescent="0.4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</row>
    <row r="524" spans="1:35" ht="15.75" customHeight="1" x14ac:dyDescent="0.4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</row>
    <row r="525" spans="1:35" ht="15.75" customHeight="1" x14ac:dyDescent="0.4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</row>
    <row r="526" spans="1:35" ht="15.75" customHeight="1" x14ac:dyDescent="0.4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</row>
    <row r="527" spans="1:35" ht="15.75" customHeight="1" x14ac:dyDescent="0.4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</row>
    <row r="528" spans="1:35" ht="15.75" customHeight="1" x14ac:dyDescent="0.4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</row>
    <row r="529" spans="1:35" ht="15.75" customHeight="1" x14ac:dyDescent="0.4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</row>
    <row r="530" spans="1:35" ht="15.75" customHeight="1" x14ac:dyDescent="0.4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</row>
    <row r="531" spans="1:35" ht="15.75" customHeight="1" x14ac:dyDescent="0.4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</row>
    <row r="532" spans="1:35" ht="15.75" customHeight="1" x14ac:dyDescent="0.4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</row>
    <row r="533" spans="1:35" ht="15.75" customHeight="1" x14ac:dyDescent="0.4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</row>
    <row r="534" spans="1:35" ht="15.75" customHeight="1" x14ac:dyDescent="0.4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</row>
    <row r="535" spans="1:35" ht="15.75" customHeight="1" x14ac:dyDescent="0.4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</row>
    <row r="536" spans="1:35" ht="15.75" customHeight="1" x14ac:dyDescent="0.4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</row>
    <row r="537" spans="1:35" ht="15.75" customHeight="1" x14ac:dyDescent="0.4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</row>
    <row r="538" spans="1:35" ht="15.75" customHeight="1" x14ac:dyDescent="0.4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</row>
    <row r="539" spans="1:35" ht="15.75" customHeight="1" x14ac:dyDescent="0.4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</row>
    <row r="540" spans="1:35" ht="15.75" customHeight="1" x14ac:dyDescent="0.4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</row>
    <row r="541" spans="1:35" ht="15.75" customHeight="1" x14ac:dyDescent="0.4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</row>
    <row r="542" spans="1:35" ht="15.75" customHeight="1" x14ac:dyDescent="0.4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</row>
    <row r="543" spans="1:35" ht="15.75" customHeight="1" x14ac:dyDescent="0.4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</row>
    <row r="544" spans="1:35" ht="15.75" customHeight="1" x14ac:dyDescent="0.4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</row>
    <row r="545" spans="1:35" ht="15.75" customHeight="1" x14ac:dyDescent="0.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</row>
    <row r="546" spans="1:35" ht="15.75" customHeight="1" x14ac:dyDescent="0.4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</row>
    <row r="547" spans="1:35" ht="15.75" customHeight="1" x14ac:dyDescent="0.4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</row>
    <row r="548" spans="1:35" ht="15.75" customHeight="1" x14ac:dyDescent="0.4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</row>
    <row r="549" spans="1:35" ht="15.75" customHeight="1" x14ac:dyDescent="0.4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</row>
    <row r="550" spans="1:35" ht="15.75" customHeight="1" x14ac:dyDescent="0.4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</row>
    <row r="551" spans="1:35" ht="15.75" customHeight="1" x14ac:dyDescent="0.4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</row>
    <row r="552" spans="1:35" ht="15.75" customHeight="1" x14ac:dyDescent="0.4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</row>
    <row r="553" spans="1:35" ht="15.75" customHeight="1" x14ac:dyDescent="0.4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</row>
    <row r="554" spans="1:35" ht="15.75" customHeight="1" x14ac:dyDescent="0.4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</row>
    <row r="555" spans="1:35" ht="15.75" customHeight="1" x14ac:dyDescent="0.4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</row>
    <row r="556" spans="1:35" ht="15.75" customHeight="1" x14ac:dyDescent="0.4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</row>
    <row r="557" spans="1:35" ht="15.75" customHeight="1" x14ac:dyDescent="0.4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</row>
    <row r="558" spans="1:35" ht="15.75" customHeight="1" x14ac:dyDescent="0.4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</row>
    <row r="559" spans="1:35" ht="15.75" customHeight="1" x14ac:dyDescent="0.4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</row>
    <row r="560" spans="1:35" ht="15.75" customHeight="1" x14ac:dyDescent="0.4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</row>
    <row r="561" spans="1:35" ht="15.75" customHeight="1" x14ac:dyDescent="0.4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</row>
    <row r="562" spans="1:35" ht="15.75" customHeight="1" x14ac:dyDescent="0.4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</row>
    <row r="563" spans="1:35" ht="15.75" customHeight="1" x14ac:dyDescent="0.4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</row>
    <row r="564" spans="1:35" ht="15.75" customHeight="1" x14ac:dyDescent="0.4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</row>
    <row r="565" spans="1:35" ht="15.75" customHeight="1" x14ac:dyDescent="0.4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</row>
    <row r="566" spans="1:35" ht="15.75" customHeight="1" x14ac:dyDescent="0.4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</row>
    <row r="567" spans="1:35" ht="15.75" customHeight="1" x14ac:dyDescent="0.4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</row>
    <row r="568" spans="1:35" ht="15.75" customHeight="1" x14ac:dyDescent="0.4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</row>
    <row r="569" spans="1:35" ht="15.75" customHeight="1" x14ac:dyDescent="0.4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</row>
    <row r="570" spans="1:35" ht="15.75" customHeight="1" x14ac:dyDescent="0.4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</row>
    <row r="571" spans="1:35" ht="15.75" customHeight="1" x14ac:dyDescent="0.4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</row>
    <row r="572" spans="1:35" ht="15.75" customHeight="1" x14ac:dyDescent="0.4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</row>
    <row r="573" spans="1:35" ht="15.75" customHeight="1" x14ac:dyDescent="0.4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</row>
    <row r="574" spans="1:35" ht="15.75" customHeight="1" x14ac:dyDescent="0.4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</row>
    <row r="575" spans="1:35" ht="15.75" customHeight="1" x14ac:dyDescent="0.4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</row>
    <row r="576" spans="1:35" ht="15.75" customHeight="1" x14ac:dyDescent="0.4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</row>
    <row r="577" spans="1:35" ht="15.75" customHeight="1" x14ac:dyDescent="0.4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</row>
    <row r="578" spans="1:35" ht="15.75" customHeight="1" x14ac:dyDescent="0.4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</row>
    <row r="579" spans="1:35" ht="15.75" customHeight="1" x14ac:dyDescent="0.4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</row>
    <row r="580" spans="1:35" ht="15.75" customHeight="1" x14ac:dyDescent="0.4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</row>
    <row r="581" spans="1:35" ht="15.75" customHeight="1" x14ac:dyDescent="0.4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</row>
    <row r="582" spans="1:35" ht="15.75" customHeight="1" x14ac:dyDescent="0.4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</row>
    <row r="583" spans="1:35" ht="15.75" customHeight="1" x14ac:dyDescent="0.4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</row>
    <row r="584" spans="1:35" ht="15.75" customHeight="1" x14ac:dyDescent="0.4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</row>
    <row r="585" spans="1:35" ht="15.75" customHeight="1" x14ac:dyDescent="0.4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</row>
    <row r="586" spans="1:35" ht="15.75" customHeight="1" x14ac:dyDescent="0.4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</row>
    <row r="587" spans="1:35" ht="15.75" customHeight="1" x14ac:dyDescent="0.4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</row>
    <row r="588" spans="1:35" ht="15.75" customHeight="1" x14ac:dyDescent="0.4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</row>
    <row r="589" spans="1:35" ht="15.75" customHeight="1" x14ac:dyDescent="0.4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</row>
    <row r="590" spans="1:35" ht="15.75" customHeight="1" x14ac:dyDescent="0.4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</row>
    <row r="591" spans="1:35" ht="15.75" customHeight="1" x14ac:dyDescent="0.4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</row>
    <row r="592" spans="1:35" ht="15.75" customHeight="1" x14ac:dyDescent="0.4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</row>
    <row r="593" spans="1:35" ht="15.75" customHeight="1" x14ac:dyDescent="0.4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</row>
    <row r="594" spans="1:35" ht="15.75" customHeight="1" x14ac:dyDescent="0.4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</row>
    <row r="595" spans="1:35" ht="15.75" customHeight="1" x14ac:dyDescent="0.4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</row>
    <row r="596" spans="1:35" ht="15.75" customHeight="1" x14ac:dyDescent="0.4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</row>
    <row r="597" spans="1:35" ht="15.75" customHeight="1" x14ac:dyDescent="0.4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</row>
    <row r="598" spans="1:35" ht="15.75" customHeight="1" x14ac:dyDescent="0.4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</row>
    <row r="599" spans="1:35" ht="15.75" customHeight="1" x14ac:dyDescent="0.4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</row>
    <row r="600" spans="1:35" ht="15.75" customHeight="1" x14ac:dyDescent="0.4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</row>
    <row r="601" spans="1:35" ht="15.75" customHeight="1" x14ac:dyDescent="0.4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</row>
    <row r="602" spans="1:35" ht="15.75" customHeight="1" x14ac:dyDescent="0.4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</row>
    <row r="603" spans="1:35" ht="15.75" customHeight="1" x14ac:dyDescent="0.4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</row>
    <row r="604" spans="1:35" ht="15.75" customHeight="1" x14ac:dyDescent="0.4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</row>
    <row r="605" spans="1:35" ht="15.75" customHeight="1" x14ac:dyDescent="0.4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</row>
    <row r="606" spans="1:35" ht="15.75" customHeight="1" x14ac:dyDescent="0.4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</row>
    <row r="607" spans="1:35" ht="15.75" customHeight="1" x14ac:dyDescent="0.4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</row>
    <row r="608" spans="1:35" ht="15.75" customHeight="1" x14ac:dyDescent="0.4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</row>
    <row r="609" spans="1:35" ht="15.75" customHeight="1" x14ac:dyDescent="0.4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</row>
    <row r="610" spans="1:35" ht="15.75" customHeight="1" x14ac:dyDescent="0.4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</row>
    <row r="611" spans="1:35" ht="15.75" customHeight="1" x14ac:dyDescent="0.4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</row>
    <row r="612" spans="1:35" ht="15.75" customHeight="1" x14ac:dyDescent="0.4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</row>
    <row r="613" spans="1:35" ht="15.75" customHeight="1" x14ac:dyDescent="0.4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</row>
    <row r="614" spans="1:35" ht="15.75" customHeight="1" x14ac:dyDescent="0.4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</row>
    <row r="615" spans="1:35" ht="15.75" customHeight="1" x14ac:dyDescent="0.4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</row>
    <row r="616" spans="1:35" ht="15.75" customHeight="1" x14ac:dyDescent="0.4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</row>
    <row r="617" spans="1:35" ht="15.75" customHeight="1" x14ac:dyDescent="0.4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</row>
    <row r="618" spans="1:35" ht="15.75" customHeight="1" x14ac:dyDescent="0.4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</row>
    <row r="619" spans="1:35" ht="15.75" customHeight="1" x14ac:dyDescent="0.4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</row>
    <row r="620" spans="1:35" ht="15.75" customHeight="1" x14ac:dyDescent="0.4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</row>
    <row r="621" spans="1:35" ht="15.75" customHeight="1" x14ac:dyDescent="0.4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</row>
    <row r="622" spans="1:35" ht="15.75" customHeight="1" x14ac:dyDescent="0.4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</row>
    <row r="623" spans="1:35" ht="15.75" customHeight="1" x14ac:dyDescent="0.4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</row>
    <row r="624" spans="1:35" ht="15.75" customHeight="1" x14ac:dyDescent="0.4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</row>
    <row r="625" spans="1:35" ht="15.75" customHeight="1" x14ac:dyDescent="0.4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</row>
    <row r="626" spans="1:35" ht="15.75" customHeight="1" x14ac:dyDescent="0.4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</row>
    <row r="627" spans="1:35" ht="15.75" customHeight="1" x14ac:dyDescent="0.4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</row>
    <row r="628" spans="1:35" ht="15.75" customHeight="1" x14ac:dyDescent="0.4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</row>
    <row r="629" spans="1:35" ht="15.75" customHeight="1" x14ac:dyDescent="0.4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</row>
    <row r="630" spans="1:35" ht="15.75" customHeight="1" x14ac:dyDescent="0.4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</row>
    <row r="631" spans="1:35" ht="15.75" customHeight="1" x14ac:dyDescent="0.4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</row>
    <row r="632" spans="1:35" ht="15.75" customHeight="1" x14ac:dyDescent="0.4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</row>
    <row r="633" spans="1:35" ht="15.75" customHeight="1" x14ac:dyDescent="0.4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</row>
    <row r="634" spans="1:35" ht="15.75" customHeight="1" x14ac:dyDescent="0.4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</row>
    <row r="635" spans="1:35" ht="15.75" customHeight="1" x14ac:dyDescent="0.4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</row>
    <row r="636" spans="1:35" ht="15.75" customHeight="1" x14ac:dyDescent="0.4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</row>
    <row r="637" spans="1:35" ht="15.75" customHeight="1" x14ac:dyDescent="0.4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</row>
    <row r="638" spans="1:35" ht="15.75" customHeight="1" x14ac:dyDescent="0.4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</row>
    <row r="639" spans="1:35" ht="15.75" customHeight="1" x14ac:dyDescent="0.4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</row>
    <row r="640" spans="1:35" ht="15.75" customHeight="1" x14ac:dyDescent="0.4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</row>
    <row r="641" spans="1:35" ht="15.75" customHeight="1" x14ac:dyDescent="0.4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</row>
    <row r="642" spans="1:35" ht="15.75" customHeight="1" x14ac:dyDescent="0.4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</row>
    <row r="643" spans="1:35" ht="15.75" customHeight="1" x14ac:dyDescent="0.4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</row>
    <row r="644" spans="1:35" ht="15.75" customHeight="1" x14ac:dyDescent="0.4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</row>
    <row r="645" spans="1:35" ht="15.75" customHeight="1" x14ac:dyDescent="0.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</row>
    <row r="646" spans="1:35" ht="15.75" customHeight="1" x14ac:dyDescent="0.4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</row>
    <row r="647" spans="1:35" ht="15.75" customHeight="1" x14ac:dyDescent="0.4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</row>
    <row r="648" spans="1:35" ht="15.75" customHeight="1" x14ac:dyDescent="0.4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</row>
    <row r="649" spans="1:35" ht="15.75" customHeight="1" x14ac:dyDescent="0.4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</row>
    <row r="650" spans="1:35" ht="15.75" customHeight="1" x14ac:dyDescent="0.4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</row>
    <row r="651" spans="1:35" ht="15.75" customHeight="1" x14ac:dyDescent="0.4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</row>
    <row r="652" spans="1:35" ht="15.75" customHeight="1" x14ac:dyDescent="0.4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</row>
    <row r="653" spans="1:35" ht="15.75" customHeight="1" x14ac:dyDescent="0.4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</row>
    <row r="654" spans="1:35" ht="15.75" customHeight="1" x14ac:dyDescent="0.4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</row>
    <row r="655" spans="1:35" ht="15.75" customHeight="1" x14ac:dyDescent="0.4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</row>
    <row r="656" spans="1:35" ht="15.75" customHeight="1" x14ac:dyDescent="0.4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</row>
    <row r="657" spans="1:35" ht="15.75" customHeight="1" x14ac:dyDescent="0.4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</row>
    <row r="658" spans="1:35" ht="15.75" customHeight="1" x14ac:dyDescent="0.4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</row>
    <row r="659" spans="1:35" ht="15.75" customHeight="1" x14ac:dyDescent="0.4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</row>
    <row r="660" spans="1:35" ht="15.75" customHeight="1" x14ac:dyDescent="0.4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</row>
    <row r="661" spans="1:35" ht="15.75" customHeight="1" x14ac:dyDescent="0.4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</row>
    <row r="662" spans="1:35" ht="15.75" customHeight="1" x14ac:dyDescent="0.4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</row>
    <row r="663" spans="1:35" ht="15.75" customHeight="1" x14ac:dyDescent="0.4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</row>
    <row r="664" spans="1:35" ht="15.75" customHeight="1" x14ac:dyDescent="0.4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</row>
    <row r="665" spans="1:35" ht="15.75" customHeight="1" x14ac:dyDescent="0.4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</row>
    <row r="666" spans="1:35" ht="15.75" customHeight="1" x14ac:dyDescent="0.4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</row>
    <row r="667" spans="1:35" ht="15.75" customHeight="1" x14ac:dyDescent="0.4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</row>
    <row r="668" spans="1:35" ht="15.75" customHeight="1" x14ac:dyDescent="0.4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</row>
    <row r="669" spans="1:35" ht="15.75" customHeight="1" x14ac:dyDescent="0.4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</row>
    <row r="670" spans="1:35" ht="15.75" customHeight="1" x14ac:dyDescent="0.4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</row>
    <row r="671" spans="1:35" ht="15.75" customHeight="1" x14ac:dyDescent="0.4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</row>
    <row r="672" spans="1:35" ht="15.75" customHeight="1" x14ac:dyDescent="0.4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</row>
    <row r="673" spans="1:35" ht="15.75" customHeight="1" x14ac:dyDescent="0.4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</row>
    <row r="674" spans="1:35" ht="15.75" customHeight="1" x14ac:dyDescent="0.4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</row>
    <row r="675" spans="1:35" ht="15.75" customHeight="1" x14ac:dyDescent="0.4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</row>
    <row r="676" spans="1:35" ht="15.75" customHeight="1" x14ac:dyDescent="0.4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</row>
    <row r="677" spans="1:35" ht="15.75" customHeight="1" x14ac:dyDescent="0.4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</row>
    <row r="678" spans="1:35" ht="15.75" customHeight="1" x14ac:dyDescent="0.4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</row>
    <row r="679" spans="1:35" ht="15.75" customHeight="1" x14ac:dyDescent="0.4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</row>
    <row r="680" spans="1:35" ht="15.75" customHeight="1" x14ac:dyDescent="0.4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</row>
    <row r="681" spans="1:35" ht="15.75" customHeight="1" x14ac:dyDescent="0.4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</row>
    <row r="682" spans="1:35" ht="15.75" customHeight="1" x14ac:dyDescent="0.4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</row>
    <row r="683" spans="1:35" ht="15.75" customHeight="1" x14ac:dyDescent="0.4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</row>
    <row r="684" spans="1:35" ht="15.75" customHeight="1" x14ac:dyDescent="0.4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</row>
    <row r="685" spans="1:35" ht="15.75" customHeight="1" x14ac:dyDescent="0.4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</row>
    <row r="686" spans="1:35" ht="15.75" customHeight="1" x14ac:dyDescent="0.4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</row>
    <row r="687" spans="1:35" ht="15.75" customHeight="1" x14ac:dyDescent="0.4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</row>
    <row r="688" spans="1:35" ht="15.75" customHeight="1" x14ac:dyDescent="0.4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</row>
    <row r="689" spans="1:35" ht="15.75" customHeight="1" x14ac:dyDescent="0.4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</row>
    <row r="690" spans="1:35" ht="15.75" customHeight="1" x14ac:dyDescent="0.4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</row>
    <row r="691" spans="1:35" ht="15.75" customHeight="1" x14ac:dyDescent="0.4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</row>
    <row r="692" spans="1:35" ht="15.75" customHeight="1" x14ac:dyDescent="0.4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</row>
    <row r="693" spans="1:35" ht="15.75" customHeight="1" x14ac:dyDescent="0.4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</row>
    <row r="694" spans="1:35" ht="15.75" customHeight="1" x14ac:dyDescent="0.4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</row>
    <row r="695" spans="1:35" ht="15.75" customHeight="1" x14ac:dyDescent="0.4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</row>
    <row r="696" spans="1:35" ht="15.75" customHeight="1" x14ac:dyDescent="0.4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</row>
    <row r="697" spans="1:35" ht="15.75" customHeight="1" x14ac:dyDescent="0.4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</row>
    <row r="698" spans="1:35" ht="15.75" customHeight="1" x14ac:dyDescent="0.4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</row>
    <row r="699" spans="1:35" ht="15.75" customHeight="1" x14ac:dyDescent="0.4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</row>
    <row r="700" spans="1:35" ht="15.75" customHeight="1" x14ac:dyDescent="0.4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</row>
    <row r="701" spans="1:35" ht="15.75" customHeight="1" x14ac:dyDescent="0.4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</row>
    <row r="702" spans="1:35" ht="15.75" customHeight="1" x14ac:dyDescent="0.4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</row>
    <row r="703" spans="1:35" ht="15.75" customHeight="1" x14ac:dyDescent="0.4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</row>
    <row r="704" spans="1:35" ht="15.75" customHeight="1" x14ac:dyDescent="0.4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</row>
    <row r="705" spans="1:35" ht="15.75" customHeight="1" x14ac:dyDescent="0.4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</row>
    <row r="706" spans="1:35" ht="15.75" customHeight="1" x14ac:dyDescent="0.4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</row>
    <row r="707" spans="1:35" ht="15.75" customHeight="1" x14ac:dyDescent="0.4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</row>
    <row r="708" spans="1:35" ht="15.75" customHeight="1" x14ac:dyDescent="0.4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</row>
    <row r="709" spans="1:35" ht="15.75" customHeight="1" x14ac:dyDescent="0.4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</row>
    <row r="710" spans="1:35" ht="15.75" customHeight="1" x14ac:dyDescent="0.4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</row>
    <row r="711" spans="1:35" ht="15.75" customHeight="1" x14ac:dyDescent="0.4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</row>
    <row r="712" spans="1:35" ht="15.75" customHeight="1" x14ac:dyDescent="0.4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</row>
    <row r="713" spans="1:35" ht="15.75" customHeight="1" x14ac:dyDescent="0.4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</row>
    <row r="714" spans="1:35" ht="15.75" customHeight="1" x14ac:dyDescent="0.4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</row>
    <row r="715" spans="1:35" ht="15.75" customHeight="1" x14ac:dyDescent="0.4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</row>
    <row r="716" spans="1:35" ht="15.75" customHeight="1" x14ac:dyDescent="0.4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</row>
    <row r="717" spans="1:35" ht="15.75" customHeight="1" x14ac:dyDescent="0.4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</row>
    <row r="718" spans="1:35" ht="15.75" customHeight="1" x14ac:dyDescent="0.4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</row>
    <row r="719" spans="1:35" ht="15.75" customHeight="1" x14ac:dyDescent="0.4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</row>
    <row r="720" spans="1:35" ht="15.75" customHeight="1" x14ac:dyDescent="0.4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</row>
    <row r="721" spans="1:35" ht="15.75" customHeight="1" x14ac:dyDescent="0.4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</row>
    <row r="722" spans="1:35" ht="15.75" customHeight="1" x14ac:dyDescent="0.4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</row>
    <row r="723" spans="1:35" ht="15.75" customHeight="1" x14ac:dyDescent="0.4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</row>
    <row r="724" spans="1:35" ht="15.75" customHeight="1" x14ac:dyDescent="0.4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</row>
    <row r="725" spans="1:35" ht="15.75" customHeight="1" x14ac:dyDescent="0.4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</row>
    <row r="726" spans="1:35" ht="15.75" customHeight="1" x14ac:dyDescent="0.4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</row>
    <row r="727" spans="1:35" ht="15.75" customHeight="1" x14ac:dyDescent="0.4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</row>
    <row r="728" spans="1:35" ht="15.75" customHeight="1" x14ac:dyDescent="0.4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</row>
    <row r="729" spans="1:35" ht="15.75" customHeight="1" x14ac:dyDescent="0.4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</row>
    <row r="730" spans="1:35" ht="15.75" customHeight="1" x14ac:dyDescent="0.4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</row>
    <row r="731" spans="1:35" ht="15.75" customHeight="1" x14ac:dyDescent="0.4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</row>
    <row r="732" spans="1:35" ht="15.75" customHeight="1" x14ac:dyDescent="0.4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</row>
    <row r="733" spans="1:35" ht="15.75" customHeight="1" x14ac:dyDescent="0.4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</row>
    <row r="734" spans="1:35" ht="15.75" customHeight="1" x14ac:dyDescent="0.4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</row>
    <row r="735" spans="1:35" ht="15.75" customHeight="1" x14ac:dyDescent="0.4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</row>
    <row r="736" spans="1:35" ht="15.75" customHeight="1" x14ac:dyDescent="0.4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</row>
    <row r="737" spans="1:35" ht="15.75" customHeight="1" x14ac:dyDescent="0.4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</row>
    <row r="738" spans="1:35" ht="15.75" customHeight="1" x14ac:dyDescent="0.4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</row>
    <row r="739" spans="1:35" ht="15.75" customHeight="1" x14ac:dyDescent="0.4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</row>
    <row r="740" spans="1:35" ht="15.75" customHeight="1" x14ac:dyDescent="0.4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</row>
    <row r="741" spans="1:35" ht="15.75" customHeight="1" x14ac:dyDescent="0.4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</row>
    <row r="742" spans="1:35" ht="15.75" customHeight="1" x14ac:dyDescent="0.4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</row>
    <row r="743" spans="1:35" ht="15.75" customHeight="1" x14ac:dyDescent="0.4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</row>
    <row r="744" spans="1:35" ht="15.75" customHeight="1" x14ac:dyDescent="0.4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</row>
    <row r="745" spans="1:35" ht="15.75" customHeight="1" x14ac:dyDescent="0.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</row>
    <row r="746" spans="1:35" ht="15.75" customHeight="1" x14ac:dyDescent="0.4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</row>
    <row r="747" spans="1:35" ht="15.75" customHeight="1" x14ac:dyDescent="0.4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</row>
    <row r="748" spans="1:35" ht="15.75" customHeight="1" x14ac:dyDescent="0.4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</row>
    <row r="749" spans="1:35" ht="15.75" customHeight="1" x14ac:dyDescent="0.4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</row>
    <row r="750" spans="1:35" ht="15.75" customHeight="1" x14ac:dyDescent="0.4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</row>
    <row r="751" spans="1:35" ht="15.75" customHeight="1" x14ac:dyDescent="0.4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</row>
    <row r="752" spans="1:35" ht="15.75" customHeight="1" x14ac:dyDescent="0.4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</row>
    <row r="753" spans="1:35" ht="15.75" customHeight="1" x14ac:dyDescent="0.4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</row>
    <row r="754" spans="1:35" ht="15.75" customHeight="1" x14ac:dyDescent="0.4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</row>
    <row r="755" spans="1:35" ht="15.75" customHeight="1" x14ac:dyDescent="0.4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</row>
    <row r="756" spans="1:35" ht="15.75" customHeight="1" x14ac:dyDescent="0.4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</row>
    <row r="757" spans="1:35" ht="15.75" customHeight="1" x14ac:dyDescent="0.4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</row>
    <row r="758" spans="1:35" ht="15.75" customHeight="1" x14ac:dyDescent="0.4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</row>
    <row r="759" spans="1:35" ht="15.75" customHeight="1" x14ac:dyDescent="0.4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</row>
    <row r="760" spans="1:35" ht="15.75" customHeight="1" x14ac:dyDescent="0.4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</row>
    <row r="761" spans="1:35" ht="15.75" customHeight="1" x14ac:dyDescent="0.4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</row>
    <row r="762" spans="1:35" ht="15.75" customHeight="1" x14ac:dyDescent="0.4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</row>
    <row r="763" spans="1:35" ht="15.75" customHeight="1" x14ac:dyDescent="0.4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</row>
    <row r="764" spans="1:35" ht="15.75" customHeight="1" x14ac:dyDescent="0.4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</row>
    <row r="765" spans="1:35" ht="15.75" customHeight="1" x14ac:dyDescent="0.4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</row>
    <row r="766" spans="1:35" ht="15.75" customHeight="1" x14ac:dyDescent="0.4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</row>
    <row r="767" spans="1:35" ht="15.75" customHeight="1" x14ac:dyDescent="0.4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</row>
    <row r="768" spans="1:35" ht="15.75" customHeight="1" x14ac:dyDescent="0.4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</row>
    <row r="769" spans="1:35" ht="15.75" customHeight="1" x14ac:dyDescent="0.4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</row>
    <row r="770" spans="1:35" ht="15.75" customHeight="1" x14ac:dyDescent="0.4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</row>
    <row r="771" spans="1:35" ht="15.75" customHeight="1" x14ac:dyDescent="0.4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</row>
    <row r="772" spans="1:35" ht="15.75" customHeight="1" x14ac:dyDescent="0.4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</row>
    <row r="773" spans="1:35" ht="15.75" customHeight="1" x14ac:dyDescent="0.4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</row>
    <row r="774" spans="1:35" ht="15.75" customHeight="1" x14ac:dyDescent="0.4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</row>
    <row r="775" spans="1:35" ht="15.75" customHeight="1" x14ac:dyDescent="0.4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</row>
    <row r="776" spans="1:35" ht="15.75" customHeight="1" x14ac:dyDescent="0.4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</row>
    <row r="777" spans="1:35" ht="15.75" customHeight="1" x14ac:dyDescent="0.4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</row>
    <row r="778" spans="1:35" ht="15.75" customHeight="1" x14ac:dyDescent="0.4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</row>
    <row r="779" spans="1:35" ht="15.75" customHeight="1" x14ac:dyDescent="0.4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</row>
    <row r="780" spans="1:35" ht="15.75" customHeight="1" x14ac:dyDescent="0.4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</row>
    <row r="781" spans="1:35" ht="15.75" customHeight="1" x14ac:dyDescent="0.4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</row>
    <row r="782" spans="1:35" ht="15.75" customHeight="1" x14ac:dyDescent="0.4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</row>
    <row r="783" spans="1:35" ht="15.75" customHeight="1" x14ac:dyDescent="0.4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</row>
    <row r="784" spans="1:35" ht="15.75" customHeight="1" x14ac:dyDescent="0.4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</row>
    <row r="785" spans="1:35" ht="15.75" customHeight="1" x14ac:dyDescent="0.4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</row>
    <row r="786" spans="1:35" ht="15.75" customHeight="1" x14ac:dyDescent="0.4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</row>
    <row r="787" spans="1:35" ht="15.75" customHeight="1" x14ac:dyDescent="0.4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</row>
    <row r="788" spans="1:35" ht="15.75" customHeight="1" x14ac:dyDescent="0.4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</row>
    <row r="789" spans="1:35" ht="15.75" customHeight="1" x14ac:dyDescent="0.4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</row>
    <row r="790" spans="1:35" ht="15.75" customHeight="1" x14ac:dyDescent="0.4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</row>
    <row r="791" spans="1:35" ht="15.75" customHeight="1" x14ac:dyDescent="0.4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</row>
    <row r="792" spans="1:35" ht="15.75" customHeight="1" x14ac:dyDescent="0.4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</row>
    <row r="793" spans="1:35" ht="15.75" customHeight="1" x14ac:dyDescent="0.4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</row>
    <row r="794" spans="1:35" ht="15.75" customHeight="1" x14ac:dyDescent="0.4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</row>
    <row r="795" spans="1:35" ht="15.75" customHeight="1" x14ac:dyDescent="0.4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</row>
    <row r="796" spans="1:35" ht="15.75" customHeight="1" x14ac:dyDescent="0.4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</row>
    <row r="797" spans="1:35" ht="15.75" customHeight="1" x14ac:dyDescent="0.4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</row>
    <row r="798" spans="1:35" ht="15.75" customHeight="1" x14ac:dyDescent="0.4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</row>
    <row r="799" spans="1:35" ht="15.75" customHeight="1" x14ac:dyDescent="0.4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</row>
    <row r="800" spans="1:35" ht="15.75" customHeight="1" x14ac:dyDescent="0.4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</row>
    <row r="801" spans="1:35" ht="15.75" customHeight="1" x14ac:dyDescent="0.4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</row>
    <row r="802" spans="1:35" ht="15.75" customHeight="1" x14ac:dyDescent="0.4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</row>
    <row r="803" spans="1:35" ht="15.75" customHeight="1" x14ac:dyDescent="0.4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</row>
    <row r="804" spans="1:35" ht="15.75" customHeight="1" x14ac:dyDescent="0.4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</row>
    <row r="805" spans="1:35" ht="15.75" customHeight="1" x14ac:dyDescent="0.4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</row>
    <row r="806" spans="1:35" ht="15.75" customHeight="1" x14ac:dyDescent="0.4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</row>
    <row r="807" spans="1:35" ht="15.75" customHeight="1" x14ac:dyDescent="0.4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</row>
    <row r="808" spans="1:35" ht="15.75" customHeight="1" x14ac:dyDescent="0.4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</row>
    <row r="809" spans="1:35" ht="15.75" customHeight="1" x14ac:dyDescent="0.4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</row>
    <row r="810" spans="1:35" ht="15.75" customHeight="1" x14ac:dyDescent="0.4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</row>
    <row r="811" spans="1:35" ht="15.75" customHeight="1" x14ac:dyDescent="0.4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</row>
    <row r="812" spans="1:35" ht="15.75" customHeight="1" x14ac:dyDescent="0.4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</row>
    <row r="813" spans="1:35" ht="15.75" customHeight="1" x14ac:dyDescent="0.4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</row>
    <row r="814" spans="1:35" ht="15.75" customHeight="1" x14ac:dyDescent="0.4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</row>
    <row r="815" spans="1:35" ht="15.75" customHeight="1" x14ac:dyDescent="0.4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</row>
    <row r="816" spans="1:35" ht="15.75" customHeight="1" x14ac:dyDescent="0.4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</row>
    <row r="817" spans="1:35" ht="15.75" customHeight="1" x14ac:dyDescent="0.4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</row>
    <row r="818" spans="1:35" ht="15.75" customHeight="1" x14ac:dyDescent="0.4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</row>
    <row r="819" spans="1:35" ht="15.75" customHeight="1" x14ac:dyDescent="0.4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</row>
    <row r="820" spans="1:35" ht="15.75" customHeight="1" x14ac:dyDescent="0.4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</row>
    <row r="821" spans="1:35" ht="15.75" customHeight="1" x14ac:dyDescent="0.4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</row>
    <row r="822" spans="1:35" ht="15.75" customHeight="1" x14ac:dyDescent="0.4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</row>
    <row r="823" spans="1:35" ht="15.75" customHeight="1" x14ac:dyDescent="0.4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</row>
    <row r="824" spans="1:35" ht="15.75" customHeight="1" x14ac:dyDescent="0.4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</row>
    <row r="825" spans="1:35" ht="15.75" customHeight="1" x14ac:dyDescent="0.4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</row>
    <row r="826" spans="1:35" ht="15.75" customHeight="1" x14ac:dyDescent="0.4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</row>
    <row r="827" spans="1:35" ht="15.75" customHeight="1" x14ac:dyDescent="0.4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</row>
    <row r="828" spans="1:35" ht="15.75" customHeight="1" x14ac:dyDescent="0.4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</row>
    <row r="829" spans="1:35" ht="15.75" customHeight="1" x14ac:dyDescent="0.4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</row>
    <row r="830" spans="1:35" ht="15.75" customHeight="1" x14ac:dyDescent="0.4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</row>
    <row r="831" spans="1:35" ht="15.75" customHeight="1" x14ac:dyDescent="0.4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</row>
    <row r="832" spans="1:35" ht="15.75" customHeight="1" x14ac:dyDescent="0.4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</row>
    <row r="833" spans="1:35" ht="15.75" customHeight="1" x14ac:dyDescent="0.4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</row>
    <row r="834" spans="1:35" ht="15.75" customHeight="1" x14ac:dyDescent="0.4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</row>
    <row r="835" spans="1:35" ht="15.75" customHeight="1" x14ac:dyDescent="0.4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</row>
    <row r="836" spans="1:35" ht="15.75" customHeight="1" x14ac:dyDescent="0.4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</row>
    <row r="837" spans="1:35" ht="15.75" customHeight="1" x14ac:dyDescent="0.4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</row>
    <row r="838" spans="1:35" ht="15.75" customHeight="1" x14ac:dyDescent="0.4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</row>
    <row r="839" spans="1:35" ht="15.75" customHeight="1" x14ac:dyDescent="0.4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</row>
    <row r="840" spans="1:35" ht="15.75" customHeight="1" x14ac:dyDescent="0.4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</row>
    <row r="841" spans="1:35" ht="15.75" customHeight="1" x14ac:dyDescent="0.4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</row>
    <row r="842" spans="1:35" ht="15.75" customHeight="1" x14ac:dyDescent="0.4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</row>
    <row r="843" spans="1:35" ht="15.75" customHeight="1" x14ac:dyDescent="0.4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</row>
    <row r="844" spans="1:35" ht="15.75" customHeight="1" x14ac:dyDescent="0.4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</row>
    <row r="845" spans="1:35" ht="15.75" customHeight="1" x14ac:dyDescent="0.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</row>
    <row r="846" spans="1:35" ht="15.75" customHeight="1" x14ac:dyDescent="0.4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</row>
    <row r="847" spans="1:35" ht="15.75" customHeight="1" x14ac:dyDescent="0.4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</row>
    <row r="848" spans="1:35" ht="15.75" customHeight="1" x14ac:dyDescent="0.4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</row>
    <row r="849" spans="1:35" ht="15.75" customHeight="1" x14ac:dyDescent="0.4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</row>
    <row r="850" spans="1:35" ht="15.75" customHeight="1" x14ac:dyDescent="0.4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</row>
    <row r="851" spans="1:35" ht="15.75" customHeight="1" x14ac:dyDescent="0.4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</row>
    <row r="852" spans="1:35" ht="15.75" customHeight="1" x14ac:dyDescent="0.4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</row>
    <row r="853" spans="1:35" ht="15.75" customHeight="1" x14ac:dyDescent="0.4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</row>
    <row r="854" spans="1:35" ht="15.75" customHeight="1" x14ac:dyDescent="0.4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</row>
    <row r="855" spans="1:35" ht="15.75" customHeight="1" x14ac:dyDescent="0.4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</row>
    <row r="856" spans="1:35" ht="15.75" customHeight="1" x14ac:dyDescent="0.4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</row>
    <row r="857" spans="1:35" ht="15.75" customHeight="1" x14ac:dyDescent="0.4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</row>
    <row r="858" spans="1:35" ht="15.75" customHeight="1" x14ac:dyDescent="0.4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</row>
    <row r="859" spans="1:35" ht="15.75" customHeight="1" x14ac:dyDescent="0.4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</row>
    <row r="860" spans="1:35" ht="15.75" customHeight="1" x14ac:dyDescent="0.4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</row>
    <row r="861" spans="1:35" ht="15.75" customHeight="1" x14ac:dyDescent="0.4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</row>
    <row r="862" spans="1:35" ht="15.75" customHeight="1" x14ac:dyDescent="0.4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</row>
    <row r="863" spans="1:35" ht="15.75" customHeight="1" x14ac:dyDescent="0.4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</row>
    <row r="864" spans="1:35" ht="15.75" customHeight="1" x14ac:dyDescent="0.4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</row>
    <row r="865" spans="1:35" ht="15.75" customHeight="1" x14ac:dyDescent="0.4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</row>
    <row r="866" spans="1:35" ht="15.75" customHeight="1" x14ac:dyDescent="0.4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</row>
    <row r="867" spans="1:35" ht="15.75" customHeight="1" x14ac:dyDescent="0.4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</row>
    <row r="868" spans="1:35" ht="15.75" customHeight="1" x14ac:dyDescent="0.4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</row>
    <row r="869" spans="1:35" ht="15.75" customHeight="1" x14ac:dyDescent="0.4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</row>
    <row r="870" spans="1:35" ht="15.75" customHeight="1" x14ac:dyDescent="0.4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</row>
    <row r="871" spans="1:35" ht="15.75" customHeight="1" x14ac:dyDescent="0.4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</row>
    <row r="872" spans="1:35" ht="15.75" customHeight="1" x14ac:dyDescent="0.4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</row>
    <row r="873" spans="1:35" ht="15.75" customHeight="1" x14ac:dyDescent="0.4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</row>
    <row r="874" spans="1:35" ht="15.75" customHeight="1" x14ac:dyDescent="0.4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</row>
    <row r="875" spans="1:35" ht="15.75" customHeight="1" x14ac:dyDescent="0.4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</row>
    <row r="876" spans="1:35" ht="15.75" customHeight="1" x14ac:dyDescent="0.4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</row>
    <row r="877" spans="1:35" ht="15.75" customHeight="1" x14ac:dyDescent="0.4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</row>
    <row r="878" spans="1:35" ht="15.75" customHeight="1" x14ac:dyDescent="0.4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</row>
    <row r="879" spans="1:35" ht="15.75" customHeight="1" x14ac:dyDescent="0.4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</row>
    <row r="880" spans="1:35" ht="15.75" customHeight="1" x14ac:dyDescent="0.4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</row>
    <row r="881" spans="1:35" ht="15.75" customHeight="1" x14ac:dyDescent="0.4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</row>
    <row r="882" spans="1:35" ht="15.75" customHeight="1" x14ac:dyDescent="0.4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</row>
    <row r="883" spans="1:35" ht="15.75" customHeight="1" x14ac:dyDescent="0.4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</row>
    <row r="884" spans="1:35" ht="15.75" customHeight="1" x14ac:dyDescent="0.4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</row>
    <row r="885" spans="1:35" ht="15.75" customHeight="1" x14ac:dyDescent="0.4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</row>
    <row r="886" spans="1:35" ht="15.75" customHeight="1" x14ac:dyDescent="0.4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</row>
    <row r="887" spans="1:35" ht="15.75" customHeight="1" x14ac:dyDescent="0.4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</row>
    <row r="888" spans="1:35" ht="15.75" customHeight="1" x14ac:dyDescent="0.4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</row>
    <row r="889" spans="1:35" ht="15.75" customHeight="1" x14ac:dyDescent="0.4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</row>
    <row r="890" spans="1:35" ht="15.75" customHeight="1" x14ac:dyDescent="0.4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</row>
    <row r="891" spans="1:35" ht="15.75" customHeight="1" x14ac:dyDescent="0.4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</row>
    <row r="892" spans="1:35" ht="15.75" customHeight="1" x14ac:dyDescent="0.4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</row>
    <row r="893" spans="1:35" ht="15.75" customHeight="1" x14ac:dyDescent="0.4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</row>
    <row r="894" spans="1:35" ht="15.75" customHeight="1" x14ac:dyDescent="0.4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</row>
    <row r="895" spans="1:35" ht="15.75" customHeight="1" x14ac:dyDescent="0.4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</row>
    <row r="896" spans="1:35" ht="15.75" customHeight="1" x14ac:dyDescent="0.4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</row>
    <row r="897" spans="1:35" ht="15.75" customHeight="1" x14ac:dyDescent="0.4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</row>
    <row r="898" spans="1:35" ht="15.75" customHeight="1" x14ac:dyDescent="0.4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</row>
    <row r="899" spans="1:35" ht="15.75" customHeight="1" x14ac:dyDescent="0.4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</row>
    <row r="900" spans="1:35" ht="15.75" customHeight="1" x14ac:dyDescent="0.4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</row>
    <row r="901" spans="1:35" ht="15.75" customHeight="1" x14ac:dyDescent="0.4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</row>
    <row r="902" spans="1:35" ht="15.75" customHeight="1" x14ac:dyDescent="0.4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</row>
    <row r="903" spans="1:35" ht="15.75" customHeight="1" x14ac:dyDescent="0.4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</row>
    <row r="904" spans="1:35" ht="15.75" customHeight="1" x14ac:dyDescent="0.4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</row>
    <row r="905" spans="1:35" ht="15.75" customHeight="1" x14ac:dyDescent="0.4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</row>
    <row r="906" spans="1:35" ht="15.75" customHeight="1" x14ac:dyDescent="0.4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</row>
    <row r="907" spans="1:35" ht="15.75" customHeight="1" x14ac:dyDescent="0.4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</row>
    <row r="908" spans="1:35" ht="15.75" customHeight="1" x14ac:dyDescent="0.4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</row>
    <row r="909" spans="1:35" ht="15.75" customHeight="1" x14ac:dyDescent="0.4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</row>
    <row r="910" spans="1:35" ht="15.75" customHeight="1" x14ac:dyDescent="0.4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</row>
    <row r="911" spans="1:35" ht="15.75" customHeight="1" x14ac:dyDescent="0.4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</row>
    <row r="912" spans="1:35" ht="15.75" customHeight="1" x14ac:dyDescent="0.4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</row>
    <row r="913" spans="1:35" ht="15.75" customHeight="1" x14ac:dyDescent="0.4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</row>
    <row r="914" spans="1:35" ht="15.75" customHeight="1" x14ac:dyDescent="0.4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</row>
    <row r="915" spans="1:35" ht="15.75" customHeight="1" x14ac:dyDescent="0.4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</row>
    <row r="916" spans="1:35" ht="15.75" customHeight="1" x14ac:dyDescent="0.4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</row>
    <row r="917" spans="1:35" ht="15.75" customHeight="1" x14ac:dyDescent="0.4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</row>
    <row r="918" spans="1:35" ht="15.75" customHeight="1" x14ac:dyDescent="0.4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</row>
    <row r="919" spans="1:35" ht="15.75" customHeight="1" x14ac:dyDescent="0.4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</row>
    <row r="920" spans="1:35" ht="15.75" customHeight="1" x14ac:dyDescent="0.4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</row>
    <row r="921" spans="1:35" ht="15.75" customHeight="1" x14ac:dyDescent="0.4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</row>
    <row r="922" spans="1:35" ht="15.75" customHeight="1" x14ac:dyDescent="0.4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</row>
    <row r="923" spans="1:35" ht="15.75" customHeight="1" x14ac:dyDescent="0.4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</row>
    <row r="924" spans="1:35" ht="15.75" customHeight="1" x14ac:dyDescent="0.4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</row>
    <row r="925" spans="1:35" ht="15.75" customHeight="1" x14ac:dyDescent="0.4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</row>
    <row r="926" spans="1:35" ht="15.75" customHeight="1" x14ac:dyDescent="0.4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</row>
    <row r="927" spans="1:35" ht="15.75" customHeight="1" x14ac:dyDescent="0.4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</row>
    <row r="928" spans="1:35" ht="15.75" customHeight="1" x14ac:dyDescent="0.4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</row>
    <row r="929" spans="1:35" ht="15.75" customHeight="1" x14ac:dyDescent="0.4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</row>
    <row r="930" spans="1:35" ht="15.75" customHeight="1" x14ac:dyDescent="0.4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</row>
    <row r="931" spans="1:35" ht="15.75" customHeight="1" x14ac:dyDescent="0.4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</row>
    <row r="932" spans="1:35" ht="15.75" customHeight="1" x14ac:dyDescent="0.4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</row>
    <row r="933" spans="1:35" ht="15.75" customHeight="1" x14ac:dyDescent="0.4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</row>
    <row r="934" spans="1:35" ht="15.75" customHeight="1" x14ac:dyDescent="0.4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</row>
    <row r="935" spans="1:35" ht="15.75" customHeight="1" x14ac:dyDescent="0.4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</row>
    <row r="936" spans="1:35" ht="15.75" customHeight="1" x14ac:dyDescent="0.4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</row>
    <row r="937" spans="1:35" ht="15.75" customHeight="1" x14ac:dyDescent="0.4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</row>
    <row r="938" spans="1:35" ht="15.75" customHeight="1" x14ac:dyDescent="0.4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</row>
    <row r="939" spans="1:35" ht="15.75" customHeight="1" x14ac:dyDescent="0.4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</row>
    <row r="940" spans="1:35" ht="15.75" customHeight="1" x14ac:dyDescent="0.4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</row>
    <row r="941" spans="1:35" ht="15.75" customHeight="1" x14ac:dyDescent="0.4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</row>
    <row r="942" spans="1:35" ht="15.75" customHeight="1" x14ac:dyDescent="0.4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</row>
    <row r="943" spans="1:35" ht="15.75" customHeight="1" x14ac:dyDescent="0.4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</row>
    <row r="944" spans="1:35" ht="15.75" customHeight="1" x14ac:dyDescent="0.4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</row>
    <row r="945" spans="1:35" ht="15.75" customHeight="1" x14ac:dyDescent="0.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</row>
    <row r="946" spans="1:35" ht="15.75" customHeight="1" x14ac:dyDescent="0.4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</row>
    <row r="947" spans="1:35" ht="15.75" customHeight="1" x14ac:dyDescent="0.4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</row>
    <row r="948" spans="1:35" ht="15.75" customHeight="1" x14ac:dyDescent="0.4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</row>
    <row r="949" spans="1:35" ht="15.75" customHeight="1" x14ac:dyDescent="0.4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</row>
    <row r="950" spans="1:35" ht="15.75" customHeight="1" x14ac:dyDescent="0.4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</row>
    <row r="951" spans="1:35" ht="15.75" customHeight="1" x14ac:dyDescent="0.4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</row>
    <row r="952" spans="1:35" ht="15.75" customHeight="1" x14ac:dyDescent="0.4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</row>
    <row r="953" spans="1:35" ht="15.75" customHeight="1" x14ac:dyDescent="0.4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</row>
    <row r="954" spans="1:35" ht="15.75" customHeight="1" x14ac:dyDescent="0.4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</row>
    <row r="955" spans="1:35" ht="15.75" customHeight="1" x14ac:dyDescent="0.4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</row>
    <row r="956" spans="1:35" ht="15.75" customHeight="1" x14ac:dyDescent="0.4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</row>
    <row r="957" spans="1:35" ht="15.75" customHeight="1" x14ac:dyDescent="0.4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</row>
    <row r="958" spans="1:35" ht="15.75" customHeight="1" x14ac:dyDescent="0.4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</row>
    <row r="959" spans="1:35" ht="15.75" customHeight="1" x14ac:dyDescent="0.4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</row>
    <row r="960" spans="1:35" ht="15.75" customHeight="1" x14ac:dyDescent="0.4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</row>
    <row r="961" spans="1:35" ht="15.75" customHeight="1" x14ac:dyDescent="0.4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</row>
    <row r="962" spans="1:35" ht="15.75" customHeight="1" x14ac:dyDescent="0.4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</row>
    <row r="963" spans="1:35" ht="15.75" customHeight="1" x14ac:dyDescent="0.4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</row>
    <row r="964" spans="1:35" ht="15.75" customHeight="1" x14ac:dyDescent="0.4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</row>
    <row r="965" spans="1:35" ht="15.75" customHeight="1" x14ac:dyDescent="0.4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</row>
    <row r="966" spans="1:35" ht="15.75" customHeight="1" x14ac:dyDescent="0.4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</row>
    <row r="967" spans="1:35" ht="15.75" customHeight="1" x14ac:dyDescent="0.4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</row>
    <row r="968" spans="1:35" ht="15.75" customHeight="1" x14ac:dyDescent="0.4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</row>
    <row r="969" spans="1:35" ht="15.75" customHeight="1" x14ac:dyDescent="0.4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</row>
    <row r="970" spans="1:35" ht="15.75" customHeight="1" x14ac:dyDescent="0.4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</row>
    <row r="971" spans="1:35" ht="15.75" customHeight="1" x14ac:dyDescent="0.4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</row>
    <row r="972" spans="1:35" ht="15.75" customHeight="1" x14ac:dyDescent="0.4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</row>
    <row r="973" spans="1:35" ht="15.75" customHeight="1" x14ac:dyDescent="0.4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</row>
    <row r="974" spans="1:35" ht="15.75" customHeight="1" x14ac:dyDescent="0.4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</row>
    <row r="975" spans="1:35" ht="15.75" customHeight="1" x14ac:dyDescent="0.4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</row>
    <row r="976" spans="1:35" ht="15.75" customHeight="1" x14ac:dyDescent="0.4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</row>
    <row r="977" spans="1:35" ht="15.75" customHeight="1" x14ac:dyDescent="0.4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</row>
    <row r="978" spans="1:35" ht="15.75" customHeight="1" x14ac:dyDescent="0.4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</row>
    <row r="979" spans="1:35" ht="15.75" customHeight="1" x14ac:dyDescent="0.4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</row>
    <row r="980" spans="1:35" ht="15.75" customHeight="1" x14ac:dyDescent="0.4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</row>
    <row r="981" spans="1:35" ht="15.75" customHeight="1" x14ac:dyDescent="0.4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</row>
    <row r="982" spans="1:35" ht="15.75" customHeight="1" x14ac:dyDescent="0.4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</row>
    <row r="983" spans="1:35" ht="15.75" customHeight="1" x14ac:dyDescent="0.4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</row>
    <row r="984" spans="1:35" ht="15.75" customHeight="1" x14ac:dyDescent="0.4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</row>
    <row r="985" spans="1:35" ht="15.75" customHeight="1" x14ac:dyDescent="0.4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</row>
    <row r="986" spans="1:35" ht="15.75" customHeight="1" x14ac:dyDescent="0.4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</row>
    <row r="987" spans="1:35" ht="15.75" customHeight="1" x14ac:dyDescent="0.4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</row>
    <row r="988" spans="1:35" ht="15.75" customHeight="1" x14ac:dyDescent="0.4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</row>
    <row r="989" spans="1:35" ht="15.75" customHeight="1" x14ac:dyDescent="0.4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</row>
    <row r="990" spans="1:35" ht="15.75" customHeight="1" x14ac:dyDescent="0.4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</row>
    <row r="991" spans="1:35" ht="15.75" customHeight="1" x14ac:dyDescent="0.4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</row>
    <row r="992" spans="1:35" ht="15.75" customHeight="1" x14ac:dyDescent="0.4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</row>
    <row r="993" spans="1:35" ht="15.75" customHeight="1" x14ac:dyDescent="0.4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</row>
    <row r="994" spans="1:35" ht="15.75" customHeight="1" x14ac:dyDescent="0.4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</row>
    <row r="995" spans="1:35" ht="15.75" customHeight="1" x14ac:dyDescent="0.4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</row>
    <row r="996" spans="1:35" ht="15.75" customHeight="1" x14ac:dyDescent="0.4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</row>
    <row r="997" spans="1:35" ht="15.75" customHeight="1" x14ac:dyDescent="0.4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</row>
    <row r="998" spans="1:35" ht="15.75" customHeight="1" x14ac:dyDescent="0.4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</row>
    <row r="999" spans="1:35" ht="15.75" customHeight="1" x14ac:dyDescent="0.4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</row>
    <row r="1000" spans="1:35" ht="15.75" customHeight="1" x14ac:dyDescent="0.4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1F497D"/>
  </sheetPr>
  <dimension ref="A1:AI1000"/>
  <sheetViews>
    <sheetView workbookViewId="0"/>
  </sheetViews>
  <sheetFormatPr defaultColWidth="12.625" defaultRowHeight="15" customHeight="1" x14ac:dyDescent="0.35"/>
  <cols>
    <col min="1" max="1" width="21.375" customWidth="1"/>
    <col min="2" max="35" width="8" customWidth="1"/>
  </cols>
  <sheetData>
    <row r="1" spans="1:35" ht="42.75" x14ac:dyDescent="0.45">
      <c r="A1" s="93" t="s">
        <v>648</v>
      </c>
      <c r="B1" s="2">
        <f>Data!I7</f>
        <v>2017</v>
      </c>
      <c r="C1" s="2">
        <f>Data!J7</f>
        <v>2018</v>
      </c>
      <c r="D1" s="2">
        <f>Data!K7</f>
        <v>2019</v>
      </c>
      <c r="E1" s="2">
        <f>Data!L7</f>
        <v>2020</v>
      </c>
      <c r="F1" s="2">
        <f>Data!M7</f>
        <v>2021</v>
      </c>
      <c r="G1" s="2">
        <f>Data!N7</f>
        <v>2022</v>
      </c>
      <c r="H1" s="2">
        <f>Data!O7</f>
        <v>2023</v>
      </c>
      <c r="I1" s="2">
        <f>Data!P7</f>
        <v>2024</v>
      </c>
      <c r="J1" s="2">
        <f>Data!Q7</f>
        <v>2025</v>
      </c>
      <c r="K1" s="2">
        <f>Data!R7</f>
        <v>2026</v>
      </c>
      <c r="L1" s="2">
        <f>Data!S7</f>
        <v>2027</v>
      </c>
      <c r="M1" s="2">
        <f>Data!T7</f>
        <v>2028</v>
      </c>
      <c r="N1" s="2">
        <f>Data!U7</f>
        <v>2029</v>
      </c>
      <c r="O1" s="2">
        <f>Data!V7</f>
        <v>2030</v>
      </c>
      <c r="P1" s="2">
        <f>Data!W7</f>
        <v>2031</v>
      </c>
      <c r="Q1" s="2">
        <f>Data!X7</f>
        <v>2032</v>
      </c>
      <c r="R1" s="2">
        <f>Data!Y7</f>
        <v>2033</v>
      </c>
      <c r="S1" s="2">
        <f>Data!Z7</f>
        <v>2034</v>
      </c>
      <c r="T1" s="2">
        <f>Data!AA7</f>
        <v>2035</v>
      </c>
      <c r="U1" s="2">
        <f>Data!AB7</f>
        <v>2036</v>
      </c>
      <c r="V1" s="2">
        <f>Data!AC7</f>
        <v>2037</v>
      </c>
      <c r="W1" s="2">
        <f>Data!AD7</f>
        <v>2038</v>
      </c>
      <c r="X1" s="2">
        <f>Data!AE7</f>
        <v>2039</v>
      </c>
      <c r="Y1" s="2">
        <f>Data!AF7</f>
        <v>2040</v>
      </c>
      <c r="Z1" s="2">
        <f>Data!AG7</f>
        <v>2041</v>
      </c>
      <c r="AA1" s="2">
        <f>Data!AH7</f>
        <v>2042</v>
      </c>
      <c r="AB1" s="2">
        <f>Data!AI7</f>
        <v>2043</v>
      </c>
      <c r="AC1" s="2">
        <f>Data!AJ7</f>
        <v>2044</v>
      </c>
      <c r="AD1" s="2">
        <f>Data!AK7</f>
        <v>2045</v>
      </c>
      <c r="AE1" s="2">
        <f>Data!AL7</f>
        <v>2046</v>
      </c>
      <c r="AF1" s="2">
        <f>Data!AM7</f>
        <v>2047</v>
      </c>
      <c r="AG1" s="2">
        <f>Data!AN7</f>
        <v>2048</v>
      </c>
      <c r="AH1" s="2">
        <f>Data!AO7</f>
        <v>2049</v>
      </c>
      <c r="AI1" s="2">
        <f>Data!AP7</f>
        <v>2050</v>
      </c>
    </row>
    <row r="2" spans="1:35" ht="14.25" x14ac:dyDescent="0.45">
      <c r="A2" s="2" t="s">
        <v>584</v>
      </c>
      <c r="B2" s="87">
        <f>Data!I50</f>
        <v>0.75792830403758127</v>
      </c>
      <c r="C2" s="87">
        <f>Data!J50</f>
        <v>0.75839054334749212</v>
      </c>
      <c r="D2" s="87">
        <f>Data!K50</f>
        <v>0.75854987260711981</v>
      </c>
      <c r="E2" s="87">
        <f>Data!L50</f>
        <v>0.75876301934822676</v>
      </c>
      <c r="F2" s="87">
        <f>Data!M50</f>
        <v>0.7590472846648616</v>
      </c>
      <c r="G2" s="87">
        <f>Data!N50</f>
        <v>0.75942484429768131</v>
      </c>
      <c r="H2" s="87">
        <f>Data!O50</f>
        <v>0.75992359095466011</v>
      </c>
      <c r="I2" s="87">
        <f>Data!P50</f>
        <v>0.76057769992734436</v>
      </c>
      <c r="J2" s="87">
        <f>Data!Q50</f>
        <v>0.76142752043684814</v>
      </c>
      <c r="K2" s="87">
        <f>Data!R50</f>
        <v>0.76251819232938944</v>
      </c>
      <c r="L2" s="87">
        <f>Data!S50</f>
        <v>0.76389621891201998</v>
      </c>
      <c r="M2" s="87">
        <f>Data!T50</f>
        <v>0.7656032552109473</v>
      </c>
      <c r="N2" s="87">
        <f>Data!U50</f>
        <v>0.76766685896904563</v>
      </c>
      <c r="O2" s="87">
        <f>Data!V50</f>
        <v>0.77008914868092804</v>
      </c>
      <c r="P2" s="87">
        <f>Data!W50</f>
        <v>0.77283614418824997</v>
      </c>
      <c r="Q2" s="87">
        <f>Data!X50</f>
        <v>0.77583222908481331</v>
      </c>
      <c r="R2" s="87">
        <f>Data!Y50</f>
        <v>0.77896415201879066</v>
      </c>
      <c r="S2" s="87">
        <f>Data!Z50</f>
        <v>0.78209607495276801</v>
      </c>
      <c r="T2" s="87">
        <f>Data!AA50</f>
        <v>0.78509215984933134</v>
      </c>
      <c r="U2" s="87">
        <f>Data!AB50</f>
        <v>0.78783915535665328</v>
      </c>
      <c r="V2" s="87">
        <f>Data!AC50</f>
        <v>0.79026144506853568</v>
      </c>
      <c r="W2" s="87">
        <f>Data!AD50</f>
        <v>0.79232504882663402</v>
      </c>
      <c r="X2" s="87">
        <f>Data!AE50</f>
        <v>0.79403208512556134</v>
      </c>
      <c r="Y2" s="87">
        <f>Data!AF50</f>
        <v>0.79541011170819187</v>
      </c>
      <c r="Z2" s="87">
        <f>Data!AG50</f>
        <v>0.79650078360073318</v>
      </c>
      <c r="AA2" s="87">
        <f>Data!AH50</f>
        <v>0.79735060411023695</v>
      </c>
      <c r="AB2" s="87">
        <f>Data!AI50</f>
        <v>0.7980047130829212</v>
      </c>
      <c r="AC2" s="87">
        <f>Data!AJ50</f>
        <v>0.7985034597399</v>
      </c>
      <c r="AD2" s="87">
        <f>Data!AK50</f>
        <v>0.79888101937271971</v>
      </c>
      <c r="AE2" s="87">
        <f>Data!AL50</f>
        <v>0.79916528468935455</v>
      </c>
      <c r="AF2" s="87">
        <f>Data!AM50</f>
        <v>0.7993784314304615</v>
      </c>
      <c r="AG2" s="87">
        <f>Data!AN50</f>
        <v>0.79953776069008919</v>
      </c>
      <c r="AH2" s="87">
        <f>Data!AO50</f>
        <v>0.79965658678817264</v>
      </c>
      <c r="AI2" s="87">
        <f>Data!AP50</f>
        <v>0.79974505387405348</v>
      </c>
    </row>
    <row r="3" spans="1:35" ht="14.25" x14ac:dyDescent="0.45">
      <c r="A3" s="2" t="s">
        <v>585</v>
      </c>
      <c r="B3" s="87">
        <f>Data!I51</f>
        <v>0</v>
      </c>
      <c r="C3" s="2">
        <f>Data!J51</f>
        <v>0</v>
      </c>
      <c r="D3" s="2">
        <f>Data!K51</f>
        <v>0</v>
      </c>
      <c r="E3" s="2">
        <f>Data!L51</f>
        <v>0</v>
      </c>
      <c r="F3" s="2">
        <f>Data!M51</f>
        <v>0</v>
      </c>
      <c r="G3" s="2">
        <f>Data!N51</f>
        <v>0</v>
      </c>
      <c r="H3" s="2">
        <f>Data!O51</f>
        <v>0</v>
      </c>
      <c r="I3" s="2">
        <f>Data!P51</f>
        <v>0</v>
      </c>
      <c r="J3" s="2">
        <f>Data!Q51</f>
        <v>0</v>
      </c>
      <c r="K3" s="2">
        <f>Data!R51</f>
        <v>0</v>
      </c>
      <c r="L3" s="2">
        <f>Data!S51</f>
        <v>0</v>
      </c>
      <c r="M3" s="2">
        <f>Data!T51</f>
        <v>0</v>
      </c>
      <c r="N3" s="2">
        <f>Data!U51</f>
        <v>0</v>
      </c>
      <c r="O3" s="2">
        <f>Data!V51</f>
        <v>0</v>
      </c>
      <c r="P3" s="2">
        <f>Data!W51</f>
        <v>0</v>
      </c>
      <c r="Q3" s="2">
        <f>Data!X51</f>
        <v>0</v>
      </c>
      <c r="R3" s="2">
        <f>Data!Y51</f>
        <v>0</v>
      </c>
      <c r="S3" s="2">
        <f>Data!Z51</f>
        <v>0</v>
      </c>
      <c r="T3" s="2">
        <f>Data!AA51</f>
        <v>0</v>
      </c>
      <c r="U3" s="2">
        <f>Data!AB51</f>
        <v>0</v>
      </c>
      <c r="V3" s="2">
        <f>Data!AC51</f>
        <v>0</v>
      </c>
      <c r="W3" s="2">
        <f>Data!AD51</f>
        <v>0</v>
      </c>
      <c r="X3" s="2">
        <f>Data!AE51</f>
        <v>0</v>
      </c>
      <c r="Y3" s="2">
        <f>Data!AF51</f>
        <v>0</v>
      </c>
      <c r="Z3" s="2">
        <f>Data!AG51</f>
        <v>0</v>
      </c>
      <c r="AA3" s="2">
        <f>Data!AH51</f>
        <v>0</v>
      </c>
      <c r="AB3" s="2">
        <f>Data!AI51</f>
        <v>0</v>
      </c>
      <c r="AC3" s="2">
        <f>Data!AJ51</f>
        <v>0</v>
      </c>
      <c r="AD3" s="2">
        <f>Data!AK51</f>
        <v>0</v>
      </c>
      <c r="AE3" s="2">
        <f>Data!AL51</f>
        <v>0</v>
      </c>
      <c r="AF3" s="2">
        <f>Data!AM51</f>
        <v>0</v>
      </c>
      <c r="AG3" s="2">
        <f>Data!AN51</f>
        <v>0</v>
      </c>
      <c r="AH3" s="2">
        <f>Data!AO51</f>
        <v>0</v>
      </c>
      <c r="AI3" s="2">
        <f>Data!AP51</f>
        <v>0</v>
      </c>
    </row>
    <row r="4" spans="1:35" ht="14.25" x14ac:dyDescent="0.45">
      <c r="A4" s="2" t="s">
        <v>586</v>
      </c>
      <c r="B4" s="87">
        <f>Data!I52</f>
        <v>0</v>
      </c>
      <c r="C4" s="2">
        <f>Data!J52</f>
        <v>0</v>
      </c>
      <c r="D4" s="2">
        <f>Data!K52</f>
        <v>0</v>
      </c>
      <c r="E4" s="2">
        <f>Data!L52</f>
        <v>0</v>
      </c>
      <c r="F4" s="2">
        <f>Data!M52</f>
        <v>0</v>
      </c>
      <c r="G4" s="2">
        <f>Data!N52</f>
        <v>0</v>
      </c>
      <c r="H4" s="2">
        <f>Data!O52</f>
        <v>0</v>
      </c>
      <c r="I4" s="2">
        <f>Data!P52</f>
        <v>0</v>
      </c>
      <c r="J4" s="2">
        <f>Data!Q52</f>
        <v>0</v>
      </c>
      <c r="K4" s="2">
        <f>Data!R52</f>
        <v>0</v>
      </c>
      <c r="L4" s="2">
        <f>Data!S52</f>
        <v>0</v>
      </c>
      <c r="M4" s="2">
        <f>Data!T52</f>
        <v>0</v>
      </c>
      <c r="N4" s="2">
        <f>Data!U52</f>
        <v>0</v>
      </c>
      <c r="O4" s="2">
        <f>Data!V52</f>
        <v>0</v>
      </c>
      <c r="P4" s="2">
        <f>Data!W52</f>
        <v>0</v>
      </c>
      <c r="Q4" s="2">
        <f>Data!X52</f>
        <v>0</v>
      </c>
      <c r="R4" s="2">
        <f>Data!Y52</f>
        <v>0</v>
      </c>
      <c r="S4" s="2">
        <f>Data!Z52</f>
        <v>0</v>
      </c>
      <c r="T4" s="2">
        <f>Data!AA52</f>
        <v>0</v>
      </c>
      <c r="U4" s="2">
        <f>Data!AB52</f>
        <v>0</v>
      </c>
      <c r="V4" s="2">
        <f>Data!AC52</f>
        <v>0</v>
      </c>
      <c r="W4" s="2">
        <f>Data!AD52</f>
        <v>0</v>
      </c>
      <c r="X4" s="2">
        <f>Data!AE52</f>
        <v>0</v>
      </c>
      <c r="Y4" s="2">
        <f>Data!AF52</f>
        <v>0</v>
      </c>
      <c r="Z4" s="2">
        <f>Data!AG52</f>
        <v>0</v>
      </c>
      <c r="AA4" s="2">
        <f>Data!AH52</f>
        <v>0</v>
      </c>
      <c r="AB4" s="2">
        <f>Data!AI52</f>
        <v>0</v>
      </c>
      <c r="AC4" s="2">
        <f>Data!AJ52</f>
        <v>0</v>
      </c>
      <c r="AD4" s="2">
        <f>Data!AK52</f>
        <v>0</v>
      </c>
      <c r="AE4" s="2">
        <f>Data!AL52</f>
        <v>0</v>
      </c>
      <c r="AF4" s="2">
        <f>Data!AM52</f>
        <v>0</v>
      </c>
      <c r="AG4" s="2">
        <f>Data!AN52</f>
        <v>0</v>
      </c>
      <c r="AH4" s="2">
        <f>Data!AO52</f>
        <v>0</v>
      </c>
      <c r="AI4" s="2">
        <f>Data!AP52</f>
        <v>0</v>
      </c>
    </row>
    <row r="5" spans="1:35" ht="14.25" x14ac:dyDescent="0.45">
      <c r="A5" s="2" t="s">
        <v>587</v>
      </c>
      <c r="B5" s="87">
        <f>Data!I53</f>
        <v>0.24207169596241879</v>
      </c>
      <c r="C5" s="2">
        <f>Data!J53</f>
        <v>0.25897861426658864</v>
      </c>
      <c r="D5" s="2">
        <f>Data!K53</f>
        <v>0.27588553257076143</v>
      </c>
      <c r="E5" s="2">
        <f>Data!L53</f>
        <v>0.29279245087492711</v>
      </c>
      <c r="F5" s="2">
        <f>Data!M53</f>
        <v>0.3096993691790999</v>
      </c>
      <c r="G5" s="2">
        <f>Data!N53</f>
        <v>0.32660628748326559</v>
      </c>
      <c r="H5" s="2">
        <f>Data!O53</f>
        <v>0.34351320578743838</v>
      </c>
      <c r="I5" s="2">
        <f>Data!P53</f>
        <v>0.36042012409160407</v>
      </c>
      <c r="J5" s="2">
        <f>Data!Q53</f>
        <v>0.37732704239577686</v>
      </c>
      <c r="K5" s="2">
        <f>Data!R53</f>
        <v>0.39423396069994254</v>
      </c>
      <c r="L5" s="2">
        <f>Data!S53</f>
        <v>0.41114087900411533</v>
      </c>
      <c r="M5" s="2">
        <f>Data!T53</f>
        <v>0.42804779730828102</v>
      </c>
      <c r="N5" s="2">
        <f>Data!U53</f>
        <v>0.44495471561245381</v>
      </c>
      <c r="O5" s="2">
        <f>Data!V53</f>
        <v>0.4618616339166195</v>
      </c>
      <c r="P5" s="2">
        <f>Data!W53</f>
        <v>0.47876855222079229</v>
      </c>
      <c r="Q5" s="2">
        <f>Data!X53</f>
        <v>0.49567547052495797</v>
      </c>
      <c r="R5" s="2">
        <f>Data!Y53</f>
        <v>0.51258238882913076</v>
      </c>
      <c r="S5" s="2">
        <f>Data!Z53</f>
        <v>0.52948930713329645</v>
      </c>
      <c r="T5" s="2">
        <f>Data!AA53</f>
        <v>0.54639622543746924</v>
      </c>
      <c r="U5" s="2">
        <f>Data!AB53</f>
        <v>0.56330314374163493</v>
      </c>
      <c r="V5" s="2">
        <f>Data!AC53</f>
        <v>0.58021006204580772</v>
      </c>
      <c r="W5" s="2">
        <f>Data!AD53</f>
        <v>0.5971169803499734</v>
      </c>
      <c r="X5" s="2">
        <f>Data!AE53</f>
        <v>0.61402389865414619</v>
      </c>
      <c r="Y5" s="2">
        <f>Data!AF53</f>
        <v>0.63093081695831188</v>
      </c>
      <c r="Z5" s="2">
        <f>Data!AG53</f>
        <v>0.64783773526248467</v>
      </c>
      <c r="AA5" s="2">
        <f>Data!AH53</f>
        <v>0.66474465356665036</v>
      </c>
      <c r="AB5" s="2">
        <f>Data!AI53</f>
        <v>0.68165157187082315</v>
      </c>
      <c r="AC5" s="2">
        <f>Data!AJ53</f>
        <v>0.69855849017498883</v>
      </c>
      <c r="AD5" s="2">
        <f>Data!AK53</f>
        <v>0.71546540847916162</v>
      </c>
      <c r="AE5" s="2">
        <f>Data!AL53</f>
        <v>0.73237232678332731</v>
      </c>
      <c r="AF5" s="2">
        <f>Data!AM53</f>
        <v>0.7492792450875001</v>
      </c>
      <c r="AG5" s="2">
        <f>Data!AN53</f>
        <v>0.76618616339166579</v>
      </c>
      <c r="AH5" s="2">
        <f>Data!AO53</f>
        <v>0.78309308169583147</v>
      </c>
      <c r="AI5" s="2">
        <f>Data!AP53</f>
        <v>0.80000000000000426</v>
      </c>
    </row>
    <row r="6" spans="1:35" ht="14.25" x14ac:dyDescent="0.45">
      <c r="A6" s="2" t="s">
        <v>588</v>
      </c>
      <c r="B6" s="87">
        <f>Data!I54</f>
        <v>0</v>
      </c>
      <c r="C6" s="2">
        <f>Data!J54</f>
        <v>0</v>
      </c>
      <c r="D6" s="2">
        <f>Data!K54</f>
        <v>0</v>
      </c>
      <c r="E6" s="2">
        <f>Data!L54</f>
        <v>0</v>
      </c>
      <c r="F6" s="2">
        <f>Data!M54</f>
        <v>0</v>
      </c>
      <c r="G6" s="2">
        <f>Data!N54</f>
        <v>0</v>
      </c>
      <c r="H6" s="2">
        <f>Data!O54</f>
        <v>0</v>
      </c>
      <c r="I6" s="2">
        <f>Data!P54</f>
        <v>0</v>
      </c>
      <c r="J6" s="2">
        <f>Data!Q54</f>
        <v>0</v>
      </c>
      <c r="K6" s="2">
        <f>Data!R54</f>
        <v>0</v>
      </c>
      <c r="L6" s="2">
        <f>Data!S54</f>
        <v>0</v>
      </c>
      <c r="M6" s="2">
        <f>Data!T54</f>
        <v>0</v>
      </c>
      <c r="N6" s="2">
        <f>Data!U54</f>
        <v>0</v>
      </c>
      <c r="O6" s="2">
        <f>Data!V54</f>
        <v>0</v>
      </c>
      <c r="P6" s="2">
        <f>Data!W54</f>
        <v>0</v>
      </c>
      <c r="Q6" s="2">
        <f>Data!X54</f>
        <v>0</v>
      </c>
      <c r="R6" s="2">
        <f>Data!Y54</f>
        <v>0</v>
      </c>
      <c r="S6" s="2">
        <f>Data!Z54</f>
        <v>0</v>
      </c>
      <c r="T6" s="2">
        <f>Data!AA54</f>
        <v>0</v>
      </c>
      <c r="U6" s="2">
        <f>Data!AB54</f>
        <v>0</v>
      </c>
      <c r="V6" s="2">
        <f>Data!AC54</f>
        <v>0</v>
      </c>
      <c r="W6" s="2">
        <f>Data!AD54</f>
        <v>0</v>
      </c>
      <c r="X6" s="2">
        <f>Data!AE54</f>
        <v>0</v>
      </c>
      <c r="Y6" s="2">
        <f>Data!AF54</f>
        <v>0</v>
      </c>
      <c r="Z6" s="2">
        <f>Data!AG54</f>
        <v>0</v>
      </c>
      <c r="AA6" s="2">
        <f>Data!AH54</f>
        <v>0</v>
      </c>
      <c r="AB6" s="2">
        <f>Data!AI54</f>
        <v>0</v>
      </c>
      <c r="AC6" s="2">
        <f>Data!AJ54</f>
        <v>0</v>
      </c>
      <c r="AD6" s="2">
        <f>Data!AK54</f>
        <v>0</v>
      </c>
      <c r="AE6" s="2">
        <f>Data!AL54</f>
        <v>0</v>
      </c>
      <c r="AF6" s="2">
        <f>Data!AM54</f>
        <v>0</v>
      </c>
      <c r="AG6" s="2">
        <f>Data!AN54</f>
        <v>0</v>
      </c>
      <c r="AH6" s="2">
        <f>Data!AO54</f>
        <v>0</v>
      </c>
      <c r="AI6" s="2">
        <f>Data!AP54</f>
        <v>0</v>
      </c>
    </row>
    <row r="7" spans="1:35" ht="14.25" x14ac:dyDescent="0.45">
      <c r="A7" s="2" t="s">
        <v>589</v>
      </c>
      <c r="B7" s="87">
        <f>Data!I55</f>
        <v>0</v>
      </c>
      <c r="C7" s="2">
        <f>Data!J55</f>
        <v>0</v>
      </c>
      <c r="D7" s="2">
        <f>Data!K55</f>
        <v>0</v>
      </c>
      <c r="E7" s="2">
        <f>Data!L55</f>
        <v>0</v>
      </c>
      <c r="F7" s="2">
        <f>Data!M55</f>
        <v>0</v>
      </c>
      <c r="G7" s="2">
        <f>Data!N55</f>
        <v>0</v>
      </c>
      <c r="H7" s="2">
        <f>Data!O55</f>
        <v>0</v>
      </c>
      <c r="I7" s="2">
        <f>Data!P55</f>
        <v>0</v>
      </c>
      <c r="J7" s="2">
        <f>Data!Q55</f>
        <v>0</v>
      </c>
      <c r="K7" s="2">
        <f>Data!R55</f>
        <v>0</v>
      </c>
      <c r="L7" s="2">
        <f>Data!S55</f>
        <v>0</v>
      </c>
      <c r="M7" s="2">
        <f>Data!T55</f>
        <v>0</v>
      </c>
      <c r="N7" s="2">
        <f>Data!U55</f>
        <v>0</v>
      </c>
      <c r="O7" s="2">
        <f>Data!V55</f>
        <v>0</v>
      </c>
      <c r="P7" s="2">
        <f>Data!W55</f>
        <v>0</v>
      </c>
      <c r="Q7" s="2">
        <f>Data!X55</f>
        <v>0</v>
      </c>
      <c r="R7" s="2">
        <f>Data!Y55</f>
        <v>0</v>
      </c>
      <c r="S7" s="2">
        <f>Data!Z55</f>
        <v>0</v>
      </c>
      <c r="T7" s="2">
        <f>Data!AA55</f>
        <v>0</v>
      </c>
      <c r="U7" s="2">
        <f>Data!AB55</f>
        <v>0</v>
      </c>
      <c r="V7" s="2">
        <f>Data!AC55</f>
        <v>0</v>
      </c>
      <c r="W7" s="2">
        <f>Data!AD55</f>
        <v>0</v>
      </c>
      <c r="X7" s="2">
        <f>Data!AE55</f>
        <v>0</v>
      </c>
      <c r="Y7" s="2">
        <f>Data!AF55</f>
        <v>0</v>
      </c>
      <c r="Z7" s="2">
        <f>Data!AG55</f>
        <v>0</v>
      </c>
      <c r="AA7" s="2">
        <f>Data!AH55</f>
        <v>0</v>
      </c>
      <c r="AB7" s="2">
        <f>Data!AI55</f>
        <v>0</v>
      </c>
      <c r="AC7" s="2">
        <f>Data!AJ55</f>
        <v>0</v>
      </c>
      <c r="AD7" s="2">
        <f>Data!AK55</f>
        <v>0</v>
      </c>
      <c r="AE7" s="2">
        <f>Data!AL55</f>
        <v>0</v>
      </c>
      <c r="AF7" s="2">
        <f>Data!AM55</f>
        <v>0</v>
      </c>
      <c r="AG7" s="2">
        <f>Data!AN55</f>
        <v>0</v>
      </c>
      <c r="AH7" s="2">
        <f>Data!AO55</f>
        <v>0</v>
      </c>
      <c r="AI7" s="2">
        <f>Data!AP55</f>
        <v>0</v>
      </c>
    </row>
    <row r="8" spans="1:35" ht="14.25" x14ac:dyDescent="0.45">
      <c r="A8" s="2" t="s">
        <v>590</v>
      </c>
      <c r="B8" s="87">
        <f>Data!I56</f>
        <v>0</v>
      </c>
      <c r="C8" s="2">
        <f>Data!J56</f>
        <v>0</v>
      </c>
      <c r="D8" s="2">
        <f>Data!K56</f>
        <v>0</v>
      </c>
      <c r="E8" s="2">
        <f>Data!L56</f>
        <v>0</v>
      </c>
      <c r="F8" s="2">
        <f>Data!M56</f>
        <v>0</v>
      </c>
      <c r="G8" s="2">
        <f>Data!N56</f>
        <v>0</v>
      </c>
      <c r="H8" s="2">
        <f>Data!O56</f>
        <v>0</v>
      </c>
      <c r="I8" s="2">
        <f>Data!P56</f>
        <v>0</v>
      </c>
      <c r="J8" s="2">
        <f>Data!Q56</f>
        <v>0</v>
      </c>
      <c r="K8" s="2">
        <f>Data!R56</f>
        <v>0</v>
      </c>
      <c r="L8" s="2">
        <f>Data!S56</f>
        <v>0</v>
      </c>
      <c r="M8" s="2">
        <f>Data!T56</f>
        <v>0</v>
      </c>
      <c r="N8" s="2">
        <f>Data!U56</f>
        <v>0</v>
      </c>
      <c r="O8" s="2">
        <f>Data!V56</f>
        <v>0</v>
      </c>
      <c r="P8" s="2">
        <f>Data!W56</f>
        <v>0</v>
      </c>
      <c r="Q8" s="2">
        <f>Data!X56</f>
        <v>0</v>
      </c>
      <c r="R8" s="2">
        <f>Data!Y56</f>
        <v>0</v>
      </c>
      <c r="S8" s="2">
        <f>Data!Z56</f>
        <v>0</v>
      </c>
      <c r="T8" s="2">
        <f>Data!AA56</f>
        <v>0</v>
      </c>
      <c r="U8" s="2">
        <f>Data!AB56</f>
        <v>0</v>
      </c>
      <c r="V8" s="2">
        <f>Data!AC56</f>
        <v>0</v>
      </c>
      <c r="W8" s="2">
        <f>Data!AD56</f>
        <v>0</v>
      </c>
      <c r="X8" s="2">
        <f>Data!AE56</f>
        <v>0</v>
      </c>
      <c r="Y8" s="2">
        <f>Data!AF56</f>
        <v>0</v>
      </c>
      <c r="Z8" s="2">
        <f>Data!AG56</f>
        <v>0</v>
      </c>
      <c r="AA8" s="2">
        <f>Data!AH56</f>
        <v>0</v>
      </c>
      <c r="AB8" s="2">
        <f>Data!AI56</f>
        <v>0</v>
      </c>
      <c r="AC8" s="2">
        <f>Data!AJ56</f>
        <v>0</v>
      </c>
      <c r="AD8" s="2">
        <f>Data!AK56</f>
        <v>0</v>
      </c>
      <c r="AE8" s="2">
        <f>Data!AL56</f>
        <v>0</v>
      </c>
      <c r="AF8" s="2">
        <f>Data!AM56</f>
        <v>0</v>
      </c>
      <c r="AG8" s="2">
        <f>Data!AN56</f>
        <v>0</v>
      </c>
      <c r="AH8" s="2">
        <f>Data!AO56</f>
        <v>0</v>
      </c>
      <c r="AI8" s="2">
        <f>Data!AP56</f>
        <v>0</v>
      </c>
    </row>
    <row r="9" spans="1:35" ht="14.25" x14ac:dyDescent="0.4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</row>
    <row r="10" spans="1:35" ht="14.25" x14ac:dyDescent="0.4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</row>
    <row r="11" spans="1:35" ht="14.25" x14ac:dyDescent="0.4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</row>
    <row r="12" spans="1:35" ht="14.25" x14ac:dyDescent="0.4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</row>
    <row r="13" spans="1:35" ht="14.25" x14ac:dyDescent="0.4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</row>
    <row r="14" spans="1:35" ht="14.25" x14ac:dyDescent="0.4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</row>
    <row r="15" spans="1:35" ht="14.25" x14ac:dyDescent="0.4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</row>
    <row r="16" spans="1:35" ht="14.25" x14ac:dyDescent="0.4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</row>
    <row r="17" spans="1:35" ht="14.25" x14ac:dyDescent="0.4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</row>
    <row r="18" spans="1:35" ht="14.25" x14ac:dyDescent="0.4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</row>
    <row r="19" spans="1:35" ht="14.25" x14ac:dyDescent="0.4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</row>
    <row r="20" spans="1:35" ht="14.25" x14ac:dyDescent="0.4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</row>
    <row r="21" spans="1:35" ht="15.75" customHeight="1" x14ac:dyDescent="0.4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</row>
    <row r="22" spans="1:35" ht="15.75" customHeight="1" x14ac:dyDescent="0.4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</row>
    <row r="23" spans="1:35" ht="15.75" customHeight="1" x14ac:dyDescent="0.4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</row>
    <row r="24" spans="1:35" ht="15.75" customHeight="1" x14ac:dyDescent="0.4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</row>
    <row r="25" spans="1:35" ht="15.75" customHeight="1" x14ac:dyDescent="0.4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</row>
    <row r="26" spans="1:35" ht="15.75" customHeight="1" x14ac:dyDescent="0.4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</row>
    <row r="27" spans="1:35" ht="15.75" customHeight="1" x14ac:dyDescent="0.4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</row>
    <row r="28" spans="1:35" ht="15.75" customHeight="1" x14ac:dyDescent="0.4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</row>
    <row r="29" spans="1:35" ht="15.75" customHeight="1" x14ac:dyDescent="0.4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</row>
    <row r="30" spans="1:35" ht="15.75" customHeight="1" x14ac:dyDescent="0.4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</row>
    <row r="31" spans="1:35" ht="15.75" customHeight="1" x14ac:dyDescent="0.4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</row>
    <row r="32" spans="1:35" ht="15.75" customHeight="1" x14ac:dyDescent="0.4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</row>
    <row r="33" spans="1:35" ht="15.75" customHeight="1" x14ac:dyDescent="0.4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</row>
    <row r="34" spans="1:35" ht="15.75" customHeight="1" x14ac:dyDescent="0.4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</row>
    <row r="35" spans="1:35" ht="15.75" customHeight="1" x14ac:dyDescent="0.4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</row>
    <row r="36" spans="1:35" ht="15.75" customHeight="1" x14ac:dyDescent="0.4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</row>
    <row r="37" spans="1:35" ht="15.75" customHeight="1" x14ac:dyDescent="0.4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</row>
    <row r="38" spans="1:35" ht="15.75" customHeight="1" x14ac:dyDescent="0.4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</row>
    <row r="39" spans="1:35" ht="15.75" customHeight="1" x14ac:dyDescent="0.4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</row>
    <row r="40" spans="1:35" ht="15.75" customHeight="1" x14ac:dyDescent="0.4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</row>
    <row r="41" spans="1:35" ht="15.75" customHeight="1" x14ac:dyDescent="0.4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</row>
    <row r="42" spans="1:35" ht="15.75" customHeight="1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</row>
    <row r="43" spans="1:35" ht="15.75" customHeight="1" x14ac:dyDescent="0.4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</row>
    <row r="44" spans="1:35" ht="15.75" customHeight="1" x14ac:dyDescent="0.4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</row>
    <row r="45" spans="1:35" ht="15.75" customHeight="1" x14ac:dyDescent="0.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</row>
    <row r="46" spans="1:35" ht="15.75" customHeight="1" x14ac:dyDescent="0.4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</row>
    <row r="47" spans="1:35" ht="15.75" customHeight="1" x14ac:dyDescent="0.4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spans="1:35" ht="15.75" customHeight="1" x14ac:dyDescent="0.4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</row>
    <row r="49" spans="1:35" ht="15.75" customHeight="1" x14ac:dyDescent="0.4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spans="1:35" ht="15.75" customHeight="1" x14ac:dyDescent="0.4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</row>
    <row r="51" spans="1:35" ht="15.75" customHeight="1" x14ac:dyDescent="0.4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spans="1:35" ht="15.75" customHeight="1" x14ac:dyDescent="0.4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</row>
    <row r="53" spans="1:35" ht="15.75" customHeight="1" x14ac:dyDescent="0.4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spans="1:35" ht="15.75" customHeight="1" x14ac:dyDescent="0.4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</row>
    <row r="55" spans="1:35" ht="15.75" customHeight="1" x14ac:dyDescent="0.4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spans="1:35" ht="15.75" customHeight="1" x14ac:dyDescent="0.4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</row>
    <row r="57" spans="1:35" ht="15.75" customHeight="1" x14ac:dyDescent="0.4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spans="1:35" ht="15.75" customHeight="1" x14ac:dyDescent="0.4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  <row r="59" spans="1:35" ht="15.75" customHeight="1" x14ac:dyDescent="0.4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spans="1:35" ht="15.75" customHeight="1" x14ac:dyDescent="0.4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</row>
    <row r="61" spans="1:35" ht="15.75" customHeight="1" x14ac:dyDescent="0.4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spans="1:35" ht="15.75" customHeight="1" x14ac:dyDescent="0.4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</row>
    <row r="63" spans="1:35" ht="15.75" customHeight="1" x14ac:dyDescent="0.4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spans="1:35" ht="15.75" customHeight="1" x14ac:dyDescent="0.4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</row>
    <row r="65" spans="1:35" ht="15.75" customHeight="1" x14ac:dyDescent="0.4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spans="1:35" ht="15.75" customHeight="1" x14ac:dyDescent="0.4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</row>
    <row r="67" spans="1:35" ht="15.75" customHeight="1" x14ac:dyDescent="0.4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spans="1:35" ht="15.75" customHeight="1" x14ac:dyDescent="0.4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</row>
    <row r="69" spans="1:35" ht="15.75" customHeight="1" x14ac:dyDescent="0.4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spans="1:35" ht="15.75" customHeight="1" x14ac:dyDescent="0.4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</row>
    <row r="71" spans="1:35" ht="15.75" customHeight="1" x14ac:dyDescent="0.4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spans="1:35" ht="15.75" customHeight="1" x14ac:dyDescent="0.4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</row>
    <row r="73" spans="1:35" ht="15.75" customHeight="1" x14ac:dyDescent="0.4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spans="1:35" ht="15.75" customHeight="1" x14ac:dyDescent="0.4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</row>
    <row r="75" spans="1:35" ht="15.75" customHeight="1" x14ac:dyDescent="0.4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spans="1:35" ht="15.75" customHeight="1" x14ac:dyDescent="0.4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spans="1:35" ht="15.75" customHeight="1" x14ac:dyDescent="0.4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spans="1:35" ht="15.75" customHeight="1" x14ac:dyDescent="0.4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</row>
    <row r="79" spans="1:35" ht="15.75" customHeight="1" x14ac:dyDescent="0.4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spans="1:35" ht="15.75" customHeight="1" x14ac:dyDescent="0.4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</row>
    <row r="81" spans="1:35" ht="15.75" customHeight="1" x14ac:dyDescent="0.4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spans="1:35" ht="15.75" customHeight="1" x14ac:dyDescent="0.4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</row>
    <row r="83" spans="1:35" ht="15.75" customHeight="1" x14ac:dyDescent="0.4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spans="1:35" ht="15.75" customHeight="1" x14ac:dyDescent="0.4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</row>
    <row r="85" spans="1:35" ht="15.75" customHeight="1" x14ac:dyDescent="0.4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spans="1:35" ht="15.75" customHeight="1" x14ac:dyDescent="0.4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</row>
    <row r="87" spans="1:35" ht="15.75" customHeight="1" x14ac:dyDescent="0.4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spans="1:35" ht="15.75" customHeight="1" x14ac:dyDescent="0.4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</row>
    <row r="89" spans="1:35" ht="15.75" customHeight="1" x14ac:dyDescent="0.4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spans="1:35" ht="15.75" customHeight="1" x14ac:dyDescent="0.4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</row>
    <row r="91" spans="1:35" ht="15.75" customHeight="1" x14ac:dyDescent="0.4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spans="1:35" ht="15.75" customHeight="1" x14ac:dyDescent="0.4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</row>
    <row r="93" spans="1:35" ht="15.75" customHeight="1" x14ac:dyDescent="0.4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 spans="1:35" ht="15.75" customHeight="1" x14ac:dyDescent="0.4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</row>
    <row r="95" spans="1:35" ht="15.75" customHeight="1" x14ac:dyDescent="0.4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spans="1:35" ht="15.75" customHeight="1" x14ac:dyDescent="0.4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</row>
    <row r="97" spans="1:35" ht="15.75" customHeight="1" x14ac:dyDescent="0.4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spans="1:35" ht="15.75" customHeight="1" x14ac:dyDescent="0.4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</row>
    <row r="99" spans="1:35" ht="15.75" customHeight="1" x14ac:dyDescent="0.4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spans="1:35" ht="15.75" customHeight="1" x14ac:dyDescent="0.4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</row>
    <row r="101" spans="1:35" ht="15.75" customHeight="1" x14ac:dyDescent="0.4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spans="1:35" ht="15.75" customHeight="1" x14ac:dyDescent="0.4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</row>
    <row r="103" spans="1:35" ht="15.75" customHeight="1" x14ac:dyDescent="0.4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spans="1:35" ht="15.75" customHeight="1" x14ac:dyDescent="0.4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</row>
    <row r="105" spans="1:35" ht="15.75" customHeight="1" x14ac:dyDescent="0.4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spans="1:35" ht="15.75" customHeight="1" x14ac:dyDescent="0.4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</row>
    <row r="107" spans="1:35" ht="15.75" customHeight="1" x14ac:dyDescent="0.4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spans="1:35" ht="15.75" customHeight="1" x14ac:dyDescent="0.4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</row>
    <row r="109" spans="1:35" ht="15.75" customHeight="1" x14ac:dyDescent="0.4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spans="1:35" ht="15.75" customHeight="1" x14ac:dyDescent="0.4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</row>
    <row r="111" spans="1:35" ht="15.75" customHeight="1" x14ac:dyDescent="0.4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spans="1:35" ht="15.75" customHeight="1" x14ac:dyDescent="0.4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 spans="1:35" ht="15.75" customHeight="1" x14ac:dyDescent="0.4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spans="1:35" ht="15.75" customHeight="1" x14ac:dyDescent="0.4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spans="1:35" ht="15.75" customHeight="1" x14ac:dyDescent="0.4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spans="1:35" ht="15.75" customHeight="1" x14ac:dyDescent="0.4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 spans="1:35" ht="15.75" customHeight="1" x14ac:dyDescent="0.4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spans="1:35" ht="15.75" customHeight="1" x14ac:dyDescent="0.4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</row>
    <row r="119" spans="1:35" ht="15.75" customHeight="1" x14ac:dyDescent="0.4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spans="1:35" ht="15.75" customHeight="1" x14ac:dyDescent="0.4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</row>
    <row r="121" spans="1:35" ht="15.75" customHeight="1" x14ac:dyDescent="0.4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spans="1:35" ht="15.75" customHeight="1" x14ac:dyDescent="0.4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</row>
    <row r="123" spans="1:35" ht="15.75" customHeight="1" x14ac:dyDescent="0.4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spans="1:35" ht="15.75" customHeight="1" x14ac:dyDescent="0.4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</row>
    <row r="125" spans="1:35" ht="15.75" customHeight="1" x14ac:dyDescent="0.4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spans="1:35" ht="15.75" customHeight="1" x14ac:dyDescent="0.4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</row>
    <row r="127" spans="1:35" ht="15.75" customHeight="1" x14ac:dyDescent="0.4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 spans="1:35" ht="15.75" customHeight="1" x14ac:dyDescent="0.4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</row>
    <row r="129" spans="1:35" ht="15.75" customHeight="1" x14ac:dyDescent="0.4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 spans="1:35" ht="15.75" customHeight="1" x14ac:dyDescent="0.4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</row>
    <row r="131" spans="1:35" ht="15.75" customHeight="1" x14ac:dyDescent="0.4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 spans="1:35" ht="15.75" customHeight="1" x14ac:dyDescent="0.4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</row>
    <row r="133" spans="1:35" ht="15.75" customHeight="1" x14ac:dyDescent="0.4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 spans="1:35" ht="15.75" customHeight="1" x14ac:dyDescent="0.4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</row>
    <row r="135" spans="1:35" ht="15.75" customHeight="1" x14ac:dyDescent="0.4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 spans="1:35" ht="15.75" customHeight="1" x14ac:dyDescent="0.4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</row>
    <row r="137" spans="1:35" ht="15.75" customHeight="1" x14ac:dyDescent="0.4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 spans="1:35" ht="15.75" customHeight="1" x14ac:dyDescent="0.4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</row>
    <row r="139" spans="1:35" ht="15.75" customHeight="1" x14ac:dyDescent="0.4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 spans="1:35" ht="15.75" customHeight="1" x14ac:dyDescent="0.4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</row>
    <row r="141" spans="1:35" ht="15.75" customHeight="1" x14ac:dyDescent="0.4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 spans="1:35" ht="15.75" customHeight="1" x14ac:dyDescent="0.4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</row>
    <row r="143" spans="1:35" ht="15.75" customHeight="1" x14ac:dyDescent="0.4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 spans="1:35" ht="15.75" customHeight="1" x14ac:dyDescent="0.4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</row>
    <row r="145" spans="1:35" ht="15.75" customHeight="1" x14ac:dyDescent="0.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 spans="1:35" ht="15.75" customHeight="1" x14ac:dyDescent="0.4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</row>
    <row r="147" spans="1:35" ht="15.75" customHeight="1" x14ac:dyDescent="0.4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 spans="1:35" ht="15.75" customHeight="1" x14ac:dyDescent="0.4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</row>
    <row r="149" spans="1:35" ht="15.75" customHeight="1" x14ac:dyDescent="0.4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 spans="1:35" ht="15.75" customHeight="1" x14ac:dyDescent="0.4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</row>
    <row r="151" spans="1:35" ht="15.75" customHeight="1" x14ac:dyDescent="0.4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spans="1:35" ht="15.75" customHeight="1" x14ac:dyDescent="0.4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</row>
    <row r="153" spans="1:35" ht="15.75" customHeight="1" x14ac:dyDescent="0.4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 spans="1:35" ht="15.75" customHeight="1" x14ac:dyDescent="0.4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</row>
    <row r="155" spans="1:35" ht="15.75" customHeight="1" x14ac:dyDescent="0.4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</row>
    <row r="156" spans="1:35" ht="15.75" customHeight="1" x14ac:dyDescent="0.4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</row>
    <row r="157" spans="1:35" ht="15.75" customHeight="1" x14ac:dyDescent="0.4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</row>
    <row r="158" spans="1:35" ht="15.75" customHeight="1" x14ac:dyDescent="0.4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</row>
    <row r="159" spans="1:35" ht="15.75" customHeight="1" x14ac:dyDescent="0.4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</row>
    <row r="160" spans="1:35" ht="15.75" customHeight="1" x14ac:dyDescent="0.4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</row>
    <row r="161" spans="1:35" ht="15.75" customHeight="1" x14ac:dyDescent="0.4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</row>
    <row r="162" spans="1:35" ht="15.75" customHeight="1" x14ac:dyDescent="0.4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</row>
    <row r="163" spans="1:35" ht="15.75" customHeight="1" x14ac:dyDescent="0.4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</row>
    <row r="164" spans="1:35" ht="15.75" customHeight="1" x14ac:dyDescent="0.4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</row>
    <row r="165" spans="1:35" ht="15.75" customHeight="1" x14ac:dyDescent="0.4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</row>
    <row r="166" spans="1:35" ht="15.75" customHeight="1" x14ac:dyDescent="0.4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</row>
    <row r="167" spans="1:35" ht="15.75" customHeight="1" x14ac:dyDescent="0.4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</row>
    <row r="168" spans="1:35" ht="15.75" customHeight="1" x14ac:dyDescent="0.4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</row>
    <row r="169" spans="1:35" ht="15.75" customHeight="1" x14ac:dyDescent="0.4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</row>
    <row r="170" spans="1:35" ht="15.75" customHeight="1" x14ac:dyDescent="0.4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</row>
    <row r="171" spans="1:35" ht="15.75" customHeight="1" x14ac:dyDescent="0.4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</row>
    <row r="172" spans="1:35" ht="15.75" customHeight="1" x14ac:dyDescent="0.4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</row>
    <row r="173" spans="1:35" ht="15.75" customHeight="1" x14ac:dyDescent="0.4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</row>
    <row r="174" spans="1:35" ht="15.75" customHeight="1" x14ac:dyDescent="0.4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</row>
    <row r="175" spans="1:35" ht="15.75" customHeight="1" x14ac:dyDescent="0.4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</row>
    <row r="176" spans="1:35" ht="15.75" customHeight="1" x14ac:dyDescent="0.4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</row>
    <row r="177" spans="1:35" ht="15.75" customHeight="1" x14ac:dyDescent="0.4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</row>
    <row r="178" spans="1:35" ht="15.75" customHeight="1" x14ac:dyDescent="0.4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</row>
    <row r="179" spans="1:35" ht="15.75" customHeight="1" x14ac:dyDescent="0.4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</row>
    <row r="180" spans="1:35" ht="15.75" customHeight="1" x14ac:dyDescent="0.4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</row>
    <row r="181" spans="1:35" ht="15.75" customHeight="1" x14ac:dyDescent="0.4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</row>
    <row r="182" spans="1:35" ht="15.75" customHeight="1" x14ac:dyDescent="0.4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</row>
    <row r="183" spans="1:35" ht="15.75" customHeight="1" x14ac:dyDescent="0.4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</row>
    <row r="184" spans="1:35" ht="15.75" customHeight="1" x14ac:dyDescent="0.4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</row>
    <row r="185" spans="1:35" ht="15.75" customHeight="1" x14ac:dyDescent="0.4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</row>
    <row r="186" spans="1:35" ht="15.75" customHeight="1" x14ac:dyDescent="0.4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</row>
    <row r="187" spans="1:35" ht="15.75" customHeight="1" x14ac:dyDescent="0.4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</row>
    <row r="188" spans="1:35" ht="15.75" customHeight="1" x14ac:dyDescent="0.4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</row>
    <row r="189" spans="1:35" ht="15.75" customHeight="1" x14ac:dyDescent="0.4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</row>
    <row r="190" spans="1:35" ht="15.75" customHeight="1" x14ac:dyDescent="0.4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</row>
    <row r="191" spans="1:35" ht="15.75" customHeight="1" x14ac:dyDescent="0.4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</row>
    <row r="192" spans="1:35" ht="15.75" customHeight="1" x14ac:dyDescent="0.4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</row>
    <row r="193" spans="1:35" ht="15.75" customHeight="1" x14ac:dyDescent="0.4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</row>
    <row r="194" spans="1:35" ht="15.75" customHeight="1" x14ac:dyDescent="0.4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</row>
    <row r="195" spans="1:35" ht="15.75" customHeight="1" x14ac:dyDescent="0.4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</row>
    <row r="196" spans="1:35" ht="15.75" customHeight="1" x14ac:dyDescent="0.4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</row>
    <row r="197" spans="1:35" ht="15.75" customHeight="1" x14ac:dyDescent="0.4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</row>
    <row r="198" spans="1:35" ht="15.75" customHeight="1" x14ac:dyDescent="0.4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</row>
    <row r="199" spans="1:35" ht="15.75" customHeight="1" x14ac:dyDescent="0.4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</row>
    <row r="200" spans="1:35" ht="15.75" customHeight="1" x14ac:dyDescent="0.4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</row>
    <row r="201" spans="1:35" ht="15.75" customHeight="1" x14ac:dyDescent="0.4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</row>
    <row r="202" spans="1:35" ht="15.75" customHeight="1" x14ac:dyDescent="0.4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</row>
    <row r="203" spans="1:35" ht="15.75" customHeight="1" x14ac:dyDescent="0.4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</row>
    <row r="204" spans="1:35" ht="15.75" customHeight="1" x14ac:dyDescent="0.4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</row>
    <row r="205" spans="1:35" ht="15.75" customHeight="1" x14ac:dyDescent="0.4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</row>
    <row r="206" spans="1:35" ht="15.75" customHeight="1" x14ac:dyDescent="0.4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</row>
    <row r="207" spans="1:35" ht="15.75" customHeight="1" x14ac:dyDescent="0.4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</row>
    <row r="208" spans="1:35" ht="15.75" customHeight="1" x14ac:dyDescent="0.4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</row>
    <row r="209" spans="1:35" ht="15.75" customHeight="1" x14ac:dyDescent="0.4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</row>
    <row r="210" spans="1:35" ht="15.75" customHeight="1" x14ac:dyDescent="0.4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</row>
    <row r="211" spans="1:35" ht="15.75" customHeight="1" x14ac:dyDescent="0.4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</row>
    <row r="212" spans="1:35" ht="15.75" customHeight="1" x14ac:dyDescent="0.4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</row>
    <row r="213" spans="1:35" ht="15.75" customHeight="1" x14ac:dyDescent="0.4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</row>
    <row r="214" spans="1:35" ht="15.75" customHeight="1" x14ac:dyDescent="0.4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</row>
    <row r="215" spans="1:35" ht="15.75" customHeight="1" x14ac:dyDescent="0.4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</row>
    <row r="216" spans="1:35" ht="15.75" customHeight="1" x14ac:dyDescent="0.4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</row>
    <row r="217" spans="1:35" ht="15.75" customHeight="1" x14ac:dyDescent="0.4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</row>
    <row r="218" spans="1:35" ht="15.75" customHeight="1" x14ac:dyDescent="0.4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</row>
    <row r="219" spans="1:35" ht="15.75" customHeight="1" x14ac:dyDescent="0.4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</row>
    <row r="220" spans="1:35" ht="15.75" customHeight="1" x14ac:dyDescent="0.4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</row>
    <row r="221" spans="1:35" ht="15.75" customHeight="1" x14ac:dyDescent="0.4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</row>
    <row r="222" spans="1:35" ht="15.75" customHeight="1" x14ac:dyDescent="0.4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</row>
    <row r="223" spans="1:35" ht="15.75" customHeight="1" x14ac:dyDescent="0.4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</row>
    <row r="224" spans="1:35" ht="15.75" customHeight="1" x14ac:dyDescent="0.4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</row>
    <row r="225" spans="1:35" ht="15.75" customHeight="1" x14ac:dyDescent="0.4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</row>
    <row r="226" spans="1:35" ht="15.75" customHeight="1" x14ac:dyDescent="0.4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</row>
    <row r="227" spans="1:35" ht="15.75" customHeight="1" x14ac:dyDescent="0.4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</row>
    <row r="228" spans="1:35" ht="15.75" customHeight="1" x14ac:dyDescent="0.4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</row>
    <row r="229" spans="1:35" ht="15.75" customHeight="1" x14ac:dyDescent="0.4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</row>
    <row r="230" spans="1:35" ht="15.75" customHeight="1" x14ac:dyDescent="0.4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</row>
    <row r="231" spans="1:35" ht="15.75" customHeight="1" x14ac:dyDescent="0.4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</row>
    <row r="232" spans="1:35" ht="15.75" customHeight="1" x14ac:dyDescent="0.4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</row>
    <row r="233" spans="1:35" ht="15.75" customHeight="1" x14ac:dyDescent="0.4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</row>
    <row r="234" spans="1:35" ht="15.75" customHeight="1" x14ac:dyDescent="0.4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</row>
    <row r="235" spans="1:35" ht="15.75" customHeight="1" x14ac:dyDescent="0.4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</row>
    <row r="236" spans="1:35" ht="15.75" customHeight="1" x14ac:dyDescent="0.4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</row>
    <row r="237" spans="1:35" ht="15.75" customHeight="1" x14ac:dyDescent="0.4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</row>
    <row r="238" spans="1:35" ht="15.75" customHeight="1" x14ac:dyDescent="0.4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</row>
    <row r="239" spans="1:35" ht="15.75" customHeight="1" x14ac:dyDescent="0.4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</row>
    <row r="240" spans="1:35" ht="15.75" customHeight="1" x14ac:dyDescent="0.4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</row>
    <row r="241" spans="1:35" ht="15.75" customHeight="1" x14ac:dyDescent="0.4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</row>
    <row r="242" spans="1:35" ht="15.75" customHeight="1" x14ac:dyDescent="0.4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</row>
    <row r="243" spans="1:35" ht="15.75" customHeight="1" x14ac:dyDescent="0.4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</row>
    <row r="244" spans="1:35" ht="15.75" customHeight="1" x14ac:dyDescent="0.4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</row>
    <row r="245" spans="1:35" ht="15.75" customHeight="1" x14ac:dyDescent="0.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</row>
    <row r="246" spans="1:35" ht="15.75" customHeight="1" x14ac:dyDescent="0.4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</row>
    <row r="247" spans="1:35" ht="15.75" customHeight="1" x14ac:dyDescent="0.4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</row>
    <row r="248" spans="1:35" ht="15.75" customHeight="1" x14ac:dyDescent="0.4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</row>
    <row r="249" spans="1:35" ht="15.75" customHeight="1" x14ac:dyDescent="0.4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</row>
    <row r="250" spans="1:35" ht="15.75" customHeight="1" x14ac:dyDescent="0.4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</row>
    <row r="251" spans="1:35" ht="15.75" customHeight="1" x14ac:dyDescent="0.4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</row>
    <row r="252" spans="1:35" ht="15.75" customHeight="1" x14ac:dyDescent="0.4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</row>
    <row r="253" spans="1:35" ht="15.75" customHeight="1" x14ac:dyDescent="0.4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</row>
    <row r="254" spans="1:35" ht="15.75" customHeight="1" x14ac:dyDescent="0.4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</row>
    <row r="255" spans="1:35" ht="15.75" customHeight="1" x14ac:dyDescent="0.4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</row>
    <row r="256" spans="1:35" ht="15.75" customHeight="1" x14ac:dyDescent="0.4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</row>
    <row r="257" spans="1:35" ht="15.75" customHeight="1" x14ac:dyDescent="0.4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</row>
    <row r="258" spans="1:35" ht="15.75" customHeight="1" x14ac:dyDescent="0.4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</row>
    <row r="259" spans="1:35" ht="15.75" customHeight="1" x14ac:dyDescent="0.4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</row>
    <row r="260" spans="1:35" ht="15.75" customHeight="1" x14ac:dyDescent="0.4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</row>
    <row r="261" spans="1:35" ht="15.75" customHeight="1" x14ac:dyDescent="0.4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</row>
    <row r="262" spans="1:35" ht="15.75" customHeight="1" x14ac:dyDescent="0.4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</row>
    <row r="263" spans="1:35" ht="15.75" customHeight="1" x14ac:dyDescent="0.4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</row>
    <row r="264" spans="1:35" ht="15.75" customHeight="1" x14ac:dyDescent="0.4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</row>
    <row r="265" spans="1:35" ht="15.75" customHeight="1" x14ac:dyDescent="0.4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</row>
    <row r="266" spans="1:35" ht="15.75" customHeight="1" x14ac:dyDescent="0.4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</row>
    <row r="267" spans="1:35" ht="15.75" customHeight="1" x14ac:dyDescent="0.4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</row>
    <row r="268" spans="1:35" ht="15.75" customHeight="1" x14ac:dyDescent="0.4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</row>
    <row r="269" spans="1:35" ht="15.75" customHeight="1" x14ac:dyDescent="0.4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</row>
    <row r="270" spans="1:35" ht="15.75" customHeight="1" x14ac:dyDescent="0.4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</row>
    <row r="271" spans="1:35" ht="15.75" customHeight="1" x14ac:dyDescent="0.4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</row>
    <row r="272" spans="1:35" ht="15.75" customHeight="1" x14ac:dyDescent="0.4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</row>
    <row r="273" spans="1:35" ht="15.75" customHeight="1" x14ac:dyDescent="0.4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</row>
    <row r="274" spans="1:35" ht="15.75" customHeight="1" x14ac:dyDescent="0.4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</row>
    <row r="275" spans="1:35" ht="15.75" customHeight="1" x14ac:dyDescent="0.4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</row>
    <row r="276" spans="1:35" ht="15.75" customHeight="1" x14ac:dyDescent="0.4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</row>
    <row r="277" spans="1:35" ht="15.75" customHeight="1" x14ac:dyDescent="0.4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</row>
    <row r="278" spans="1:35" ht="15.75" customHeight="1" x14ac:dyDescent="0.4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</row>
    <row r="279" spans="1:35" ht="15.75" customHeight="1" x14ac:dyDescent="0.4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</row>
    <row r="280" spans="1:35" ht="15.75" customHeight="1" x14ac:dyDescent="0.4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</row>
    <row r="281" spans="1:35" ht="15.75" customHeight="1" x14ac:dyDescent="0.4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</row>
    <row r="282" spans="1:35" ht="15.75" customHeight="1" x14ac:dyDescent="0.4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</row>
    <row r="283" spans="1:35" ht="15.75" customHeight="1" x14ac:dyDescent="0.4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</row>
    <row r="284" spans="1:35" ht="15.75" customHeight="1" x14ac:dyDescent="0.4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</row>
    <row r="285" spans="1:35" ht="15.75" customHeight="1" x14ac:dyDescent="0.4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</row>
    <row r="286" spans="1:35" ht="15.75" customHeight="1" x14ac:dyDescent="0.4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</row>
    <row r="287" spans="1:35" ht="15.75" customHeight="1" x14ac:dyDescent="0.4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</row>
    <row r="288" spans="1:35" ht="15.75" customHeight="1" x14ac:dyDescent="0.4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</row>
    <row r="289" spans="1:35" ht="15.75" customHeight="1" x14ac:dyDescent="0.4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</row>
    <row r="290" spans="1:35" ht="15.75" customHeight="1" x14ac:dyDescent="0.4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</row>
    <row r="291" spans="1:35" ht="15.75" customHeight="1" x14ac:dyDescent="0.4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</row>
    <row r="292" spans="1:35" ht="15.75" customHeight="1" x14ac:dyDescent="0.4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</row>
    <row r="293" spans="1:35" ht="15.75" customHeight="1" x14ac:dyDescent="0.4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</row>
    <row r="294" spans="1:35" ht="15.75" customHeight="1" x14ac:dyDescent="0.4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</row>
    <row r="295" spans="1:35" ht="15.75" customHeight="1" x14ac:dyDescent="0.4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</row>
    <row r="296" spans="1:35" ht="15.75" customHeight="1" x14ac:dyDescent="0.4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</row>
    <row r="297" spans="1:35" ht="15.75" customHeight="1" x14ac:dyDescent="0.4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</row>
    <row r="298" spans="1:35" ht="15.75" customHeight="1" x14ac:dyDescent="0.4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</row>
    <row r="299" spans="1:35" ht="15.75" customHeight="1" x14ac:dyDescent="0.4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</row>
    <row r="300" spans="1:35" ht="15.75" customHeight="1" x14ac:dyDescent="0.4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</row>
    <row r="301" spans="1:35" ht="15.75" customHeight="1" x14ac:dyDescent="0.4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</row>
    <row r="302" spans="1:35" ht="15.75" customHeight="1" x14ac:dyDescent="0.4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</row>
    <row r="303" spans="1:35" ht="15.75" customHeight="1" x14ac:dyDescent="0.4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</row>
    <row r="304" spans="1:35" ht="15.75" customHeight="1" x14ac:dyDescent="0.4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</row>
    <row r="305" spans="1:35" ht="15.75" customHeight="1" x14ac:dyDescent="0.4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</row>
    <row r="306" spans="1:35" ht="15.75" customHeight="1" x14ac:dyDescent="0.4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</row>
    <row r="307" spans="1:35" ht="15.75" customHeight="1" x14ac:dyDescent="0.4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</row>
    <row r="308" spans="1:35" ht="15.75" customHeight="1" x14ac:dyDescent="0.4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</row>
    <row r="309" spans="1:35" ht="15.75" customHeight="1" x14ac:dyDescent="0.4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</row>
    <row r="310" spans="1:35" ht="15.75" customHeight="1" x14ac:dyDescent="0.4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</row>
    <row r="311" spans="1:35" ht="15.75" customHeight="1" x14ac:dyDescent="0.4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</row>
    <row r="312" spans="1:35" ht="15.75" customHeight="1" x14ac:dyDescent="0.4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</row>
    <row r="313" spans="1:35" ht="15.75" customHeight="1" x14ac:dyDescent="0.4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</row>
    <row r="314" spans="1:35" ht="15.75" customHeight="1" x14ac:dyDescent="0.4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</row>
    <row r="315" spans="1:35" ht="15.75" customHeight="1" x14ac:dyDescent="0.4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</row>
    <row r="316" spans="1:35" ht="15.75" customHeight="1" x14ac:dyDescent="0.4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</row>
    <row r="317" spans="1:35" ht="15.75" customHeight="1" x14ac:dyDescent="0.4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</row>
    <row r="318" spans="1:35" ht="15.75" customHeight="1" x14ac:dyDescent="0.4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</row>
    <row r="319" spans="1:35" ht="15.75" customHeight="1" x14ac:dyDescent="0.4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</row>
    <row r="320" spans="1:35" ht="15.75" customHeight="1" x14ac:dyDescent="0.4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</row>
    <row r="321" spans="1:35" ht="15.75" customHeight="1" x14ac:dyDescent="0.4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</row>
    <row r="322" spans="1:35" ht="15.75" customHeight="1" x14ac:dyDescent="0.4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</row>
    <row r="323" spans="1:35" ht="15.75" customHeight="1" x14ac:dyDescent="0.4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</row>
    <row r="324" spans="1:35" ht="15.75" customHeight="1" x14ac:dyDescent="0.4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</row>
    <row r="325" spans="1:35" ht="15.75" customHeight="1" x14ac:dyDescent="0.4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</row>
    <row r="326" spans="1:35" ht="15.75" customHeight="1" x14ac:dyDescent="0.4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</row>
    <row r="327" spans="1:35" ht="15.75" customHeight="1" x14ac:dyDescent="0.4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</row>
    <row r="328" spans="1:35" ht="15.75" customHeight="1" x14ac:dyDescent="0.4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</row>
    <row r="329" spans="1:35" ht="15.75" customHeight="1" x14ac:dyDescent="0.4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</row>
    <row r="330" spans="1:35" ht="15.75" customHeight="1" x14ac:dyDescent="0.4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</row>
    <row r="331" spans="1:35" ht="15.75" customHeight="1" x14ac:dyDescent="0.4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</row>
    <row r="332" spans="1:35" ht="15.75" customHeight="1" x14ac:dyDescent="0.4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</row>
    <row r="333" spans="1:35" ht="15.75" customHeight="1" x14ac:dyDescent="0.4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</row>
    <row r="334" spans="1:35" ht="15.75" customHeight="1" x14ac:dyDescent="0.4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</row>
    <row r="335" spans="1:35" ht="15.75" customHeight="1" x14ac:dyDescent="0.4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</row>
    <row r="336" spans="1:35" ht="15.75" customHeight="1" x14ac:dyDescent="0.4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</row>
    <row r="337" spans="1:35" ht="15.75" customHeight="1" x14ac:dyDescent="0.4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</row>
    <row r="338" spans="1:35" ht="15.75" customHeight="1" x14ac:dyDescent="0.4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</row>
    <row r="339" spans="1:35" ht="15.75" customHeight="1" x14ac:dyDescent="0.4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</row>
    <row r="340" spans="1:35" ht="15.75" customHeight="1" x14ac:dyDescent="0.4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</row>
    <row r="341" spans="1:35" ht="15.75" customHeight="1" x14ac:dyDescent="0.4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</row>
    <row r="342" spans="1:35" ht="15.75" customHeight="1" x14ac:dyDescent="0.4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</row>
    <row r="343" spans="1:35" ht="15.75" customHeight="1" x14ac:dyDescent="0.4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</row>
    <row r="344" spans="1:35" ht="15.75" customHeight="1" x14ac:dyDescent="0.4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</row>
    <row r="345" spans="1:35" ht="15.75" customHeight="1" x14ac:dyDescent="0.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</row>
    <row r="346" spans="1:35" ht="15.75" customHeight="1" x14ac:dyDescent="0.4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</row>
    <row r="347" spans="1:35" ht="15.75" customHeight="1" x14ac:dyDescent="0.4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</row>
    <row r="348" spans="1:35" ht="15.75" customHeight="1" x14ac:dyDescent="0.4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</row>
    <row r="349" spans="1:35" ht="15.75" customHeight="1" x14ac:dyDescent="0.4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</row>
    <row r="350" spans="1:35" ht="15.75" customHeight="1" x14ac:dyDescent="0.4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</row>
    <row r="351" spans="1:35" ht="15.75" customHeight="1" x14ac:dyDescent="0.4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</row>
    <row r="352" spans="1:35" ht="15.75" customHeight="1" x14ac:dyDescent="0.4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</row>
    <row r="353" spans="1:35" ht="15.75" customHeight="1" x14ac:dyDescent="0.4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</row>
    <row r="354" spans="1:35" ht="15.75" customHeight="1" x14ac:dyDescent="0.4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</row>
    <row r="355" spans="1:35" ht="15.75" customHeight="1" x14ac:dyDescent="0.4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</row>
    <row r="356" spans="1:35" ht="15.75" customHeight="1" x14ac:dyDescent="0.4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</row>
    <row r="357" spans="1:35" ht="15.75" customHeight="1" x14ac:dyDescent="0.4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</row>
    <row r="358" spans="1:35" ht="15.75" customHeight="1" x14ac:dyDescent="0.4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</row>
    <row r="359" spans="1:35" ht="15.75" customHeight="1" x14ac:dyDescent="0.4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</row>
    <row r="360" spans="1:35" ht="15.75" customHeight="1" x14ac:dyDescent="0.4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</row>
    <row r="361" spans="1:35" ht="15.75" customHeight="1" x14ac:dyDescent="0.4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</row>
    <row r="362" spans="1:35" ht="15.75" customHeight="1" x14ac:dyDescent="0.4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</row>
    <row r="363" spans="1:35" ht="15.75" customHeight="1" x14ac:dyDescent="0.4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</row>
    <row r="364" spans="1:35" ht="15.75" customHeight="1" x14ac:dyDescent="0.4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</row>
    <row r="365" spans="1:35" ht="15.75" customHeight="1" x14ac:dyDescent="0.4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</row>
    <row r="366" spans="1:35" ht="15.75" customHeight="1" x14ac:dyDescent="0.4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</row>
    <row r="367" spans="1:35" ht="15.75" customHeight="1" x14ac:dyDescent="0.4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</row>
    <row r="368" spans="1:35" ht="15.75" customHeight="1" x14ac:dyDescent="0.4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</row>
    <row r="369" spans="1:35" ht="15.75" customHeight="1" x14ac:dyDescent="0.4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</row>
    <row r="370" spans="1:35" ht="15.75" customHeight="1" x14ac:dyDescent="0.4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</row>
    <row r="371" spans="1:35" ht="15.75" customHeight="1" x14ac:dyDescent="0.4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</row>
    <row r="372" spans="1:35" ht="15.75" customHeight="1" x14ac:dyDescent="0.4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</row>
    <row r="373" spans="1:35" ht="15.75" customHeight="1" x14ac:dyDescent="0.4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</row>
    <row r="374" spans="1:35" ht="15.75" customHeight="1" x14ac:dyDescent="0.4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</row>
    <row r="375" spans="1:35" ht="15.75" customHeight="1" x14ac:dyDescent="0.4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</row>
    <row r="376" spans="1:35" ht="15.75" customHeight="1" x14ac:dyDescent="0.4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</row>
    <row r="377" spans="1:35" ht="15.75" customHeight="1" x14ac:dyDescent="0.4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</row>
    <row r="378" spans="1:35" ht="15.75" customHeight="1" x14ac:dyDescent="0.4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</row>
    <row r="379" spans="1:35" ht="15.75" customHeight="1" x14ac:dyDescent="0.4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</row>
    <row r="380" spans="1:35" ht="15.75" customHeight="1" x14ac:dyDescent="0.4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</row>
    <row r="381" spans="1:35" ht="15.75" customHeight="1" x14ac:dyDescent="0.4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</row>
    <row r="382" spans="1:35" ht="15.75" customHeight="1" x14ac:dyDescent="0.4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</row>
    <row r="383" spans="1:35" ht="15.75" customHeight="1" x14ac:dyDescent="0.4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</row>
    <row r="384" spans="1:35" ht="15.75" customHeight="1" x14ac:dyDescent="0.4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</row>
    <row r="385" spans="1:35" ht="15.75" customHeight="1" x14ac:dyDescent="0.4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</row>
    <row r="386" spans="1:35" ht="15.75" customHeight="1" x14ac:dyDescent="0.4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</row>
    <row r="387" spans="1:35" ht="15.75" customHeight="1" x14ac:dyDescent="0.4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</row>
    <row r="388" spans="1:35" ht="15.75" customHeight="1" x14ac:dyDescent="0.4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</row>
    <row r="389" spans="1:35" ht="15.75" customHeight="1" x14ac:dyDescent="0.4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</row>
    <row r="390" spans="1:35" ht="15.75" customHeight="1" x14ac:dyDescent="0.4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</row>
    <row r="391" spans="1:35" ht="15.75" customHeight="1" x14ac:dyDescent="0.4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</row>
    <row r="392" spans="1:35" ht="15.75" customHeight="1" x14ac:dyDescent="0.4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</row>
    <row r="393" spans="1:35" ht="15.75" customHeight="1" x14ac:dyDescent="0.4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</row>
    <row r="394" spans="1:35" ht="15.75" customHeight="1" x14ac:dyDescent="0.4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</row>
    <row r="395" spans="1:35" ht="15.75" customHeight="1" x14ac:dyDescent="0.4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</row>
    <row r="396" spans="1:35" ht="15.75" customHeight="1" x14ac:dyDescent="0.4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</row>
    <row r="397" spans="1:35" ht="15.75" customHeight="1" x14ac:dyDescent="0.4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</row>
    <row r="398" spans="1:35" ht="15.75" customHeight="1" x14ac:dyDescent="0.4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</row>
    <row r="399" spans="1:35" ht="15.75" customHeight="1" x14ac:dyDescent="0.4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</row>
    <row r="400" spans="1:35" ht="15.75" customHeight="1" x14ac:dyDescent="0.4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</row>
    <row r="401" spans="1:35" ht="15.75" customHeight="1" x14ac:dyDescent="0.4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</row>
    <row r="402" spans="1:35" ht="15.75" customHeight="1" x14ac:dyDescent="0.4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</row>
    <row r="403" spans="1:35" ht="15.75" customHeight="1" x14ac:dyDescent="0.4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</row>
    <row r="404" spans="1:35" ht="15.75" customHeight="1" x14ac:dyDescent="0.4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</row>
    <row r="405" spans="1:35" ht="15.75" customHeight="1" x14ac:dyDescent="0.4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</row>
    <row r="406" spans="1:35" ht="15.75" customHeight="1" x14ac:dyDescent="0.4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</row>
    <row r="407" spans="1:35" ht="15.75" customHeight="1" x14ac:dyDescent="0.4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</row>
    <row r="408" spans="1:35" ht="15.75" customHeight="1" x14ac:dyDescent="0.4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</row>
    <row r="409" spans="1:35" ht="15.75" customHeight="1" x14ac:dyDescent="0.4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</row>
    <row r="410" spans="1:35" ht="15.75" customHeight="1" x14ac:dyDescent="0.4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</row>
    <row r="411" spans="1:35" ht="15.75" customHeight="1" x14ac:dyDescent="0.4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</row>
    <row r="412" spans="1:35" ht="15.75" customHeight="1" x14ac:dyDescent="0.4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</row>
    <row r="413" spans="1:35" ht="15.75" customHeight="1" x14ac:dyDescent="0.4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</row>
    <row r="414" spans="1:35" ht="15.75" customHeight="1" x14ac:dyDescent="0.4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</row>
    <row r="415" spans="1:35" ht="15.75" customHeight="1" x14ac:dyDescent="0.4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</row>
    <row r="416" spans="1:35" ht="15.75" customHeight="1" x14ac:dyDescent="0.4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</row>
    <row r="417" spans="1:35" ht="15.75" customHeight="1" x14ac:dyDescent="0.4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</row>
    <row r="418" spans="1:35" ht="15.75" customHeight="1" x14ac:dyDescent="0.4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</row>
    <row r="419" spans="1:35" ht="15.75" customHeight="1" x14ac:dyDescent="0.4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</row>
    <row r="420" spans="1:35" ht="15.75" customHeight="1" x14ac:dyDescent="0.4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</row>
    <row r="421" spans="1:35" ht="15.75" customHeight="1" x14ac:dyDescent="0.4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</row>
    <row r="422" spans="1:35" ht="15.75" customHeight="1" x14ac:dyDescent="0.4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</row>
    <row r="423" spans="1:35" ht="15.75" customHeight="1" x14ac:dyDescent="0.4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</row>
    <row r="424" spans="1:35" ht="15.75" customHeight="1" x14ac:dyDescent="0.4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</row>
    <row r="425" spans="1:35" ht="15.75" customHeight="1" x14ac:dyDescent="0.4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</row>
    <row r="426" spans="1:35" ht="15.75" customHeight="1" x14ac:dyDescent="0.4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</row>
    <row r="427" spans="1:35" ht="15.75" customHeight="1" x14ac:dyDescent="0.4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</row>
    <row r="428" spans="1:35" ht="15.75" customHeight="1" x14ac:dyDescent="0.4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</row>
    <row r="429" spans="1:35" ht="15.75" customHeight="1" x14ac:dyDescent="0.4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</row>
    <row r="430" spans="1:35" ht="15.75" customHeight="1" x14ac:dyDescent="0.4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</row>
    <row r="431" spans="1:35" ht="15.75" customHeight="1" x14ac:dyDescent="0.4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</row>
    <row r="432" spans="1:35" ht="15.75" customHeight="1" x14ac:dyDescent="0.4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</row>
    <row r="433" spans="1:35" ht="15.75" customHeight="1" x14ac:dyDescent="0.4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</row>
    <row r="434" spans="1:35" ht="15.75" customHeight="1" x14ac:dyDescent="0.4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</row>
    <row r="435" spans="1:35" ht="15.75" customHeight="1" x14ac:dyDescent="0.4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</row>
    <row r="436" spans="1:35" ht="15.75" customHeight="1" x14ac:dyDescent="0.4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</row>
    <row r="437" spans="1:35" ht="15.75" customHeight="1" x14ac:dyDescent="0.4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</row>
    <row r="438" spans="1:35" ht="15.75" customHeight="1" x14ac:dyDescent="0.4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</row>
    <row r="439" spans="1:35" ht="15.75" customHeight="1" x14ac:dyDescent="0.4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</row>
    <row r="440" spans="1:35" ht="15.75" customHeight="1" x14ac:dyDescent="0.4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</row>
    <row r="441" spans="1:35" ht="15.75" customHeight="1" x14ac:dyDescent="0.4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</row>
    <row r="442" spans="1:35" ht="15.75" customHeight="1" x14ac:dyDescent="0.4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</row>
    <row r="443" spans="1:35" ht="15.75" customHeight="1" x14ac:dyDescent="0.4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</row>
    <row r="444" spans="1:35" ht="15.75" customHeight="1" x14ac:dyDescent="0.4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</row>
    <row r="445" spans="1:35" ht="15.75" customHeight="1" x14ac:dyDescent="0.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</row>
    <row r="446" spans="1:35" ht="15.75" customHeight="1" x14ac:dyDescent="0.4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</row>
    <row r="447" spans="1:35" ht="15.75" customHeight="1" x14ac:dyDescent="0.4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</row>
    <row r="448" spans="1:35" ht="15.75" customHeight="1" x14ac:dyDescent="0.4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</row>
    <row r="449" spans="1:35" ht="15.75" customHeight="1" x14ac:dyDescent="0.4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</row>
    <row r="450" spans="1:35" ht="15.75" customHeight="1" x14ac:dyDescent="0.4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</row>
    <row r="451" spans="1:35" ht="15.75" customHeight="1" x14ac:dyDescent="0.4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</row>
    <row r="452" spans="1:35" ht="15.75" customHeight="1" x14ac:dyDescent="0.4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</row>
    <row r="453" spans="1:35" ht="15.75" customHeight="1" x14ac:dyDescent="0.4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</row>
    <row r="454" spans="1:35" ht="15.75" customHeight="1" x14ac:dyDescent="0.4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</row>
    <row r="455" spans="1:35" ht="15.75" customHeight="1" x14ac:dyDescent="0.4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</row>
    <row r="456" spans="1:35" ht="15.75" customHeight="1" x14ac:dyDescent="0.4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</row>
    <row r="457" spans="1:35" ht="15.75" customHeight="1" x14ac:dyDescent="0.4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</row>
    <row r="458" spans="1:35" ht="15.75" customHeight="1" x14ac:dyDescent="0.4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</row>
    <row r="459" spans="1:35" ht="15.75" customHeight="1" x14ac:dyDescent="0.4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</row>
    <row r="460" spans="1:35" ht="15.75" customHeight="1" x14ac:dyDescent="0.4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</row>
    <row r="461" spans="1:35" ht="15.75" customHeight="1" x14ac:dyDescent="0.4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</row>
    <row r="462" spans="1:35" ht="15.75" customHeight="1" x14ac:dyDescent="0.4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</row>
    <row r="463" spans="1:35" ht="15.75" customHeight="1" x14ac:dyDescent="0.4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</row>
    <row r="464" spans="1:35" ht="15.75" customHeight="1" x14ac:dyDescent="0.4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</row>
    <row r="465" spans="1:35" ht="15.75" customHeight="1" x14ac:dyDescent="0.4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</row>
    <row r="466" spans="1:35" ht="15.75" customHeight="1" x14ac:dyDescent="0.4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</row>
    <row r="467" spans="1:35" ht="15.75" customHeight="1" x14ac:dyDescent="0.4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</row>
    <row r="468" spans="1:35" ht="15.75" customHeight="1" x14ac:dyDescent="0.4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</row>
    <row r="469" spans="1:35" ht="15.75" customHeight="1" x14ac:dyDescent="0.4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</row>
    <row r="470" spans="1:35" ht="15.75" customHeight="1" x14ac:dyDescent="0.4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</row>
    <row r="471" spans="1:35" ht="15.75" customHeight="1" x14ac:dyDescent="0.4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</row>
    <row r="472" spans="1:35" ht="15.75" customHeight="1" x14ac:dyDescent="0.4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</row>
    <row r="473" spans="1:35" ht="15.75" customHeight="1" x14ac:dyDescent="0.4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</row>
    <row r="474" spans="1:35" ht="15.75" customHeight="1" x14ac:dyDescent="0.4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</row>
    <row r="475" spans="1:35" ht="15.75" customHeight="1" x14ac:dyDescent="0.4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</row>
    <row r="476" spans="1:35" ht="15.75" customHeight="1" x14ac:dyDescent="0.4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</row>
    <row r="477" spans="1:35" ht="15.75" customHeight="1" x14ac:dyDescent="0.4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</row>
    <row r="478" spans="1:35" ht="15.75" customHeight="1" x14ac:dyDescent="0.4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</row>
    <row r="479" spans="1:35" ht="15.75" customHeight="1" x14ac:dyDescent="0.4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</row>
    <row r="480" spans="1:35" ht="15.75" customHeight="1" x14ac:dyDescent="0.4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</row>
    <row r="481" spans="1:35" ht="15.75" customHeight="1" x14ac:dyDescent="0.4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</row>
    <row r="482" spans="1:35" ht="15.75" customHeight="1" x14ac:dyDescent="0.4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</row>
    <row r="483" spans="1:35" ht="15.75" customHeight="1" x14ac:dyDescent="0.4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</row>
    <row r="484" spans="1:35" ht="15.75" customHeight="1" x14ac:dyDescent="0.4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</row>
    <row r="485" spans="1:35" ht="15.75" customHeight="1" x14ac:dyDescent="0.4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</row>
    <row r="486" spans="1:35" ht="15.75" customHeight="1" x14ac:dyDescent="0.4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</row>
    <row r="487" spans="1:35" ht="15.75" customHeight="1" x14ac:dyDescent="0.4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</row>
    <row r="488" spans="1:35" ht="15.75" customHeight="1" x14ac:dyDescent="0.4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</row>
    <row r="489" spans="1:35" ht="15.75" customHeight="1" x14ac:dyDescent="0.4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</row>
    <row r="490" spans="1:35" ht="15.75" customHeight="1" x14ac:dyDescent="0.4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</row>
    <row r="491" spans="1:35" ht="15.75" customHeight="1" x14ac:dyDescent="0.4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</row>
    <row r="492" spans="1:35" ht="15.75" customHeight="1" x14ac:dyDescent="0.4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</row>
    <row r="493" spans="1:35" ht="15.75" customHeight="1" x14ac:dyDescent="0.4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</row>
    <row r="494" spans="1:35" ht="15.75" customHeight="1" x14ac:dyDescent="0.4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</row>
    <row r="495" spans="1:35" ht="15.75" customHeight="1" x14ac:dyDescent="0.4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</row>
    <row r="496" spans="1:35" ht="15.75" customHeight="1" x14ac:dyDescent="0.4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</row>
    <row r="497" spans="1:35" ht="15.75" customHeight="1" x14ac:dyDescent="0.4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</row>
    <row r="498" spans="1:35" ht="15.75" customHeight="1" x14ac:dyDescent="0.4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</row>
    <row r="499" spans="1:35" ht="15.75" customHeight="1" x14ac:dyDescent="0.4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</row>
    <row r="500" spans="1:35" ht="15.75" customHeight="1" x14ac:dyDescent="0.4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</row>
    <row r="501" spans="1:35" ht="15.75" customHeight="1" x14ac:dyDescent="0.4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</row>
    <row r="502" spans="1:35" ht="15.75" customHeight="1" x14ac:dyDescent="0.4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</row>
    <row r="503" spans="1:35" ht="15.75" customHeight="1" x14ac:dyDescent="0.4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</row>
    <row r="504" spans="1:35" ht="15.75" customHeight="1" x14ac:dyDescent="0.4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</row>
    <row r="505" spans="1:35" ht="15.75" customHeight="1" x14ac:dyDescent="0.4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</row>
    <row r="506" spans="1:35" ht="15.75" customHeight="1" x14ac:dyDescent="0.4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</row>
    <row r="507" spans="1:35" ht="15.75" customHeight="1" x14ac:dyDescent="0.4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</row>
    <row r="508" spans="1:35" ht="15.75" customHeight="1" x14ac:dyDescent="0.4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</row>
    <row r="509" spans="1:35" ht="15.75" customHeight="1" x14ac:dyDescent="0.4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</row>
    <row r="510" spans="1:35" ht="15.75" customHeight="1" x14ac:dyDescent="0.4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</row>
    <row r="511" spans="1:35" ht="15.75" customHeight="1" x14ac:dyDescent="0.4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</row>
    <row r="512" spans="1:35" ht="15.75" customHeight="1" x14ac:dyDescent="0.4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</row>
    <row r="513" spans="1:35" ht="15.75" customHeight="1" x14ac:dyDescent="0.4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</row>
    <row r="514" spans="1:35" ht="15.75" customHeight="1" x14ac:dyDescent="0.4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</row>
    <row r="515" spans="1:35" ht="15.75" customHeight="1" x14ac:dyDescent="0.4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</row>
    <row r="516" spans="1:35" ht="15.75" customHeight="1" x14ac:dyDescent="0.4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</row>
    <row r="517" spans="1:35" ht="15.75" customHeight="1" x14ac:dyDescent="0.4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</row>
    <row r="518" spans="1:35" ht="15.75" customHeight="1" x14ac:dyDescent="0.4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</row>
    <row r="519" spans="1:35" ht="15.75" customHeight="1" x14ac:dyDescent="0.4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</row>
    <row r="520" spans="1:35" ht="15.75" customHeight="1" x14ac:dyDescent="0.4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</row>
    <row r="521" spans="1:35" ht="15.75" customHeight="1" x14ac:dyDescent="0.4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</row>
    <row r="522" spans="1:35" ht="15.75" customHeight="1" x14ac:dyDescent="0.4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</row>
    <row r="523" spans="1:35" ht="15.75" customHeight="1" x14ac:dyDescent="0.4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</row>
    <row r="524" spans="1:35" ht="15.75" customHeight="1" x14ac:dyDescent="0.4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</row>
    <row r="525" spans="1:35" ht="15.75" customHeight="1" x14ac:dyDescent="0.4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</row>
    <row r="526" spans="1:35" ht="15.75" customHeight="1" x14ac:dyDescent="0.4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</row>
    <row r="527" spans="1:35" ht="15.75" customHeight="1" x14ac:dyDescent="0.4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</row>
    <row r="528" spans="1:35" ht="15.75" customHeight="1" x14ac:dyDescent="0.4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</row>
    <row r="529" spans="1:35" ht="15.75" customHeight="1" x14ac:dyDescent="0.4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</row>
    <row r="530" spans="1:35" ht="15.75" customHeight="1" x14ac:dyDescent="0.4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</row>
    <row r="531" spans="1:35" ht="15.75" customHeight="1" x14ac:dyDescent="0.4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</row>
    <row r="532" spans="1:35" ht="15.75" customHeight="1" x14ac:dyDescent="0.4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</row>
    <row r="533" spans="1:35" ht="15.75" customHeight="1" x14ac:dyDescent="0.4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</row>
    <row r="534" spans="1:35" ht="15.75" customHeight="1" x14ac:dyDescent="0.4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</row>
    <row r="535" spans="1:35" ht="15.75" customHeight="1" x14ac:dyDescent="0.4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</row>
    <row r="536" spans="1:35" ht="15.75" customHeight="1" x14ac:dyDescent="0.4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</row>
    <row r="537" spans="1:35" ht="15.75" customHeight="1" x14ac:dyDescent="0.4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</row>
    <row r="538" spans="1:35" ht="15.75" customHeight="1" x14ac:dyDescent="0.4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</row>
    <row r="539" spans="1:35" ht="15.75" customHeight="1" x14ac:dyDescent="0.4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</row>
    <row r="540" spans="1:35" ht="15.75" customHeight="1" x14ac:dyDescent="0.4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</row>
    <row r="541" spans="1:35" ht="15.75" customHeight="1" x14ac:dyDescent="0.4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</row>
    <row r="542" spans="1:35" ht="15.75" customHeight="1" x14ac:dyDescent="0.4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</row>
    <row r="543" spans="1:35" ht="15.75" customHeight="1" x14ac:dyDescent="0.4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</row>
    <row r="544" spans="1:35" ht="15.75" customHeight="1" x14ac:dyDescent="0.4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</row>
    <row r="545" spans="1:35" ht="15.75" customHeight="1" x14ac:dyDescent="0.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</row>
    <row r="546" spans="1:35" ht="15.75" customHeight="1" x14ac:dyDescent="0.4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</row>
    <row r="547" spans="1:35" ht="15.75" customHeight="1" x14ac:dyDescent="0.4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</row>
    <row r="548" spans="1:35" ht="15.75" customHeight="1" x14ac:dyDescent="0.4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</row>
    <row r="549" spans="1:35" ht="15.75" customHeight="1" x14ac:dyDescent="0.4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</row>
    <row r="550" spans="1:35" ht="15.75" customHeight="1" x14ac:dyDescent="0.4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</row>
    <row r="551" spans="1:35" ht="15.75" customHeight="1" x14ac:dyDescent="0.4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</row>
    <row r="552" spans="1:35" ht="15.75" customHeight="1" x14ac:dyDescent="0.4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</row>
    <row r="553" spans="1:35" ht="15.75" customHeight="1" x14ac:dyDescent="0.4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</row>
    <row r="554" spans="1:35" ht="15.75" customHeight="1" x14ac:dyDescent="0.4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</row>
    <row r="555" spans="1:35" ht="15.75" customHeight="1" x14ac:dyDescent="0.4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</row>
    <row r="556" spans="1:35" ht="15.75" customHeight="1" x14ac:dyDescent="0.4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</row>
    <row r="557" spans="1:35" ht="15.75" customHeight="1" x14ac:dyDescent="0.4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</row>
    <row r="558" spans="1:35" ht="15.75" customHeight="1" x14ac:dyDescent="0.4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</row>
    <row r="559" spans="1:35" ht="15.75" customHeight="1" x14ac:dyDescent="0.4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</row>
    <row r="560" spans="1:35" ht="15.75" customHeight="1" x14ac:dyDescent="0.4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</row>
    <row r="561" spans="1:35" ht="15.75" customHeight="1" x14ac:dyDescent="0.4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</row>
    <row r="562" spans="1:35" ht="15.75" customHeight="1" x14ac:dyDescent="0.4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</row>
    <row r="563" spans="1:35" ht="15.75" customHeight="1" x14ac:dyDescent="0.4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</row>
    <row r="564" spans="1:35" ht="15.75" customHeight="1" x14ac:dyDescent="0.4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</row>
    <row r="565" spans="1:35" ht="15.75" customHeight="1" x14ac:dyDescent="0.4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</row>
    <row r="566" spans="1:35" ht="15.75" customHeight="1" x14ac:dyDescent="0.4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</row>
    <row r="567" spans="1:35" ht="15.75" customHeight="1" x14ac:dyDescent="0.4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</row>
    <row r="568" spans="1:35" ht="15.75" customHeight="1" x14ac:dyDescent="0.4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</row>
    <row r="569" spans="1:35" ht="15.75" customHeight="1" x14ac:dyDescent="0.4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</row>
    <row r="570" spans="1:35" ht="15.75" customHeight="1" x14ac:dyDescent="0.4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</row>
    <row r="571" spans="1:35" ht="15.75" customHeight="1" x14ac:dyDescent="0.4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</row>
    <row r="572" spans="1:35" ht="15.75" customHeight="1" x14ac:dyDescent="0.4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</row>
    <row r="573" spans="1:35" ht="15.75" customHeight="1" x14ac:dyDescent="0.4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</row>
    <row r="574" spans="1:35" ht="15.75" customHeight="1" x14ac:dyDescent="0.4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</row>
    <row r="575" spans="1:35" ht="15.75" customHeight="1" x14ac:dyDescent="0.4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</row>
    <row r="576" spans="1:35" ht="15.75" customHeight="1" x14ac:dyDescent="0.4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</row>
    <row r="577" spans="1:35" ht="15.75" customHeight="1" x14ac:dyDescent="0.4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</row>
    <row r="578" spans="1:35" ht="15.75" customHeight="1" x14ac:dyDescent="0.4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</row>
    <row r="579" spans="1:35" ht="15.75" customHeight="1" x14ac:dyDescent="0.4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</row>
    <row r="580" spans="1:35" ht="15.75" customHeight="1" x14ac:dyDescent="0.4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</row>
    <row r="581" spans="1:35" ht="15.75" customHeight="1" x14ac:dyDescent="0.4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</row>
    <row r="582" spans="1:35" ht="15.75" customHeight="1" x14ac:dyDescent="0.4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</row>
    <row r="583" spans="1:35" ht="15.75" customHeight="1" x14ac:dyDescent="0.4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</row>
    <row r="584" spans="1:35" ht="15.75" customHeight="1" x14ac:dyDescent="0.4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</row>
    <row r="585" spans="1:35" ht="15.75" customHeight="1" x14ac:dyDescent="0.4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</row>
    <row r="586" spans="1:35" ht="15.75" customHeight="1" x14ac:dyDescent="0.4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</row>
    <row r="587" spans="1:35" ht="15.75" customHeight="1" x14ac:dyDescent="0.4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</row>
    <row r="588" spans="1:35" ht="15.75" customHeight="1" x14ac:dyDescent="0.4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</row>
    <row r="589" spans="1:35" ht="15.75" customHeight="1" x14ac:dyDescent="0.4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</row>
    <row r="590" spans="1:35" ht="15.75" customHeight="1" x14ac:dyDescent="0.4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</row>
    <row r="591" spans="1:35" ht="15.75" customHeight="1" x14ac:dyDescent="0.4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</row>
    <row r="592" spans="1:35" ht="15.75" customHeight="1" x14ac:dyDescent="0.4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</row>
    <row r="593" spans="1:35" ht="15.75" customHeight="1" x14ac:dyDescent="0.4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</row>
    <row r="594" spans="1:35" ht="15.75" customHeight="1" x14ac:dyDescent="0.4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</row>
    <row r="595" spans="1:35" ht="15.75" customHeight="1" x14ac:dyDescent="0.4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</row>
    <row r="596" spans="1:35" ht="15.75" customHeight="1" x14ac:dyDescent="0.4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</row>
    <row r="597" spans="1:35" ht="15.75" customHeight="1" x14ac:dyDescent="0.4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</row>
    <row r="598" spans="1:35" ht="15.75" customHeight="1" x14ac:dyDescent="0.4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</row>
    <row r="599" spans="1:35" ht="15.75" customHeight="1" x14ac:dyDescent="0.4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</row>
    <row r="600" spans="1:35" ht="15.75" customHeight="1" x14ac:dyDescent="0.4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</row>
    <row r="601" spans="1:35" ht="15.75" customHeight="1" x14ac:dyDescent="0.4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</row>
    <row r="602" spans="1:35" ht="15.75" customHeight="1" x14ac:dyDescent="0.4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</row>
    <row r="603" spans="1:35" ht="15.75" customHeight="1" x14ac:dyDescent="0.4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</row>
    <row r="604" spans="1:35" ht="15.75" customHeight="1" x14ac:dyDescent="0.4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</row>
    <row r="605" spans="1:35" ht="15.75" customHeight="1" x14ac:dyDescent="0.4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</row>
    <row r="606" spans="1:35" ht="15.75" customHeight="1" x14ac:dyDescent="0.4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</row>
    <row r="607" spans="1:35" ht="15.75" customHeight="1" x14ac:dyDescent="0.4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</row>
    <row r="608" spans="1:35" ht="15.75" customHeight="1" x14ac:dyDescent="0.4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</row>
    <row r="609" spans="1:35" ht="15.75" customHeight="1" x14ac:dyDescent="0.4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</row>
    <row r="610" spans="1:35" ht="15.75" customHeight="1" x14ac:dyDescent="0.4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</row>
    <row r="611" spans="1:35" ht="15.75" customHeight="1" x14ac:dyDescent="0.4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</row>
    <row r="612" spans="1:35" ht="15.75" customHeight="1" x14ac:dyDescent="0.4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</row>
    <row r="613" spans="1:35" ht="15.75" customHeight="1" x14ac:dyDescent="0.4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</row>
    <row r="614" spans="1:35" ht="15.75" customHeight="1" x14ac:dyDescent="0.4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</row>
    <row r="615" spans="1:35" ht="15.75" customHeight="1" x14ac:dyDescent="0.4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</row>
    <row r="616" spans="1:35" ht="15.75" customHeight="1" x14ac:dyDescent="0.4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</row>
    <row r="617" spans="1:35" ht="15.75" customHeight="1" x14ac:dyDescent="0.4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</row>
    <row r="618" spans="1:35" ht="15.75" customHeight="1" x14ac:dyDescent="0.4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</row>
    <row r="619" spans="1:35" ht="15.75" customHeight="1" x14ac:dyDescent="0.4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</row>
    <row r="620" spans="1:35" ht="15.75" customHeight="1" x14ac:dyDescent="0.4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</row>
    <row r="621" spans="1:35" ht="15.75" customHeight="1" x14ac:dyDescent="0.4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</row>
    <row r="622" spans="1:35" ht="15.75" customHeight="1" x14ac:dyDescent="0.4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</row>
    <row r="623" spans="1:35" ht="15.75" customHeight="1" x14ac:dyDescent="0.4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</row>
    <row r="624" spans="1:35" ht="15.75" customHeight="1" x14ac:dyDescent="0.4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</row>
    <row r="625" spans="1:35" ht="15.75" customHeight="1" x14ac:dyDescent="0.4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</row>
    <row r="626" spans="1:35" ht="15.75" customHeight="1" x14ac:dyDescent="0.4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</row>
    <row r="627" spans="1:35" ht="15.75" customHeight="1" x14ac:dyDescent="0.4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</row>
    <row r="628" spans="1:35" ht="15.75" customHeight="1" x14ac:dyDescent="0.4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</row>
    <row r="629" spans="1:35" ht="15.75" customHeight="1" x14ac:dyDescent="0.4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</row>
    <row r="630" spans="1:35" ht="15.75" customHeight="1" x14ac:dyDescent="0.4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</row>
    <row r="631" spans="1:35" ht="15.75" customHeight="1" x14ac:dyDescent="0.4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</row>
    <row r="632" spans="1:35" ht="15.75" customHeight="1" x14ac:dyDescent="0.4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</row>
    <row r="633" spans="1:35" ht="15.75" customHeight="1" x14ac:dyDescent="0.4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</row>
    <row r="634" spans="1:35" ht="15.75" customHeight="1" x14ac:dyDescent="0.4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</row>
    <row r="635" spans="1:35" ht="15.75" customHeight="1" x14ac:dyDescent="0.4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</row>
    <row r="636" spans="1:35" ht="15.75" customHeight="1" x14ac:dyDescent="0.4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</row>
    <row r="637" spans="1:35" ht="15.75" customHeight="1" x14ac:dyDescent="0.4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</row>
    <row r="638" spans="1:35" ht="15.75" customHeight="1" x14ac:dyDescent="0.4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</row>
    <row r="639" spans="1:35" ht="15.75" customHeight="1" x14ac:dyDescent="0.4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</row>
    <row r="640" spans="1:35" ht="15.75" customHeight="1" x14ac:dyDescent="0.4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</row>
    <row r="641" spans="1:35" ht="15.75" customHeight="1" x14ac:dyDescent="0.4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</row>
    <row r="642" spans="1:35" ht="15.75" customHeight="1" x14ac:dyDescent="0.4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</row>
    <row r="643" spans="1:35" ht="15.75" customHeight="1" x14ac:dyDescent="0.4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</row>
    <row r="644" spans="1:35" ht="15.75" customHeight="1" x14ac:dyDescent="0.4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</row>
    <row r="645" spans="1:35" ht="15.75" customHeight="1" x14ac:dyDescent="0.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</row>
    <row r="646" spans="1:35" ht="15.75" customHeight="1" x14ac:dyDescent="0.4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</row>
    <row r="647" spans="1:35" ht="15.75" customHeight="1" x14ac:dyDescent="0.4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</row>
    <row r="648" spans="1:35" ht="15.75" customHeight="1" x14ac:dyDescent="0.4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</row>
    <row r="649" spans="1:35" ht="15.75" customHeight="1" x14ac:dyDescent="0.4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</row>
    <row r="650" spans="1:35" ht="15.75" customHeight="1" x14ac:dyDescent="0.4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</row>
    <row r="651" spans="1:35" ht="15.75" customHeight="1" x14ac:dyDescent="0.4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</row>
    <row r="652" spans="1:35" ht="15.75" customHeight="1" x14ac:dyDescent="0.4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</row>
    <row r="653" spans="1:35" ht="15.75" customHeight="1" x14ac:dyDescent="0.4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</row>
    <row r="654" spans="1:35" ht="15.75" customHeight="1" x14ac:dyDescent="0.4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</row>
    <row r="655" spans="1:35" ht="15.75" customHeight="1" x14ac:dyDescent="0.4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</row>
    <row r="656" spans="1:35" ht="15.75" customHeight="1" x14ac:dyDescent="0.4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</row>
    <row r="657" spans="1:35" ht="15.75" customHeight="1" x14ac:dyDescent="0.4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</row>
    <row r="658" spans="1:35" ht="15.75" customHeight="1" x14ac:dyDescent="0.4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</row>
    <row r="659" spans="1:35" ht="15.75" customHeight="1" x14ac:dyDescent="0.4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</row>
    <row r="660" spans="1:35" ht="15.75" customHeight="1" x14ac:dyDescent="0.4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</row>
    <row r="661" spans="1:35" ht="15.75" customHeight="1" x14ac:dyDescent="0.4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</row>
    <row r="662" spans="1:35" ht="15.75" customHeight="1" x14ac:dyDescent="0.4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</row>
    <row r="663" spans="1:35" ht="15.75" customHeight="1" x14ac:dyDescent="0.4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</row>
    <row r="664" spans="1:35" ht="15.75" customHeight="1" x14ac:dyDescent="0.4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</row>
    <row r="665" spans="1:35" ht="15.75" customHeight="1" x14ac:dyDescent="0.4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</row>
    <row r="666" spans="1:35" ht="15.75" customHeight="1" x14ac:dyDescent="0.4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</row>
    <row r="667" spans="1:35" ht="15.75" customHeight="1" x14ac:dyDescent="0.4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</row>
    <row r="668" spans="1:35" ht="15.75" customHeight="1" x14ac:dyDescent="0.4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</row>
    <row r="669" spans="1:35" ht="15.75" customHeight="1" x14ac:dyDescent="0.4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</row>
    <row r="670" spans="1:35" ht="15.75" customHeight="1" x14ac:dyDescent="0.4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</row>
    <row r="671" spans="1:35" ht="15.75" customHeight="1" x14ac:dyDescent="0.4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</row>
    <row r="672" spans="1:35" ht="15.75" customHeight="1" x14ac:dyDescent="0.4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</row>
    <row r="673" spans="1:35" ht="15.75" customHeight="1" x14ac:dyDescent="0.4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</row>
    <row r="674" spans="1:35" ht="15.75" customHeight="1" x14ac:dyDescent="0.4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</row>
    <row r="675" spans="1:35" ht="15.75" customHeight="1" x14ac:dyDescent="0.4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</row>
    <row r="676" spans="1:35" ht="15.75" customHeight="1" x14ac:dyDescent="0.4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</row>
    <row r="677" spans="1:35" ht="15.75" customHeight="1" x14ac:dyDescent="0.4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</row>
    <row r="678" spans="1:35" ht="15.75" customHeight="1" x14ac:dyDescent="0.4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</row>
    <row r="679" spans="1:35" ht="15.75" customHeight="1" x14ac:dyDescent="0.4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</row>
    <row r="680" spans="1:35" ht="15.75" customHeight="1" x14ac:dyDescent="0.4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</row>
    <row r="681" spans="1:35" ht="15.75" customHeight="1" x14ac:dyDescent="0.4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</row>
    <row r="682" spans="1:35" ht="15.75" customHeight="1" x14ac:dyDescent="0.4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</row>
    <row r="683" spans="1:35" ht="15.75" customHeight="1" x14ac:dyDescent="0.4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</row>
    <row r="684" spans="1:35" ht="15.75" customHeight="1" x14ac:dyDescent="0.4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</row>
    <row r="685" spans="1:35" ht="15.75" customHeight="1" x14ac:dyDescent="0.4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</row>
    <row r="686" spans="1:35" ht="15.75" customHeight="1" x14ac:dyDescent="0.4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</row>
    <row r="687" spans="1:35" ht="15.75" customHeight="1" x14ac:dyDescent="0.4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</row>
    <row r="688" spans="1:35" ht="15.75" customHeight="1" x14ac:dyDescent="0.4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</row>
    <row r="689" spans="1:35" ht="15.75" customHeight="1" x14ac:dyDescent="0.4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</row>
    <row r="690" spans="1:35" ht="15.75" customHeight="1" x14ac:dyDescent="0.4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</row>
    <row r="691" spans="1:35" ht="15.75" customHeight="1" x14ac:dyDescent="0.4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</row>
    <row r="692" spans="1:35" ht="15.75" customHeight="1" x14ac:dyDescent="0.4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</row>
    <row r="693" spans="1:35" ht="15.75" customHeight="1" x14ac:dyDescent="0.4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</row>
    <row r="694" spans="1:35" ht="15.75" customHeight="1" x14ac:dyDescent="0.4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</row>
    <row r="695" spans="1:35" ht="15.75" customHeight="1" x14ac:dyDescent="0.4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</row>
    <row r="696" spans="1:35" ht="15.75" customHeight="1" x14ac:dyDescent="0.4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</row>
    <row r="697" spans="1:35" ht="15.75" customHeight="1" x14ac:dyDescent="0.4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</row>
    <row r="698" spans="1:35" ht="15.75" customHeight="1" x14ac:dyDescent="0.4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</row>
    <row r="699" spans="1:35" ht="15.75" customHeight="1" x14ac:dyDescent="0.4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</row>
    <row r="700" spans="1:35" ht="15.75" customHeight="1" x14ac:dyDescent="0.4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</row>
    <row r="701" spans="1:35" ht="15.75" customHeight="1" x14ac:dyDescent="0.4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</row>
    <row r="702" spans="1:35" ht="15.75" customHeight="1" x14ac:dyDescent="0.4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</row>
    <row r="703" spans="1:35" ht="15.75" customHeight="1" x14ac:dyDescent="0.4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</row>
    <row r="704" spans="1:35" ht="15.75" customHeight="1" x14ac:dyDescent="0.4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</row>
    <row r="705" spans="1:35" ht="15.75" customHeight="1" x14ac:dyDescent="0.4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</row>
    <row r="706" spans="1:35" ht="15.75" customHeight="1" x14ac:dyDescent="0.4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</row>
    <row r="707" spans="1:35" ht="15.75" customHeight="1" x14ac:dyDescent="0.4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</row>
    <row r="708" spans="1:35" ht="15.75" customHeight="1" x14ac:dyDescent="0.4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</row>
    <row r="709" spans="1:35" ht="15.75" customHeight="1" x14ac:dyDescent="0.4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</row>
    <row r="710" spans="1:35" ht="15.75" customHeight="1" x14ac:dyDescent="0.4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</row>
    <row r="711" spans="1:35" ht="15.75" customHeight="1" x14ac:dyDescent="0.4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</row>
    <row r="712" spans="1:35" ht="15.75" customHeight="1" x14ac:dyDescent="0.4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</row>
    <row r="713" spans="1:35" ht="15.75" customHeight="1" x14ac:dyDescent="0.4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</row>
    <row r="714" spans="1:35" ht="15.75" customHeight="1" x14ac:dyDescent="0.4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</row>
    <row r="715" spans="1:35" ht="15.75" customHeight="1" x14ac:dyDescent="0.4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</row>
    <row r="716" spans="1:35" ht="15.75" customHeight="1" x14ac:dyDescent="0.4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</row>
    <row r="717" spans="1:35" ht="15.75" customHeight="1" x14ac:dyDescent="0.4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</row>
    <row r="718" spans="1:35" ht="15.75" customHeight="1" x14ac:dyDescent="0.4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</row>
    <row r="719" spans="1:35" ht="15.75" customHeight="1" x14ac:dyDescent="0.4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</row>
    <row r="720" spans="1:35" ht="15.75" customHeight="1" x14ac:dyDescent="0.4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</row>
    <row r="721" spans="1:35" ht="15.75" customHeight="1" x14ac:dyDescent="0.4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</row>
    <row r="722" spans="1:35" ht="15.75" customHeight="1" x14ac:dyDescent="0.4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</row>
    <row r="723" spans="1:35" ht="15.75" customHeight="1" x14ac:dyDescent="0.4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</row>
    <row r="724" spans="1:35" ht="15.75" customHeight="1" x14ac:dyDescent="0.4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</row>
    <row r="725" spans="1:35" ht="15.75" customHeight="1" x14ac:dyDescent="0.4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</row>
    <row r="726" spans="1:35" ht="15.75" customHeight="1" x14ac:dyDescent="0.4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</row>
    <row r="727" spans="1:35" ht="15.75" customHeight="1" x14ac:dyDescent="0.4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</row>
    <row r="728" spans="1:35" ht="15.75" customHeight="1" x14ac:dyDescent="0.4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</row>
    <row r="729" spans="1:35" ht="15.75" customHeight="1" x14ac:dyDescent="0.4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</row>
    <row r="730" spans="1:35" ht="15.75" customHeight="1" x14ac:dyDescent="0.4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</row>
    <row r="731" spans="1:35" ht="15.75" customHeight="1" x14ac:dyDescent="0.4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</row>
    <row r="732" spans="1:35" ht="15.75" customHeight="1" x14ac:dyDescent="0.4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</row>
    <row r="733" spans="1:35" ht="15.75" customHeight="1" x14ac:dyDescent="0.4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</row>
    <row r="734" spans="1:35" ht="15.75" customHeight="1" x14ac:dyDescent="0.4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</row>
    <row r="735" spans="1:35" ht="15.75" customHeight="1" x14ac:dyDescent="0.4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</row>
    <row r="736" spans="1:35" ht="15.75" customHeight="1" x14ac:dyDescent="0.4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</row>
    <row r="737" spans="1:35" ht="15.75" customHeight="1" x14ac:dyDescent="0.4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</row>
    <row r="738" spans="1:35" ht="15.75" customHeight="1" x14ac:dyDescent="0.4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</row>
    <row r="739" spans="1:35" ht="15.75" customHeight="1" x14ac:dyDescent="0.4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</row>
    <row r="740" spans="1:35" ht="15.75" customHeight="1" x14ac:dyDescent="0.4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</row>
    <row r="741" spans="1:35" ht="15.75" customHeight="1" x14ac:dyDescent="0.4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</row>
    <row r="742" spans="1:35" ht="15.75" customHeight="1" x14ac:dyDescent="0.4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</row>
    <row r="743" spans="1:35" ht="15.75" customHeight="1" x14ac:dyDescent="0.4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</row>
    <row r="744" spans="1:35" ht="15.75" customHeight="1" x14ac:dyDescent="0.4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</row>
    <row r="745" spans="1:35" ht="15.75" customHeight="1" x14ac:dyDescent="0.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</row>
    <row r="746" spans="1:35" ht="15.75" customHeight="1" x14ac:dyDescent="0.4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</row>
    <row r="747" spans="1:35" ht="15.75" customHeight="1" x14ac:dyDescent="0.4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</row>
    <row r="748" spans="1:35" ht="15.75" customHeight="1" x14ac:dyDescent="0.4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</row>
    <row r="749" spans="1:35" ht="15.75" customHeight="1" x14ac:dyDescent="0.4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</row>
    <row r="750" spans="1:35" ht="15.75" customHeight="1" x14ac:dyDescent="0.4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</row>
    <row r="751" spans="1:35" ht="15.75" customHeight="1" x14ac:dyDescent="0.4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</row>
    <row r="752" spans="1:35" ht="15.75" customHeight="1" x14ac:dyDescent="0.4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</row>
    <row r="753" spans="1:35" ht="15.75" customHeight="1" x14ac:dyDescent="0.4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</row>
    <row r="754" spans="1:35" ht="15.75" customHeight="1" x14ac:dyDescent="0.4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</row>
    <row r="755" spans="1:35" ht="15.75" customHeight="1" x14ac:dyDescent="0.4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</row>
    <row r="756" spans="1:35" ht="15.75" customHeight="1" x14ac:dyDescent="0.4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</row>
    <row r="757" spans="1:35" ht="15.75" customHeight="1" x14ac:dyDescent="0.4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</row>
    <row r="758" spans="1:35" ht="15.75" customHeight="1" x14ac:dyDescent="0.4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</row>
    <row r="759" spans="1:35" ht="15.75" customHeight="1" x14ac:dyDescent="0.4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</row>
    <row r="760" spans="1:35" ht="15.75" customHeight="1" x14ac:dyDescent="0.4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</row>
    <row r="761" spans="1:35" ht="15.75" customHeight="1" x14ac:dyDescent="0.4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</row>
    <row r="762" spans="1:35" ht="15.75" customHeight="1" x14ac:dyDescent="0.4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</row>
    <row r="763" spans="1:35" ht="15.75" customHeight="1" x14ac:dyDescent="0.4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</row>
    <row r="764" spans="1:35" ht="15.75" customHeight="1" x14ac:dyDescent="0.4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</row>
    <row r="765" spans="1:35" ht="15.75" customHeight="1" x14ac:dyDescent="0.4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</row>
    <row r="766" spans="1:35" ht="15.75" customHeight="1" x14ac:dyDescent="0.4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</row>
    <row r="767" spans="1:35" ht="15.75" customHeight="1" x14ac:dyDescent="0.4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</row>
    <row r="768" spans="1:35" ht="15.75" customHeight="1" x14ac:dyDescent="0.4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</row>
    <row r="769" spans="1:35" ht="15.75" customHeight="1" x14ac:dyDescent="0.4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</row>
    <row r="770" spans="1:35" ht="15.75" customHeight="1" x14ac:dyDescent="0.4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</row>
    <row r="771" spans="1:35" ht="15.75" customHeight="1" x14ac:dyDescent="0.4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</row>
    <row r="772" spans="1:35" ht="15.75" customHeight="1" x14ac:dyDescent="0.4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</row>
    <row r="773" spans="1:35" ht="15.75" customHeight="1" x14ac:dyDescent="0.4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</row>
    <row r="774" spans="1:35" ht="15.75" customHeight="1" x14ac:dyDescent="0.4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</row>
    <row r="775" spans="1:35" ht="15.75" customHeight="1" x14ac:dyDescent="0.4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</row>
    <row r="776" spans="1:35" ht="15.75" customHeight="1" x14ac:dyDescent="0.4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</row>
    <row r="777" spans="1:35" ht="15.75" customHeight="1" x14ac:dyDescent="0.4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</row>
    <row r="778" spans="1:35" ht="15.75" customHeight="1" x14ac:dyDescent="0.4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</row>
    <row r="779" spans="1:35" ht="15.75" customHeight="1" x14ac:dyDescent="0.4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</row>
    <row r="780" spans="1:35" ht="15.75" customHeight="1" x14ac:dyDescent="0.4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</row>
    <row r="781" spans="1:35" ht="15.75" customHeight="1" x14ac:dyDescent="0.4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</row>
    <row r="782" spans="1:35" ht="15.75" customHeight="1" x14ac:dyDescent="0.4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</row>
    <row r="783" spans="1:35" ht="15.75" customHeight="1" x14ac:dyDescent="0.4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</row>
    <row r="784" spans="1:35" ht="15.75" customHeight="1" x14ac:dyDescent="0.4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</row>
    <row r="785" spans="1:35" ht="15.75" customHeight="1" x14ac:dyDescent="0.4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</row>
    <row r="786" spans="1:35" ht="15.75" customHeight="1" x14ac:dyDescent="0.4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</row>
    <row r="787" spans="1:35" ht="15.75" customHeight="1" x14ac:dyDescent="0.4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</row>
    <row r="788" spans="1:35" ht="15.75" customHeight="1" x14ac:dyDescent="0.4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</row>
    <row r="789" spans="1:35" ht="15.75" customHeight="1" x14ac:dyDescent="0.4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</row>
    <row r="790" spans="1:35" ht="15.75" customHeight="1" x14ac:dyDescent="0.4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</row>
    <row r="791" spans="1:35" ht="15.75" customHeight="1" x14ac:dyDescent="0.4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</row>
    <row r="792" spans="1:35" ht="15.75" customHeight="1" x14ac:dyDescent="0.4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</row>
    <row r="793" spans="1:35" ht="15.75" customHeight="1" x14ac:dyDescent="0.4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</row>
    <row r="794" spans="1:35" ht="15.75" customHeight="1" x14ac:dyDescent="0.4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</row>
    <row r="795" spans="1:35" ht="15.75" customHeight="1" x14ac:dyDescent="0.4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</row>
    <row r="796" spans="1:35" ht="15.75" customHeight="1" x14ac:dyDescent="0.4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</row>
    <row r="797" spans="1:35" ht="15.75" customHeight="1" x14ac:dyDescent="0.4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</row>
    <row r="798" spans="1:35" ht="15.75" customHeight="1" x14ac:dyDescent="0.4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</row>
    <row r="799" spans="1:35" ht="15.75" customHeight="1" x14ac:dyDescent="0.4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</row>
    <row r="800" spans="1:35" ht="15.75" customHeight="1" x14ac:dyDescent="0.4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</row>
    <row r="801" spans="1:35" ht="15.75" customHeight="1" x14ac:dyDescent="0.4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</row>
    <row r="802" spans="1:35" ht="15.75" customHeight="1" x14ac:dyDescent="0.4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</row>
    <row r="803" spans="1:35" ht="15.75" customHeight="1" x14ac:dyDescent="0.4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</row>
    <row r="804" spans="1:35" ht="15.75" customHeight="1" x14ac:dyDescent="0.4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</row>
    <row r="805" spans="1:35" ht="15.75" customHeight="1" x14ac:dyDescent="0.4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</row>
    <row r="806" spans="1:35" ht="15.75" customHeight="1" x14ac:dyDescent="0.4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</row>
    <row r="807" spans="1:35" ht="15.75" customHeight="1" x14ac:dyDescent="0.4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</row>
    <row r="808" spans="1:35" ht="15.75" customHeight="1" x14ac:dyDescent="0.4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</row>
    <row r="809" spans="1:35" ht="15.75" customHeight="1" x14ac:dyDescent="0.4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</row>
    <row r="810" spans="1:35" ht="15.75" customHeight="1" x14ac:dyDescent="0.4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</row>
    <row r="811" spans="1:35" ht="15.75" customHeight="1" x14ac:dyDescent="0.4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</row>
    <row r="812" spans="1:35" ht="15.75" customHeight="1" x14ac:dyDescent="0.4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</row>
    <row r="813" spans="1:35" ht="15.75" customHeight="1" x14ac:dyDescent="0.4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</row>
    <row r="814" spans="1:35" ht="15.75" customHeight="1" x14ac:dyDescent="0.4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</row>
    <row r="815" spans="1:35" ht="15.75" customHeight="1" x14ac:dyDescent="0.4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</row>
    <row r="816" spans="1:35" ht="15.75" customHeight="1" x14ac:dyDescent="0.4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</row>
    <row r="817" spans="1:35" ht="15.75" customHeight="1" x14ac:dyDescent="0.4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</row>
    <row r="818" spans="1:35" ht="15.75" customHeight="1" x14ac:dyDescent="0.4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</row>
    <row r="819" spans="1:35" ht="15.75" customHeight="1" x14ac:dyDescent="0.4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</row>
    <row r="820" spans="1:35" ht="15.75" customHeight="1" x14ac:dyDescent="0.4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</row>
    <row r="821" spans="1:35" ht="15.75" customHeight="1" x14ac:dyDescent="0.4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</row>
    <row r="822" spans="1:35" ht="15.75" customHeight="1" x14ac:dyDescent="0.4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</row>
    <row r="823" spans="1:35" ht="15.75" customHeight="1" x14ac:dyDescent="0.4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</row>
    <row r="824" spans="1:35" ht="15.75" customHeight="1" x14ac:dyDescent="0.4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</row>
    <row r="825" spans="1:35" ht="15.75" customHeight="1" x14ac:dyDescent="0.4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</row>
    <row r="826" spans="1:35" ht="15.75" customHeight="1" x14ac:dyDescent="0.4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</row>
    <row r="827" spans="1:35" ht="15.75" customHeight="1" x14ac:dyDescent="0.4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</row>
    <row r="828" spans="1:35" ht="15.75" customHeight="1" x14ac:dyDescent="0.4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</row>
    <row r="829" spans="1:35" ht="15.75" customHeight="1" x14ac:dyDescent="0.4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</row>
    <row r="830" spans="1:35" ht="15.75" customHeight="1" x14ac:dyDescent="0.4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</row>
    <row r="831" spans="1:35" ht="15.75" customHeight="1" x14ac:dyDescent="0.4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</row>
    <row r="832" spans="1:35" ht="15.75" customHeight="1" x14ac:dyDescent="0.4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</row>
    <row r="833" spans="1:35" ht="15.75" customHeight="1" x14ac:dyDescent="0.4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</row>
    <row r="834" spans="1:35" ht="15.75" customHeight="1" x14ac:dyDescent="0.4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</row>
    <row r="835" spans="1:35" ht="15.75" customHeight="1" x14ac:dyDescent="0.4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</row>
    <row r="836" spans="1:35" ht="15.75" customHeight="1" x14ac:dyDescent="0.4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</row>
    <row r="837" spans="1:35" ht="15.75" customHeight="1" x14ac:dyDescent="0.4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</row>
    <row r="838" spans="1:35" ht="15.75" customHeight="1" x14ac:dyDescent="0.4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</row>
    <row r="839" spans="1:35" ht="15.75" customHeight="1" x14ac:dyDescent="0.4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</row>
    <row r="840" spans="1:35" ht="15.75" customHeight="1" x14ac:dyDescent="0.4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</row>
    <row r="841" spans="1:35" ht="15.75" customHeight="1" x14ac:dyDescent="0.4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</row>
    <row r="842" spans="1:35" ht="15.75" customHeight="1" x14ac:dyDescent="0.4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</row>
    <row r="843" spans="1:35" ht="15.75" customHeight="1" x14ac:dyDescent="0.4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</row>
    <row r="844" spans="1:35" ht="15.75" customHeight="1" x14ac:dyDescent="0.4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</row>
    <row r="845" spans="1:35" ht="15.75" customHeight="1" x14ac:dyDescent="0.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</row>
    <row r="846" spans="1:35" ht="15.75" customHeight="1" x14ac:dyDescent="0.4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</row>
    <row r="847" spans="1:35" ht="15.75" customHeight="1" x14ac:dyDescent="0.4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</row>
    <row r="848" spans="1:35" ht="15.75" customHeight="1" x14ac:dyDescent="0.4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</row>
    <row r="849" spans="1:35" ht="15.75" customHeight="1" x14ac:dyDescent="0.4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</row>
    <row r="850" spans="1:35" ht="15.75" customHeight="1" x14ac:dyDescent="0.4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</row>
    <row r="851" spans="1:35" ht="15.75" customHeight="1" x14ac:dyDescent="0.4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</row>
    <row r="852" spans="1:35" ht="15.75" customHeight="1" x14ac:dyDescent="0.4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</row>
    <row r="853" spans="1:35" ht="15.75" customHeight="1" x14ac:dyDescent="0.4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</row>
    <row r="854" spans="1:35" ht="15.75" customHeight="1" x14ac:dyDescent="0.4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</row>
    <row r="855" spans="1:35" ht="15.75" customHeight="1" x14ac:dyDescent="0.4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</row>
    <row r="856" spans="1:35" ht="15.75" customHeight="1" x14ac:dyDescent="0.4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</row>
    <row r="857" spans="1:35" ht="15.75" customHeight="1" x14ac:dyDescent="0.4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</row>
    <row r="858" spans="1:35" ht="15.75" customHeight="1" x14ac:dyDescent="0.4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</row>
    <row r="859" spans="1:35" ht="15.75" customHeight="1" x14ac:dyDescent="0.4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</row>
    <row r="860" spans="1:35" ht="15.75" customHeight="1" x14ac:dyDescent="0.4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</row>
    <row r="861" spans="1:35" ht="15.75" customHeight="1" x14ac:dyDescent="0.4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</row>
    <row r="862" spans="1:35" ht="15.75" customHeight="1" x14ac:dyDescent="0.4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</row>
    <row r="863" spans="1:35" ht="15.75" customHeight="1" x14ac:dyDescent="0.4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</row>
    <row r="864" spans="1:35" ht="15.75" customHeight="1" x14ac:dyDescent="0.4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</row>
    <row r="865" spans="1:35" ht="15.75" customHeight="1" x14ac:dyDescent="0.4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</row>
    <row r="866" spans="1:35" ht="15.75" customHeight="1" x14ac:dyDescent="0.4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</row>
    <row r="867" spans="1:35" ht="15.75" customHeight="1" x14ac:dyDescent="0.4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</row>
    <row r="868" spans="1:35" ht="15.75" customHeight="1" x14ac:dyDescent="0.4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</row>
    <row r="869" spans="1:35" ht="15.75" customHeight="1" x14ac:dyDescent="0.4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</row>
    <row r="870" spans="1:35" ht="15.75" customHeight="1" x14ac:dyDescent="0.4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</row>
    <row r="871" spans="1:35" ht="15.75" customHeight="1" x14ac:dyDescent="0.4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</row>
    <row r="872" spans="1:35" ht="15.75" customHeight="1" x14ac:dyDescent="0.4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</row>
    <row r="873" spans="1:35" ht="15.75" customHeight="1" x14ac:dyDescent="0.4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</row>
    <row r="874" spans="1:35" ht="15.75" customHeight="1" x14ac:dyDescent="0.4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</row>
    <row r="875" spans="1:35" ht="15.75" customHeight="1" x14ac:dyDescent="0.4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</row>
    <row r="876" spans="1:35" ht="15.75" customHeight="1" x14ac:dyDescent="0.4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</row>
    <row r="877" spans="1:35" ht="15.75" customHeight="1" x14ac:dyDescent="0.4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</row>
    <row r="878" spans="1:35" ht="15.75" customHeight="1" x14ac:dyDescent="0.4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</row>
    <row r="879" spans="1:35" ht="15.75" customHeight="1" x14ac:dyDescent="0.4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</row>
    <row r="880" spans="1:35" ht="15.75" customHeight="1" x14ac:dyDescent="0.4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</row>
    <row r="881" spans="1:35" ht="15.75" customHeight="1" x14ac:dyDescent="0.4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</row>
    <row r="882" spans="1:35" ht="15.75" customHeight="1" x14ac:dyDescent="0.4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</row>
    <row r="883" spans="1:35" ht="15.75" customHeight="1" x14ac:dyDescent="0.4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</row>
    <row r="884" spans="1:35" ht="15.75" customHeight="1" x14ac:dyDescent="0.4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</row>
    <row r="885" spans="1:35" ht="15.75" customHeight="1" x14ac:dyDescent="0.4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</row>
    <row r="886" spans="1:35" ht="15.75" customHeight="1" x14ac:dyDescent="0.4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</row>
    <row r="887" spans="1:35" ht="15.75" customHeight="1" x14ac:dyDescent="0.4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</row>
    <row r="888" spans="1:35" ht="15.75" customHeight="1" x14ac:dyDescent="0.4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</row>
    <row r="889" spans="1:35" ht="15.75" customHeight="1" x14ac:dyDescent="0.4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</row>
    <row r="890" spans="1:35" ht="15.75" customHeight="1" x14ac:dyDescent="0.4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</row>
    <row r="891" spans="1:35" ht="15.75" customHeight="1" x14ac:dyDescent="0.4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</row>
    <row r="892" spans="1:35" ht="15.75" customHeight="1" x14ac:dyDescent="0.4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</row>
    <row r="893" spans="1:35" ht="15.75" customHeight="1" x14ac:dyDescent="0.4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</row>
    <row r="894" spans="1:35" ht="15.75" customHeight="1" x14ac:dyDescent="0.4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</row>
    <row r="895" spans="1:35" ht="15.75" customHeight="1" x14ac:dyDescent="0.4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</row>
    <row r="896" spans="1:35" ht="15.75" customHeight="1" x14ac:dyDescent="0.4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</row>
    <row r="897" spans="1:35" ht="15.75" customHeight="1" x14ac:dyDescent="0.4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</row>
    <row r="898" spans="1:35" ht="15.75" customHeight="1" x14ac:dyDescent="0.4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</row>
    <row r="899" spans="1:35" ht="15.75" customHeight="1" x14ac:dyDescent="0.4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</row>
    <row r="900" spans="1:35" ht="15.75" customHeight="1" x14ac:dyDescent="0.4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</row>
    <row r="901" spans="1:35" ht="15.75" customHeight="1" x14ac:dyDescent="0.4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</row>
    <row r="902" spans="1:35" ht="15.75" customHeight="1" x14ac:dyDescent="0.4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</row>
    <row r="903" spans="1:35" ht="15.75" customHeight="1" x14ac:dyDescent="0.4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</row>
    <row r="904" spans="1:35" ht="15.75" customHeight="1" x14ac:dyDescent="0.4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</row>
    <row r="905" spans="1:35" ht="15.75" customHeight="1" x14ac:dyDescent="0.4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</row>
    <row r="906" spans="1:35" ht="15.75" customHeight="1" x14ac:dyDescent="0.4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</row>
    <row r="907" spans="1:35" ht="15.75" customHeight="1" x14ac:dyDescent="0.4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</row>
    <row r="908" spans="1:35" ht="15.75" customHeight="1" x14ac:dyDescent="0.4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</row>
    <row r="909" spans="1:35" ht="15.75" customHeight="1" x14ac:dyDescent="0.4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</row>
    <row r="910" spans="1:35" ht="15.75" customHeight="1" x14ac:dyDescent="0.4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</row>
    <row r="911" spans="1:35" ht="15.75" customHeight="1" x14ac:dyDescent="0.4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</row>
    <row r="912" spans="1:35" ht="15.75" customHeight="1" x14ac:dyDescent="0.4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</row>
    <row r="913" spans="1:35" ht="15.75" customHeight="1" x14ac:dyDescent="0.4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</row>
    <row r="914" spans="1:35" ht="15.75" customHeight="1" x14ac:dyDescent="0.4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</row>
    <row r="915" spans="1:35" ht="15.75" customHeight="1" x14ac:dyDescent="0.4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</row>
    <row r="916" spans="1:35" ht="15.75" customHeight="1" x14ac:dyDescent="0.4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</row>
    <row r="917" spans="1:35" ht="15.75" customHeight="1" x14ac:dyDescent="0.4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</row>
    <row r="918" spans="1:35" ht="15.75" customHeight="1" x14ac:dyDescent="0.4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</row>
    <row r="919" spans="1:35" ht="15.75" customHeight="1" x14ac:dyDescent="0.4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</row>
    <row r="920" spans="1:35" ht="15.75" customHeight="1" x14ac:dyDescent="0.4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</row>
    <row r="921" spans="1:35" ht="15.75" customHeight="1" x14ac:dyDescent="0.4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</row>
    <row r="922" spans="1:35" ht="15.75" customHeight="1" x14ac:dyDescent="0.4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</row>
    <row r="923" spans="1:35" ht="15.75" customHeight="1" x14ac:dyDescent="0.4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</row>
    <row r="924" spans="1:35" ht="15.75" customHeight="1" x14ac:dyDescent="0.4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</row>
    <row r="925" spans="1:35" ht="15.75" customHeight="1" x14ac:dyDescent="0.4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</row>
    <row r="926" spans="1:35" ht="15.75" customHeight="1" x14ac:dyDescent="0.4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</row>
    <row r="927" spans="1:35" ht="15.75" customHeight="1" x14ac:dyDescent="0.4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</row>
    <row r="928" spans="1:35" ht="15.75" customHeight="1" x14ac:dyDescent="0.4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</row>
    <row r="929" spans="1:35" ht="15.75" customHeight="1" x14ac:dyDescent="0.4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</row>
    <row r="930" spans="1:35" ht="15.75" customHeight="1" x14ac:dyDescent="0.4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</row>
    <row r="931" spans="1:35" ht="15.75" customHeight="1" x14ac:dyDescent="0.4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</row>
    <row r="932" spans="1:35" ht="15.75" customHeight="1" x14ac:dyDescent="0.4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</row>
    <row r="933" spans="1:35" ht="15.75" customHeight="1" x14ac:dyDescent="0.4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</row>
    <row r="934" spans="1:35" ht="15.75" customHeight="1" x14ac:dyDescent="0.4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</row>
    <row r="935" spans="1:35" ht="15.75" customHeight="1" x14ac:dyDescent="0.4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</row>
    <row r="936" spans="1:35" ht="15.75" customHeight="1" x14ac:dyDescent="0.4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</row>
    <row r="937" spans="1:35" ht="15.75" customHeight="1" x14ac:dyDescent="0.4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</row>
    <row r="938" spans="1:35" ht="15.75" customHeight="1" x14ac:dyDescent="0.4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</row>
    <row r="939" spans="1:35" ht="15.75" customHeight="1" x14ac:dyDescent="0.4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</row>
    <row r="940" spans="1:35" ht="15.75" customHeight="1" x14ac:dyDescent="0.4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</row>
    <row r="941" spans="1:35" ht="15.75" customHeight="1" x14ac:dyDescent="0.4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</row>
    <row r="942" spans="1:35" ht="15.75" customHeight="1" x14ac:dyDescent="0.4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</row>
    <row r="943" spans="1:35" ht="15.75" customHeight="1" x14ac:dyDescent="0.4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</row>
    <row r="944" spans="1:35" ht="15.75" customHeight="1" x14ac:dyDescent="0.4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</row>
    <row r="945" spans="1:35" ht="15.75" customHeight="1" x14ac:dyDescent="0.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</row>
    <row r="946" spans="1:35" ht="15.75" customHeight="1" x14ac:dyDescent="0.4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</row>
    <row r="947" spans="1:35" ht="15.75" customHeight="1" x14ac:dyDescent="0.4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</row>
    <row r="948" spans="1:35" ht="15.75" customHeight="1" x14ac:dyDescent="0.4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</row>
    <row r="949" spans="1:35" ht="15.75" customHeight="1" x14ac:dyDescent="0.4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</row>
    <row r="950" spans="1:35" ht="15.75" customHeight="1" x14ac:dyDescent="0.4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</row>
    <row r="951" spans="1:35" ht="15.75" customHeight="1" x14ac:dyDescent="0.4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</row>
    <row r="952" spans="1:35" ht="15.75" customHeight="1" x14ac:dyDescent="0.4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</row>
    <row r="953" spans="1:35" ht="15.75" customHeight="1" x14ac:dyDescent="0.4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</row>
    <row r="954" spans="1:35" ht="15.75" customHeight="1" x14ac:dyDescent="0.4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</row>
    <row r="955" spans="1:35" ht="15.75" customHeight="1" x14ac:dyDescent="0.4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</row>
    <row r="956" spans="1:35" ht="15.75" customHeight="1" x14ac:dyDescent="0.4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</row>
    <row r="957" spans="1:35" ht="15.75" customHeight="1" x14ac:dyDescent="0.4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</row>
    <row r="958" spans="1:35" ht="15.75" customHeight="1" x14ac:dyDescent="0.4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</row>
    <row r="959" spans="1:35" ht="15.75" customHeight="1" x14ac:dyDescent="0.4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</row>
    <row r="960" spans="1:35" ht="15.75" customHeight="1" x14ac:dyDescent="0.4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</row>
    <row r="961" spans="1:35" ht="15.75" customHeight="1" x14ac:dyDescent="0.4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</row>
    <row r="962" spans="1:35" ht="15.75" customHeight="1" x14ac:dyDescent="0.4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</row>
    <row r="963" spans="1:35" ht="15.75" customHeight="1" x14ac:dyDescent="0.4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</row>
    <row r="964" spans="1:35" ht="15.75" customHeight="1" x14ac:dyDescent="0.4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</row>
    <row r="965" spans="1:35" ht="15.75" customHeight="1" x14ac:dyDescent="0.4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</row>
    <row r="966" spans="1:35" ht="15.75" customHeight="1" x14ac:dyDescent="0.4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</row>
    <row r="967" spans="1:35" ht="15.75" customHeight="1" x14ac:dyDescent="0.4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</row>
    <row r="968" spans="1:35" ht="15.75" customHeight="1" x14ac:dyDescent="0.4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</row>
    <row r="969" spans="1:35" ht="15.75" customHeight="1" x14ac:dyDescent="0.4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</row>
    <row r="970" spans="1:35" ht="15.75" customHeight="1" x14ac:dyDescent="0.4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</row>
    <row r="971" spans="1:35" ht="15.75" customHeight="1" x14ac:dyDescent="0.4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</row>
    <row r="972" spans="1:35" ht="15.75" customHeight="1" x14ac:dyDescent="0.4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</row>
    <row r="973" spans="1:35" ht="15.75" customHeight="1" x14ac:dyDescent="0.4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</row>
    <row r="974" spans="1:35" ht="15.75" customHeight="1" x14ac:dyDescent="0.4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</row>
    <row r="975" spans="1:35" ht="15.75" customHeight="1" x14ac:dyDescent="0.4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</row>
    <row r="976" spans="1:35" ht="15.75" customHeight="1" x14ac:dyDescent="0.4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</row>
    <row r="977" spans="1:35" ht="15.75" customHeight="1" x14ac:dyDescent="0.4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</row>
    <row r="978" spans="1:35" ht="15.75" customHeight="1" x14ac:dyDescent="0.4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</row>
    <row r="979" spans="1:35" ht="15.75" customHeight="1" x14ac:dyDescent="0.4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</row>
    <row r="980" spans="1:35" ht="15.75" customHeight="1" x14ac:dyDescent="0.4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</row>
    <row r="981" spans="1:35" ht="15.75" customHeight="1" x14ac:dyDescent="0.4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</row>
    <row r="982" spans="1:35" ht="15.75" customHeight="1" x14ac:dyDescent="0.4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</row>
    <row r="983" spans="1:35" ht="15.75" customHeight="1" x14ac:dyDescent="0.4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</row>
    <row r="984" spans="1:35" ht="15.75" customHeight="1" x14ac:dyDescent="0.4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</row>
    <row r="985" spans="1:35" ht="15.75" customHeight="1" x14ac:dyDescent="0.4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</row>
    <row r="986" spans="1:35" ht="15.75" customHeight="1" x14ac:dyDescent="0.4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</row>
    <row r="987" spans="1:35" ht="15.75" customHeight="1" x14ac:dyDescent="0.4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</row>
    <row r="988" spans="1:35" ht="15.75" customHeight="1" x14ac:dyDescent="0.4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</row>
    <row r="989" spans="1:35" ht="15.75" customHeight="1" x14ac:dyDescent="0.4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</row>
    <row r="990" spans="1:35" ht="15.75" customHeight="1" x14ac:dyDescent="0.4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</row>
    <row r="991" spans="1:35" ht="15.75" customHeight="1" x14ac:dyDescent="0.4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</row>
    <row r="992" spans="1:35" ht="15.75" customHeight="1" x14ac:dyDescent="0.4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</row>
    <row r="993" spans="1:35" ht="15.75" customHeight="1" x14ac:dyDescent="0.4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</row>
    <row r="994" spans="1:35" ht="15.75" customHeight="1" x14ac:dyDescent="0.4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</row>
    <row r="995" spans="1:35" ht="15.75" customHeight="1" x14ac:dyDescent="0.4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</row>
    <row r="996" spans="1:35" ht="15.75" customHeight="1" x14ac:dyDescent="0.4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</row>
    <row r="997" spans="1:35" ht="15.75" customHeight="1" x14ac:dyDescent="0.4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</row>
    <row r="998" spans="1:35" ht="15.75" customHeight="1" x14ac:dyDescent="0.4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</row>
    <row r="999" spans="1:35" ht="15.75" customHeight="1" x14ac:dyDescent="0.4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</row>
    <row r="1000" spans="1:35" ht="15.75" customHeight="1" x14ac:dyDescent="0.4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</row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F497D"/>
  </sheetPr>
  <dimension ref="A1:AI1000"/>
  <sheetViews>
    <sheetView workbookViewId="0"/>
  </sheetViews>
  <sheetFormatPr defaultColWidth="12.625" defaultRowHeight="15" customHeight="1" x14ac:dyDescent="0.35"/>
  <cols>
    <col min="1" max="1" width="21.375" customWidth="1"/>
    <col min="2" max="35" width="8" customWidth="1"/>
  </cols>
  <sheetData>
    <row r="1" spans="1:35" ht="42.75" x14ac:dyDescent="0.45">
      <c r="A1" s="93" t="s">
        <v>648</v>
      </c>
      <c r="B1" s="2">
        <f>Data!I7</f>
        <v>2017</v>
      </c>
      <c r="C1" s="2">
        <f>Data!J7</f>
        <v>2018</v>
      </c>
      <c r="D1" s="2">
        <f>Data!K7</f>
        <v>2019</v>
      </c>
      <c r="E1" s="2">
        <f>Data!L7</f>
        <v>2020</v>
      </c>
      <c r="F1" s="2">
        <f>Data!M7</f>
        <v>2021</v>
      </c>
      <c r="G1" s="2">
        <f>Data!N7</f>
        <v>2022</v>
      </c>
      <c r="H1" s="2">
        <f>Data!O7</f>
        <v>2023</v>
      </c>
      <c r="I1" s="2">
        <f>Data!P7</f>
        <v>2024</v>
      </c>
      <c r="J1" s="2">
        <f>Data!Q7</f>
        <v>2025</v>
      </c>
      <c r="K1" s="2">
        <f>Data!R7</f>
        <v>2026</v>
      </c>
      <c r="L1" s="2">
        <f>Data!S7</f>
        <v>2027</v>
      </c>
      <c r="M1" s="2">
        <f>Data!T7</f>
        <v>2028</v>
      </c>
      <c r="N1" s="2">
        <f>Data!U7</f>
        <v>2029</v>
      </c>
      <c r="O1" s="2">
        <f>Data!V7</f>
        <v>2030</v>
      </c>
      <c r="P1" s="2">
        <f>Data!W7</f>
        <v>2031</v>
      </c>
      <c r="Q1" s="2">
        <f>Data!X7</f>
        <v>2032</v>
      </c>
      <c r="R1" s="2">
        <f>Data!Y7</f>
        <v>2033</v>
      </c>
      <c r="S1" s="2">
        <f>Data!Z7</f>
        <v>2034</v>
      </c>
      <c r="T1" s="2">
        <f>Data!AA7</f>
        <v>2035</v>
      </c>
      <c r="U1" s="2">
        <f>Data!AB7</f>
        <v>2036</v>
      </c>
      <c r="V1" s="2">
        <f>Data!AC7</f>
        <v>2037</v>
      </c>
      <c r="W1" s="2">
        <f>Data!AD7</f>
        <v>2038</v>
      </c>
      <c r="X1" s="2">
        <f>Data!AE7</f>
        <v>2039</v>
      </c>
      <c r="Y1" s="2">
        <f>Data!AF7</f>
        <v>2040</v>
      </c>
      <c r="Z1" s="2">
        <f>Data!AG7</f>
        <v>2041</v>
      </c>
      <c r="AA1" s="2">
        <f>Data!AH7</f>
        <v>2042</v>
      </c>
      <c r="AB1" s="2">
        <f>Data!AI7</f>
        <v>2043</v>
      </c>
      <c r="AC1" s="2">
        <f>Data!AJ7</f>
        <v>2044</v>
      </c>
      <c r="AD1" s="2">
        <f>Data!AK7</f>
        <v>2045</v>
      </c>
      <c r="AE1" s="2">
        <f>Data!AL7</f>
        <v>2046</v>
      </c>
      <c r="AF1" s="2">
        <f>Data!AM7</f>
        <v>2047</v>
      </c>
      <c r="AG1" s="2">
        <f>Data!AN7</f>
        <v>2048</v>
      </c>
      <c r="AH1" s="2">
        <f>Data!AO7</f>
        <v>2049</v>
      </c>
      <c r="AI1" s="2">
        <f>Data!AP7</f>
        <v>2050</v>
      </c>
    </row>
    <row r="2" spans="1:35" ht="14.25" x14ac:dyDescent="0.45">
      <c r="A2" s="2" t="s">
        <v>584</v>
      </c>
      <c r="B2" s="87">
        <f>Data!I57</f>
        <v>0</v>
      </c>
      <c r="C2" s="2">
        <f>Data!J57</f>
        <v>0</v>
      </c>
      <c r="D2" s="2">
        <f>Data!K57</f>
        <v>0</v>
      </c>
      <c r="E2" s="2">
        <f>Data!L57</f>
        <v>0</v>
      </c>
      <c r="F2" s="2">
        <f>Data!M57</f>
        <v>0</v>
      </c>
      <c r="G2" s="2">
        <f>Data!N57</f>
        <v>0</v>
      </c>
      <c r="H2" s="2">
        <f>Data!O57</f>
        <v>0</v>
      </c>
      <c r="I2" s="2">
        <f>Data!P57</f>
        <v>0</v>
      </c>
      <c r="J2" s="2">
        <f>Data!Q57</f>
        <v>0</v>
      </c>
      <c r="K2" s="2">
        <f>Data!R57</f>
        <v>0</v>
      </c>
      <c r="L2" s="2">
        <f>Data!S57</f>
        <v>0</v>
      </c>
      <c r="M2" s="2">
        <f>Data!T57</f>
        <v>0</v>
      </c>
      <c r="N2" s="2">
        <f>Data!U57</f>
        <v>0</v>
      </c>
      <c r="O2" s="2">
        <f>Data!V57</f>
        <v>0</v>
      </c>
      <c r="P2" s="2">
        <f>Data!W57</f>
        <v>0</v>
      </c>
      <c r="Q2" s="2">
        <f>Data!X57</f>
        <v>0</v>
      </c>
      <c r="R2" s="2">
        <f>Data!Y57</f>
        <v>0</v>
      </c>
      <c r="S2" s="2">
        <f>Data!Z57</f>
        <v>0</v>
      </c>
      <c r="T2" s="2">
        <f>Data!AA57</f>
        <v>0</v>
      </c>
      <c r="U2" s="2">
        <f>Data!AB57</f>
        <v>0</v>
      </c>
      <c r="V2" s="2">
        <f>Data!AC57</f>
        <v>0</v>
      </c>
      <c r="W2" s="2">
        <f>Data!AD57</f>
        <v>0</v>
      </c>
      <c r="X2" s="2">
        <f>Data!AE57</f>
        <v>0</v>
      </c>
      <c r="Y2" s="2">
        <f>Data!AF57</f>
        <v>0</v>
      </c>
      <c r="Z2" s="2">
        <f>Data!AG57</f>
        <v>0</v>
      </c>
      <c r="AA2" s="2">
        <f>Data!AH57</f>
        <v>0</v>
      </c>
      <c r="AB2" s="2">
        <f>Data!AI57</f>
        <v>0</v>
      </c>
      <c r="AC2" s="2">
        <f>Data!AJ57</f>
        <v>0</v>
      </c>
      <c r="AD2" s="2">
        <f>Data!AK57</f>
        <v>0</v>
      </c>
      <c r="AE2" s="2">
        <f>Data!AL57</f>
        <v>0</v>
      </c>
      <c r="AF2" s="2">
        <f>Data!AM57</f>
        <v>0</v>
      </c>
      <c r="AG2" s="2">
        <f>Data!AN57</f>
        <v>0</v>
      </c>
      <c r="AH2" s="2">
        <f>Data!AO57</f>
        <v>0</v>
      </c>
      <c r="AI2" s="2">
        <f>Data!AP57</f>
        <v>0</v>
      </c>
    </row>
    <row r="3" spans="1:35" ht="14.25" x14ac:dyDescent="0.45">
      <c r="A3" s="2" t="s">
        <v>585</v>
      </c>
      <c r="B3" s="87">
        <f>Data!I58</f>
        <v>0</v>
      </c>
      <c r="C3" s="2">
        <f>Data!J58</f>
        <v>0</v>
      </c>
      <c r="D3" s="2">
        <f>Data!K58</f>
        <v>0</v>
      </c>
      <c r="E3" s="2">
        <f>Data!L58</f>
        <v>0</v>
      </c>
      <c r="F3" s="2">
        <f>Data!M58</f>
        <v>0</v>
      </c>
      <c r="G3" s="2">
        <f>Data!N58</f>
        <v>0</v>
      </c>
      <c r="H3" s="2">
        <f>Data!O58</f>
        <v>0</v>
      </c>
      <c r="I3" s="2">
        <f>Data!P58</f>
        <v>0</v>
      </c>
      <c r="J3" s="2">
        <f>Data!Q58</f>
        <v>0</v>
      </c>
      <c r="K3" s="2">
        <f>Data!R58</f>
        <v>0</v>
      </c>
      <c r="L3" s="2">
        <f>Data!S58</f>
        <v>0</v>
      </c>
      <c r="M3" s="2">
        <f>Data!T58</f>
        <v>0</v>
      </c>
      <c r="N3" s="2">
        <f>Data!U58</f>
        <v>0</v>
      </c>
      <c r="O3" s="2">
        <f>Data!V58</f>
        <v>0</v>
      </c>
      <c r="P3" s="2">
        <f>Data!W58</f>
        <v>0</v>
      </c>
      <c r="Q3" s="2">
        <f>Data!X58</f>
        <v>0</v>
      </c>
      <c r="R3" s="2">
        <f>Data!Y58</f>
        <v>0</v>
      </c>
      <c r="S3" s="2">
        <f>Data!Z58</f>
        <v>0</v>
      </c>
      <c r="T3" s="2">
        <f>Data!AA58</f>
        <v>0</v>
      </c>
      <c r="U3" s="2">
        <f>Data!AB58</f>
        <v>0</v>
      </c>
      <c r="V3" s="2">
        <f>Data!AC58</f>
        <v>0</v>
      </c>
      <c r="W3" s="2">
        <f>Data!AD58</f>
        <v>0</v>
      </c>
      <c r="X3" s="2">
        <f>Data!AE58</f>
        <v>0</v>
      </c>
      <c r="Y3" s="2">
        <f>Data!AF58</f>
        <v>0</v>
      </c>
      <c r="Z3" s="2">
        <f>Data!AG58</f>
        <v>0</v>
      </c>
      <c r="AA3" s="2">
        <f>Data!AH58</f>
        <v>0</v>
      </c>
      <c r="AB3" s="2">
        <f>Data!AI58</f>
        <v>0</v>
      </c>
      <c r="AC3" s="2">
        <f>Data!AJ58</f>
        <v>0</v>
      </c>
      <c r="AD3" s="2">
        <f>Data!AK58</f>
        <v>0</v>
      </c>
      <c r="AE3" s="2">
        <f>Data!AL58</f>
        <v>0</v>
      </c>
      <c r="AF3" s="2">
        <f>Data!AM58</f>
        <v>0</v>
      </c>
      <c r="AG3" s="2">
        <f>Data!AN58</f>
        <v>0</v>
      </c>
      <c r="AH3" s="2">
        <f>Data!AO58</f>
        <v>0</v>
      </c>
      <c r="AI3" s="2">
        <f>Data!AP58</f>
        <v>0</v>
      </c>
    </row>
    <row r="4" spans="1:35" ht="14.25" x14ac:dyDescent="0.45">
      <c r="A4" s="2" t="s">
        <v>586</v>
      </c>
      <c r="B4" s="87">
        <f>Data!I59</f>
        <v>0</v>
      </c>
      <c r="C4" s="2">
        <f>Data!J59</f>
        <v>0</v>
      </c>
      <c r="D4" s="2">
        <f>Data!K59</f>
        <v>0</v>
      </c>
      <c r="E4" s="2">
        <f>Data!L59</f>
        <v>0</v>
      </c>
      <c r="F4" s="2">
        <f>Data!M59</f>
        <v>0</v>
      </c>
      <c r="G4" s="2">
        <f>Data!N59</f>
        <v>0</v>
      </c>
      <c r="H4" s="2">
        <f>Data!O59</f>
        <v>0</v>
      </c>
      <c r="I4" s="2">
        <f>Data!P59</f>
        <v>0</v>
      </c>
      <c r="J4" s="2">
        <f>Data!Q59</f>
        <v>0</v>
      </c>
      <c r="K4" s="2">
        <f>Data!R59</f>
        <v>0</v>
      </c>
      <c r="L4" s="2">
        <f>Data!S59</f>
        <v>0</v>
      </c>
      <c r="M4" s="2">
        <f>Data!T59</f>
        <v>0</v>
      </c>
      <c r="N4" s="2">
        <f>Data!U59</f>
        <v>0</v>
      </c>
      <c r="O4" s="2">
        <f>Data!V59</f>
        <v>0</v>
      </c>
      <c r="P4" s="2">
        <f>Data!W59</f>
        <v>0</v>
      </c>
      <c r="Q4" s="2">
        <f>Data!X59</f>
        <v>0</v>
      </c>
      <c r="R4" s="2">
        <f>Data!Y59</f>
        <v>0</v>
      </c>
      <c r="S4" s="2">
        <f>Data!Z59</f>
        <v>0</v>
      </c>
      <c r="T4" s="2">
        <f>Data!AA59</f>
        <v>0</v>
      </c>
      <c r="U4" s="2">
        <f>Data!AB59</f>
        <v>0</v>
      </c>
      <c r="V4" s="2">
        <f>Data!AC59</f>
        <v>0</v>
      </c>
      <c r="W4" s="2">
        <f>Data!AD59</f>
        <v>0</v>
      </c>
      <c r="X4" s="2">
        <f>Data!AE59</f>
        <v>0</v>
      </c>
      <c r="Y4" s="2">
        <f>Data!AF59</f>
        <v>0</v>
      </c>
      <c r="Z4" s="2">
        <f>Data!AG59</f>
        <v>0</v>
      </c>
      <c r="AA4" s="2">
        <f>Data!AH59</f>
        <v>0</v>
      </c>
      <c r="AB4" s="2">
        <f>Data!AI59</f>
        <v>0</v>
      </c>
      <c r="AC4" s="2">
        <f>Data!AJ59</f>
        <v>0</v>
      </c>
      <c r="AD4" s="2">
        <f>Data!AK59</f>
        <v>0</v>
      </c>
      <c r="AE4" s="2">
        <f>Data!AL59</f>
        <v>0</v>
      </c>
      <c r="AF4" s="2">
        <f>Data!AM59</f>
        <v>0</v>
      </c>
      <c r="AG4" s="2">
        <f>Data!AN59</f>
        <v>0</v>
      </c>
      <c r="AH4" s="2">
        <f>Data!AO59</f>
        <v>0</v>
      </c>
      <c r="AI4" s="2">
        <f>Data!AP59</f>
        <v>0</v>
      </c>
    </row>
    <row r="5" spans="1:35" ht="14.25" x14ac:dyDescent="0.45">
      <c r="A5" s="2" t="s">
        <v>587</v>
      </c>
      <c r="B5" s="87">
        <f>Data!I60</f>
        <v>1</v>
      </c>
      <c r="C5" s="2">
        <f>Data!J60</f>
        <v>1</v>
      </c>
      <c r="D5" s="2">
        <f>Data!K60</f>
        <v>1</v>
      </c>
      <c r="E5" s="2">
        <f>Data!L60</f>
        <v>1</v>
      </c>
      <c r="F5" s="2">
        <f>Data!M60</f>
        <v>1</v>
      </c>
      <c r="G5" s="2">
        <f>Data!N60</f>
        <v>1</v>
      </c>
      <c r="H5" s="2">
        <f>Data!O60</f>
        <v>1</v>
      </c>
      <c r="I5" s="2">
        <f>Data!P60</f>
        <v>1</v>
      </c>
      <c r="J5" s="2">
        <f>Data!Q60</f>
        <v>1</v>
      </c>
      <c r="K5" s="2">
        <f>Data!R60</f>
        <v>1</v>
      </c>
      <c r="L5" s="2">
        <f>Data!S60</f>
        <v>1</v>
      </c>
      <c r="M5" s="2">
        <f>Data!T60</f>
        <v>1</v>
      </c>
      <c r="N5" s="2">
        <f>Data!U60</f>
        <v>1</v>
      </c>
      <c r="O5" s="2">
        <f>Data!V60</f>
        <v>1</v>
      </c>
      <c r="P5" s="2">
        <f>Data!W60</f>
        <v>1</v>
      </c>
      <c r="Q5" s="2">
        <f>Data!X60</f>
        <v>1</v>
      </c>
      <c r="R5" s="2">
        <f>Data!Y60</f>
        <v>1</v>
      </c>
      <c r="S5" s="2">
        <f>Data!Z60</f>
        <v>1</v>
      </c>
      <c r="T5" s="2">
        <f>Data!AA60</f>
        <v>1</v>
      </c>
      <c r="U5" s="2">
        <f>Data!AB60</f>
        <v>1</v>
      </c>
      <c r="V5" s="2">
        <f>Data!AC60</f>
        <v>1</v>
      </c>
      <c r="W5" s="2">
        <f>Data!AD60</f>
        <v>1</v>
      </c>
      <c r="X5" s="2">
        <f>Data!AE60</f>
        <v>1</v>
      </c>
      <c r="Y5" s="2">
        <f>Data!AF60</f>
        <v>1</v>
      </c>
      <c r="Z5" s="2">
        <f>Data!AG60</f>
        <v>1</v>
      </c>
      <c r="AA5" s="2">
        <f>Data!AH60</f>
        <v>1</v>
      </c>
      <c r="AB5" s="2">
        <f>Data!AI60</f>
        <v>1</v>
      </c>
      <c r="AC5" s="2">
        <f>Data!AJ60</f>
        <v>1</v>
      </c>
      <c r="AD5" s="2">
        <f>Data!AK60</f>
        <v>1</v>
      </c>
      <c r="AE5" s="2">
        <f>Data!AL60</f>
        <v>1</v>
      </c>
      <c r="AF5" s="2">
        <f>Data!AM60</f>
        <v>1</v>
      </c>
      <c r="AG5" s="2">
        <f>Data!AN60</f>
        <v>1</v>
      </c>
      <c r="AH5" s="2">
        <f>Data!AO60</f>
        <v>1</v>
      </c>
      <c r="AI5" s="2">
        <f>Data!AP60</f>
        <v>1</v>
      </c>
    </row>
    <row r="6" spans="1:35" ht="14.25" x14ac:dyDescent="0.45">
      <c r="A6" s="2" t="s">
        <v>588</v>
      </c>
      <c r="B6" s="87">
        <f>Data!I61</f>
        <v>0</v>
      </c>
      <c r="C6" s="2">
        <f>Data!J61</f>
        <v>0</v>
      </c>
      <c r="D6" s="2">
        <f>Data!K61</f>
        <v>0</v>
      </c>
      <c r="E6" s="2">
        <f>Data!L61</f>
        <v>0</v>
      </c>
      <c r="F6" s="2">
        <f>Data!M61</f>
        <v>0</v>
      </c>
      <c r="G6" s="2">
        <f>Data!N61</f>
        <v>0</v>
      </c>
      <c r="H6" s="2">
        <f>Data!O61</f>
        <v>0</v>
      </c>
      <c r="I6" s="2">
        <f>Data!P61</f>
        <v>0</v>
      </c>
      <c r="J6" s="2">
        <f>Data!Q61</f>
        <v>0</v>
      </c>
      <c r="K6" s="2">
        <f>Data!R61</f>
        <v>0</v>
      </c>
      <c r="L6" s="2">
        <f>Data!S61</f>
        <v>0</v>
      </c>
      <c r="M6" s="2">
        <f>Data!T61</f>
        <v>0</v>
      </c>
      <c r="N6" s="2">
        <f>Data!U61</f>
        <v>0</v>
      </c>
      <c r="O6" s="2">
        <f>Data!V61</f>
        <v>0</v>
      </c>
      <c r="P6" s="2">
        <f>Data!W61</f>
        <v>0</v>
      </c>
      <c r="Q6" s="2">
        <f>Data!X61</f>
        <v>0</v>
      </c>
      <c r="R6" s="2">
        <f>Data!Y61</f>
        <v>0</v>
      </c>
      <c r="S6" s="2">
        <f>Data!Z61</f>
        <v>0</v>
      </c>
      <c r="T6" s="2">
        <f>Data!AA61</f>
        <v>0</v>
      </c>
      <c r="U6" s="2">
        <f>Data!AB61</f>
        <v>0</v>
      </c>
      <c r="V6" s="2">
        <f>Data!AC61</f>
        <v>0</v>
      </c>
      <c r="W6" s="2">
        <f>Data!AD61</f>
        <v>0</v>
      </c>
      <c r="X6" s="2">
        <f>Data!AE61</f>
        <v>0</v>
      </c>
      <c r="Y6" s="2">
        <f>Data!AF61</f>
        <v>0</v>
      </c>
      <c r="Z6" s="2">
        <f>Data!AG61</f>
        <v>0</v>
      </c>
      <c r="AA6" s="2">
        <f>Data!AH61</f>
        <v>0</v>
      </c>
      <c r="AB6" s="2">
        <f>Data!AI61</f>
        <v>0</v>
      </c>
      <c r="AC6" s="2">
        <f>Data!AJ61</f>
        <v>0</v>
      </c>
      <c r="AD6" s="2">
        <f>Data!AK61</f>
        <v>0</v>
      </c>
      <c r="AE6" s="2">
        <f>Data!AL61</f>
        <v>0</v>
      </c>
      <c r="AF6" s="2">
        <f>Data!AM61</f>
        <v>0</v>
      </c>
      <c r="AG6" s="2">
        <f>Data!AN61</f>
        <v>0</v>
      </c>
      <c r="AH6" s="2">
        <f>Data!AO61</f>
        <v>0</v>
      </c>
      <c r="AI6" s="2">
        <f>Data!AP61</f>
        <v>0</v>
      </c>
    </row>
    <row r="7" spans="1:35" ht="14.25" x14ac:dyDescent="0.45">
      <c r="A7" s="2" t="s">
        <v>589</v>
      </c>
      <c r="B7" s="87">
        <f>Data!I62</f>
        <v>0</v>
      </c>
      <c r="C7" s="2">
        <f>Data!J62</f>
        <v>0</v>
      </c>
      <c r="D7" s="2">
        <f>Data!K62</f>
        <v>0</v>
      </c>
      <c r="E7" s="2">
        <f>Data!L62</f>
        <v>0</v>
      </c>
      <c r="F7" s="2">
        <f>Data!M62</f>
        <v>0</v>
      </c>
      <c r="G7" s="2">
        <f>Data!N62</f>
        <v>0</v>
      </c>
      <c r="H7" s="2">
        <f>Data!O62</f>
        <v>0</v>
      </c>
      <c r="I7" s="2">
        <f>Data!P62</f>
        <v>0</v>
      </c>
      <c r="J7" s="2">
        <f>Data!Q62</f>
        <v>0</v>
      </c>
      <c r="K7" s="2">
        <f>Data!R62</f>
        <v>0</v>
      </c>
      <c r="L7" s="2">
        <f>Data!S62</f>
        <v>0</v>
      </c>
      <c r="M7" s="2">
        <f>Data!T62</f>
        <v>0</v>
      </c>
      <c r="N7" s="2">
        <f>Data!U62</f>
        <v>0</v>
      </c>
      <c r="O7" s="2">
        <f>Data!V62</f>
        <v>0</v>
      </c>
      <c r="P7" s="2">
        <f>Data!W62</f>
        <v>0</v>
      </c>
      <c r="Q7" s="2">
        <f>Data!X62</f>
        <v>0</v>
      </c>
      <c r="R7" s="2">
        <f>Data!Y62</f>
        <v>0</v>
      </c>
      <c r="S7" s="2">
        <f>Data!Z62</f>
        <v>0</v>
      </c>
      <c r="T7" s="2">
        <f>Data!AA62</f>
        <v>0</v>
      </c>
      <c r="U7" s="2">
        <f>Data!AB62</f>
        <v>0</v>
      </c>
      <c r="V7" s="2">
        <f>Data!AC62</f>
        <v>0</v>
      </c>
      <c r="W7" s="2">
        <f>Data!AD62</f>
        <v>0</v>
      </c>
      <c r="X7" s="2">
        <f>Data!AE62</f>
        <v>0</v>
      </c>
      <c r="Y7" s="2">
        <f>Data!AF62</f>
        <v>0</v>
      </c>
      <c r="Z7" s="2">
        <f>Data!AG62</f>
        <v>0</v>
      </c>
      <c r="AA7" s="2">
        <f>Data!AH62</f>
        <v>0</v>
      </c>
      <c r="AB7" s="2">
        <f>Data!AI62</f>
        <v>0</v>
      </c>
      <c r="AC7" s="2">
        <f>Data!AJ62</f>
        <v>0</v>
      </c>
      <c r="AD7" s="2">
        <f>Data!AK62</f>
        <v>0</v>
      </c>
      <c r="AE7" s="2">
        <f>Data!AL62</f>
        <v>0</v>
      </c>
      <c r="AF7" s="2">
        <f>Data!AM62</f>
        <v>0</v>
      </c>
      <c r="AG7" s="2">
        <f>Data!AN62</f>
        <v>0</v>
      </c>
      <c r="AH7" s="2">
        <f>Data!AO62</f>
        <v>0</v>
      </c>
      <c r="AI7" s="2">
        <f>Data!AP62</f>
        <v>0</v>
      </c>
    </row>
    <row r="8" spans="1:35" ht="14.25" x14ac:dyDescent="0.45">
      <c r="A8" s="2" t="s">
        <v>590</v>
      </c>
      <c r="B8" s="87">
        <f>Data!I63</f>
        <v>0</v>
      </c>
      <c r="C8" s="2">
        <f>Data!J63</f>
        <v>0</v>
      </c>
      <c r="D8" s="2">
        <f>Data!K63</f>
        <v>0</v>
      </c>
      <c r="E8" s="2">
        <f>Data!L63</f>
        <v>0</v>
      </c>
      <c r="F8" s="2">
        <f>Data!M63</f>
        <v>0</v>
      </c>
      <c r="G8" s="2">
        <f>Data!N63</f>
        <v>0</v>
      </c>
      <c r="H8" s="2">
        <f>Data!O63</f>
        <v>0</v>
      </c>
      <c r="I8" s="2">
        <f>Data!P63</f>
        <v>0</v>
      </c>
      <c r="J8" s="2">
        <f>Data!Q63</f>
        <v>0</v>
      </c>
      <c r="K8" s="2">
        <f>Data!R63</f>
        <v>0</v>
      </c>
      <c r="L8" s="2">
        <f>Data!S63</f>
        <v>0</v>
      </c>
      <c r="M8" s="2">
        <f>Data!T63</f>
        <v>0</v>
      </c>
      <c r="N8" s="2">
        <f>Data!U63</f>
        <v>0</v>
      </c>
      <c r="O8" s="2">
        <f>Data!V63</f>
        <v>0</v>
      </c>
      <c r="P8" s="2">
        <f>Data!W63</f>
        <v>0</v>
      </c>
      <c r="Q8" s="2">
        <f>Data!X63</f>
        <v>0</v>
      </c>
      <c r="R8" s="2">
        <f>Data!Y63</f>
        <v>0</v>
      </c>
      <c r="S8" s="2">
        <f>Data!Z63</f>
        <v>0</v>
      </c>
      <c r="T8" s="2">
        <f>Data!AA63</f>
        <v>0</v>
      </c>
      <c r="U8" s="2">
        <f>Data!AB63</f>
        <v>0</v>
      </c>
      <c r="V8" s="2">
        <f>Data!AC63</f>
        <v>0</v>
      </c>
      <c r="W8" s="2">
        <f>Data!AD63</f>
        <v>0</v>
      </c>
      <c r="X8" s="2">
        <f>Data!AE63</f>
        <v>0</v>
      </c>
      <c r="Y8" s="2">
        <f>Data!AF63</f>
        <v>0</v>
      </c>
      <c r="Z8" s="2">
        <f>Data!AG63</f>
        <v>0</v>
      </c>
      <c r="AA8" s="2">
        <f>Data!AH63</f>
        <v>0</v>
      </c>
      <c r="AB8" s="2">
        <f>Data!AI63</f>
        <v>0</v>
      </c>
      <c r="AC8" s="2">
        <f>Data!AJ63</f>
        <v>0</v>
      </c>
      <c r="AD8" s="2">
        <f>Data!AK63</f>
        <v>0</v>
      </c>
      <c r="AE8" s="2">
        <f>Data!AL63</f>
        <v>0</v>
      </c>
      <c r="AF8" s="2">
        <f>Data!AM63</f>
        <v>0</v>
      </c>
      <c r="AG8" s="2">
        <f>Data!AN63</f>
        <v>0</v>
      </c>
      <c r="AH8" s="2">
        <f>Data!AO63</f>
        <v>0</v>
      </c>
      <c r="AI8" s="2">
        <f>Data!AP63</f>
        <v>0</v>
      </c>
    </row>
    <row r="9" spans="1:35" ht="14.25" x14ac:dyDescent="0.4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</row>
    <row r="10" spans="1:35" ht="14.25" x14ac:dyDescent="0.4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</row>
    <row r="11" spans="1:35" ht="14.25" x14ac:dyDescent="0.4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</row>
    <row r="12" spans="1:35" ht="14.25" x14ac:dyDescent="0.4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</row>
    <row r="13" spans="1:35" ht="14.25" x14ac:dyDescent="0.4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</row>
    <row r="14" spans="1:35" ht="14.25" x14ac:dyDescent="0.4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</row>
    <row r="15" spans="1:35" ht="14.25" x14ac:dyDescent="0.4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</row>
    <row r="16" spans="1:35" ht="14.25" x14ac:dyDescent="0.4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</row>
    <row r="17" spans="1:35" ht="14.25" x14ac:dyDescent="0.4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</row>
    <row r="18" spans="1:35" ht="14.25" x14ac:dyDescent="0.4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</row>
    <row r="19" spans="1:35" ht="14.25" x14ac:dyDescent="0.4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</row>
    <row r="20" spans="1:35" ht="14.25" x14ac:dyDescent="0.4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</row>
    <row r="21" spans="1:35" ht="15.75" customHeight="1" x14ac:dyDescent="0.4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</row>
    <row r="22" spans="1:35" ht="15.75" customHeight="1" x14ac:dyDescent="0.4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</row>
    <row r="23" spans="1:35" ht="15.75" customHeight="1" x14ac:dyDescent="0.4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</row>
    <row r="24" spans="1:35" ht="15.75" customHeight="1" x14ac:dyDescent="0.4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</row>
    <row r="25" spans="1:35" ht="15.75" customHeight="1" x14ac:dyDescent="0.4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</row>
    <row r="26" spans="1:35" ht="15.75" customHeight="1" x14ac:dyDescent="0.4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</row>
    <row r="27" spans="1:35" ht="15.75" customHeight="1" x14ac:dyDescent="0.4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</row>
    <row r="28" spans="1:35" ht="15.75" customHeight="1" x14ac:dyDescent="0.4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</row>
    <row r="29" spans="1:35" ht="15.75" customHeight="1" x14ac:dyDescent="0.4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</row>
    <row r="30" spans="1:35" ht="15.75" customHeight="1" x14ac:dyDescent="0.4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</row>
    <row r="31" spans="1:35" ht="15.75" customHeight="1" x14ac:dyDescent="0.4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</row>
    <row r="32" spans="1:35" ht="15.75" customHeight="1" x14ac:dyDescent="0.4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</row>
    <row r="33" spans="1:35" ht="15.75" customHeight="1" x14ac:dyDescent="0.4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</row>
    <row r="34" spans="1:35" ht="15.75" customHeight="1" x14ac:dyDescent="0.4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</row>
    <row r="35" spans="1:35" ht="15.75" customHeight="1" x14ac:dyDescent="0.4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</row>
    <row r="36" spans="1:35" ht="15.75" customHeight="1" x14ac:dyDescent="0.4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</row>
    <row r="37" spans="1:35" ht="15.75" customHeight="1" x14ac:dyDescent="0.4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</row>
    <row r="38" spans="1:35" ht="15.75" customHeight="1" x14ac:dyDescent="0.4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</row>
    <row r="39" spans="1:35" ht="15.75" customHeight="1" x14ac:dyDescent="0.4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</row>
    <row r="40" spans="1:35" ht="15.75" customHeight="1" x14ac:dyDescent="0.4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</row>
    <row r="41" spans="1:35" ht="15.75" customHeight="1" x14ac:dyDescent="0.4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</row>
    <row r="42" spans="1:35" ht="15.75" customHeight="1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</row>
    <row r="43" spans="1:35" ht="15.75" customHeight="1" x14ac:dyDescent="0.4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</row>
    <row r="44" spans="1:35" ht="15.75" customHeight="1" x14ac:dyDescent="0.4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</row>
    <row r="45" spans="1:35" ht="15.75" customHeight="1" x14ac:dyDescent="0.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</row>
    <row r="46" spans="1:35" ht="15.75" customHeight="1" x14ac:dyDescent="0.4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</row>
    <row r="47" spans="1:35" ht="15.75" customHeight="1" x14ac:dyDescent="0.4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spans="1:35" ht="15.75" customHeight="1" x14ac:dyDescent="0.4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</row>
    <row r="49" spans="1:35" ht="15.75" customHeight="1" x14ac:dyDescent="0.4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spans="1:35" ht="15.75" customHeight="1" x14ac:dyDescent="0.4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</row>
    <row r="51" spans="1:35" ht="15.75" customHeight="1" x14ac:dyDescent="0.4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spans="1:35" ht="15.75" customHeight="1" x14ac:dyDescent="0.4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</row>
    <row r="53" spans="1:35" ht="15.75" customHeight="1" x14ac:dyDescent="0.4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spans="1:35" ht="15.75" customHeight="1" x14ac:dyDescent="0.4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</row>
    <row r="55" spans="1:35" ht="15.75" customHeight="1" x14ac:dyDescent="0.4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spans="1:35" ht="15.75" customHeight="1" x14ac:dyDescent="0.4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</row>
    <row r="57" spans="1:35" ht="15.75" customHeight="1" x14ac:dyDescent="0.4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spans="1:35" ht="15.75" customHeight="1" x14ac:dyDescent="0.4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  <row r="59" spans="1:35" ht="15.75" customHeight="1" x14ac:dyDescent="0.4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spans="1:35" ht="15.75" customHeight="1" x14ac:dyDescent="0.4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</row>
    <row r="61" spans="1:35" ht="15.75" customHeight="1" x14ac:dyDescent="0.4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spans="1:35" ht="15.75" customHeight="1" x14ac:dyDescent="0.4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</row>
    <row r="63" spans="1:35" ht="15.75" customHeight="1" x14ac:dyDescent="0.4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spans="1:35" ht="15.75" customHeight="1" x14ac:dyDescent="0.4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</row>
    <row r="65" spans="1:35" ht="15.75" customHeight="1" x14ac:dyDescent="0.4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spans="1:35" ht="15.75" customHeight="1" x14ac:dyDescent="0.4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</row>
    <row r="67" spans="1:35" ht="15.75" customHeight="1" x14ac:dyDescent="0.4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spans="1:35" ht="15.75" customHeight="1" x14ac:dyDescent="0.4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</row>
    <row r="69" spans="1:35" ht="15.75" customHeight="1" x14ac:dyDescent="0.4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spans="1:35" ht="15.75" customHeight="1" x14ac:dyDescent="0.4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</row>
    <row r="71" spans="1:35" ht="15.75" customHeight="1" x14ac:dyDescent="0.4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spans="1:35" ht="15.75" customHeight="1" x14ac:dyDescent="0.4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</row>
    <row r="73" spans="1:35" ht="15.75" customHeight="1" x14ac:dyDescent="0.4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spans="1:35" ht="15.75" customHeight="1" x14ac:dyDescent="0.4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</row>
    <row r="75" spans="1:35" ht="15.75" customHeight="1" x14ac:dyDescent="0.4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spans="1:35" ht="15.75" customHeight="1" x14ac:dyDescent="0.4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spans="1:35" ht="15.75" customHeight="1" x14ac:dyDescent="0.4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spans="1:35" ht="15.75" customHeight="1" x14ac:dyDescent="0.4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</row>
    <row r="79" spans="1:35" ht="15.75" customHeight="1" x14ac:dyDescent="0.4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spans="1:35" ht="15.75" customHeight="1" x14ac:dyDescent="0.4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</row>
    <row r="81" spans="1:35" ht="15.75" customHeight="1" x14ac:dyDescent="0.4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spans="1:35" ht="15.75" customHeight="1" x14ac:dyDescent="0.4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</row>
    <row r="83" spans="1:35" ht="15.75" customHeight="1" x14ac:dyDescent="0.4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spans="1:35" ht="15.75" customHeight="1" x14ac:dyDescent="0.4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</row>
    <row r="85" spans="1:35" ht="15.75" customHeight="1" x14ac:dyDescent="0.4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spans="1:35" ht="15.75" customHeight="1" x14ac:dyDescent="0.4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</row>
    <row r="87" spans="1:35" ht="15.75" customHeight="1" x14ac:dyDescent="0.4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spans="1:35" ht="15.75" customHeight="1" x14ac:dyDescent="0.4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</row>
    <row r="89" spans="1:35" ht="15.75" customHeight="1" x14ac:dyDescent="0.4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spans="1:35" ht="15.75" customHeight="1" x14ac:dyDescent="0.4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</row>
    <row r="91" spans="1:35" ht="15.75" customHeight="1" x14ac:dyDescent="0.4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spans="1:35" ht="15.75" customHeight="1" x14ac:dyDescent="0.4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</row>
    <row r="93" spans="1:35" ht="15.75" customHeight="1" x14ac:dyDescent="0.4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 spans="1:35" ht="15.75" customHeight="1" x14ac:dyDescent="0.4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</row>
    <row r="95" spans="1:35" ht="15.75" customHeight="1" x14ac:dyDescent="0.4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spans="1:35" ht="15.75" customHeight="1" x14ac:dyDescent="0.4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</row>
    <row r="97" spans="1:35" ht="15.75" customHeight="1" x14ac:dyDescent="0.4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spans="1:35" ht="15.75" customHeight="1" x14ac:dyDescent="0.4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</row>
    <row r="99" spans="1:35" ht="15.75" customHeight="1" x14ac:dyDescent="0.4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spans="1:35" ht="15.75" customHeight="1" x14ac:dyDescent="0.4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</row>
    <row r="101" spans="1:35" ht="15.75" customHeight="1" x14ac:dyDescent="0.4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spans="1:35" ht="15.75" customHeight="1" x14ac:dyDescent="0.4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</row>
    <row r="103" spans="1:35" ht="15.75" customHeight="1" x14ac:dyDescent="0.4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spans="1:35" ht="15.75" customHeight="1" x14ac:dyDescent="0.4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</row>
    <row r="105" spans="1:35" ht="15.75" customHeight="1" x14ac:dyDescent="0.4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spans="1:35" ht="15.75" customHeight="1" x14ac:dyDescent="0.4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</row>
    <row r="107" spans="1:35" ht="15.75" customHeight="1" x14ac:dyDescent="0.4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spans="1:35" ht="15.75" customHeight="1" x14ac:dyDescent="0.4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</row>
    <row r="109" spans="1:35" ht="15.75" customHeight="1" x14ac:dyDescent="0.4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spans="1:35" ht="15.75" customHeight="1" x14ac:dyDescent="0.4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</row>
    <row r="111" spans="1:35" ht="15.75" customHeight="1" x14ac:dyDescent="0.4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spans="1:35" ht="15.75" customHeight="1" x14ac:dyDescent="0.4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 spans="1:35" ht="15.75" customHeight="1" x14ac:dyDescent="0.4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spans="1:35" ht="15.75" customHeight="1" x14ac:dyDescent="0.4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spans="1:35" ht="15.75" customHeight="1" x14ac:dyDescent="0.4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spans="1:35" ht="15.75" customHeight="1" x14ac:dyDescent="0.4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 spans="1:35" ht="15.75" customHeight="1" x14ac:dyDescent="0.4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spans="1:35" ht="15.75" customHeight="1" x14ac:dyDescent="0.4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</row>
    <row r="119" spans="1:35" ht="15.75" customHeight="1" x14ac:dyDescent="0.4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spans="1:35" ht="15.75" customHeight="1" x14ac:dyDescent="0.4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</row>
    <row r="121" spans="1:35" ht="15.75" customHeight="1" x14ac:dyDescent="0.4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spans="1:35" ht="15.75" customHeight="1" x14ac:dyDescent="0.4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</row>
    <row r="123" spans="1:35" ht="15.75" customHeight="1" x14ac:dyDescent="0.4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spans="1:35" ht="15.75" customHeight="1" x14ac:dyDescent="0.4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</row>
    <row r="125" spans="1:35" ht="15.75" customHeight="1" x14ac:dyDescent="0.4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spans="1:35" ht="15.75" customHeight="1" x14ac:dyDescent="0.4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</row>
    <row r="127" spans="1:35" ht="15.75" customHeight="1" x14ac:dyDescent="0.4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 spans="1:35" ht="15.75" customHeight="1" x14ac:dyDescent="0.4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</row>
    <row r="129" spans="1:35" ht="15.75" customHeight="1" x14ac:dyDescent="0.4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 spans="1:35" ht="15.75" customHeight="1" x14ac:dyDescent="0.4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</row>
    <row r="131" spans="1:35" ht="15.75" customHeight="1" x14ac:dyDescent="0.4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 spans="1:35" ht="15.75" customHeight="1" x14ac:dyDescent="0.4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</row>
    <row r="133" spans="1:35" ht="15.75" customHeight="1" x14ac:dyDescent="0.4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 spans="1:35" ht="15.75" customHeight="1" x14ac:dyDescent="0.4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</row>
    <row r="135" spans="1:35" ht="15.75" customHeight="1" x14ac:dyDescent="0.4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 spans="1:35" ht="15.75" customHeight="1" x14ac:dyDescent="0.4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</row>
    <row r="137" spans="1:35" ht="15.75" customHeight="1" x14ac:dyDescent="0.4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 spans="1:35" ht="15.75" customHeight="1" x14ac:dyDescent="0.4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</row>
    <row r="139" spans="1:35" ht="15.75" customHeight="1" x14ac:dyDescent="0.4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 spans="1:35" ht="15.75" customHeight="1" x14ac:dyDescent="0.4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</row>
    <row r="141" spans="1:35" ht="15.75" customHeight="1" x14ac:dyDescent="0.4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 spans="1:35" ht="15.75" customHeight="1" x14ac:dyDescent="0.4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</row>
    <row r="143" spans="1:35" ht="15.75" customHeight="1" x14ac:dyDescent="0.4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 spans="1:35" ht="15.75" customHeight="1" x14ac:dyDescent="0.4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</row>
    <row r="145" spans="1:35" ht="15.75" customHeight="1" x14ac:dyDescent="0.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 spans="1:35" ht="15.75" customHeight="1" x14ac:dyDescent="0.4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</row>
    <row r="147" spans="1:35" ht="15.75" customHeight="1" x14ac:dyDescent="0.4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 spans="1:35" ht="15.75" customHeight="1" x14ac:dyDescent="0.4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</row>
    <row r="149" spans="1:35" ht="15.75" customHeight="1" x14ac:dyDescent="0.4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 spans="1:35" ht="15.75" customHeight="1" x14ac:dyDescent="0.4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</row>
    <row r="151" spans="1:35" ht="15.75" customHeight="1" x14ac:dyDescent="0.4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spans="1:35" ht="15.75" customHeight="1" x14ac:dyDescent="0.4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</row>
    <row r="153" spans="1:35" ht="15.75" customHeight="1" x14ac:dyDescent="0.4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 spans="1:35" ht="15.75" customHeight="1" x14ac:dyDescent="0.4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</row>
    <row r="155" spans="1:35" ht="15.75" customHeight="1" x14ac:dyDescent="0.4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</row>
    <row r="156" spans="1:35" ht="15.75" customHeight="1" x14ac:dyDescent="0.4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</row>
    <row r="157" spans="1:35" ht="15.75" customHeight="1" x14ac:dyDescent="0.4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</row>
    <row r="158" spans="1:35" ht="15.75" customHeight="1" x14ac:dyDescent="0.4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</row>
    <row r="159" spans="1:35" ht="15.75" customHeight="1" x14ac:dyDescent="0.4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</row>
    <row r="160" spans="1:35" ht="15.75" customHeight="1" x14ac:dyDescent="0.4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</row>
    <row r="161" spans="1:35" ht="15.75" customHeight="1" x14ac:dyDescent="0.4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</row>
    <row r="162" spans="1:35" ht="15.75" customHeight="1" x14ac:dyDescent="0.4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</row>
    <row r="163" spans="1:35" ht="15.75" customHeight="1" x14ac:dyDescent="0.4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</row>
    <row r="164" spans="1:35" ht="15.75" customHeight="1" x14ac:dyDescent="0.4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</row>
    <row r="165" spans="1:35" ht="15.75" customHeight="1" x14ac:dyDescent="0.4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</row>
    <row r="166" spans="1:35" ht="15.75" customHeight="1" x14ac:dyDescent="0.4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</row>
    <row r="167" spans="1:35" ht="15.75" customHeight="1" x14ac:dyDescent="0.4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</row>
    <row r="168" spans="1:35" ht="15.75" customHeight="1" x14ac:dyDescent="0.4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</row>
    <row r="169" spans="1:35" ht="15.75" customHeight="1" x14ac:dyDescent="0.4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</row>
    <row r="170" spans="1:35" ht="15.75" customHeight="1" x14ac:dyDescent="0.4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</row>
    <row r="171" spans="1:35" ht="15.75" customHeight="1" x14ac:dyDescent="0.4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</row>
    <row r="172" spans="1:35" ht="15.75" customHeight="1" x14ac:dyDescent="0.4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</row>
    <row r="173" spans="1:35" ht="15.75" customHeight="1" x14ac:dyDescent="0.4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</row>
    <row r="174" spans="1:35" ht="15.75" customHeight="1" x14ac:dyDescent="0.4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</row>
    <row r="175" spans="1:35" ht="15.75" customHeight="1" x14ac:dyDescent="0.4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</row>
    <row r="176" spans="1:35" ht="15.75" customHeight="1" x14ac:dyDescent="0.4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</row>
    <row r="177" spans="1:35" ht="15.75" customHeight="1" x14ac:dyDescent="0.4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</row>
    <row r="178" spans="1:35" ht="15.75" customHeight="1" x14ac:dyDescent="0.4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</row>
    <row r="179" spans="1:35" ht="15.75" customHeight="1" x14ac:dyDescent="0.4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</row>
    <row r="180" spans="1:35" ht="15.75" customHeight="1" x14ac:dyDescent="0.4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</row>
    <row r="181" spans="1:35" ht="15.75" customHeight="1" x14ac:dyDescent="0.4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</row>
    <row r="182" spans="1:35" ht="15.75" customHeight="1" x14ac:dyDescent="0.4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</row>
    <row r="183" spans="1:35" ht="15.75" customHeight="1" x14ac:dyDescent="0.4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</row>
    <row r="184" spans="1:35" ht="15.75" customHeight="1" x14ac:dyDescent="0.4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</row>
    <row r="185" spans="1:35" ht="15.75" customHeight="1" x14ac:dyDescent="0.4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</row>
    <row r="186" spans="1:35" ht="15.75" customHeight="1" x14ac:dyDescent="0.4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</row>
    <row r="187" spans="1:35" ht="15.75" customHeight="1" x14ac:dyDescent="0.4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</row>
    <row r="188" spans="1:35" ht="15.75" customHeight="1" x14ac:dyDescent="0.4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</row>
    <row r="189" spans="1:35" ht="15.75" customHeight="1" x14ac:dyDescent="0.4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</row>
    <row r="190" spans="1:35" ht="15.75" customHeight="1" x14ac:dyDescent="0.4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</row>
    <row r="191" spans="1:35" ht="15.75" customHeight="1" x14ac:dyDescent="0.4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</row>
    <row r="192" spans="1:35" ht="15.75" customHeight="1" x14ac:dyDescent="0.4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</row>
    <row r="193" spans="1:35" ht="15.75" customHeight="1" x14ac:dyDescent="0.4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</row>
    <row r="194" spans="1:35" ht="15.75" customHeight="1" x14ac:dyDescent="0.4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</row>
    <row r="195" spans="1:35" ht="15.75" customHeight="1" x14ac:dyDescent="0.4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</row>
    <row r="196" spans="1:35" ht="15.75" customHeight="1" x14ac:dyDescent="0.4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</row>
    <row r="197" spans="1:35" ht="15.75" customHeight="1" x14ac:dyDescent="0.4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</row>
    <row r="198" spans="1:35" ht="15.75" customHeight="1" x14ac:dyDescent="0.4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</row>
    <row r="199" spans="1:35" ht="15.75" customHeight="1" x14ac:dyDescent="0.4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</row>
    <row r="200" spans="1:35" ht="15.75" customHeight="1" x14ac:dyDescent="0.4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</row>
    <row r="201" spans="1:35" ht="15.75" customHeight="1" x14ac:dyDescent="0.4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</row>
    <row r="202" spans="1:35" ht="15.75" customHeight="1" x14ac:dyDescent="0.4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</row>
    <row r="203" spans="1:35" ht="15.75" customHeight="1" x14ac:dyDescent="0.4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</row>
    <row r="204" spans="1:35" ht="15.75" customHeight="1" x14ac:dyDescent="0.4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</row>
    <row r="205" spans="1:35" ht="15.75" customHeight="1" x14ac:dyDescent="0.4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</row>
    <row r="206" spans="1:35" ht="15.75" customHeight="1" x14ac:dyDescent="0.4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</row>
    <row r="207" spans="1:35" ht="15.75" customHeight="1" x14ac:dyDescent="0.4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</row>
    <row r="208" spans="1:35" ht="15.75" customHeight="1" x14ac:dyDescent="0.4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</row>
    <row r="209" spans="1:35" ht="15.75" customHeight="1" x14ac:dyDescent="0.4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</row>
    <row r="210" spans="1:35" ht="15.75" customHeight="1" x14ac:dyDescent="0.4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</row>
    <row r="211" spans="1:35" ht="15.75" customHeight="1" x14ac:dyDescent="0.4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</row>
    <row r="212" spans="1:35" ht="15.75" customHeight="1" x14ac:dyDescent="0.4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</row>
    <row r="213" spans="1:35" ht="15.75" customHeight="1" x14ac:dyDescent="0.4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</row>
    <row r="214" spans="1:35" ht="15.75" customHeight="1" x14ac:dyDescent="0.4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</row>
    <row r="215" spans="1:35" ht="15.75" customHeight="1" x14ac:dyDescent="0.4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</row>
    <row r="216" spans="1:35" ht="15.75" customHeight="1" x14ac:dyDescent="0.4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</row>
    <row r="217" spans="1:35" ht="15.75" customHeight="1" x14ac:dyDescent="0.4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</row>
    <row r="218" spans="1:35" ht="15.75" customHeight="1" x14ac:dyDescent="0.4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</row>
    <row r="219" spans="1:35" ht="15.75" customHeight="1" x14ac:dyDescent="0.4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</row>
    <row r="220" spans="1:35" ht="15.75" customHeight="1" x14ac:dyDescent="0.4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</row>
    <row r="221" spans="1:35" ht="15.75" customHeight="1" x14ac:dyDescent="0.4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</row>
    <row r="222" spans="1:35" ht="15.75" customHeight="1" x14ac:dyDescent="0.4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</row>
    <row r="223" spans="1:35" ht="15.75" customHeight="1" x14ac:dyDescent="0.4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</row>
    <row r="224" spans="1:35" ht="15.75" customHeight="1" x14ac:dyDescent="0.4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</row>
    <row r="225" spans="1:35" ht="15.75" customHeight="1" x14ac:dyDescent="0.4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</row>
    <row r="226" spans="1:35" ht="15.75" customHeight="1" x14ac:dyDescent="0.4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</row>
    <row r="227" spans="1:35" ht="15.75" customHeight="1" x14ac:dyDescent="0.4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</row>
    <row r="228" spans="1:35" ht="15.75" customHeight="1" x14ac:dyDescent="0.4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</row>
    <row r="229" spans="1:35" ht="15.75" customHeight="1" x14ac:dyDescent="0.4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</row>
    <row r="230" spans="1:35" ht="15.75" customHeight="1" x14ac:dyDescent="0.4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</row>
    <row r="231" spans="1:35" ht="15.75" customHeight="1" x14ac:dyDescent="0.4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</row>
    <row r="232" spans="1:35" ht="15.75" customHeight="1" x14ac:dyDescent="0.4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</row>
    <row r="233" spans="1:35" ht="15.75" customHeight="1" x14ac:dyDescent="0.4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</row>
    <row r="234" spans="1:35" ht="15.75" customHeight="1" x14ac:dyDescent="0.4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</row>
    <row r="235" spans="1:35" ht="15.75" customHeight="1" x14ac:dyDescent="0.4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</row>
    <row r="236" spans="1:35" ht="15.75" customHeight="1" x14ac:dyDescent="0.4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</row>
    <row r="237" spans="1:35" ht="15.75" customHeight="1" x14ac:dyDescent="0.4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</row>
    <row r="238" spans="1:35" ht="15.75" customHeight="1" x14ac:dyDescent="0.4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</row>
    <row r="239" spans="1:35" ht="15.75" customHeight="1" x14ac:dyDescent="0.4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</row>
    <row r="240" spans="1:35" ht="15.75" customHeight="1" x14ac:dyDescent="0.4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</row>
    <row r="241" spans="1:35" ht="15.75" customHeight="1" x14ac:dyDescent="0.4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</row>
    <row r="242" spans="1:35" ht="15.75" customHeight="1" x14ac:dyDescent="0.4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</row>
    <row r="243" spans="1:35" ht="15.75" customHeight="1" x14ac:dyDescent="0.4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</row>
    <row r="244" spans="1:35" ht="15.75" customHeight="1" x14ac:dyDescent="0.4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</row>
    <row r="245" spans="1:35" ht="15.75" customHeight="1" x14ac:dyDescent="0.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</row>
    <row r="246" spans="1:35" ht="15.75" customHeight="1" x14ac:dyDescent="0.4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</row>
    <row r="247" spans="1:35" ht="15.75" customHeight="1" x14ac:dyDescent="0.4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</row>
    <row r="248" spans="1:35" ht="15.75" customHeight="1" x14ac:dyDescent="0.4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</row>
    <row r="249" spans="1:35" ht="15.75" customHeight="1" x14ac:dyDescent="0.4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</row>
    <row r="250" spans="1:35" ht="15.75" customHeight="1" x14ac:dyDescent="0.4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</row>
    <row r="251" spans="1:35" ht="15.75" customHeight="1" x14ac:dyDescent="0.4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</row>
    <row r="252" spans="1:35" ht="15.75" customHeight="1" x14ac:dyDescent="0.4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</row>
    <row r="253" spans="1:35" ht="15.75" customHeight="1" x14ac:dyDescent="0.4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</row>
    <row r="254" spans="1:35" ht="15.75" customHeight="1" x14ac:dyDescent="0.4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</row>
    <row r="255" spans="1:35" ht="15.75" customHeight="1" x14ac:dyDescent="0.4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</row>
    <row r="256" spans="1:35" ht="15.75" customHeight="1" x14ac:dyDescent="0.4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</row>
    <row r="257" spans="1:35" ht="15.75" customHeight="1" x14ac:dyDescent="0.4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</row>
    <row r="258" spans="1:35" ht="15.75" customHeight="1" x14ac:dyDescent="0.4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</row>
    <row r="259" spans="1:35" ht="15.75" customHeight="1" x14ac:dyDescent="0.4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</row>
    <row r="260" spans="1:35" ht="15.75" customHeight="1" x14ac:dyDescent="0.4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</row>
    <row r="261" spans="1:35" ht="15.75" customHeight="1" x14ac:dyDescent="0.4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</row>
    <row r="262" spans="1:35" ht="15.75" customHeight="1" x14ac:dyDescent="0.4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</row>
    <row r="263" spans="1:35" ht="15.75" customHeight="1" x14ac:dyDescent="0.4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</row>
    <row r="264" spans="1:35" ht="15.75" customHeight="1" x14ac:dyDescent="0.4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</row>
    <row r="265" spans="1:35" ht="15.75" customHeight="1" x14ac:dyDescent="0.4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</row>
    <row r="266" spans="1:35" ht="15.75" customHeight="1" x14ac:dyDescent="0.4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</row>
    <row r="267" spans="1:35" ht="15.75" customHeight="1" x14ac:dyDescent="0.4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</row>
    <row r="268" spans="1:35" ht="15.75" customHeight="1" x14ac:dyDescent="0.4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</row>
    <row r="269" spans="1:35" ht="15.75" customHeight="1" x14ac:dyDescent="0.4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</row>
    <row r="270" spans="1:35" ht="15.75" customHeight="1" x14ac:dyDescent="0.4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</row>
    <row r="271" spans="1:35" ht="15.75" customHeight="1" x14ac:dyDescent="0.4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</row>
    <row r="272" spans="1:35" ht="15.75" customHeight="1" x14ac:dyDescent="0.4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</row>
    <row r="273" spans="1:35" ht="15.75" customHeight="1" x14ac:dyDescent="0.4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</row>
    <row r="274" spans="1:35" ht="15.75" customHeight="1" x14ac:dyDescent="0.4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</row>
    <row r="275" spans="1:35" ht="15.75" customHeight="1" x14ac:dyDescent="0.4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</row>
    <row r="276" spans="1:35" ht="15.75" customHeight="1" x14ac:dyDescent="0.4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</row>
    <row r="277" spans="1:35" ht="15.75" customHeight="1" x14ac:dyDescent="0.4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</row>
    <row r="278" spans="1:35" ht="15.75" customHeight="1" x14ac:dyDescent="0.4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</row>
    <row r="279" spans="1:35" ht="15.75" customHeight="1" x14ac:dyDescent="0.4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</row>
    <row r="280" spans="1:35" ht="15.75" customHeight="1" x14ac:dyDescent="0.4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</row>
    <row r="281" spans="1:35" ht="15.75" customHeight="1" x14ac:dyDescent="0.4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</row>
    <row r="282" spans="1:35" ht="15.75" customHeight="1" x14ac:dyDescent="0.4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</row>
    <row r="283" spans="1:35" ht="15.75" customHeight="1" x14ac:dyDescent="0.4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</row>
    <row r="284" spans="1:35" ht="15.75" customHeight="1" x14ac:dyDescent="0.4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</row>
    <row r="285" spans="1:35" ht="15.75" customHeight="1" x14ac:dyDescent="0.4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</row>
    <row r="286" spans="1:35" ht="15.75" customHeight="1" x14ac:dyDescent="0.4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</row>
    <row r="287" spans="1:35" ht="15.75" customHeight="1" x14ac:dyDescent="0.4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</row>
    <row r="288" spans="1:35" ht="15.75" customHeight="1" x14ac:dyDescent="0.4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</row>
    <row r="289" spans="1:35" ht="15.75" customHeight="1" x14ac:dyDescent="0.4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</row>
    <row r="290" spans="1:35" ht="15.75" customHeight="1" x14ac:dyDescent="0.4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</row>
    <row r="291" spans="1:35" ht="15.75" customHeight="1" x14ac:dyDescent="0.4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</row>
    <row r="292" spans="1:35" ht="15.75" customHeight="1" x14ac:dyDescent="0.4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</row>
    <row r="293" spans="1:35" ht="15.75" customHeight="1" x14ac:dyDescent="0.4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</row>
    <row r="294" spans="1:35" ht="15.75" customHeight="1" x14ac:dyDescent="0.4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</row>
    <row r="295" spans="1:35" ht="15.75" customHeight="1" x14ac:dyDescent="0.4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</row>
    <row r="296" spans="1:35" ht="15.75" customHeight="1" x14ac:dyDescent="0.4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</row>
    <row r="297" spans="1:35" ht="15.75" customHeight="1" x14ac:dyDescent="0.4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</row>
    <row r="298" spans="1:35" ht="15.75" customHeight="1" x14ac:dyDescent="0.4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</row>
    <row r="299" spans="1:35" ht="15.75" customHeight="1" x14ac:dyDescent="0.4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</row>
    <row r="300" spans="1:35" ht="15.75" customHeight="1" x14ac:dyDescent="0.4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</row>
    <row r="301" spans="1:35" ht="15.75" customHeight="1" x14ac:dyDescent="0.4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</row>
    <row r="302" spans="1:35" ht="15.75" customHeight="1" x14ac:dyDescent="0.4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</row>
    <row r="303" spans="1:35" ht="15.75" customHeight="1" x14ac:dyDescent="0.4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</row>
    <row r="304" spans="1:35" ht="15.75" customHeight="1" x14ac:dyDescent="0.4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</row>
    <row r="305" spans="1:35" ht="15.75" customHeight="1" x14ac:dyDescent="0.4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</row>
    <row r="306" spans="1:35" ht="15.75" customHeight="1" x14ac:dyDescent="0.4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</row>
    <row r="307" spans="1:35" ht="15.75" customHeight="1" x14ac:dyDescent="0.4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</row>
    <row r="308" spans="1:35" ht="15.75" customHeight="1" x14ac:dyDescent="0.4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</row>
    <row r="309" spans="1:35" ht="15.75" customHeight="1" x14ac:dyDescent="0.4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</row>
    <row r="310" spans="1:35" ht="15.75" customHeight="1" x14ac:dyDescent="0.4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</row>
    <row r="311" spans="1:35" ht="15.75" customHeight="1" x14ac:dyDescent="0.4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</row>
    <row r="312" spans="1:35" ht="15.75" customHeight="1" x14ac:dyDescent="0.4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</row>
    <row r="313" spans="1:35" ht="15.75" customHeight="1" x14ac:dyDescent="0.4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</row>
    <row r="314" spans="1:35" ht="15.75" customHeight="1" x14ac:dyDescent="0.4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</row>
    <row r="315" spans="1:35" ht="15.75" customHeight="1" x14ac:dyDescent="0.4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</row>
    <row r="316" spans="1:35" ht="15.75" customHeight="1" x14ac:dyDescent="0.4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</row>
    <row r="317" spans="1:35" ht="15.75" customHeight="1" x14ac:dyDescent="0.4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</row>
    <row r="318" spans="1:35" ht="15.75" customHeight="1" x14ac:dyDescent="0.4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</row>
    <row r="319" spans="1:35" ht="15.75" customHeight="1" x14ac:dyDescent="0.4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</row>
    <row r="320" spans="1:35" ht="15.75" customHeight="1" x14ac:dyDescent="0.4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</row>
    <row r="321" spans="1:35" ht="15.75" customHeight="1" x14ac:dyDescent="0.4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</row>
    <row r="322" spans="1:35" ht="15.75" customHeight="1" x14ac:dyDescent="0.4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</row>
    <row r="323" spans="1:35" ht="15.75" customHeight="1" x14ac:dyDescent="0.4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</row>
    <row r="324" spans="1:35" ht="15.75" customHeight="1" x14ac:dyDescent="0.4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</row>
    <row r="325" spans="1:35" ht="15.75" customHeight="1" x14ac:dyDescent="0.4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</row>
    <row r="326" spans="1:35" ht="15.75" customHeight="1" x14ac:dyDescent="0.4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</row>
    <row r="327" spans="1:35" ht="15.75" customHeight="1" x14ac:dyDescent="0.4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</row>
    <row r="328" spans="1:35" ht="15.75" customHeight="1" x14ac:dyDescent="0.4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</row>
    <row r="329" spans="1:35" ht="15.75" customHeight="1" x14ac:dyDescent="0.4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</row>
    <row r="330" spans="1:35" ht="15.75" customHeight="1" x14ac:dyDescent="0.4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</row>
    <row r="331" spans="1:35" ht="15.75" customHeight="1" x14ac:dyDescent="0.4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</row>
    <row r="332" spans="1:35" ht="15.75" customHeight="1" x14ac:dyDescent="0.4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</row>
    <row r="333" spans="1:35" ht="15.75" customHeight="1" x14ac:dyDescent="0.4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</row>
    <row r="334" spans="1:35" ht="15.75" customHeight="1" x14ac:dyDescent="0.4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</row>
    <row r="335" spans="1:35" ht="15.75" customHeight="1" x14ac:dyDescent="0.4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</row>
    <row r="336" spans="1:35" ht="15.75" customHeight="1" x14ac:dyDescent="0.4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</row>
    <row r="337" spans="1:35" ht="15.75" customHeight="1" x14ac:dyDescent="0.4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</row>
    <row r="338" spans="1:35" ht="15.75" customHeight="1" x14ac:dyDescent="0.4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</row>
    <row r="339" spans="1:35" ht="15.75" customHeight="1" x14ac:dyDescent="0.4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</row>
    <row r="340" spans="1:35" ht="15.75" customHeight="1" x14ac:dyDescent="0.4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</row>
    <row r="341" spans="1:35" ht="15.75" customHeight="1" x14ac:dyDescent="0.4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</row>
    <row r="342" spans="1:35" ht="15.75" customHeight="1" x14ac:dyDescent="0.4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</row>
    <row r="343" spans="1:35" ht="15.75" customHeight="1" x14ac:dyDescent="0.4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</row>
    <row r="344" spans="1:35" ht="15.75" customHeight="1" x14ac:dyDescent="0.4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</row>
    <row r="345" spans="1:35" ht="15.75" customHeight="1" x14ac:dyDescent="0.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</row>
    <row r="346" spans="1:35" ht="15.75" customHeight="1" x14ac:dyDescent="0.4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</row>
    <row r="347" spans="1:35" ht="15.75" customHeight="1" x14ac:dyDescent="0.4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</row>
    <row r="348" spans="1:35" ht="15.75" customHeight="1" x14ac:dyDescent="0.4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</row>
    <row r="349" spans="1:35" ht="15.75" customHeight="1" x14ac:dyDescent="0.4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</row>
    <row r="350" spans="1:35" ht="15.75" customHeight="1" x14ac:dyDescent="0.4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</row>
    <row r="351" spans="1:35" ht="15.75" customHeight="1" x14ac:dyDescent="0.4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</row>
    <row r="352" spans="1:35" ht="15.75" customHeight="1" x14ac:dyDescent="0.4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</row>
    <row r="353" spans="1:35" ht="15.75" customHeight="1" x14ac:dyDescent="0.4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</row>
    <row r="354" spans="1:35" ht="15.75" customHeight="1" x14ac:dyDescent="0.4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</row>
    <row r="355" spans="1:35" ht="15.75" customHeight="1" x14ac:dyDescent="0.4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</row>
    <row r="356" spans="1:35" ht="15.75" customHeight="1" x14ac:dyDescent="0.4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</row>
    <row r="357" spans="1:35" ht="15.75" customHeight="1" x14ac:dyDescent="0.4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</row>
    <row r="358" spans="1:35" ht="15.75" customHeight="1" x14ac:dyDescent="0.4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</row>
    <row r="359" spans="1:35" ht="15.75" customHeight="1" x14ac:dyDescent="0.4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</row>
    <row r="360" spans="1:35" ht="15.75" customHeight="1" x14ac:dyDescent="0.4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</row>
    <row r="361" spans="1:35" ht="15.75" customHeight="1" x14ac:dyDescent="0.4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</row>
    <row r="362" spans="1:35" ht="15.75" customHeight="1" x14ac:dyDescent="0.4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</row>
    <row r="363" spans="1:35" ht="15.75" customHeight="1" x14ac:dyDescent="0.4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</row>
    <row r="364" spans="1:35" ht="15.75" customHeight="1" x14ac:dyDescent="0.4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</row>
    <row r="365" spans="1:35" ht="15.75" customHeight="1" x14ac:dyDescent="0.4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</row>
    <row r="366" spans="1:35" ht="15.75" customHeight="1" x14ac:dyDescent="0.4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</row>
    <row r="367" spans="1:35" ht="15.75" customHeight="1" x14ac:dyDescent="0.4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</row>
    <row r="368" spans="1:35" ht="15.75" customHeight="1" x14ac:dyDescent="0.4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</row>
    <row r="369" spans="1:35" ht="15.75" customHeight="1" x14ac:dyDescent="0.4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</row>
    <row r="370" spans="1:35" ht="15.75" customHeight="1" x14ac:dyDescent="0.4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</row>
    <row r="371" spans="1:35" ht="15.75" customHeight="1" x14ac:dyDescent="0.4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</row>
    <row r="372" spans="1:35" ht="15.75" customHeight="1" x14ac:dyDescent="0.4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</row>
    <row r="373" spans="1:35" ht="15.75" customHeight="1" x14ac:dyDescent="0.4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</row>
    <row r="374" spans="1:35" ht="15.75" customHeight="1" x14ac:dyDescent="0.4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</row>
    <row r="375" spans="1:35" ht="15.75" customHeight="1" x14ac:dyDescent="0.4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</row>
    <row r="376" spans="1:35" ht="15.75" customHeight="1" x14ac:dyDescent="0.4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</row>
    <row r="377" spans="1:35" ht="15.75" customHeight="1" x14ac:dyDescent="0.4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</row>
    <row r="378" spans="1:35" ht="15.75" customHeight="1" x14ac:dyDescent="0.4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</row>
    <row r="379" spans="1:35" ht="15.75" customHeight="1" x14ac:dyDescent="0.4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</row>
    <row r="380" spans="1:35" ht="15.75" customHeight="1" x14ac:dyDescent="0.4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</row>
    <row r="381" spans="1:35" ht="15.75" customHeight="1" x14ac:dyDescent="0.4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</row>
    <row r="382" spans="1:35" ht="15.75" customHeight="1" x14ac:dyDescent="0.4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</row>
    <row r="383" spans="1:35" ht="15.75" customHeight="1" x14ac:dyDescent="0.4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</row>
    <row r="384" spans="1:35" ht="15.75" customHeight="1" x14ac:dyDescent="0.4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</row>
    <row r="385" spans="1:35" ht="15.75" customHeight="1" x14ac:dyDescent="0.4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</row>
    <row r="386" spans="1:35" ht="15.75" customHeight="1" x14ac:dyDescent="0.4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</row>
    <row r="387" spans="1:35" ht="15.75" customHeight="1" x14ac:dyDescent="0.4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</row>
    <row r="388" spans="1:35" ht="15.75" customHeight="1" x14ac:dyDescent="0.4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</row>
    <row r="389" spans="1:35" ht="15.75" customHeight="1" x14ac:dyDescent="0.4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</row>
    <row r="390" spans="1:35" ht="15.75" customHeight="1" x14ac:dyDescent="0.4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</row>
    <row r="391" spans="1:35" ht="15.75" customHeight="1" x14ac:dyDescent="0.4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</row>
    <row r="392" spans="1:35" ht="15.75" customHeight="1" x14ac:dyDescent="0.4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</row>
    <row r="393" spans="1:35" ht="15.75" customHeight="1" x14ac:dyDescent="0.4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</row>
    <row r="394" spans="1:35" ht="15.75" customHeight="1" x14ac:dyDescent="0.4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</row>
    <row r="395" spans="1:35" ht="15.75" customHeight="1" x14ac:dyDescent="0.4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</row>
    <row r="396" spans="1:35" ht="15.75" customHeight="1" x14ac:dyDescent="0.4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</row>
    <row r="397" spans="1:35" ht="15.75" customHeight="1" x14ac:dyDescent="0.4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</row>
    <row r="398" spans="1:35" ht="15.75" customHeight="1" x14ac:dyDescent="0.4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</row>
    <row r="399" spans="1:35" ht="15.75" customHeight="1" x14ac:dyDescent="0.4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</row>
    <row r="400" spans="1:35" ht="15.75" customHeight="1" x14ac:dyDescent="0.4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</row>
    <row r="401" spans="1:35" ht="15.75" customHeight="1" x14ac:dyDescent="0.4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</row>
    <row r="402" spans="1:35" ht="15.75" customHeight="1" x14ac:dyDescent="0.4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</row>
    <row r="403" spans="1:35" ht="15.75" customHeight="1" x14ac:dyDescent="0.4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</row>
    <row r="404" spans="1:35" ht="15.75" customHeight="1" x14ac:dyDescent="0.4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</row>
    <row r="405" spans="1:35" ht="15.75" customHeight="1" x14ac:dyDescent="0.4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</row>
    <row r="406" spans="1:35" ht="15.75" customHeight="1" x14ac:dyDescent="0.4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</row>
    <row r="407" spans="1:35" ht="15.75" customHeight="1" x14ac:dyDescent="0.4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</row>
    <row r="408" spans="1:35" ht="15.75" customHeight="1" x14ac:dyDescent="0.4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</row>
    <row r="409" spans="1:35" ht="15.75" customHeight="1" x14ac:dyDescent="0.4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</row>
    <row r="410" spans="1:35" ht="15.75" customHeight="1" x14ac:dyDescent="0.4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</row>
    <row r="411" spans="1:35" ht="15.75" customHeight="1" x14ac:dyDescent="0.4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</row>
    <row r="412" spans="1:35" ht="15.75" customHeight="1" x14ac:dyDescent="0.4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</row>
    <row r="413" spans="1:35" ht="15.75" customHeight="1" x14ac:dyDescent="0.4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</row>
    <row r="414" spans="1:35" ht="15.75" customHeight="1" x14ac:dyDescent="0.4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</row>
    <row r="415" spans="1:35" ht="15.75" customHeight="1" x14ac:dyDescent="0.4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</row>
    <row r="416" spans="1:35" ht="15.75" customHeight="1" x14ac:dyDescent="0.4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</row>
    <row r="417" spans="1:35" ht="15.75" customHeight="1" x14ac:dyDescent="0.4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</row>
    <row r="418" spans="1:35" ht="15.75" customHeight="1" x14ac:dyDescent="0.4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</row>
    <row r="419" spans="1:35" ht="15.75" customHeight="1" x14ac:dyDescent="0.4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</row>
    <row r="420" spans="1:35" ht="15.75" customHeight="1" x14ac:dyDescent="0.4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</row>
    <row r="421" spans="1:35" ht="15.75" customHeight="1" x14ac:dyDescent="0.4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</row>
    <row r="422" spans="1:35" ht="15.75" customHeight="1" x14ac:dyDescent="0.4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</row>
    <row r="423" spans="1:35" ht="15.75" customHeight="1" x14ac:dyDescent="0.4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</row>
    <row r="424" spans="1:35" ht="15.75" customHeight="1" x14ac:dyDescent="0.4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</row>
    <row r="425" spans="1:35" ht="15.75" customHeight="1" x14ac:dyDescent="0.4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</row>
    <row r="426" spans="1:35" ht="15.75" customHeight="1" x14ac:dyDescent="0.4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</row>
    <row r="427" spans="1:35" ht="15.75" customHeight="1" x14ac:dyDescent="0.4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</row>
    <row r="428" spans="1:35" ht="15.75" customHeight="1" x14ac:dyDescent="0.4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</row>
    <row r="429" spans="1:35" ht="15.75" customHeight="1" x14ac:dyDescent="0.4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</row>
    <row r="430" spans="1:35" ht="15.75" customHeight="1" x14ac:dyDescent="0.4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</row>
    <row r="431" spans="1:35" ht="15.75" customHeight="1" x14ac:dyDescent="0.4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</row>
    <row r="432" spans="1:35" ht="15.75" customHeight="1" x14ac:dyDescent="0.4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</row>
    <row r="433" spans="1:35" ht="15.75" customHeight="1" x14ac:dyDescent="0.4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</row>
    <row r="434" spans="1:35" ht="15.75" customHeight="1" x14ac:dyDescent="0.4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</row>
    <row r="435" spans="1:35" ht="15.75" customHeight="1" x14ac:dyDescent="0.4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</row>
    <row r="436" spans="1:35" ht="15.75" customHeight="1" x14ac:dyDescent="0.4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</row>
    <row r="437" spans="1:35" ht="15.75" customHeight="1" x14ac:dyDescent="0.4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</row>
    <row r="438" spans="1:35" ht="15.75" customHeight="1" x14ac:dyDescent="0.4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</row>
    <row r="439" spans="1:35" ht="15.75" customHeight="1" x14ac:dyDescent="0.4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</row>
    <row r="440" spans="1:35" ht="15.75" customHeight="1" x14ac:dyDescent="0.4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</row>
    <row r="441" spans="1:35" ht="15.75" customHeight="1" x14ac:dyDescent="0.4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</row>
    <row r="442" spans="1:35" ht="15.75" customHeight="1" x14ac:dyDescent="0.4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</row>
    <row r="443" spans="1:35" ht="15.75" customHeight="1" x14ac:dyDescent="0.4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</row>
    <row r="444" spans="1:35" ht="15.75" customHeight="1" x14ac:dyDescent="0.4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</row>
    <row r="445" spans="1:35" ht="15.75" customHeight="1" x14ac:dyDescent="0.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</row>
    <row r="446" spans="1:35" ht="15.75" customHeight="1" x14ac:dyDescent="0.4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</row>
    <row r="447" spans="1:35" ht="15.75" customHeight="1" x14ac:dyDescent="0.4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</row>
    <row r="448" spans="1:35" ht="15.75" customHeight="1" x14ac:dyDescent="0.4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</row>
    <row r="449" spans="1:35" ht="15.75" customHeight="1" x14ac:dyDescent="0.4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</row>
    <row r="450" spans="1:35" ht="15.75" customHeight="1" x14ac:dyDescent="0.4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</row>
    <row r="451" spans="1:35" ht="15.75" customHeight="1" x14ac:dyDescent="0.4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</row>
    <row r="452" spans="1:35" ht="15.75" customHeight="1" x14ac:dyDescent="0.4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</row>
    <row r="453" spans="1:35" ht="15.75" customHeight="1" x14ac:dyDescent="0.4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</row>
    <row r="454" spans="1:35" ht="15.75" customHeight="1" x14ac:dyDescent="0.4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</row>
    <row r="455" spans="1:35" ht="15.75" customHeight="1" x14ac:dyDescent="0.4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</row>
    <row r="456" spans="1:35" ht="15.75" customHeight="1" x14ac:dyDescent="0.4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</row>
    <row r="457" spans="1:35" ht="15.75" customHeight="1" x14ac:dyDescent="0.4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</row>
    <row r="458" spans="1:35" ht="15.75" customHeight="1" x14ac:dyDescent="0.4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</row>
    <row r="459" spans="1:35" ht="15.75" customHeight="1" x14ac:dyDescent="0.4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</row>
    <row r="460" spans="1:35" ht="15.75" customHeight="1" x14ac:dyDescent="0.4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</row>
    <row r="461" spans="1:35" ht="15.75" customHeight="1" x14ac:dyDescent="0.4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</row>
    <row r="462" spans="1:35" ht="15.75" customHeight="1" x14ac:dyDescent="0.4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</row>
    <row r="463" spans="1:35" ht="15.75" customHeight="1" x14ac:dyDescent="0.4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</row>
    <row r="464" spans="1:35" ht="15.75" customHeight="1" x14ac:dyDescent="0.4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</row>
    <row r="465" spans="1:35" ht="15.75" customHeight="1" x14ac:dyDescent="0.4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</row>
    <row r="466" spans="1:35" ht="15.75" customHeight="1" x14ac:dyDescent="0.4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</row>
    <row r="467" spans="1:35" ht="15.75" customHeight="1" x14ac:dyDescent="0.4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</row>
    <row r="468" spans="1:35" ht="15.75" customHeight="1" x14ac:dyDescent="0.4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</row>
    <row r="469" spans="1:35" ht="15.75" customHeight="1" x14ac:dyDescent="0.4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</row>
    <row r="470" spans="1:35" ht="15.75" customHeight="1" x14ac:dyDescent="0.4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</row>
    <row r="471" spans="1:35" ht="15.75" customHeight="1" x14ac:dyDescent="0.4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</row>
    <row r="472" spans="1:35" ht="15.75" customHeight="1" x14ac:dyDescent="0.4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</row>
    <row r="473" spans="1:35" ht="15.75" customHeight="1" x14ac:dyDescent="0.4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</row>
    <row r="474" spans="1:35" ht="15.75" customHeight="1" x14ac:dyDescent="0.4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</row>
    <row r="475" spans="1:35" ht="15.75" customHeight="1" x14ac:dyDescent="0.4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</row>
    <row r="476" spans="1:35" ht="15.75" customHeight="1" x14ac:dyDescent="0.4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</row>
    <row r="477" spans="1:35" ht="15.75" customHeight="1" x14ac:dyDescent="0.4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</row>
    <row r="478" spans="1:35" ht="15.75" customHeight="1" x14ac:dyDescent="0.4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</row>
    <row r="479" spans="1:35" ht="15.75" customHeight="1" x14ac:dyDescent="0.4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</row>
    <row r="480" spans="1:35" ht="15.75" customHeight="1" x14ac:dyDescent="0.4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</row>
    <row r="481" spans="1:35" ht="15.75" customHeight="1" x14ac:dyDescent="0.4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</row>
    <row r="482" spans="1:35" ht="15.75" customHeight="1" x14ac:dyDescent="0.4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</row>
    <row r="483" spans="1:35" ht="15.75" customHeight="1" x14ac:dyDescent="0.4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</row>
    <row r="484" spans="1:35" ht="15.75" customHeight="1" x14ac:dyDescent="0.4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</row>
    <row r="485" spans="1:35" ht="15.75" customHeight="1" x14ac:dyDescent="0.4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</row>
    <row r="486" spans="1:35" ht="15.75" customHeight="1" x14ac:dyDescent="0.4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</row>
    <row r="487" spans="1:35" ht="15.75" customHeight="1" x14ac:dyDescent="0.4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</row>
    <row r="488" spans="1:35" ht="15.75" customHeight="1" x14ac:dyDescent="0.4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</row>
    <row r="489" spans="1:35" ht="15.75" customHeight="1" x14ac:dyDescent="0.4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</row>
    <row r="490" spans="1:35" ht="15.75" customHeight="1" x14ac:dyDescent="0.4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</row>
    <row r="491" spans="1:35" ht="15.75" customHeight="1" x14ac:dyDescent="0.4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</row>
    <row r="492" spans="1:35" ht="15.75" customHeight="1" x14ac:dyDescent="0.4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</row>
    <row r="493" spans="1:35" ht="15.75" customHeight="1" x14ac:dyDescent="0.4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</row>
    <row r="494" spans="1:35" ht="15.75" customHeight="1" x14ac:dyDescent="0.4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</row>
    <row r="495" spans="1:35" ht="15.75" customHeight="1" x14ac:dyDescent="0.4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</row>
    <row r="496" spans="1:35" ht="15.75" customHeight="1" x14ac:dyDescent="0.4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</row>
    <row r="497" spans="1:35" ht="15.75" customHeight="1" x14ac:dyDescent="0.4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</row>
    <row r="498" spans="1:35" ht="15.75" customHeight="1" x14ac:dyDescent="0.4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</row>
    <row r="499" spans="1:35" ht="15.75" customHeight="1" x14ac:dyDescent="0.4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</row>
    <row r="500" spans="1:35" ht="15.75" customHeight="1" x14ac:dyDescent="0.4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</row>
    <row r="501" spans="1:35" ht="15.75" customHeight="1" x14ac:dyDescent="0.4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</row>
    <row r="502" spans="1:35" ht="15.75" customHeight="1" x14ac:dyDescent="0.4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</row>
    <row r="503" spans="1:35" ht="15.75" customHeight="1" x14ac:dyDescent="0.4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</row>
    <row r="504" spans="1:35" ht="15.75" customHeight="1" x14ac:dyDescent="0.4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</row>
    <row r="505" spans="1:35" ht="15.75" customHeight="1" x14ac:dyDescent="0.4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</row>
    <row r="506" spans="1:35" ht="15.75" customHeight="1" x14ac:dyDescent="0.4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</row>
    <row r="507" spans="1:35" ht="15.75" customHeight="1" x14ac:dyDescent="0.4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</row>
    <row r="508" spans="1:35" ht="15.75" customHeight="1" x14ac:dyDescent="0.4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</row>
    <row r="509" spans="1:35" ht="15.75" customHeight="1" x14ac:dyDescent="0.4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</row>
    <row r="510" spans="1:35" ht="15.75" customHeight="1" x14ac:dyDescent="0.4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</row>
    <row r="511" spans="1:35" ht="15.75" customHeight="1" x14ac:dyDescent="0.4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</row>
    <row r="512" spans="1:35" ht="15.75" customHeight="1" x14ac:dyDescent="0.4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</row>
    <row r="513" spans="1:35" ht="15.75" customHeight="1" x14ac:dyDescent="0.4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</row>
    <row r="514" spans="1:35" ht="15.75" customHeight="1" x14ac:dyDescent="0.4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</row>
    <row r="515" spans="1:35" ht="15.75" customHeight="1" x14ac:dyDescent="0.4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</row>
    <row r="516" spans="1:35" ht="15.75" customHeight="1" x14ac:dyDescent="0.4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</row>
    <row r="517" spans="1:35" ht="15.75" customHeight="1" x14ac:dyDescent="0.4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</row>
    <row r="518" spans="1:35" ht="15.75" customHeight="1" x14ac:dyDescent="0.4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</row>
    <row r="519" spans="1:35" ht="15.75" customHeight="1" x14ac:dyDescent="0.4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</row>
    <row r="520" spans="1:35" ht="15.75" customHeight="1" x14ac:dyDescent="0.4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</row>
    <row r="521" spans="1:35" ht="15.75" customHeight="1" x14ac:dyDescent="0.4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</row>
    <row r="522" spans="1:35" ht="15.75" customHeight="1" x14ac:dyDescent="0.4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</row>
    <row r="523" spans="1:35" ht="15.75" customHeight="1" x14ac:dyDescent="0.4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</row>
    <row r="524" spans="1:35" ht="15.75" customHeight="1" x14ac:dyDescent="0.4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</row>
    <row r="525" spans="1:35" ht="15.75" customHeight="1" x14ac:dyDescent="0.4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</row>
    <row r="526" spans="1:35" ht="15.75" customHeight="1" x14ac:dyDescent="0.4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</row>
    <row r="527" spans="1:35" ht="15.75" customHeight="1" x14ac:dyDescent="0.4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</row>
    <row r="528" spans="1:35" ht="15.75" customHeight="1" x14ac:dyDescent="0.4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</row>
    <row r="529" spans="1:35" ht="15.75" customHeight="1" x14ac:dyDescent="0.4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</row>
    <row r="530" spans="1:35" ht="15.75" customHeight="1" x14ac:dyDescent="0.4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</row>
    <row r="531" spans="1:35" ht="15.75" customHeight="1" x14ac:dyDescent="0.4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</row>
    <row r="532" spans="1:35" ht="15.75" customHeight="1" x14ac:dyDescent="0.4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</row>
    <row r="533" spans="1:35" ht="15.75" customHeight="1" x14ac:dyDescent="0.4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</row>
    <row r="534" spans="1:35" ht="15.75" customHeight="1" x14ac:dyDescent="0.4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</row>
    <row r="535" spans="1:35" ht="15.75" customHeight="1" x14ac:dyDescent="0.4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</row>
    <row r="536" spans="1:35" ht="15.75" customHeight="1" x14ac:dyDescent="0.4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</row>
    <row r="537" spans="1:35" ht="15.75" customHeight="1" x14ac:dyDescent="0.4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</row>
    <row r="538" spans="1:35" ht="15.75" customHeight="1" x14ac:dyDescent="0.4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</row>
    <row r="539" spans="1:35" ht="15.75" customHeight="1" x14ac:dyDescent="0.4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</row>
    <row r="540" spans="1:35" ht="15.75" customHeight="1" x14ac:dyDescent="0.4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</row>
    <row r="541" spans="1:35" ht="15.75" customHeight="1" x14ac:dyDescent="0.4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</row>
    <row r="542" spans="1:35" ht="15.75" customHeight="1" x14ac:dyDescent="0.4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</row>
    <row r="543" spans="1:35" ht="15.75" customHeight="1" x14ac:dyDescent="0.4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</row>
    <row r="544" spans="1:35" ht="15.75" customHeight="1" x14ac:dyDescent="0.4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</row>
    <row r="545" spans="1:35" ht="15.75" customHeight="1" x14ac:dyDescent="0.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</row>
    <row r="546" spans="1:35" ht="15.75" customHeight="1" x14ac:dyDescent="0.4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</row>
    <row r="547" spans="1:35" ht="15.75" customHeight="1" x14ac:dyDescent="0.4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</row>
    <row r="548" spans="1:35" ht="15.75" customHeight="1" x14ac:dyDescent="0.4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</row>
    <row r="549" spans="1:35" ht="15.75" customHeight="1" x14ac:dyDescent="0.4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</row>
    <row r="550" spans="1:35" ht="15.75" customHeight="1" x14ac:dyDescent="0.4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</row>
    <row r="551" spans="1:35" ht="15.75" customHeight="1" x14ac:dyDescent="0.4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</row>
    <row r="552" spans="1:35" ht="15.75" customHeight="1" x14ac:dyDescent="0.4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</row>
    <row r="553" spans="1:35" ht="15.75" customHeight="1" x14ac:dyDescent="0.4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</row>
    <row r="554" spans="1:35" ht="15.75" customHeight="1" x14ac:dyDescent="0.4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</row>
    <row r="555" spans="1:35" ht="15.75" customHeight="1" x14ac:dyDescent="0.4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</row>
    <row r="556" spans="1:35" ht="15.75" customHeight="1" x14ac:dyDescent="0.4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</row>
    <row r="557" spans="1:35" ht="15.75" customHeight="1" x14ac:dyDescent="0.4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</row>
    <row r="558" spans="1:35" ht="15.75" customHeight="1" x14ac:dyDescent="0.4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</row>
    <row r="559" spans="1:35" ht="15.75" customHeight="1" x14ac:dyDescent="0.4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</row>
    <row r="560" spans="1:35" ht="15.75" customHeight="1" x14ac:dyDescent="0.4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</row>
    <row r="561" spans="1:35" ht="15.75" customHeight="1" x14ac:dyDescent="0.4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</row>
    <row r="562" spans="1:35" ht="15.75" customHeight="1" x14ac:dyDescent="0.4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</row>
    <row r="563" spans="1:35" ht="15.75" customHeight="1" x14ac:dyDescent="0.4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</row>
    <row r="564" spans="1:35" ht="15.75" customHeight="1" x14ac:dyDescent="0.4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</row>
    <row r="565" spans="1:35" ht="15.75" customHeight="1" x14ac:dyDescent="0.4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</row>
    <row r="566" spans="1:35" ht="15.75" customHeight="1" x14ac:dyDescent="0.4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</row>
    <row r="567" spans="1:35" ht="15.75" customHeight="1" x14ac:dyDescent="0.4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</row>
    <row r="568" spans="1:35" ht="15.75" customHeight="1" x14ac:dyDescent="0.4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</row>
    <row r="569" spans="1:35" ht="15.75" customHeight="1" x14ac:dyDescent="0.4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</row>
    <row r="570" spans="1:35" ht="15.75" customHeight="1" x14ac:dyDescent="0.4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</row>
    <row r="571" spans="1:35" ht="15.75" customHeight="1" x14ac:dyDescent="0.4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</row>
    <row r="572" spans="1:35" ht="15.75" customHeight="1" x14ac:dyDescent="0.4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</row>
    <row r="573" spans="1:35" ht="15.75" customHeight="1" x14ac:dyDescent="0.4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</row>
    <row r="574" spans="1:35" ht="15.75" customHeight="1" x14ac:dyDescent="0.4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</row>
    <row r="575" spans="1:35" ht="15.75" customHeight="1" x14ac:dyDescent="0.4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</row>
    <row r="576" spans="1:35" ht="15.75" customHeight="1" x14ac:dyDescent="0.4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</row>
    <row r="577" spans="1:35" ht="15.75" customHeight="1" x14ac:dyDescent="0.4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</row>
    <row r="578" spans="1:35" ht="15.75" customHeight="1" x14ac:dyDescent="0.4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</row>
    <row r="579" spans="1:35" ht="15.75" customHeight="1" x14ac:dyDescent="0.4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</row>
    <row r="580" spans="1:35" ht="15.75" customHeight="1" x14ac:dyDescent="0.4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</row>
    <row r="581" spans="1:35" ht="15.75" customHeight="1" x14ac:dyDescent="0.4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</row>
    <row r="582" spans="1:35" ht="15.75" customHeight="1" x14ac:dyDescent="0.4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</row>
    <row r="583" spans="1:35" ht="15.75" customHeight="1" x14ac:dyDescent="0.4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</row>
    <row r="584" spans="1:35" ht="15.75" customHeight="1" x14ac:dyDescent="0.4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</row>
    <row r="585" spans="1:35" ht="15.75" customHeight="1" x14ac:dyDescent="0.4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</row>
    <row r="586" spans="1:35" ht="15.75" customHeight="1" x14ac:dyDescent="0.4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</row>
    <row r="587" spans="1:35" ht="15.75" customHeight="1" x14ac:dyDescent="0.4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</row>
    <row r="588" spans="1:35" ht="15.75" customHeight="1" x14ac:dyDescent="0.4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</row>
    <row r="589" spans="1:35" ht="15.75" customHeight="1" x14ac:dyDescent="0.4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</row>
    <row r="590" spans="1:35" ht="15.75" customHeight="1" x14ac:dyDescent="0.4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</row>
    <row r="591" spans="1:35" ht="15.75" customHeight="1" x14ac:dyDescent="0.4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</row>
    <row r="592" spans="1:35" ht="15.75" customHeight="1" x14ac:dyDescent="0.4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</row>
    <row r="593" spans="1:35" ht="15.75" customHeight="1" x14ac:dyDescent="0.4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</row>
    <row r="594" spans="1:35" ht="15.75" customHeight="1" x14ac:dyDescent="0.4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</row>
    <row r="595" spans="1:35" ht="15.75" customHeight="1" x14ac:dyDescent="0.4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</row>
    <row r="596" spans="1:35" ht="15.75" customHeight="1" x14ac:dyDescent="0.4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</row>
    <row r="597" spans="1:35" ht="15.75" customHeight="1" x14ac:dyDescent="0.4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</row>
    <row r="598" spans="1:35" ht="15.75" customHeight="1" x14ac:dyDescent="0.4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</row>
    <row r="599" spans="1:35" ht="15.75" customHeight="1" x14ac:dyDescent="0.4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</row>
    <row r="600" spans="1:35" ht="15.75" customHeight="1" x14ac:dyDescent="0.4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</row>
    <row r="601" spans="1:35" ht="15.75" customHeight="1" x14ac:dyDescent="0.4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</row>
    <row r="602" spans="1:35" ht="15.75" customHeight="1" x14ac:dyDescent="0.4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</row>
    <row r="603" spans="1:35" ht="15.75" customHeight="1" x14ac:dyDescent="0.4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</row>
    <row r="604" spans="1:35" ht="15.75" customHeight="1" x14ac:dyDescent="0.4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</row>
    <row r="605" spans="1:35" ht="15.75" customHeight="1" x14ac:dyDescent="0.4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</row>
    <row r="606" spans="1:35" ht="15.75" customHeight="1" x14ac:dyDescent="0.4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</row>
    <row r="607" spans="1:35" ht="15.75" customHeight="1" x14ac:dyDescent="0.4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</row>
    <row r="608" spans="1:35" ht="15.75" customHeight="1" x14ac:dyDescent="0.4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</row>
    <row r="609" spans="1:35" ht="15.75" customHeight="1" x14ac:dyDescent="0.4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</row>
    <row r="610" spans="1:35" ht="15.75" customHeight="1" x14ac:dyDescent="0.4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</row>
    <row r="611" spans="1:35" ht="15.75" customHeight="1" x14ac:dyDescent="0.4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</row>
    <row r="612" spans="1:35" ht="15.75" customHeight="1" x14ac:dyDescent="0.4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</row>
    <row r="613" spans="1:35" ht="15.75" customHeight="1" x14ac:dyDescent="0.4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</row>
    <row r="614" spans="1:35" ht="15.75" customHeight="1" x14ac:dyDescent="0.4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</row>
    <row r="615" spans="1:35" ht="15.75" customHeight="1" x14ac:dyDescent="0.4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</row>
    <row r="616" spans="1:35" ht="15.75" customHeight="1" x14ac:dyDescent="0.4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</row>
    <row r="617" spans="1:35" ht="15.75" customHeight="1" x14ac:dyDescent="0.4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</row>
    <row r="618" spans="1:35" ht="15.75" customHeight="1" x14ac:dyDescent="0.4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</row>
    <row r="619" spans="1:35" ht="15.75" customHeight="1" x14ac:dyDescent="0.4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</row>
    <row r="620" spans="1:35" ht="15.75" customHeight="1" x14ac:dyDescent="0.4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</row>
    <row r="621" spans="1:35" ht="15.75" customHeight="1" x14ac:dyDescent="0.4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</row>
    <row r="622" spans="1:35" ht="15.75" customHeight="1" x14ac:dyDescent="0.4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</row>
    <row r="623" spans="1:35" ht="15.75" customHeight="1" x14ac:dyDescent="0.4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</row>
    <row r="624" spans="1:35" ht="15.75" customHeight="1" x14ac:dyDescent="0.4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</row>
    <row r="625" spans="1:35" ht="15.75" customHeight="1" x14ac:dyDescent="0.4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</row>
    <row r="626" spans="1:35" ht="15.75" customHeight="1" x14ac:dyDescent="0.4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</row>
    <row r="627" spans="1:35" ht="15.75" customHeight="1" x14ac:dyDescent="0.4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</row>
    <row r="628" spans="1:35" ht="15.75" customHeight="1" x14ac:dyDescent="0.4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</row>
    <row r="629" spans="1:35" ht="15.75" customHeight="1" x14ac:dyDescent="0.4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</row>
    <row r="630" spans="1:35" ht="15.75" customHeight="1" x14ac:dyDescent="0.4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</row>
    <row r="631" spans="1:35" ht="15.75" customHeight="1" x14ac:dyDescent="0.4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</row>
    <row r="632" spans="1:35" ht="15.75" customHeight="1" x14ac:dyDescent="0.4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</row>
    <row r="633" spans="1:35" ht="15.75" customHeight="1" x14ac:dyDescent="0.4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</row>
    <row r="634" spans="1:35" ht="15.75" customHeight="1" x14ac:dyDescent="0.4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</row>
    <row r="635" spans="1:35" ht="15.75" customHeight="1" x14ac:dyDescent="0.4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</row>
    <row r="636" spans="1:35" ht="15.75" customHeight="1" x14ac:dyDescent="0.4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</row>
    <row r="637" spans="1:35" ht="15.75" customHeight="1" x14ac:dyDescent="0.4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</row>
    <row r="638" spans="1:35" ht="15.75" customHeight="1" x14ac:dyDescent="0.4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</row>
    <row r="639" spans="1:35" ht="15.75" customHeight="1" x14ac:dyDescent="0.4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</row>
    <row r="640" spans="1:35" ht="15.75" customHeight="1" x14ac:dyDescent="0.4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</row>
    <row r="641" spans="1:35" ht="15.75" customHeight="1" x14ac:dyDescent="0.4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</row>
    <row r="642" spans="1:35" ht="15.75" customHeight="1" x14ac:dyDescent="0.4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</row>
    <row r="643" spans="1:35" ht="15.75" customHeight="1" x14ac:dyDescent="0.4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</row>
    <row r="644" spans="1:35" ht="15.75" customHeight="1" x14ac:dyDescent="0.4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</row>
    <row r="645" spans="1:35" ht="15.75" customHeight="1" x14ac:dyDescent="0.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</row>
    <row r="646" spans="1:35" ht="15.75" customHeight="1" x14ac:dyDescent="0.4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</row>
    <row r="647" spans="1:35" ht="15.75" customHeight="1" x14ac:dyDescent="0.4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</row>
    <row r="648" spans="1:35" ht="15.75" customHeight="1" x14ac:dyDescent="0.4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</row>
    <row r="649" spans="1:35" ht="15.75" customHeight="1" x14ac:dyDescent="0.4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</row>
    <row r="650" spans="1:35" ht="15.75" customHeight="1" x14ac:dyDescent="0.4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</row>
    <row r="651" spans="1:35" ht="15.75" customHeight="1" x14ac:dyDescent="0.4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</row>
    <row r="652" spans="1:35" ht="15.75" customHeight="1" x14ac:dyDescent="0.4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</row>
    <row r="653" spans="1:35" ht="15.75" customHeight="1" x14ac:dyDescent="0.4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</row>
    <row r="654" spans="1:35" ht="15.75" customHeight="1" x14ac:dyDescent="0.4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</row>
    <row r="655" spans="1:35" ht="15.75" customHeight="1" x14ac:dyDescent="0.4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</row>
    <row r="656" spans="1:35" ht="15.75" customHeight="1" x14ac:dyDescent="0.4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</row>
    <row r="657" spans="1:35" ht="15.75" customHeight="1" x14ac:dyDescent="0.4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</row>
    <row r="658" spans="1:35" ht="15.75" customHeight="1" x14ac:dyDescent="0.4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</row>
    <row r="659" spans="1:35" ht="15.75" customHeight="1" x14ac:dyDescent="0.4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</row>
    <row r="660" spans="1:35" ht="15.75" customHeight="1" x14ac:dyDescent="0.4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</row>
    <row r="661" spans="1:35" ht="15.75" customHeight="1" x14ac:dyDescent="0.4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</row>
    <row r="662" spans="1:35" ht="15.75" customHeight="1" x14ac:dyDescent="0.4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</row>
    <row r="663" spans="1:35" ht="15.75" customHeight="1" x14ac:dyDescent="0.4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</row>
    <row r="664" spans="1:35" ht="15.75" customHeight="1" x14ac:dyDescent="0.4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</row>
    <row r="665" spans="1:35" ht="15.75" customHeight="1" x14ac:dyDescent="0.4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</row>
    <row r="666" spans="1:35" ht="15.75" customHeight="1" x14ac:dyDescent="0.4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</row>
    <row r="667" spans="1:35" ht="15.75" customHeight="1" x14ac:dyDescent="0.4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</row>
    <row r="668" spans="1:35" ht="15.75" customHeight="1" x14ac:dyDescent="0.4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</row>
    <row r="669" spans="1:35" ht="15.75" customHeight="1" x14ac:dyDescent="0.4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</row>
    <row r="670" spans="1:35" ht="15.75" customHeight="1" x14ac:dyDescent="0.4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</row>
    <row r="671" spans="1:35" ht="15.75" customHeight="1" x14ac:dyDescent="0.4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</row>
    <row r="672" spans="1:35" ht="15.75" customHeight="1" x14ac:dyDescent="0.4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</row>
    <row r="673" spans="1:35" ht="15.75" customHeight="1" x14ac:dyDescent="0.4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</row>
    <row r="674" spans="1:35" ht="15.75" customHeight="1" x14ac:dyDescent="0.4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</row>
    <row r="675" spans="1:35" ht="15.75" customHeight="1" x14ac:dyDescent="0.4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</row>
    <row r="676" spans="1:35" ht="15.75" customHeight="1" x14ac:dyDescent="0.4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</row>
    <row r="677" spans="1:35" ht="15.75" customHeight="1" x14ac:dyDescent="0.4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</row>
    <row r="678" spans="1:35" ht="15.75" customHeight="1" x14ac:dyDescent="0.4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</row>
    <row r="679" spans="1:35" ht="15.75" customHeight="1" x14ac:dyDescent="0.4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</row>
    <row r="680" spans="1:35" ht="15.75" customHeight="1" x14ac:dyDescent="0.4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</row>
    <row r="681" spans="1:35" ht="15.75" customHeight="1" x14ac:dyDescent="0.4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</row>
    <row r="682" spans="1:35" ht="15.75" customHeight="1" x14ac:dyDescent="0.4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</row>
    <row r="683" spans="1:35" ht="15.75" customHeight="1" x14ac:dyDescent="0.4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</row>
    <row r="684" spans="1:35" ht="15.75" customHeight="1" x14ac:dyDescent="0.4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</row>
    <row r="685" spans="1:35" ht="15.75" customHeight="1" x14ac:dyDescent="0.4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</row>
    <row r="686" spans="1:35" ht="15.75" customHeight="1" x14ac:dyDescent="0.4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</row>
    <row r="687" spans="1:35" ht="15.75" customHeight="1" x14ac:dyDescent="0.4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</row>
    <row r="688" spans="1:35" ht="15.75" customHeight="1" x14ac:dyDescent="0.4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</row>
    <row r="689" spans="1:35" ht="15.75" customHeight="1" x14ac:dyDescent="0.4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</row>
    <row r="690" spans="1:35" ht="15.75" customHeight="1" x14ac:dyDescent="0.4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</row>
    <row r="691" spans="1:35" ht="15.75" customHeight="1" x14ac:dyDescent="0.4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</row>
    <row r="692" spans="1:35" ht="15.75" customHeight="1" x14ac:dyDescent="0.4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</row>
    <row r="693" spans="1:35" ht="15.75" customHeight="1" x14ac:dyDescent="0.4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</row>
    <row r="694" spans="1:35" ht="15.75" customHeight="1" x14ac:dyDescent="0.4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</row>
    <row r="695" spans="1:35" ht="15.75" customHeight="1" x14ac:dyDescent="0.4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</row>
    <row r="696" spans="1:35" ht="15.75" customHeight="1" x14ac:dyDescent="0.4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</row>
    <row r="697" spans="1:35" ht="15.75" customHeight="1" x14ac:dyDescent="0.4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</row>
    <row r="698" spans="1:35" ht="15.75" customHeight="1" x14ac:dyDescent="0.4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</row>
    <row r="699" spans="1:35" ht="15.75" customHeight="1" x14ac:dyDescent="0.4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</row>
    <row r="700" spans="1:35" ht="15.75" customHeight="1" x14ac:dyDescent="0.4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</row>
    <row r="701" spans="1:35" ht="15.75" customHeight="1" x14ac:dyDescent="0.4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</row>
    <row r="702" spans="1:35" ht="15.75" customHeight="1" x14ac:dyDescent="0.4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</row>
    <row r="703" spans="1:35" ht="15.75" customHeight="1" x14ac:dyDescent="0.4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</row>
    <row r="704" spans="1:35" ht="15.75" customHeight="1" x14ac:dyDescent="0.4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</row>
    <row r="705" spans="1:35" ht="15.75" customHeight="1" x14ac:dyDescent="0.4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</row>
    <row r="706" spans="1:35" ht="15.75" customHeight="1" x14ac:dyDescent="0.4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</row>
    <row r="707" spans="1:35" ht="15.75" customHeight="1" x14ac:dyDescent="0.4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</row>
    <row r="708" spans="1:35" ht="15.75" customHeight="1" x14ac:dyDescent="0.4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</row>
    <row r="709" spans="1:35" ht="15.75" customHeight="1" x14ac:dyDescent="0.4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</row>
    <row r="710" spans="1:35" ht="15.75" customHeight="1" x14ac:dyDescent="0.4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</row>
    <row r="711" spans="1:35" ht="15.75" customHeight="1" x14ac:dyDescent="0.4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</row>
    <row r="712" spans="1:35" ht="15.75" customHeight="1" x14ac:dyDescent="0.4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</row>
    <row r="713" spans="1:35" ht="15.75" customHeight="1" x14ac:dyDescent="0.4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</row>
    <row r="714" spans="1:35" ht="15.75" customHeight="1" x14ac:dyDescent="0.4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</row>
    <row r="715" spans="1:35" ht="15.75" customHeight="1" x14ac:dyDescent="0.4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</row>
    <row r="716" spans="1:35" ht="15.75" customHeight="1" x14ac:dyDescent="0.4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</row>
    <row r="717" spans="1:35" ht="15.75" customHeight="1" x14ac:dyDescent="0.4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</row>
    <row r="718" spans="1:35" ht="15.75" customHeight="1" x14ac:dyDescent="0.4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</row>
    <row r="719" spans="1:35" ht="15.75" customHeight="1" x14ac:dyDescent="0.4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</row>
    <row r="720" spans="1:35" ht="15.75" customHeight="1" x14ac:dyDescent="0.4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</row>
    <row r="721" spans="1:35" ht="15.75" customHeight="1" x14ac:dyDescent="0.4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</row>
    <row r="722" spans="1:35" ht="15.75" customHeight="1" x14ac:dyDescent="0.4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</row>
    <row r="723" spans="1:35" ht="15.75" customHeight="1" x14ac:dyDescent="0.4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</row>
    <row r="724" spans="1:35" ht="15.75" customHeight="1" x14ac:dyDescent="0.4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</row>
    <row r="725" spans="1:35" ht="15.75" customHeight="1" x14ac:dyDescent="0.4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</row>
    <row r="726" spans="1:35" ht="15.75" customHeight="1" x14ac:dyDescent="0.4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</row>
    <row r="727" spans="1:35" ht="15.75" customHeight="1" x14ac:dyDescent="0.4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</row>
    <row r="728" spans="1:35" ht="15.75" customHeight="1" x14ac:dyDescent="0.4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</row>
    <row r="729" spans="1:35" ht="15.75" customHeight="1" x14ac:dyDescent="0.4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</row>
    <row r="730" spans="1:35" ht="15.75" customHeight="1" x14ac:dyDescent="0.4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</row>
    <row r="731" spans="1:35" ht="15.75" customHeight="1" x14ac:dyDescent="0.4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</row>
    <row r="732" spans="1:35" ht="15.75" customHeight="1" x14ac:dyDescent="0.4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</row>
    <row r="733" spans="1:35" ht="15.75" customHeight="1" x14ac:dyDescent="0.4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</row>
    <row r="734" spans="1:35" ht="15.75" customHeight="1" x14ac:dyDescent="0.4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</row>
    <row r="735" spans="1:35" ht="15.75" customHeight="1" x14ac:dyDescent="0.4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</row>
    <row r="736" spans="1:35" ht="15.75" customHeight="1" x14ac:dyDescent="0.4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</row>
    <row r="737" spans="1:35" ht="15.75" customHeight="1" x14ac:dyDescent="0.4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</row>
    <row r="738" spans="1:35" ht="15.75" customHeight="1" x14ac:dyDescent="0.4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</row>
    <row r="739" spans="1:35" ht="15.75" customHeight="1" x14ac:dyDescent="0.4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</row>
    <row r="740" spans="1:35" ht="15.75" customHeight="1" x14ac:dyDescent="0.4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</row>
    <row r="741" spans="1:35" ht="15.75" customHeight="1" x14ac:dyDescent="0.4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</row>
    <row r="742" spans="1:35" ht="15.75" customHeight="1" x14ac:dyDescent="0.4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</row>
    <row r="743" spans="1:35" ht="15.75" customHeight="1" x14ac:dyDescent="0.4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</row>
    <row r="744" spans="1:35" ht="15.75" customHeight="1" x14ac:dyDescent="0.4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</row>
    <row r="745" spans="1:35" ht="15.75" customHeight="1" x14ac:dyDescent="0.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</row>
    <row r="746" spans="1:35" ht="15.75" customHeight="1" x14ac:dyDescent="0.4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</row>
    <row r="747" spans="1:35" ht="15.75" customHeight="1" x14ac:dyDescent="0.4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</row>
    <row r="748" spans="1:35" ht="15.75" customHeight="1" x14ac:dyDescent="0.4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</row>
    <row r="749" spans="1:35" ht="15.75" customHeight="1" x14ac:dyDescent="0.4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</row>
    <row r="750" spans="1:35" ht="15.75" customHeight="1" x14ac:dyDescent="0.4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</row>
    <row r="751" spans="1:35" ht="15.75" customHeight="1" x14ac:dyDescent="0.4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</row>
    <row r="752" spans="1:35" ht="15.75" customHeight="1" x14ac:dyDescent="0.4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</row>
    <row r="753" spans="1:35" ht="15.75" customHeight="1" x14ac:dyDescent="0.4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</row>
    <row r="754" spans="1:35" ht="15.75" customHeight="1" x14ac:dyDescent="0.4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</row>
    <row r="755" spans="1:35" ht="15.75" customHeight="1" x14ac:dyDescent="0.4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</row>
    <row r="756" spans="1:35" ht="15.75" customHeight="1" x14ac:dyDescent="0.4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</row>
    <row r="757" spans="1:35" ht="15.75" customHeight="1" x14ac:dyDescent="0.4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</row>
    <row r="758" spans="1:35" ht="15.75" customHeight="1" x14ac:dyDescent="0.4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</row>
    <row r="759" spans="1:35" ht="15.75" customHeight="1" x14ac:dyDescent="0.4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</row>
    <row r="760" spans="1:35" ht="15.75" customHeight="1" x14ac:dyDescent="0.4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</row>
    <row r="761" spans="1:35" ht="15.75" customHeight="1" x14ac:dyDescent="0.4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</row>
    <row r="762" spans="1:35" ht="15.75" customHeight="1" x14ac:dyDescent="0.4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</row>
    <row r="763" spans="1:35" ht="15.75" customHeight="1" x14ac:dyDescent="0.4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</row>
    <row r="764" spans="1:35" ht="15.75" customHeight="1" x14ac:dyDescent="0.4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</row>
    <row r="765" spans="1:35" ht="15.75" customHeight="1" x14ac:dyDescent="0.4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</row>
    <row r="766" spans="1:35" ht="15.75" customHeight="1" x14ac:dyDescent="0.4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</row>
    <row r="767" spans="1:35" ht="15.75" customHeight="1" x14ac:dyDescent="0.4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</row>
    <row r="768" spans="1:35" ht="15.75" customHeight="1" x14ac:dyDescent="0.4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</row>
    <row r="769" spans="1:35" ht="15.75" customHeight="1" x14ac:dyDescent="0.4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</row>
    <row r="770" spans="1:35" ht="15.75" customHeight="1" x14ac:dyDescent="0.4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</row>
    <row r="771" spans="1:35" ht="15.75" customHeight="1" x14ac:dyDescent="0.4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</row>
    <row r="772" spans="1:35" ht="15.75" customHeight="1" x14ac:dyDescent="0.4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</row>
    <row r="773" spans="1:35" ht="15.75" customHeight="1" x14ac:dyDescent="0.4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</row>
    <row r="774" spans="1:35" ht="15.75" customHeight="1" x14ac:dyDescent="0.4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</row>
    <row r="775" spans="1:35" ht="15.75" customHeight="1" x14ac:dyDescent="0.4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</row>
    <row r="776" spans="1:35" ht="15.75" customHeight="1" x14ac:dyDescent="0.4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</row>
    <row r="777" spans="1:35" ht="15.75" customHeight="1" x14ac:dyDescent="0.4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</row>
    <row r="778" spans="1:35" ht="15.75" customHeight="1" x14ac:dyDescent="0.4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</row>
    <row r="779" spans="1:35" ht="15.75" customHeight="1" x14ac:dyDescent="0.4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</row>
    <row r="780" spans="1:35" ht="15.75" customHeight="1" x14ac:dyDescent="0.4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</row>
    <row r="781" spans="1:35" ht="15.75" customHeight="1" x14ac:dyDescent="0.4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</row>
    <row r="782" spans="1:35" ht="15.75" customHeight="1" x14ac:dyDescent="0.4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</row>
    <row r="783" spans="1:35" ht="15.75" customHeight="1" x14ac:dyDescent="0.4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</row>
    <row r="784" spans="1:35" ht="15.75" customHeight="1" x14ac:dyDescent="0.4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</row>
    <row r="785" spans="1:35" ht="15.75" customHeight="1" x14ac:dyDescent="0.4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</row>
    <row r="786" spans="1:35" ht="15.75" customHeight="1" x14ac:dyDescent="0.4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</row>
    <row r="787" spans="1:35" ht="15.75" customHeight="1" x14ac:dyDescent="0.4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</row>
    <row r="788" spans="1:35" ht="15.75" customHeight="1" x14ac:dyDescent="0.4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</row>
    <row r="789" spans="1:35" ht="15.75" customHeight="1" x14ac:dyDescent="0.4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</row>
    <row r="790" spans="1:35" ht="15.75" customHeight="1" x14ac:dyDescent="0.4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</row>
    <row r="791" spans="1:35" ht="15.75" customHeight="1" x14ac:dyDescent="0.4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</row>
    <row r="792" spans="1:35" ht="15.75" customHeight="1" x14ac:dyDescent="0.4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</row>
    <row r="793" spans="1:35" ht="15.75" customHeight="1" x14ac:dyDescent="0.4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</row>
    <row r="794" spans="1:35" ht="15.75" customHeight="1" x14ac:dyDescent="0.4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</row>
    <row r="795" spans="1:35" ht="15.75" customHeight="1" x14ac:dyDescent="0.4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</row>
    <row r="796" spans="1:35" ht="15.75" customHeight="1" x14ac:dyDescent="0.4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</row>
    <row r="797" spans="1:35" ht="15.75" customHeight="1" x14ac:dyDescent="0.4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</row>
    <row r="798" spans="1:35" ht="15.75" customHeight="1" x14ac:dyDescent="0.4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</row>
    <row r="799" spans="1:35" ht="15.75" customHeight="1" x14ac:dyDescent="0.4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</row>
    <row r="800" spans="1:35" ht="15.75" customHeight="1" x14ac:dyDescent="0.4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</row>
    <row r="801" spans="1:35" ht="15.75" customHeight="1" x14ac:dyDescent="0.4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</row>
    <row r="802" spans="1:35" ht="15.75" customHeight="1" x14ac:dyDescent="0.4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</row>
    <row r="803" spans="1:35" ht="15.75" customHeight="1" x14ac:dyDescent="0.4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</row>
    <row r="804" spans="1:35" ht="15.75" customHeight="1" x14ac:dyDescent="0.4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</row>
    <row r="805" spans="1:35" ht="15.75" customHeight="1" x14ac:dyDescent="0.4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</row>
    <row r="806" spans="1:35" ht="15.75" customHeight="1" x14ac:dyDescent="0.4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</row>
    <row r="807" spans="1:35" ht="15.75" customHeight="1" x14ac:dyDescent="0.4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</row>
    <row r="808" spans="1:35" ht="15.75" customHeight="1" x14ac:dyDescent="0.4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</row>
    <row r="809" spans="1:35" ht="15.75" customHeight="1" x14ac:dyDescent="0.4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</row>
    <row r="810" spans="1:35" ht="15.75" customHeight="1" x14ac:dyDescent="0.4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</row>
    <row r="811" spans="1:35" ht="15.75" customHeight="1" x14ac:dyDescent="0.4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</row>
    <row r="812" spans="1:35" ht="15.75" customHeight="1" x14ac:dyDescent="0.4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</row>
    <row r="813" spans="1:35" ht="15.75" customHeight="1" x14ac:dyDescent="0.4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</row>
    <row r="814" spans="1:35" ht="15.75" customHeight="1" x14ac:dyDescent="0.4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</row>
    <row r="815" spans="1:35" ht="15.75" customHeight="1" x14ac:dyDescent="0.4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</row>
    <row r="816" spans="1:35" ht="15.75" customHeight="1" x14ac:dyDescent="0.4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</row>
    <row r="817" spans="1:35" ht="15.75" customHeight="1" x14ac:dyDescent="0.4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</row>
    <row r="818" spans="1:35" ht="15.75" customHeight="1" x14ac:dyDescent="0.4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</row>
    <row r="819" spans="1:35" ht="15.75" customHeight="1" x14ac:dyDescent="0.4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</row>
    <row r="820" spans="1:35" ht="15.75" customHeight="1" x14ac:dyDescent="0.4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</row>
    <row r="821" spans="1:35" ht="15.75" customHeight="1" x14ac:dyDescent="0.4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</row>
    <row r="822" spans="1:35" ht="15.75" customHeight="1" x14ac:dyDescent="0.4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</row>
    <row r="823" spans="1:35" ht="15.75" customHeight="1" x14ac:dyDescent="0.4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</row>
    <row r="824" spans="1:35" ht="15.75" customHeight="1" x14ac:dyDescent="0.4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</row>
    <row r="825" spans="1:35" ht="15.75" customHeight="1" x14ac:dyDescent="0.4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</row>
    <row r="826" spans="1:35" ht="15.75" customHeight="1" x14ac:dyDescent="0.4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</row>
    <row r="827" spans="1:35" ht="15.75" customHeight="1" x14ac:dyDescent="0.4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</row>
    <row r="828" spans="1:35" ht="15.75" customHeight="1" x14ac:dyDescent="0.4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</row>
    <row r="829" spans="1:35" ht="15.75" customHeight="1" x14ac:dyDescent="0.4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</row>
    <row r="830" spans="1:35" ht="15.75" customHeight="1" x14ac:dyDescent="0.4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</row>
    <row r="831" spans="1:35" ht="15.75" customHeight="1" x14ac:dyDescent="0.4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</row>
    <row r="832" spans="1:35" ht="15.75" customHeight="1" x14ac:dyDescent="0.4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</row>
    <row r="833" spans="1:35" ht="15.75" customHeight="1" x14ac:dyDescent="0.4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</row>
    <row r="834" spans="1:35" ht="15.75" customHeight="1" x14ac:dyDescent="0.4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</row>
    <row r="835" spans="1:35" ht="15.75" customHeight="1" x14ac:dyDescent="0.4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</row>
    <row r="836" spans="1:35" ht="15.75" customHeight="1" x14ac:dyDescent="0.4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</row>
    <row r="837" spans="1:35" ht="15.75" customHeight="1" x14ac:dyDescent="0.4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</row>
    <row r="838" spans="1:35" ht="15.75" customHeight="1" x14ac:dyDescent="0.4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</row>
    <row r="839" spans="1:35" ht="15.75" customHeight="1" x14ac:dyDescent="0.4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</row>
    <row r="840" spans="1:35" ht="15.75" customHeight="1" x14ac:dyDescent="0.4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</row>
    <row r="841" spans="1:35" ht="15.75" customHeight="1" x14ac:dyDescent="0.4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</row>
    <row r="842" spans="1:35" ht="15.75" customHeight="1" x14ac:dyDescent="0.4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</row>
    <row r="843" spans="1:35" ht="15.75" customHeight="1" x14ac:dyDescent="0.4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</row>
    <row r="844" spans="1:35" ht="15.75" customHeight="1" x14ac:dyDescent="0.4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</row>
    <row r="845" spans="1:35" ht="15.75" customHeight="1" x14ac:dyDescent="0.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</row>
    <row r="846" spans="1:35" ht="15.75" customHeight="1" x14ac:dyDescent="0.4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</row>
    <row r="847" spans="1:35" ht="15.75" customHeight="1" x14ac:dyDescent="0.4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</row>
    <row r="848" spans="1:35" ht="15.75" customHeight="1" x14ac:dyDescent="0.4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</row>
    <row r="849" spans="1:35" ht="15.75" customHeight="1" x14ac:dyDescent="0.4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</row>
    <row r="850" spans="1:35" ht="15.75" customHeight="1" x14ac:dyDescent="0.4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</row>
    <row r="851" spans="1:35" ht="15.75" customHeight="1" x14ac:dyDescent="0.4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</row>
    <row r="852" spans="1:35" ht="15.75" customHeight="1" x14ac:dyDescent="0.4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</row>
    <row r="853" spans="1:35" ht="15.75" customHeight="1" x14ac:dyDescent="0.4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</row>
    <row r="854" spans="1:35" ht="15.75" customHeight="1" x14ac:dyDescent="0.4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</row>
    <row r="855" spans="1:35" ht="15.75" customHeight="1" x14ac:dyDescent="0.4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</row>
    <row r="856" spans="1:35" ht="15.75" customHeight="1" x14ac:dyDescent="0.4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</row>
    <row r="857" spans="1:35" ht="15.75" customHeight="1" x14ac:dyDescent="0.4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</row>
    <row r="858" spans="1:35" ht="15.75" customHeight="1" x14ac:dyDescent="0.4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</row>
    <row r="859" spans="1:35" ht="15.75" customHeight="1" x14ac:dyDescent="0.4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</row>
    <row r="860" spans="1:35" ht="15.75" customHeight="1" x14ac:dyDescent="0.4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</row>
    <row r="861" spans="1:35" ht="15.75" customHeight="1" x14ac:dyDescent="0.4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</row>
    <row r="862" spans="1:35" ht="15.75" customHeight="1" x14ac:dyDescent="0.4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</row>
    <row r="863" spans="1:35" ht="15.75" customHeight="1" x14ac:dyDescent="0.4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</row>
    <row r="864" spans="1:35" ht="15.75" customHeight="1" x14ac:dyDescent="0.4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</row>
    <row r="865" spans="1:35" ht="15.75" customHeight="1" x14ac:dyDescent="0.4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</row>
    <row r="866" spans="1:35" ht="15.75" customHeight="1" x14ac:dyDescent="0.4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</row>
    <row r="867" spans="1:35" ht="15.75" customHeight="1" x14ac:dyDescent="0.4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</row>
    <row r="868" spans="1:35" ht="15.75" customHeight="1" x14ac:dyDescent="0.4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</row>
    <row r="869" spans="1:35" ht="15.75" customHeight="1" x14ac:dyDescent="0.4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</row>
    <row r="870" spans="1:35" ht="15.75" customHeight="1" x14ac:dyDescent="0.4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</row>
    <row r="871" spans="1:35" ht="15.75" customHeight="1" x14ac:dyDescent="0.4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</row>
    <row r="872" spans="1:35" ht="15.75" customHeight="1" x14ac:dyDescent="0.4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</row>
    <row r="873" spans="1:35" ht="15.75" customHeight="1" x14ac:dyDescent="0.4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</row>
    <row r="874" spans="1:35" ht="15.75" customHeight="1" x14ac:dyDescent="0.4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</row>
    <row r="875" spans="1:35" ht="15.75" customHeight="1" x14ac:dyDescent="0.4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</row>
    <row r="876" spans="1:35" ht="15.75" customHeight="1" x14ac:dyDescent="0.4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</row>
    <row r="877" spans="1:35" ht="15.75" customHeight="1" x14ac:dyDescent="0.4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</row>
    <row r="878" spans="1:35" ht="15.75" customHeight="1" x14ac:dyDescent="0.4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</row>
    <row r="879" spans="1:35" ht="15.75" customHeight="1" x14ac:dyDescent="0.4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</row>
    <row r="880" spans="1:35" ht="15.75" customHeight="1" x14ac:dyDescent="0.4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</row>
    <row r="881" spans="1:35" ht="15.75" customHeight="1" x14ac:dyDescent="0.4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</row>
    <row r="882" spans="1:35" ht="15.75" customHeight="1" x14ac:dyDescent="0.4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</row>
    <row r="883" spans="1:35" ht="15.75" customHeight="1" x14ac:dyDescent="0.4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</row>
    <row r="884" spans="1:35" ht="15.75" customHeight="1" x14ac:dyDescent="0.4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</row>
    <row r="885" spans="1:35" ht="15.75" customHeight="1" x14ac:dyDescent="0.4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</row>
    <row r="886" spans="1:35" ht="15.75" customHeight="1" x14ac:dyDescent="0.4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</row>
    <row r="887" spans="1:35" ht="15.75" customHeight="1" x14ac:dyDescent="0.4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</row>
    <row r="888" spans="1:35" ht="15.75" customHeight="1" x14ac:dyDescent="0.4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</row>
    <row r="889" spans="1:35" ht="15.75" customHeight="1" x14ac:dyDescent="0.4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</row>
    <row r="890" spans="1:35" ht="15.75" customHeight="1" x14ac:dyDescent="0.4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</row>
    <row r="891" spans="1:35" ht="15.75" customHeight="1" x14ac:dyDescent="0.4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</row>
    <row r="892" spans="1:35" ht="15.75" customHeight="1" x14ac:dyDescent="0.4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</row>
    <row r="893" spans="1:35" ht="15.75" customHeight="1" x14ac:dyDescent="0.4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</row>
    <row r="894" spans="1:35" ht="15.75" customHeight="1" x14ac:dyDescent="0.4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</row>
    <row r="895" spans="1:35" ht="15.75" customHeight="1" x14ac:dyDescent="0.4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</row>
    <row r="896" spans="1:35" ht="15.75" customHeight="1" x14ac:dyDescent="0.4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</row>
    <row r="897" spans="1:35" ht="15.75" customHeight="1" x14ac:dyDescent="0.4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</row>
    <row r="898" spans="1:35" ht="15.75" customHeight="1" x14ac:dyDescent="0.4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</row>
    <row r="899" spans="1:35" ht="15.75" customHeight="1" x14ac:dyDescent="0.4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</row>
    <row r="900" spans="1:35" ht="15.75" customHeight="1" x14ac:dyDescent="0.4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</row>
    <row r="901" spans="1:35" ht="15.75" customHeight="1" x14ac:dyDescent="0.4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</row>
    <row r="902" spans="1:35" ht="15.75" customHeight="1" x14ac:dyDescent="0.4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</row>
    <row r="903" spans="1:35" ht="15.75" customHeight="1" x14ac:dyDescent="0.4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</row>
    <row r="904" spans="1:35" ht="15.75" customHeight="1" x14ac:dyDescent="0.4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</row>
    <row r="905" spans="1:35" ht="15.75" customHeight="1" x14ac:dyDescent="0.4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</row>
    <row r="906" spans="1:35" ht="15.75" customHeight="1" x14ac:dyDescent="0.4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</row>
    <row r="907" spans="1:35" ht="15.75" customHeight="1" x14ac:dyDescent="0.4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</row>
    <row r="908" spans="1:35" ht="15.75" customHeight="1" x14ac:dyDescent="0.4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</row>
    <row r="909" spans="1:35" ht="15.75" customHeight="1" x14ac:dyDescent="0.4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</row>
    <row r="910" spans="1:35" ht="15.75" customHeight="1" x14ac:dyDescent="0.4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</row>
    <row r="911" spans="1:35" ht="15.75" customHeight="1" x14ac:dyDescent="0.4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</row>
    <row r="912" spans="1:35" ht="15.75" customHeight="1" x14ac:dyDescent="0.4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</row>
    <row r="913" spans="1:35" ht="15.75" customHeight="1" x14ac:dyDescent="0.4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</row>
    <row r="914" spans="1:35" ht="15.75" customHeight="1" x14ac:dyDescent="0.4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</row>
    <row r="915" spans="1:35" ht="15.75" customHeight="1" x14ac:dyDescent="0.4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</row>
    <row r="916" spans="1:35" ht="15.75" customHeight="1" x14ac:dyDescent="0.4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</row>
    <row r="917" spans="1:35" ht="15.75" customHeight="1" x14ac:dyDescent="0.4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</row>
    <row r="918" spans="1:35" ht="15.75" customHeight="1" x14ac:dyDescent="0.4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</row>
    <row r="919" spans="1:35" ht="15.75" customHeight="1" x14ac:dyDescent="0.4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</row>
    <row r="920" spans="1:35" ht="15.75" customHeight="1" x14ac:dyDescent="0.4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</row>
    <row r="921" spans="1:35" ht="15.75" customHeight="1" x14ac:dyDescent="0.4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</row>
    <row r="922" spans="1:35" ht="15.75" customHeight="1" x14ac:dyDescent="0.4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</row>
    <row r="923" spans="1:35" ht="15.75" customHeight="1" x14ac:dyDescent="0.4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</row>
    <row r="924" spans="1:35" ht="15.75" customHeight="1" x14ac:dyDescent="0.4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</row>
    <row r="925" spans="1:35" ht="15.75" customHeight="1" x14ac:dyDescent="0.4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</row>
    <row r="926" spans="1:35" ht="15.75" customHeight="1" x14ac:dyDescent="0.4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</row>
    <row r="927" spans="1:35" ht="15.75" customHeight="1" x14ac:dyDescent="0.4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</row>
    <row r="928" spans="1:35" ht="15.75" customHeight="1" x14ac:dyDescent="0.4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</row>
    <row r="929" spans="1:35" ht="15.75" customHeight="1" x14ac:dyDescent="0.4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</row>
    <row r="930" spans="1:35" ht="15.75" customHeight="1" x14ac:dyDescent="0.4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</row>
    <row r="931" spans="1:35" ht="15.75" customHeight="1" x14ac:dyDescent="0.4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</row>
    <row r="932" spans="1:35" ht="15.75" customHeight="1" x14ac:dyDescent="0.4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</row>
    <row r="933" spans="1:35" ht="15.75" customHeight="1" x14ac:dyDescent="0.4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</row>
    <row r="934" spans="1:35" ht="15.75" customHeight="1" x14ac:dyDescent="0.4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</row>
    <row r="935" spans="1:35" ht="15.75" customHeight="1" x14ac:dyDescent="0.4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</row>
    <row r="936" spans="1:35" ht="15.75" customHeight="1" x14ac:dyDescent="0.4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</row>
    <row r="937" spans="1:35" ht="15.75" customHeight="1" x14ac:dyDescent="0.4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</row>
    <row r="938" spans="1:35" ht="15.75" customHeight="1" x14ac:dyDescent="0.4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</row>
    <row r="939" spans="1:35" ht="15.75" customHeight="1" x14ac:dyDescent="0.4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</row>
    <row r="940" spans="1:35" ht="15.75" customHeight="1" x14ac:dyDescent="0.4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</row>
    <row r="941" spans="1:35" ht="15.75" customHeight="1" x14ac:dyDescent="0.4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</row>
    <row r="942" spans="1:35" ht="15.75" customHeight="1" x14ac:dyDescent="0.4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</row>
    <row r="943" spans="1:35" ht="15.75" customHeight="1" x14ac:dyDescent="0.4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</row>
    <row r="944" spans="1:35" ht="15.75" customHeight="1" x14ac:dyDescent="0.4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</row>
    <row r="945" spans="1:35" ht="15.75" customHeight="1" x14ac:dyDescent="0.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</row>
    <row r="946" spans="1:35" ht="15.75" customHeight="1" x14ac:dyDescent="0.4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</row>
    <row r="947" spans="1:35" ht="15.75" customHeight="1" x14ac:dyDescent="0.4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</row>
    <row r="948" spans="1:35" ht="15.75" customHeight="1" x14ac:dyDescent="0.4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</row>
    <row r="949" spans="1:35" ht="15.75" customHeight="1" x14ac:dyDescent="0.4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</row>
    <row r="950" spans="1:35" ht="15.75" customHeight="1" x14ac:dyDescent="0.4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</row>
    <row r="951" spans="1:35" ht="15.75" customHeight="1" x14ac:dyDescent="0.4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</row>
    <row r="952" spans="1:35" ht="15.75" customHeight="1" x14ac:dyDescent="0.4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</row>
    <row r="953" spans="1:35" ht="15.75" customHeight="1" x14ac:dyDescent="0.4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</row>
    <row r="954" spans="1:35" ht="15.75" customHeight="1" x14ac:dyDescent="0.4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</row>
    <row r="955" spans="1:35" ht="15.75" customHeight="1" x14ac:dyDescent="0.4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</row>
    <row r="956" spans="1:35" ht="15.75" customHeight="1" x14ac:dyDescent="0.4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</row>
    <row r="957" spans="1:35" ht="15.75" customHeight="1" x14ac:dyDescent="0.4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</row>
    <row r="958" spans="1:35" ht="15.75" customHeight="1" x14ac:dyDescent="0.4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</row>
    <row r="959" spans="1:35" ht="15.75" customHeight="1" x14ac:dyDescent="0.4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</row>
    <row r="960" spans="1:35" ht="15.75" customHeight="1" x14ac:dyDescent="0.4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</row>
    <row r="961" spans="1:35" ht="15.75" customHeight="1" x14ac:dyDescent="0.4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</row>
    <row r="962" spans="1:35" ht="15.75" customHeight="1" x14ac:dyDescent="0.4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</row>
    <row r="963" spans="1:35" ht="15.75" customHeight="1" x14ac:dyDescent="0.4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</row>
    <row r="964" spans="1:35" ht="15.75" customHeight="1" x14ac:dyDescent="0.4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</row>
    <row r="965" spans="1:35" ht="15.75" customHeight="1" x14ac:dyDescent="0.4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</row>
    <row r="966" spans="1:35" ht="15.75" customHeight="1" x14ac:dyDescent="0.4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</row>
    <row r="967" spans="1:35" ht="15.75" customHeight="1" x14ac:dyDescent="0.4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</row>
    <row r="968" spans="1:35" ht="15.75" customHeight="1" x14ac:dyDescent="0.4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</row>
    <row r="969" spans="1:35" ht="15.75" customHeight="1" x14ac:dyDescent="0.4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</row>
    <row r="970" spans="1:35" ht="15.75" customHeight="1" x14ac:dyDescent="0.4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</row>
    <row r="971" spans="1:35" ht="15.75" customHeight="1" x14ac:dyDescent="0.4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</row>
    <row r="972" spans="1:35" ht="15.75" customHeight="1" x14ac:dyDescent="0.4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</row>
    <row r="973" spans="1:35" ht="15.75" customHeight="1" x14ac:dyDescent="0.4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</row>
    <row r="974" spans="1:35" ht="15.75" customHeight="1" x14ac:dyDescent="0.4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</row>
    <row r="975" spans="1:35" ht="15.75" customHeight="1" x14ac:dyDescent="0.4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</row>
    <row r="976" spans="1:35" ht="15.75" customHeight="1" x14ac:dyDescent="0.4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</row>
    <row r="977" spans="1:35" ht="15.75" customHeight="1" x14ac:dyDescent="0.4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</row>
    <row r="978" spans="1:35" ht="15.75" customHeight="1" x14ac:dyDescent="0.4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</row>
    <row r="979" spans="1:35" ht="15.75" customHeight="1" x14ac:dyDescent="0.4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</row>
    <row r="980" spans="1:35" ht="15.75" customHeight="1" x14ac:dyDescent="0.4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</row>
    <row r="981" spans="1:35" ht="15.75" customHeight="1" x14ac:dyDescent="0.4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</row>
    <row r="982" spans="1:35" ht="15.75" customHeight="1" x14ac:dyDescent="0.4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</row>
    <row r="983" spans="1:35" ht="15.75" customHeight="1" x14ac:dyDescent="0.4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</row>
    <row r="984" spans="1:35" ht="15.75" customHeight="1" x14ac:dyDescent="0.4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</row>
    <row r="985" spans="1:35" ht="15.75" customHeight="1" x14ac:dyDescent="0.4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</row>
    <row r="986" spans="1:35" ht="15.75" customHeight="1" x14ac:dyDescent="0.4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</row>
    <row r="987" spans="1:35" ht="15.75" customHeight="1" x14ac:dyDescent="0.4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</row>
    <row r="988" spans="1:35" ht="15.75" customHeight="1" x14ac:dyDescent="0.4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</row>
    <row r="989" spans="1:35" ht="15.75" customHeight="1" x14ac:dyDescent="0.4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</row>
    <row r="990" spans="1:35" ht="15.75" customHeight="1" x14ac:dyDescent="0.4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</row>
    <row r="991" spans="1:35" ht="15.75" customHeight="1" x14ac:dyDescent="0.4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</row>
    <row r="992" spans="1:35" ht="15.75" customHeight="1" x14ac:dyDescent="0.4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</row>
    <row r="993" spans="1:35" ht="15.75" customHeight="1" x14ac:dyDescent="0.4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</row>
    <row r="994" spans="1:35" ht="15.75" customHeight="1" x14ac:dyDescent="0.4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</row>
    <row r="995" spans="1:35" ht="15.75" customHeight="1" x14ac:dyDescent="0.4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</row>
    <row r="996" spans="1:35" ht="15.75" customHeight="1" x14ac:dyDescent="0.4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</row>
    <row r="997" spans="1:35" ht="15.75" customHeight="1" x14ac:dyDescent="0.4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</row>
    <row r="998" spans="1:35" ht="15.75" customHeight="1" x14ac:dyDescent="0.4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</row>
    <row r="999" spans="1:35" ht="15.75" customHeight="1" x14ac:dyDescent="0.4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</row>
    <row r="1000" spans="1:35" ht="15.75" customHeight="1" x14ac:dyDescent="0.4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1F497D"/>
  </sheetPr>
  <dimension ref="A1:AI1000"/>
  <sheetViews>
    <sheetView workbookViewId="0"/>
  </sheetViews>
  <sheetFormatPr defaultColWidth="12.625" defaultRowHeight="15" customHeight="1" x14ac:dyDescent="0.35"/>
  <cols>
    <col min="1" max="1" width="21.375" customWidth="1"/>
    <col min="2" max="35" width="8" customWidth="1"/>
  </cols>
  <sheetData>
    <row r="1" spans="1:35" ht="42.75" x14ac:dyDescent="0.45">
      <c r="A1" s="93" t="s">
        <v>648</v>
      </c>
      <c r="B1" s="2">
        <f>Data!I7</f>
        <v>2017</v>
      </c>
      <c r="C1" s="2">
        <f>Data!J7</f>
        <v>2018</v>
      </c>
      <c r="D1" s="2">
        <f>Data!K7</f>
        <v>2019</v>
      </c>
      <c r="E1" s="2">
        <f>Data!L7</f>
        <v>2020</v>
      </c>
      <c r="F1" s="2">
        <f>Data!M7</f>
        <v>2021</v>
      </c>
      <c r="G1" s="2">
        <f>Data!N7</f>
        <v>2022</v>
      </c>
      <c r="H1" s="2">
        <f>Data!O7</f>
        <v>2023</v>
      </c>
      <c r="I1" s="2">
        <f>Data!P7</f>
        <v>2024</v>
      </c>
      <c r="J1" s="2">
        <f>Data!Q7</f>
        <v>2025</v>
      </c>
      <c r="K1" s="2">
        <f>Data!R7</f>
        <v>2026</v>
      </c>
      <c r="L1" s="2">
        <f>Data!S7</f>
        <v>2027</v>
      </c>
      <c r="M1" s="2">
        <f>Data!T7</f>
        <v>2028</v>
      </c>
      <c r="N1" s="2">
        <f>Data!U7</f>
        <v>2029</v>
      </c>
      <c r="O1" s="2">
        <f>Data!V7</f>
        <v>2030</v>
      </c>
      <c r="P1" s="2">
        <f>Data!W7</f>
        <v>2031</v>
      </c>
      <c r="Q1" s="2">
        <f>Data!X7</f>
        <v>2032</v>
      </c>
      <c r="R1" s="2">
        <f>Data!Y7</f>
        <v>2033</v>
      </c>
      <c r="S1" s="2">
        <f>Data!Z7</f>
        <v>2034</v>
      </c>
      <c r="T1" s="2">
        <f>Data!AA7</f>
        <v>2035</v>
      </c>
      <c r="U1" s="2">
        <f>Data!AB7</f>
        <v>2036</v>
      </c>
      <c r="V1" s="2">
        <f>Data!AC7</f>
        <v>2037</v>
      </c>
      <c r="W1" s="2">
        <f>Data!AD7</f>
        <v>2038</v>
      </c>
      <c r="X1" s="2">
        <f>Data!AE7</f>
        <v>2039</v>
      </c>
      <c r="Y1" s="2">
        <f>Data!AF7</f>
        <v>2040</v>
      </c>
      <c r="Z1" s="2">
        <f>Data!AG7</f>
        <v>2041</v>
      </c>
      <c r="AA1" s="2">
        <f>Data!AH7</f>
        <v>2042</v>
      </c>
      <c r="AB1" s="2">
        <f>Data!AI7</f>
        <v>2043</v>
      </c>
      <c r="AC1" s="2">
        <f>Data!AJ7</f>
        <v>2044</v>
      </c>
      <c r="AD1" s="2">
        <f>Data!AK7</f>
        <v>2045</v>
      </c>
      <c r="AE1" s="2">
        <f>Data!AL7</f>
        <v>2046</v>
      </c>
      <c r="AF1" s="2">
        <f>Data!AM7</f>
        <v>2047</v>
      </c>
      <c r="AG1" s="2">
        <f>Data!AN7</f>
        <v>2048</v>
      </c>
      <c r="AH1" s="2">
        <f>Data!AO7</f>
        <v>2049</v>
      </c>
      <c r="AI1" s="2">
        <f>Data!AP7</f>
        <v>2050</v>
      </c>
    </row>
    <row r="2" spans="1:35" ht="14.25" x14ac:dyDescent="0.45">
      <c r="A2" s="2" t="s">
        <v>584</v>
      </c>
      <c r="B2" s="87">
        <f>Data!I64</f>
        <v>0</v>
      </c>
      <c r="C2" s="2">
        <f>Data!J64</f>
        <v>0</v>
      </c>
      <c r="D2" s="2">
        <f>Data!K64</f>
        <v>0</v>
      </c>
      <c r="E2" s="2">
        <f>Data!L64</f>
        <v>0</v>
      </c>
      <c r="F2" s="2">
        <f>Data!M64</f>
        <v>0</v>
      </c>
      <c r="G2" s="2">
        <f>Data!N64</f>
        <v>0</v>
      </c>
      <c r="H2" s="2">
        <f>Data!O64</f>
        <v>0</v>
      </c>
      <c r="I2" s="2">
        <f>Data!P64</f>
        <v>0</v>
      </c>
      <c r="J2" s="2">
        <f>Data!Q64</f>
        <v>0</v>
      </c>
      <c r="K2" s="2">
        <f>Data!R64</f>
        <v>0</v>
      </c>
      <c r="L2" s="2">
        <f>Data!S64</f>
        <v>0</v>
      </c>
      <c r="M2" s="2">
        <f>Data!T64</f>
        <v>0</v>
      </c>
      <c r="N2" s="2">
        <f>Data!U64</f>
        <v>0</v>
      </c>
      <c r="O2" s="2">
        <f>Data!V64</f>
        <v>0</v>
      </c>
      <c r="P2" s="2">
        <f>Data!W64</f>
        <v>0</v>
      </c>
      <c r="Q2" s="2">
        <f>Data!X64</f>
        <v>0</v>
      </c>
      <c r="R2" s="2">
        <f>Data!Y64</f>
        <v>0</v>
      </c>
      <c r="S2" s="2">
        <f>Data!Z64</f>
        <v>0</v>
      </c>
      <c r="T2" s="2">
        <f>Data!AA64</f>
        <v>0</v>
      </c>
      <c r="U2" s="2">
        <f>Data!AB64</f>
        <v>0</v>
      </c>
      <c r="V2" s="2">
        <f>Data!AC64</f>
        <v>0</v>
      </c>
      <c r="W2" s="2">
        <f>Data!AD64</f>
        <v>0</v>
      </c>
      <c r="X2" s="2">
        <f>Data!AE64</f>
        <v>0</v>
      </c>
      <c r="Y2" s="2">
        <f>Data!AF64</f>
        <v>0</v>
      </c>
      <c r="Z2" s="2">
        <f>Data!AG64</f>
        <v>0</v>
      </c>
      <c r="AA2" s="2">
        <f>Data!AH64</f>
        <v>0</v>
      </c>
      <c r="AB2" s="2">
        <f>Data!AI64</f>
        <v>0</v>
      </c>
      <c r="AC2" s="2">
        <f>Data!AJ64</f>
        <v>0</v>
      </c>
      <c r="AD2" s="2">
        <f>Data!AK64</f>
        <v>0</v>
      </c>
      <c r="AE2" s="2">
        <f>Data!AL64</f>
        <v>0</v>
      </c>
      <c r="AF2" s="2">
        <f>Data!AM64</f>
        <v>0</v>
      </c>
      <c r="AG2" s="2">
        <f>Data!AN64</f>
        <v>0</v>
      </c>
      <c r="AH2" s="2">
        <f>Data!AO64</f>
        <v>0</v>
      </c>
      <c r="AI2" s="2">
        <f>Data!AP64</f>
        <v>0</v>
      </c>
    </row>
    <row r="3" spans="1:35" ht="14.25" x14ac:dyDescent="0.45">
      <c r="A3" s="2" t="s">
        <v>585</v>
      </c>
      <c r="B3" s="87">
        <f>Data!I65</f>
        <v>0</v>
      </c>
      <c r="C3" s="2">
        <f>Data!J65</f>
        <v>0</v>
      </c>
      <c r="D3" s="2">
        <f>Data!K65</f>
        <v>0</v>
      </c>
      <c r="E3" s="2">
        <f>Data!L65</f>
        <v>0</v>
      </c>
      <c r="F3" s="2">
        <f>Data!M65</f>
        <v>0</v>
      </c>
      <c r="G3" s="2">
        <f>Data!N65</f>
        <v>0</v>
      </c>
      <c r="H3" s="2">
        <f>Data!O65</f>
        <v>0</v>
      </c>
      <c r="I3" s="2">
        <f>Data!P65</f>
        <v>0</v>
      </c>
      <c r="J3" s="2">
        <f>Data!Q65</f>
        <v>0</v>
      </c>
      <c r="K3" s="2">
        <f>Data!R65</f>
        <v>0</v>
      </c>
      <c r="L3" s="2">
        <f>Data!S65</f>
        <v>0</v>
      </c>
      <c r="M3" s="2">
        <f>Data!T65</f>
        <v>0</v>
      </c>
      <c r="N3" s="2">
        <f>Data!U65</f>
        <v>0</v>
      </c>
      <c r="O3" s="2">
        <f>Data!V65</f>
        <v>0</v>
      </c>
      <c r="P3" s="2">
        <f>Data!W65</f>
        <v>0</v>
      </c>
      <c r="Q3" s="2">
        <f>Data!X65</f>
        <v>0</v>
      </c>
      <c r="R3" s="2">
        <f>Data!Y65</f>
        <v>0</v>
      </c>
      <c r="S3" s="2">
        <f>Data!Z65</f>
        <v>0</v>
      </c>
      <c r="T3" s="2">
        <f>Data!AA65</f>
        <v>0</v>
      </c>
      <c r="U3" s="2">
        <f>Data!AB65</f>
        <v>0</v>
      </c>
      <c r="V3" s="2">
        <f>Data!AC65</f>
        <v>0</v>
      </c>
      <c r="W3" s="2">
        <f>Data!AD65</f>
        <v>0</v>
      </c>
      <c r="X3" s="2">
        <f>Data!AE65</f>
        <v>0</v>
      </c>
      <c r="Y3" s="2">
        <f>Data!AF65</f>
        <v>0</v>
      </c>
      <c r="Z3" s="2">
        <f>Data!AG65</f>
        <v>0</v>
      </c>
      <c r="AA3" s="2">
        <f>Data!AH65</f>
        <v>0</v>
      </c>
      <c r="AB3" s="2">
        <f>Data!AI65</f>
        <v>0</v>
      </c>
      <c r="AC3" s="2">
        <f>Data!AJ65</f>
        <v>0</v>
      </c>
      <c r="AD3" s="2">
        <f>Data!AK65</f>
        <v>0</v>
      </c>
      <c r="AE3" s="2">
        <f>Data!AL65</f>
        <v>0</v>
      </c>
      <c r="AF3" s="2">
        <f>Data!AM65</f>
        <v>0</v>
      </c>
      <c r="AG3" s="2">
        <f>Data!AN65</f>
        <v>0</v>
      </c>
      <c r="AH3" s="2">
        <f>Data!AO65</f>
        <v>0</v>
      </c>
      <c r="AI3" s="2">
        <f>Data!AP65</f>
        <v>0</v>
      </c>
    </row>
    <row r="4" spans="1:35" ht="14.25" x14ac:dyDescent="0.45">
      <c r="A4" s="2" t="s">
        <v>586</v>
      </c>
      <c r="B4" s="87">
        <f>Data!I66</f>
        <v>0.78600823045267487</v>
      </c>
      <c r="C4" s="2">
        <f>Data!J66</f>
        <v>0.7924928295298681</v>
      </c>
      <c r="D4" s="2">
        <f>Data!K66</f>
        <v>0.79897742860705989</v>
      </c>
      <c r="E4" s="2">
        <f>Data!L66</f>
        <v>0.80546202768425168</v>
      </c>
      <c r="F4" s="2">
        <f>Data!M66</f>
        <v>0.81194662676144347</v>
      </c>
      <c r="G4" s="2">
        <f>Data!N66</f>
        <v>0.81843122583863526</v>
      </c>
      <c r="H4" s="2">
        <f>Data!O66</f>
        <v>0.82491582491582705</v>
      </c>
      <c r="I4" s="2">
        <f>Data!P66</f>
        <v>0.83140042399301883</v>
      </c>
      <c r="J4" s="2">
        <f>Data!Q66</f>
        <v>0.83788502307021062</v>
      </c>
      <c r="K4" s="2">
        <f>Data!R66</f>
        <v>0.84436962214740063</v>
      </c>
      <c r="L4" s="2">
        <f>Data!S66</f>
        <v>0.85085422122459242</v>
      </c>
      <c r="M4" s="2">
        <f>Data!T66</f>
        <v>0.85733882030178421</v>
      </c>
      <c r="N4" s="2">
        <f>Data!U66</f>
        <v>0.863823419378976</v>
      </c>
      <c r="O4" s="2">
        <f>Data!V66</f>
        <v>0.87030801845616779</v>
      </c>
      <c r="P4" s="2">
        <f>Data!W66</f>
        <v>0.87679261753335958</v>
      </c>
      <c r="Q4" s="2">
        <f>Data!X66</f>
        <v>0.88327721661055136</v>
      </c>
      <c r="R4" s="2">
        <f>Data!Y66</f>
        <v>0.88976181568774315</v>
      </c>
      <c r="S4" s="2">
        <f>Data!Z66</f>
        <v>0.89624641476493494</v>
      </c>
      <c r="T4" s="2">
        <f>Data!AA66</f>
        <v>0.90273101384212673</v>
      </c>
      <c r="U4" s="2">
        <f>Data!AB66</f>
        <v>0.90921561291931852</v>
      </c>
      <c r="V4" s="2">
        <f>Data!AC66</f>
        <v>0.9157002119965103</v>
      </c>
      <c r="W4" s="2">
        <f>Data!AD66</f>
        <v>0.92218481107370209</v>
      </c>
      <c r="X4" s="2">
        <f>Data!AE66</f>
        <v>0.92866941015089388</v>
      </c>
      <c r="Y4" s="2">
        <f>Data!AF66</f>
        <v>0.93515400922808567</v>
      </c>
      <c r="Z4" s="2">
        <f>Data!AG66</f>
        <v>0.94163860830527568</v>
      </c>
      <c r="AA4" s="2">
        <f>Data!AH66</f>
        <v>0.94812320738246747</v>
      </c>
      <c r="AB4" s="2">
        <f>Data!AI66</f>
        <v>0.95460780645965926</v>
      </c>
      <c r="AC4" s="2">
        <f>Data!AJ66</f>
        <v>0.96109240553685105</v>
      </c>
      <c r="AD4" s="2">
        <f>Data!AK66</f>
        <v>0.96757700461404283</v>
      </c>
      <c r="AE4" s="2">
        <f>Data!AL66</f>
        <v>0.97406160369123462</v>
      </c>
      <c r="AF4" s="2">
        <f>Data!AM66</f>
        <v>0.98054620276842641</v>
      </c>
      <c r="AG4" s="2">
        <f>Data!AN66</f>
        <v>0.9870308018456182</v>
      </c>
      <c r="AH4" s="2">
        <f>Data!AO66</f>
        <v>0.99351540092280999</v>
      </c>
      <c r="AI4" s="2">
        <f>Data!AP66</f>
        <v>1.0000000000000018</v>
      </c>
    </row>
    <row r="5" spans="1:35" ht="14.25" x14ac:dyDescent="0.45">
      <c r="A5" s="2" t="s">
        <v>587</v>
      </c>
      <c r="B5" s="87">
        <f>Data!I67</f>
        <v>0.2139917695473251</v>
      </c>
      <c r="C5" s="2">
        <f>Data!J67</f>
        <v>0.23781020077316128</v>
      </c>
      <c r="D5" s="2">
        <f>Data!K67</f>
        <v>0.26162863199899533</v>
      </c>
      <c r="E5" s="2">
        <f>Data!L67</f>
        <v>0.28544706322483648</v>
      </c>
      <c r="F5" s="2">
        <f>Data!M67</f>
        <v>0.30926549445067764</v>
      </c>
      <c r="G5" s="2">
        <f>Data!N67</f>
        <v>0.33308392567651168</v>
      </c>
      <c r="H5" s="2">
        <f>Data!O67</f>
        <v>0.35690235690235284</v>
      </c>
      <c r="I5" s="2">
        <f>Data!P67</f>
        <v>0.38072078812819399</v>
      </c>
      <c r="J5" s="2">
        <f>Data!Q67</f>
        <v>0.40453921935402803</v>
      </c>
      <c r="K5" s="2">
        <f>Data!R67</f>
        <v>0.42835765057986919</v>
      </c>
      <c r="L5" s="2">
        <f>Data!S67</f>
        <v>0.45217608180570323</v>
      </c>
      <c r="M5" s="2">
        <f>Data!T67</f>
        <v>0.47599451303154439</v>
      </c>
      <c r="N5" s="2">
        <f>Data!U67</f>
        <v>0.49981294425738554</v>
      </c>
      <c r="O5" s="2">
        <f>Data!V67</f>
        <v>0.52363137548321959</v>
      </c>
      <c r="P5" s="2">
        <f>Data!W67</f>
        <v>0.54744980670906074</v>
      </c>
      <c r="Q5" s="2">
        <f>Data!X67</f>
        <v>0.57126823793490189</v>
      </c>
      <c r="R5" s="2">
        <f>Data!Y67</f>
        <v>0.59508666916073594</v>
      </c>
      <c r="S5" s="2">
        <f>Data!Z67</f>
        <v>0.61890510038657709</v>
      </c>
      <c r="T5" s="2">
        <f>Data!AA67</f>
        <v>0.64272353161241824</v>
      </c>
      <c r="U5" s="2">
        <f>Data!AB67</f>
        <v>0.66654196283825229</v>
      </c>
      <c r="V5" s="2">
        <f>Data!AC67</f>
        <v>0.69036039406409344</v>
      </c>
      <c r="W5" s="2">
        <f>Data!AD67</f>
        <v>0.71417882528993459</v>
      </c>
      <c r="X5" s="2">
        <f>Data!AE67</f>
        <v>0.73799725651576864</v>
      </c>
      <c r="Y5" s="2">
        <f>Data!AF67</f>
        <v>0.76181568774160979</v>
      </c>
      <c r="Z5" s="2">
        <f>Data!AG67</f>
        <v>0.78563411896744384</v>
      </c>
      <c r="AA5" s="2">
        <f>Data!AH67</f>
        <v>0.80945255019328499</v>
      </c>
      <c r="AB5" s="2">
        <f>Data!AI67</f>
        <v>0.83327098141912614</v>
      </c>
      <c r="AC5" s="2">
        <f>Data!AJ67</f>
        <v>0.85708941264496019</v>
      </c>
      <c r="AD5" s="2">
        <f>Data!AK67</f>
        <v>0.88090784387080134</v>
      </c>
      <c r="AE5" s="2">
        <f>Data!AL67</f>
        <v>0.9047262750966425</v>
      </c>
      <c r="AF5" s="2">
        <f>Data!AM67</f>
        <v>0.92854470632247654</v>
      </c>
      <c r="AG5" s="2">
        <f>Data!AN67</f>
        <v>0.9523631375483177</v>
      </c>
      <c r="AH5" s="2">
        <f>Data!AO67</f>
        <v>0.97618156877415885</v>
      </c>
      <c r="AI5" s="2">
        <f>Data!AP67</f>
        <v>0.99999999999999289</v>
      </c>
    </row>
    <row r="6" spans="1:35" ht="14.25" x14ac:dyDescent="0.45">
      <c r="A6" s="2" t="s">
        <v>588</v>
      </c>
      <c r="B6" s="87">
        <f>Data!I68</f>
        <v>0</v>
      </c>
      <c r="C6" s="2">
        <f>Data!J68</f>
        <v>0</v>
      </c>
      <c r="D6" s="2">
        <f>Data!K68</f>
        <v>0</v>
      </c>
      <c r="E6" s="2">
        <f>Data!L68</f>
        <v>0</v>
      </c>
      <c r="F6" s="2">
        <f>Data!M68</f>
        <v>0</v>
      </c>
      <c r="G6" s="2">
        <f>Data!N68</f>
        <v>0</v>
      </c>
      <c r="H6" s="2">
        <f>Data!O68</f>
        <v>0</v>
      </c>
      <c r="I6" s="2">
        <f>Data!P68</f>
        <v>0</v>
      </c>
      <c r="J6" s="2">
        <f>Data!Q68</f>
        <v>0</v>
      </c>
      <c r="K6" s="2">
        <f>Data!R68</f>
        <v>0</v>
      </c>
      <c r="L6" s="2">
        <f>Data!S68</f>
        <v>0</v>
      </c>
      <c r="M6" s="2">
        <f>Data!T68</f>
        <v>0</v>
      </c>
      <c r="N6" s="2">
        <f>Data!U68</f>
        <v>0</v>
      </c>
      <c r="O6" s="2">
        <f>Data!V68</f>
        <v>0</v>
      </c>
      <c r="P6" s="2">
        <f>Data!W68</f>
        <v>0</v>
      </c>
      <c r="Q6" s="2">
        <f>Data!X68</f>
        <v>0</v>
      </c>
      <c r="R6" s="2">
        <f>Data!Y68</f>
        <v>0</v>
      </c>
      <c r="S6" s="2">
        <f>Data!Z68</f>
        <v>0</v>
      </c>
      <c r="T6" s="2">
        <f>Data!AA68</f>
        <v>0</v>
      </c>
      <c r="U6" s="2">
        <f>Data!AB68</f>
        <v>0</v>
      </c>
      <c r="V6" s="2">
        <f>Data!AC68</f>
        <v>0</v>
      </c>
      <c r="W6" s="2">
        <f>Data!AD68</f>
        <v>0</v>
      </c>
      <c r="X6" s="2">
        <f>Data!AE68</f>
        <v>0</v>
      </c>
      <c r="Y6" s="2">
        <f>Data!AF68</f>
        <v>0</v>
      </c>
      <c r="Z6" s="2">
        <f>Data!AG68</f>
        <v>0</v>
      </c>
      <c r="AA6" s="2">
        <f>Data!AH68</f>
        <v>0</v>
      </c>
      <c r="AB6" s="2">
        <f>Data!AI68</f>
        <v>0</v>
      </c>
      <c r="AC6" s="2">
        <f>Data!AJ68</f>
        <v>0</v>
      </c>
      <c r="AD6" s="2">
        <f>Data!AK68</f>
        <v>0</v>
      </c>
      <c r="AE6" s="2">
        <f>Data!AL68</f>
        <v>0</v>
      </c>
      <c r="AF6" s="2">
        <f>Data!AM68</f>
        <v>0</v>
      </c>
      <c r="AG6" s="2">
        <f>Data!AN68</f>
        <v>0</v>
      </c>
      <c r="AH6" s="2">
        <f>Data!AO68</f>
        <v>0</v>
      </c>
      <c r="AI6" s="2">
        <f>Data!AP68</f>
        <v>0</v>
      </c>
    </row>
    <row r="7" spans="1:35" ht="14.25" x14ac:dyDescent="0.45">
      <c r="A7" s="2" t="s">
        <v>589</v>
      </c>
      <c r="B7" s="87">
        <f>Data!I69</f>
        <v>0</v>
      </c>
      <c r="C7" s="2">
        <f>Data!J69</f>
        <v>0</v>
      </c>
      <c r="D7" s="2">
        <f>Data!K69</f>
        <v>0</v>
      </c>
      <c r="E7" s="2">
        <f>Data!L69</f>
        <v>0</v>
      </c>
      <c r="F7" s="2">
        <f>Data!M69</f>
        <v>0</v>
      </c>
      <c r="G7" s="2">
        <f>Data!N69</f>
        <v>0</v>
      </c>
      <c r="H7" s="2">
        <f>Data!O69</f>
        <v>0</v>
      </c>
      <c r="I7" s="2">
        <f>Data!P69</f>
        <v>0</v>
      </c>
      <c r="J7" s="2">
        <f>Data!Q69</f>
        <v>0</v>
      </c>
      <c r="K7" s="2">
        <f>Data!R69</f>
        <v>0</v>
      </c>
      <c r="L7" s="2">
        <f>Data!S69</f>
        <v>0</v>
      </c>
      <c r="M7" s="2">
        <f>Data!T69</f>
        <v>0</v>
      </c>
      <c r="N7" s="2">
        <f>Data!U69</f>
        <v>0</v>
      </c>
      <c r="O7" s="2">
        <f>Data!V69</f>
        <v>0</v>
      </c>
      <c r="P7" s="2">
        <f>Data!W69</f>
        <v>0</v>
      </c>
      <c r="Q7" s="2">
        <f>Data!X69</f>
        <v>0</v>
      </c>
      <c r="R7" s="2">
        <f>Data!Y69</f>
        <v>0</v>
      </c>
      <c r="S7" s="2">
        <f>Data!Z69</f>
        <v>0</v>
      </c>
      <c r="T7" s="2">
        <f>Data!AA69</f>
        <v>0</v>
      </c>
      <c r="U7" s="2">
        <f>Data!AB69</f>
        <v>0</v>
      </c>
      <c r="V7" s="2">
        <f>Data!AC69</f>
        <v>0</v>
      </c>
      <c r="W7" s="2">
        <f>Data!AD69</f>
        <v>0</v>
      </c>
      <c r="X7" s="2">
        <f>Data!AE69</f>
        <v>0</v>
      </c>
      <c r="Y7" s="2">
        <f>Data!AF69</f>
        <v>0</v>
      </c>
      <c r="Z7" s="2">
        <f>Data!AG69</f>
        <v>0</v>
      </c>
      <c r="AA7" s="2">
        <f>Data!AH69</f>
        <v>0</v>
      </c>
      <c r="AB7" s="2">
        <f>Data!AI69</f>
        <v>0</v>
      </c>
      <c r="AC7" s="2">
        <f>Data!AJ69</f>
        <v>0</v>
      </c>
      <c r="AD7" s="2">
        <f>Data!AK69</f>
        <v>0</v>
      </c>
      <c r="AE7" s="2">
        <f>Data!AL69</f>
        <v>0</v>
      </c>
      <c r="AF7" s="2">
        <f>Data!AM69</f>
        <v>0</v>
      </c>
      <c r="AG7" s="2">
        <f>Data!AN69</f>
        <v>0</v>
      </c>
      <c r="AH7" s="2">
        <f>Data!AO69</f>
        <v>0</v>
      </c>
      <c r="AI7" s="2">
        <f>Data!AP69</f>
        <v>0</v>
      </c>
    </row>
    <row r="8" spans="1:35" ht="14.25" x14ac:dyDescent="0.45">
      <c r="A8" s="2" t="s">
        <v>590</v>
      </c>
      <c r="B8" s="87">
        <f>Data!I70</f>
        <v>0</v>
      </c>
      <c r="C8" s="2">
        <f>Data!J70</f>
        <v>0</v>
      </c>
      <c r="D8" s="2">
        <f>Data!K70</f>
        <v>0</v>
      </c>
      <c r="E8" s="2">
        <f>Data!L70</f>
        <v>0</v>
      </c>
      <c r="F8" s="2">
        <f>Data!M70</f>
        <v>0</v>
      </c>
      <c r="G8" s="2">
        <f>Data!N70</f>
        <v>0</v>
      </c>
      <c r="H8" s="2">
        <f>Data!O70</f>
        <v>0</v>
      </c>
      <c r="I8" s="2">
        <f>Data!P70</f>
        <v>0</v>
      </c>
      <c r="J8" s="2">
        <f>Data!Q70</f>
        <v>0</v>
      </c>
      <c r="K8" s="2">
        <f>Data!R70</f>
        <v>0</v>
      </c>
      <c r="L8" s="2">
        <f>Data!S70</f>
        <v>0</v>
      </c>
      <c r="M8" s="2">
        <f>Data!T70</f>
        <v>0</v>
      </c>
      <c r="N8" s="2">
        <f>Data!U70</f>
        <v>0</v>
      </c>
      <c r="O8" s="2">
        <f>Data!V70</f>
        <v>0</v>
      </c>
      <c r="P8" s="2">
        <f>Data!W70</f>
        <v>0</v>
      </c>
      <c r="Q8" s="2">
        <f>Data!X70</f>
        <v>0</v>
      </c>
      <c r="R8" s="2">
        <f>Data!Y70</f>
        <v>0</v>
      </c>
      <c r="S8" s="2">
        <f>Data!Z70</f>
        <v>0</v>
      </c>
      <c r="T8" s="2">
        <f>Data!AA70</f>
        <v>0</v>
      </c>
      <c r="U8" s="2">
        <f>Data!AB70</f>
        <v>0</v>
      </c>
      <c r="V8" s="2">
        <f>Data!AC70</f>
        <v>0</v>
      </c>
      <c r="W8" s="2">
        <f>Data!AD70</f>
        <v>0</v>
      </c>
      <c r="X8" s="2">
        <f>Data!AE70</f>
        <v>0</v>
      </c>
      <c r="Y8" s="2">
        <f>Data!AF70</f>
        <v>0</v>
      </c>
      <c r="Z8" s="2">
        <f>Data!AG70</f>
        <v>0</v>
      </c>
      <c r="AA8" s="2">
        <f>Data!AH70</f>
        <v>0</v>
      </c>
      <c r="AB8" s="2">
        <f>Data!AI70</f>
        <v>0</v>
      </c>
      <c r="AC8" s="2">
        <f>Data!AJ70</f>
        <v>0</v>
      </c>
      <c r="AD8" s="2">
        <f>Data!AK70</f>
        <v>0</v>
      </c>
      <c r="AE8" s="2">
        <f>Data!AL70</f>
        <v>0</v>
      </c>
      <c r="AF8" s="2">
        <f>Data!AM70</f>
        <v>0</v>
      </c>
      <c r="AG8" s="2">
        <f>Data!AN70</f>
        <v>0</v>
      </c>
      <c r="AH8" s="2">
        <f>Data!AO70</f>
        <v>0</v>
      </c>
      <c r="AI8" s="2">
        <f>Data!AP70</f>
        <v>0</v>
      </c>
    </row>
    <row r="9" spans="1:35" ht="14.25" x14ac:dyDescent="0.4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</row>
    <row r="10" spans="1:35" ht="14.25" x14ac:dyDescent="0.4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</row>
    <row r="11" spans="1:35" ht="14.25" x14ac:dyDescent="0.4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</row>
    <row r="12" spans="1:35" ht="14.25" x14ac:dyDescent="0.4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</row>
    <row r="13" spans="1:35" ht="14.25" x14ac:dyDescent="0.4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</row>
    <row r="14" spans="1:35" ht="14.25" x14ac:dyDescent="0.4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</row>
    <row r="15" spans="1:35" ht="14.25" x14ac:dyDescent="0.4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</row>
    <row r="16" spans="1:35" ht="14.25" x14ac:dyDescent="0.4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</row>
    <row r="17" spans="1:35" ht="14.25" x14ac:dyDescent="0.4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</row>
    <row r="18" spans="1:35" ht="14.25" x14ac:dyDescent="0.4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</row>
    <row r="19" spans="1:35" ht="14.25" x14ac:dyDescent="0.4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</row>
    <row r="20" spans="1:35" ht="14.25" x14ac:dyDescent="0.4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</row>
    <row r="21" spans="1:35" ht="15.75" customHeight="1" x14ac:dyDescent="0.4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</row>
    <row r="22" spans="1:35" ht="15.75" customHeight="1" x14ac:dyDescent="0.4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</row>
    <row r="23" spans="1:35" ht="15.75" customHeight="1" x14ac:dyDescent="0.4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</row>
    <row r="24" spans="1:35" ht="15.75" customHeight="1" x14ac:dyDescent="0.4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</row>
    <row r="25" spans="1:35" ht="15.75" customHeight="1" x14ac:dyDescent="0.4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</row>
    <row r="26" spans="1:35" ht="15.75" customHeight="1" x14ac:dyDescent="0.4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</row>
    <row r="27" spans="1:35" ht="15.75" customHeight="1" x14ac:dyDescent="0.4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</row>
    <row r="28" spans="1:35" ht="15.75" customHeight="1" x14ac:dyDescent="0.4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</row>
    <row r="29" spans="1:35" ht="15.75" customHeight="1" x14ac:dyDescent="0.4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</row>
    <row r="30" spans="1:35" ht="15.75" customHeight="1" x14ac:dyDescent="0.4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</row>
    <row r="31" spans="1:35" ht="15.75" customHeight="1" x14ac:dyDescent="0.4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</row>
    <row r="32" spans="1:35" ht="15.75" customHeight="1" x14ac:dyDescent="0.4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</row>
    <row r="33" spans="1:35" ht="15.75" customHeight="1" x14ac:dyDescent="0.4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</row>
    <row r="34" spans="1:35" ht="15.75" customHeight="1" x14ac:dyDescent="0.4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</row>
    <row r="35" spans="1:35" ht="15.75" customHeight="1" x14ac:dyDescent="0.4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</row>
    <row r="36" spans="1:35" ht="15.75" customHeight="1" x14ac:dyDescent="0.4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</row>
    <row r="37" spans="1:35" ht="15.75" customHeight="1" x14ac:dyDescent="0.4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</row>
    <row r="38" spans="1:35" ht="15.75" customHeight="1" x14ac:dyDescent="0.4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</row>
    <row r="39" spans="1:35" ht="15.75" customHeight="1" x14ac:dyDescent="0.4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</row>
    <row r="40" spans="1:35" ht="15.75" customHeight="1" x14ac:dyDescent="0.4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</row>
    <row r="41" spans="1:35" ht="15.75" customHeight="1" x14ac:dyDescent="0.4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</row>
    <row r="42" spans="1:35" ht="15.75" customHeight="1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</row>
    <row r="43" spans="1:35" ht="15.75" customHeight="1" x14ac:dyDescent="0.4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</row>
    <row r="44" spans="1:35" ht="15.75" customHeight="1" x14ac:dyDescent="0.4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</row>
    <row r="45" spans="1:35" ht="15.75" customHeight="1" x14ac:dyDescent="0.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</row>
    <row r="46" spans="1:35" ht="15.75" customHeight="1" x14ac:dyDescent="0.4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</row>
    <row r="47" spans="1:35" ht="15.75" customHeight="1" x14ac:dyDescent="0.4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spans="1:35" ht="15.75" customHeight="1" x14ac:dyDescent="0.4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</row>
    <row r="49" spans="1:35" ht="15.75" customHeight="1" x14ac:dyDescent="0.4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spans="1:35" ht="15.75" customHeight="1" x14ac:dyDescent="0.4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</row>
    <row r="51" spans="1:35" ht="15.75" customHeight="1" x14ac:dyDescent="0.4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spans="1:35" ht="15.75" customHeight="1" x14ac:dyDescent="0.4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</row>
    <row r="53" spans="1:35" ht="15.75" customHeight="1" x14ac:dyDescent="0.4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spans="1:35" ht="15.75" customHeight="1" x14ac:dyDescent="0.4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</row>
    <row r="55" spans="1:35" ht="15.75" customHeight="1" x14ac:dyDescent="0.4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spans="1:35" ht="15.75" customHeight="1" x14ac:dyDescent="0.4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</row>
    <row r="57" spans="1:35" ht="15.75" customHeight="1" x14ac:dyDescent="0.4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spans="1:35" ht="15.75" customHeight="1" x14ac:dyDescent="0.4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  <row r="59" spans="1:35" ht="15.75" customHeight="1" x14ac:dyDescent="0.4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spans="1:35" ht="15.75" customHeight="1" x14ac:dyDescent="0.4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</row>
    <row r="61" spans="1:35" ht="15.75" customHeight="1" x14ac:dyDescent="0.4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spans="1:35" ht="15.75" customHeight="1" x14ac:dyDescent="0.4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</row>
    <row r="63" spans="1:35" ht="15.75" customHeight="1" x14ac:dyDescent="0.4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spans="1:35" ht="15.75" customHeight="1" x14ac:dyDescent="0.4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</row>
    <row r="65" spans="1:35" ht="15.75" customHeight="1" x14ac:dyDescent="0.4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spans="1:35" ht="15.75" customHeight="1" x14ac:dyDescent="0.4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</row>
    <row r="67" spans="1:35" ht="15.75" customHeight="1" x14ac:dyDescent="0.4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spans="1:35" ht="15.75" customHeight="1" x14ac:dyDescent="0.4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</row>
    <row r="69" spans="1:35" ht="15.75" customHeight="1" x14ac:dyDescent="0.4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spans="1:35" ht="15.75" customHeight="1" x14ac:dyDescent="0.4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</row>
    <row r="71" spans="1:35" ht="15.75" customHeight="1" x14ac:dyDescent="0.4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spans="1:35" ht="15.75" customHeight="1" x14ac:dyDescent="0.4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</row>
    <row r="73" spans="1:35" ht="15.75" customHeight="1" x14ac:dyDescent="0.4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spans="1:35" ht="15.75" customHeight="1" x14ac:dyDescent="0.4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</row>
    <row r="75" spans="1:35" ht="15.75" customHeight="1" x14ac:dyDescent="0.4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spans="1:35" ht="15.75" customHeight="1" x14ac:dyDescent="0.4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spans="1:35" ht="15.75" customHeight="1" x14ac:dyDescent="0.4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spans="1:35" ht="15.75" customHeight="1" x14ac:dyDescent="0.4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</row>
    <row r="79" spans="1:35" ht="15.75" customHeight="1" x14ac:dyDescent="0.4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spans="1:35" ht="15.75" customHeight="1" x14ac:dyDescent="0.4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</row>
    <row r="81" spans="1:35" ht="15.75" customHeight="1" x14ac:dyDescent="0.4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spans="1:35" ht="15.75" customHeight="1" x14ac:dyDescent="0.4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</row>
    <row r="83" spans="1:35" ht="15.75" customHeight="1" x14ac:dyDescent="0.4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spans="1:35" ht="15.75" customHeight="1" x14ac:dyDescent="0.4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</row>
    <row r="85" spans="1:35" ht="15.75" customHeight="1" x14ac:dyDescent="0.4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spans="1:35" ht="15.75" customHeight="1" x14ac:dyDescent="0.4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</row>
    <row r="87" spans="1:35" ht="15.75" customHeight="1" x14ac:dyDescent="0.4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spans="1:35" ht="15.75" customHeight="1" x14ac:dyDescent="0.4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</row>
    <row r="89" spans="1:35" ht="15.75" customHeight="1" x14ac:dyDescent="0.4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spans="1:35" ht="15.75" customHeight="1" x14ac:dyDescent="0.4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</row>
    <row r="91" spans="1:35" ht="15.75" customHeight="1" x14ac:dyDescent="0.4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spans="1:35" ht="15.75" customHeight="1" x14ac:dyDescent="0.4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</row>
    <row r="93" spans="1:35" ht="15.75" customHeight="1" x14ac:dyDescent="0.4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 spans="1:35" ht="15.75" customHeight="1" x14ac:dyDescent="0.4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</row>
    <row r="95" spans="1:35" ht="15.75" customHeight="1" x14ac:dyDescent="0.4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spans="1:35" ht="15.75" customHeight="1" x14ac:dyDescent="0.4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</row>
    <row r="97" spans="1:35" ht="15.75" customHeight="1" x14ac:dyDescent="0.4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spans="1:35" ht="15.75" customHeight="1" x14ac:dyDescent="0.4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</row>
    <row r="99" spans="1:35" ht="15.75" customHeight="1" x14ac:dyDescent="0.4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spans="1:35" ht="15.75" customHeight="1" x14ac:dyDescent="0.4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</row>
    <row r="101" spans="1:35" ht="15.75" customHeight="1" x14ac:dyDescent="0.4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spans="1:35" ht="15.75" customHeight="1" x14ac:dyDescent="0.4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</row>
    <row r="103" spans="1:35" ht="15.75" customHeight="1" x14ac:dyDescent="0.4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spans="1:35" ht="15.75" customHeight="1" x14ac:dyDescent="0.4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</row>
    <row r="105" spans="1:35" ht="15.75" customHeight="1" x14ac:dyDescent="0.4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spans="1:35" ht="15.75" customHeight="1" x14ac:dyDescent="0.4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</row>
    <row r="107" spans="1:35" ht="15.75" customHeight="1" x14ac:dyDescent="0.4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spans="1:35" ht="15.75" customHeight="1" x14ac:dyDescent="0.4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</row>
    <row r="109" spans="1:35" ht="15.75" customHeight="1" x14ac:dyDescent="0.4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spans="1:35" ht="15.75" customHeight="1" x14ac:dyDescent="0.4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</row>
    <row r="111" spans="1:35" ht="15.75" customHeight="1" x14ac:dyDescent="0.4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spans="1:35" ht="15.75" customHeight="1" x14ac:dyDescent="0.4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 spans="1:35" ht="15.75" customHeight="1" x14ac:dyDescent="0.4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spans="1:35" ht="15.75" customHeight="1" x14ac:dyDescent="0.4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spans="1:35" ht="15.75" customHeight="1" x14ac:dyDescent="0.4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spans="1:35" ht="15.75" customHeight="1" x14ac:dyDescent="0.4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 spans="1:35" ht="15.75" customHeight="1" x14ac:dyDescent="0.4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spans="1:35" ht="15.75" customHeight="1" x14ac:dyDescent="0.4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</row>
    <row r="119" spans="1:35" ht="15.75" customHeight="1" x14ac:dyDescent="0.4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spans="1:35" ht="15.75" customHeight="1" x14ac:dyDescent="0.4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</row>
    <row r="121" spans="1:35" ht="15.75" customHeight="1" x14ac:dyDescent="0.4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spans="1:35" ht="15.75" customHeight="1" x14ac:dyDescent="0.4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</row>
    <row r="123" spans="1:35" ht="15.75" customHeight="1" x14ac:dyDescent="0.4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spans="1:35" ht="15.75" customHeight="1" x14ac:dyDescent="0.4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</row>
    <row r="125" spans="1:35" ht="15.75" customHeight="1" x14ac:dyDescent="0.4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spans="1:35" ht="15.75" customHeight="1" x14ac:dyDescent="0.4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</row>
    <row r="127" spans="1:35" ht="15.75" customHeight="1" x14ac:dyDescent="0.4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 spans="1:35" ht="15.75" customHeight="1" x14ac:dyDescent="0.4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</row>
    <row r="129" spans="1:35" ht="15.75" customHeight="1" x14ac:dyDescent="0.4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 spans="1:35" ht="15.75" customHeight="1" x14ac:dyDescent="0.4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</row>
    <row r="131" spans="1:35" ht="15.75" customHeight="1" x14ac:dyDescent="0.4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 spans="1:35" ht="15.75" customHeight="1" x14ac:dyDescent="0.4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</row>
    <row r="133" spans="1:35" ht="15.75" customHeight="1" x14ac:dyDescent="0.4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 spans="1:35" ht="15.75" customHeight="1" x14ac:dyDescent="0.4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</row>
    <row r="135" spans="1:35" ht="15.75" customHeight="1" x14ac:dyDescent="0.4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 spans="1:35" ht="15.75" customHeight="1" x14ac:dyDescent="0.4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</row>
    <row r="137" spans="1:35" ht="15.75" customHeight="1" x14ac:dyDescent="0.4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 spans="1:35" ht="15.75" customHeight="1" x14ac:dyDescent="0.4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</row>
    <row r="139" spans="1:35" ht="15.75" customHeight="1" x14ac:dyDescent="0.4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 spans="1:35" ht="15.75" customHeight="1" x14ac:dyDescent="0.4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</row>
    <row r="141" spans="1:35" ht="15.75" customHeight="1" x14ac:dyDescent="0.4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 spans="1:35" ht="15.75" customHeight="1" x14ac:dyDescent="0.4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</row>
    <row r="143" spans="1:35" ht="15.75" customHeight="1" x14ac:dyDescent="0.4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 spans="1:35" ht="15.75" customHeight="1" x14ac:dyDescent="0.4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</row>
    <row r="145" spans="1:35" ht="15.75" customHeight="1" x14ac:dyDescent="0.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 spans="1:35" ht="15.75" customHeight="1" x14ac:dyDescent="0.4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</row>
    <row r="147" spans="1:35" ht="15.75" customHeight="1" x14ac:dyDescent="0.4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 spans="1:35" ht="15.75" customHeight="1" x14ac:dyDescent="0.4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</row>
    <row r="149" spans="1:35" ht="15.75" customHeight="1" x14ac:dyDescent="0.4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 spans="1:35" ht="15.75" customHeight="1" x14ac:dyDescent="0.4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</row>
    <row r="151" spans="1:35" ht="15.75" customHeight="1" x14ac:dyDescent="0.4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spans="1:35" ht="15.75" customHeight="1" x14ac:dyDescent="0.4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</row>
    <row r="153" spans="1:35" ht="15.75" customHeight="1" x14ac:dyDescent="0.4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 spans="1:35" ht="15.75" customHeight="1" x14ac:dyDescent="0.4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</row>
    <row r="155" spans="1:35" ht="15.75" customHeight="1" x14ac:dyDescent="0.4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</row>
    <row r="156" spans="1:35" ht="15.75" customHeight="1" x14ac:dyDescent="0.4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</row>
    <row r="157" spans="1:35" ht="15.75" customHeight="1" x14ac:dyDescent="0.4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</row>
    <row r="158" spans="1:35" ht="15.75" customHeight="1" x14ac:dyDescent="0.4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</row>
    <row r="159" spans="1:35" ht="15.75" customHeight="1" x14ac:dyDescent="0.4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</row>
    <row r="160" spans="1:35" ht="15.75" customHeight="1" x14ac:dyDescent="0.4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</row>
    <row r="161" spans="1:35" ht="15.75" customHeight="1" x14ac:dyDescent="0.4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</row>
    <row r="162" spans="1:35" ht="15.75" customHeight="1" x14ac:dyDescent="0.4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</row>
    <row r="163" spans="1:35" ht="15.75" customHeight="1" x14ac:dyDescent="0.4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</row>
    <row r="164" spans="1:35" ht="15.75" customHeight="1" x14ac:dyDescent="0.4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</row>
    <row r="165" spans="1:35" ht="15.75" customHeight="1" x14ac:dyDescent="0.4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</row>
    <row r="166" spans="1:35" ht="15.75" customHeight="1" x14ac:dyDescent="0.4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</row>
    <row r="167" spans="1:35" ht="15.75" customHeight="1" x14ac:dyDescent="0.4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</row>
    <row r="168" spans="1:35" ht="15.75" customHeight="1" x14ac:dyDescent="0.4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</row>
    <row r="169" spans="1:35" ht="15.75" customHeight="1" x14ac:dyDescent="0.4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</row>
    <row r="170" spans="1:35" ht="15.75" customHeight="1" x14ac:dyDescent="0.4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</row>
    <row r="171" spans="1:35" ht="15.75" customHeight="1" x14ac:dyDescent="0.4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</row>
    <row r="172" spans="1:35" ht="15.75" customHeight="1" x14ac:dyDescent="0.4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</row>
    <row r="173" spans="1:35" ht="15.75" customHeight="1" x14ac:dyDescent="0.4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</row>
    <row r="174" spans="1:35" ht="15.75" customHeight="1" x14ac:dyDescent="0.4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</row>
    <row r="175" spans="1:35" ht="15.75" customHeight="1" x14ac:dyDescent="0.4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</row>
    <row r="176" spans="1:35" ht="15.75" customHeight="1" x14ac:dyDescent="0.4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</row>
    <row r="177" spans="1:35" ht="15.75" customHeight="1" x14ac:dyDescent="0.4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</row>
    <row r="178" spans="1:35" ht="15.75" customHeight="1" x14ac:dyDescent="0.4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</row>
    <row r="179" spans="1:35" ht="15.75" customHeight="1" x14ac:dyDescent="0.4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</row>
    <row r="180" spans="1:35" ht="15.75" customHeight="1" x14ac:dyDescent="0.4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</row>
    <row r="181" spans="1:35" ht="15.75" customHeight="1" x14ac:dyDescent="0.4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</row>
    <row r="182" spans="1:35" ht="15.75" customHeight="1" x14ac:dyDescent="0.4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</row>
    <row r="183" spans="1:35" ht="15.75" customHeight="1" x14ac:dyDescent="0.4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</row>
    <row r="184" spans="1:35" ht="15.75" customHeight="1" x14ac:dyDescent="0.4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</row>
    <row r="185" spans="1:35" ht="15.75" customHeight="1" x14ac:dyDescent="0.4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</row>
    <row r="186" spans="1:35" ht="15.75" customHeight="1" x14ac:dyDescent="0.4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</row>
    <row r="187" spans="1:35" ht="15.75" customHeight="1" x14ac:dyDescent="0.4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</row>
    <row r="188" spans="1:35" ht="15.75" customHeight="1" x14ac:dyDescent="0.4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</row>
    <row r="189" spans="1:35" ht="15.75" customHeight="1" x14ac:dyDescent="0.4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</row>
    <row r="190" spans="1:35" ht="15.75" customHeight="1" x14ac:dyDescent="0.4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</row>
    <row r="191" spans="1:35" ht="15.75" customHeight="1" x14ac:dyDescent="0.4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</row>
    <row r="192" spans="1:35" ht="15.75" customHeight="1" x14ac:dyDescent="0.4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</row>
    <row r="193" spans="1:35" ht="15.75" customHeight="1" x14ac:dyDescent="0.4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</row>
    <row r="194" spans="1:35" ht="15.75" customHeight="1" x14ac:dyDescent="0.4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</row>
    <row r="195" spans="1:35" ht="15.75" customHeight="1" x14ac:dyDescent="0.4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</row>
    <row r="196" spans="1:35" ht="15.75" customHeight="1" x14ac:dyDescent="0.4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</row>
    <row r="197" spans="1:35" ht="15.75" customHeight="1" x14ac:dyDescent="0.4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</row>
    <row r="198" spans="1:35" ht="15.75" customHeight="1" x14ac:dyDescent="0.4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</row>
    <row r="199" spans="1:35" ht="15.75" customHeight="1" x14ac:dyDescent="0.4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</row>
    <row r="200" spans="1:35" ht="15.75" customHeight="1" x14ac:dyDescent="0.4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</row>
    <row r="201" spans="1:35" ht="15.75" customHeight="1" x14ac:dyDescent="0.4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</row>
    <row r="202" spans="1:35" ht="15.75" customHeight="1" x14ac:dyDescent="0.4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</row>
    <row r="203" spans="1:35" ht="15.75" customHeight="1" x14ac:dyDescent="0.4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</row>
    <row r="204" spans="1:35" ht="15.75" customHeight="1" x14ac:dyDescent="0.4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</row>
    <row r="205" spans="1:35" ht="15.75" customHeight="1" x14ac:dyDescent="0.4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</row>
    <row r="206" spans="1:35" ht="15.75" customHeight="1" x14ac:dyDescent="0.4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</row>
    <row r="207" spans="1:35" ht="15.75" customHeight="1" x14ac:dyDescent="0.4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</row>
    <row r="208" spans="1:35" ht="15.75" customHeight="1" x14ac:dyDescent="0.4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</row>
    <row r="209" spans="1:35" ht="15.75" customHeight="1" x14ac:dyDescent="0.4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</row>
    <row r="210" spans="1:35" ht="15.75" customHeight="1" x14ac:dyDescent="0.4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</row>
    <row r="211" spans="1:35" ht="15.75" customHeight="1" x14ac:dyDescent="0.4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</row>
    <row r="212" spans="1:35" ht="15.75" customHeight="1" x14ac:dyDescent="0.4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</row>
    <row r="213" spans="1:35" ht="15.75" customHeight="1" x14ac:dyDescent="0.4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</row>
    <row r="214" spans="1:35" ht="15.75" customHeight="1" x14ac:dyDescent="0.4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</row>
    <row r="215" spans="1:35" ht="15.75" customHeight="1" x14ac:dyDescent="0.4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</row>
    <row r="216" spans="1:35" ht="15.75" customHeight="1" x14ac:dyDescent="0.4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</row>
    <row r="217" spans="1:35" ht="15.75" customHeight="1" x14ac:dyDescent="0.4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</row>
    <row r="218" spans="1:35" ht="15.75" customHeight="1" x14ac:dyDescent="0.4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</row>
    <row r="219" spans="1:35" ht="15.75" customHeight="1" x14ac:dyDescent="0.4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</row>
    <row r="220" spans="1:35" ht="15.75" customHeight="1" x14ac:dyDescent="0.4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</row>
    <row r="221" spans="1:35" ht="15.75" customHeight="1" x14ac:dyDescent="0.4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</row>
    <row r="222" spans="1:35" ht="15.75" customHeight="1" x14ac:dyDescent="0.4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</row>
    <row r="223" spans="1:35" ht="15.75" customHeight="1" x14ac:dyDescent="0.4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</row>
    <row r="224" spans="1:35" ht="15.75" customHeight="1" x14ac:dyDescent="0.4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</row>
    <row r="225" spans="1:35" ht="15.75" customHeight="1" x14ac:dyDescent="0.4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</row>
    <row r="226" spans="1:35" ht="15.75" customHeight="1" x14ac:dyDescent="0.4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</row>
    <row r="227" spans="1:35" ht="15.75" customHeight="1" x14ac:dyDescent="0.4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</row>
    <row r="228" spans="1:35" ht="15.75" customHeight="1" x14ac:dyDescent="0.4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</row>
    <row r="229" spans="1:35" ht="15.75" customHeight="1" x14ac:dyDescent="0.4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</row>
    <row r="230" spans="1:35" ht="15.75" customHeight="1" x14ac:dyDescent="0.4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</row>
    <row r="231" spans="1:35" ht="15.75" customHeight="1" x14ac:dyDescent="0.4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</row>
    <row r="232" spans="1:35" ht="15.75" customHeight="1" x14ac:dyDescent="0.4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</row>
    <row r="233" spans="1:35" ht="15.75" customHeight="1" x14ac:dyDescent="0.4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</row>
    <row r="234" spans="1:35" ht="15.75" customHeight="1" x14ac:dyDescent="0.4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</row>
    <row r="235" spans="1:35" ht="15.75" customHeight="1" x14ac:dyDescent="0.4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</row>
    <row r="236" spans="1:35" ht="15.75" customHeight="1" x14ac:dyDescent="0.4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</row>
    <row r="237" spans="1:35" ht="15.75" customHeight="1" x14ac:dyDescent="0.4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</row>
    <row r="238" spans="1:35" ht="15.75" customHeight="1" x14ac:dyDescent="0.4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</row>
    <row r="239" spans="1:35" ht="15.75" customHeight="1" x14ac:dyDescent="0.4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</row>
    <row r="240" spans="1:35" ht="15.75" customHeight="1" x14ac:dyDescent="0.4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</row>
    <row r="241" spans="1:35" ht="15.75" customHeight="1" x14ac:dyDescent="0.4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</row>
    <row r="242" spans="1:35" ht="15.75" customHeight="1" x14ac:dyDescent="0.4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</row>
    <row r="243" spans="1:35" ht="15.75" customHeight="1" x14ac:dyDescent="0.4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</row>
    <row r="244" spans="1:35" ht="15.75" customHeight="1" x14ac:dyDescent="0.4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</row>
    <row r="245" spans="1:35" ht="15.75" customHeight="1" x14ac:dyDescent="0.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</row>
    <row r="246" spans="1:35" ht="15.75" customHeight="1" x14ac:dyDescent="0.4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</row>
    <row r="247" spans="1:35" ht="15.75" customHeight="1" x14ac:dyDescent="0.4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</row>
    <row r="248" spans="1:35" ht="15.75" customHeight="1" x14ac:dyDescent="0.4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</row>
    <row r="249" spans="1:35" ht="15.75" customHeight="1" x14ac:dyDescent="0.4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</row>
    <row r="250" spans="1:35" ht="15.75" customHeight="1" x14ac:dyDescent="0.4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</row>
    <row r="251" spans="1:35" ht="15.75" customHeight="1" x14ac:dyDescent="0.4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</row>
    <row r="252" spans="1:35" ht="15.75" customHeight="1" x14ac:dyDescent="0.4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</row>
    <row r="253" spans="1:35" ht="15.75" customHeight="1" x14ac:dyDescent="0.4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</row>
    <row r="254" spans="1:35" ht="15.75" customHeight="1" x14ac:dyDescent="0.4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</row>
    <row r="255" spans="1:35" ht="15.75" customHeight="1" x14ac:dyDescent="0.4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</row>
    <row r="256" spans="1:35" ht="15.75" customHeight="1" x14ac:dyDescent="0.4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</row>
    <row r="257" spans="1:35" ht="15.75" customHeight="1" x14ac:dyDescent="0.4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</row>
    <row r="258" spans="1:35" ht="15.75" customHeight="1" x14ac:dyDescent="0.4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</row>
    <row r="259" spans="1:35" ht="15.75" customHeight="1" x14ac:dyDescent="0.4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</row>
    <row r="260" spans="1:35" ht="15.75" customHeight="1" x14ac:dyDescent="0.4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</row>
    <row r="261" spans="1:35" ht="15.75" customHeight="1" x14ac:dyDescent="0.4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</row>
    <row r="262" spans="1:35" ht="15.75" customHeight="1" x14ac:dyDescent="0.4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</row>
    <row r="263" spans="1:35" ht="15.75" customHeight="1" x14ac:dyDescent="0.4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</row>
    <row r="264" spans="1:35" ht="15.75" customHeight="1" x14ac:dyDescent="0.4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</row>
    <row r="265" spans="1:35" ht="15.75" customHeight="1" x14ac:dyDescent="0.4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</row>
    <row r="266" spans="1:35" ht="15.75" customHeight="1" x14ac:dyDescent="0.4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</row>
    <row r="267" spans="1:35" ht="15.75" customHeight="1" x14ac:dyDescent="0.4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</row>
    <row r="268" spans="1:35" ht="15.75" customHeight="1" x14ac:dyDescent="0.4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</row>
    <row r="269" spans="1:35" ht="15.75" customHeight="1" x14ac:dyDescent="0.4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</row>
    <row r="270" spans="1:35" ht="15.75" customHeight="1" x14ac:dyDescent="0.4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</row>
    <row r="271" spans="1:35" ht="15.75" customHeight="1" x14ac:dyDescent="0.4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</row>
    <row r="272" spans="1:35" ht="15.75" customHeight="1" x14ac:dyDescent="0.4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</row>
    <row r="273" spans="1:35" ht="15.75" customHeight="1" x14ac:dyDescent="0.4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</row>
    <row r="274" spans="1:35" ht="15.75" customHeight="1" x14ac:dyDescent="0.4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</row>
    <row r="275" spans="1:35" ht="15.75" customHeight="1" x14ac:dyDescent="0.4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</row>
    <row r="276" spans="1:35" ht="15.75" customHeight="1" x14ac:dyDescent="0.4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</row>
    <row r="277" spans="1:35" ht="15.75" customHeight="1" x14ac:dyDescent="0.4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</row>
    <row r="278" spans="1:35" ht="15.75" customHeight="1" x14ac:dyDescent="0.4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</row>
    <row r="279" spans="1:35" ht="15.75" customHeight="1" x14ac:dyDescent="0.4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</row>
    <row r="280" spans="1:35" ht="15.75" customHeight="1" x14ac:dyDescent="0.4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</row>
    <row r="281" spans="1:35" ht="15.75" customHeight="1" x14ac:dyDescent="0.4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</row>
    <row r="282" spans="1:35" ht="15.75" customHeight="1" x14ac:dyDescent="0.4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</row>
    <row r="283" spans="1:35" ht="15.75" customHeight="1" x14ac:dyDescent="0.4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</row>
    <row r="284" spans="1:35" ht="15.75" customHeight="1" x14ac:dyDescent="0.4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</row>
    <row r="285" spans="1:35" ht="15.75" customHeight="1" x14ac:dyDescent="0.4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</row>
    <row r="286" spans="1:35" ht="15.75" customHeight="1" x14ac:dyDescent="0.4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</row>
    <row r="287" spans="1:35" ht="15.75" customHeight="1" x14ac:dyDescent="0.4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</row>
    <row r="288" spans="1:35" ht="15.75" customHeight="1" x14ac:dyDescent="0.4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</row>
    <row r="289" spans="1:35" ht="15.75" customHeight="1" x14ac:dyDescent="0.4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</row>
    <row r="290" spans="1:35" ht="15.75" customHeight="1" x14ac:dyDescent="0.4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</row>
    <row r="291" spans="1:35" ht="15.75" customHeight="1" x14ac:dyDescent="0.4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</row>
    <row r="292" spans="1:35" ht="15.75" customHeight="1" x14ac:dyDescent="0.4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</row>
    <row r="293" spans="1:35" ht="15.75" customHeight="1" x14ac:dyDescent="0.4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</row>
    <row r="294" spans="1:35" ht="15.75" customHeight="1" x14ac:dyDescent="0.4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</row>
    <row r="295" spans="1:35" ht="15.75" customHeight="1" x14ac:dyDescent="0.4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</row>
    <row r="296" spans="1:35" ht="15.75" customHeight="1" x14ac:dyDescent="0.4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</row>
    <row r="297" spans="1:35" ht="15.75" customHeight="1" x14ac:dyDescent="0.4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</row>
    <row r="298" spans="1:35" ht="15.75" customHeight="1" x14ac:dyDescent="0.4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</row>
    <row r="299" spans="1:35" ht="15.75" customHeight="1" x14ac:dyDescent="0.4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</row>
    <row r="300" spans="1:35" ht="15.75" customHeight="1" x14ac:dyDescent="0.4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</row>
    <row r="301" spans="1:35" ht="15.75" customHeight="1" x14ac:dyDescent="0.4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</row>
    <row r="302" spans="1:35" ht="15.75" customHeight="1" x14ac:dyDescent="0.4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</row>
    <row r="303" spans="1:35" ht="15.75" customHeight="1" x14ac:dyDescent="0.4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</row>
    <row r="304" spans="1:35" ht="15.75" customHeight="1" x14ac:dyDescent="0.4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</row>
    <row r="305" spans="1:35" ht="15.75" customHeight="1" x14ac:dyDescent="0.4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</row>
    <row r="306" spans="1:35" ht="15.75" customHeight="1" x14ac:dyDescent="0.4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</row>
    <row r="307" spans="1:35" ht="15.75" customHeight="1" x14ac:dyDescent="0.4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</row>
    <row r="308" spans="1:35" ht="15.75" customHeight="1" x14ac:dyDescent="0.4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</row>
    <row r="309" spans="1:35" ht="15.75" customHeight="1" x14ac:dyDescent="0.4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</row>
    <row r="310" spans="1:35" ht="15.75" customHeight="1" x14ac:dyDescent="0.4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</row>
    <row r="311" spans="1:35" ht="15.75" customHeight="1" x14ac:dyDescent="0.4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</row>
    <row r="312" spans="1:35" ht="15.75" customHeight="1" x14ac:dyDescent="0.4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</row>
    <row r="313" spans="1:35" ht="15.75" customHeight="1" x14ac:dyDescent="0.4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</row>
    <row r="314" spans="1:35" ht="15.75" customHeight="1" x14ac:dyDescent="0.4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</row>
    <row r="315" spans="1:35" ht="15.75" customHeight="1" x14ac:dyDescent="0.4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</row>
    <row r="316" spans="1:35" ht="15.75" customHeight="1" x14ac:dyDescent="0.4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</row>
    <row r="317" spans="1:35" ht="15.75" customHeight="1" x14ac:dyDescent="0.4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</row>
    <row r="318" spans="1:35" ht="15.75" customHeight="1" x14ac:dyDescent="0.4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</row>
    <row r="319" spans="1:35" ht="15.75" customHeight="1" x14ac:dyDescent="0.4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</row>
    <row r="320" spans="1:35" ht="15.75" customHeight="1" x14ac:dyDescent="0.4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</row>
    <row r="321" spans="1:35" ht="15.75" customHeight="1" x14ac:dyDescent="0.4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</row>
    <row r="322" spans="1:35" ht="15.75" customHeight="1" x14ac:dyDescent="0.4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</row>
    <row r="323" spans="1:35" ht="15.75" customHeight="1" x14ac:dyDescent="0.4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</row>
    <row r="324" spans="1:35" ht="15.75" customHeight="1" x14ac:dyDescent="0.4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</row>
    <row r="325" spans="1:35" ht="15.75" customHeight="1" x14ac:dyDescent="0.4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</row>
    <row r="326" spans="1:35" ht="15.75" customHeight="1" x14ac:dyDescent="0.4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</row>
    <row r="327" spans="1:35" ht="15.75" customHeight="1" x14ac:dyDescent="0.4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</row>
    <row r="328" spans="1:35" ht="15.75" customHeight="1" x14ac:dyDescent="0.4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</row>
    <row r="329" spans="1:35" ht="15.75" customHeight="1" x14ac:dyDescent="0.4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</row>
    <row r="330" spans="1:35" ht="15.75" customHeight="1" x14ac:dyDescent="0.4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</row>
    <row r="331" spans="1:35" ht="15.75" customHeight="1" x14ac:dyDescent="0.4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</row>
    <row r="332" spans="1:35" ht="15.75" customHeight="1" x14ac:dyDescent="0.4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</row>
    <row r="333" spans="1:35" ht="15.75" customHeight="1" x14ac:dyDescent="0.4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</row>
    <row r="334" spans="1:35" ht="15.75" customHeight="1" x14ac:dyDescent="0.4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</row>
    <row r="335" spans="1:35" ht="15.75" customHeight="1" x14ac:dyDescent="0.4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</row>
    <row r="336" spans="1:35" ht="15.75" customHeight="1" x14ac:dyDescent="0.4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</row>
    <row r="337" spans="1:35" ht="15.75" customHeight="1" x14ac:dyDescent="0.4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</row>
    <row r="338" spans="1:35" ht="15.75" customHeight="1" x14ac:dyDescent="0.4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</row>
    <row r="339" spans="1:35" ht="15.75" customHeight="1" x14ac:dyDescent="0.4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</row>
    <row r="340" spans="1:35" ht="15.75" customHeight="1" x14ac:dyDescent="0.4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</row>
    <row r="341" spans="1:35" ht="15.75" customHeight="1" x14ac:dyDescent="0.4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</row>
    <row r="342" spans="1:35" ht="15.75" customHeight="1" x14ac:dyDescent="0.4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</row>
    <row r="343" spans="1:35" ht="15.75" customHeight="1" x14ac:dyDescent="0.4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</row>
    <row r="344" spans="1:35" ht="15.75" customHeight="1" x14ac:dyDescent="0.4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</row>
    <row r="345" spans="1:35" ht="15.75" customHeight="1" x14ac:dyDescent="0.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</row>
    <row r="346" spans="1:35" ht="15.75" customHeight="1" x14ac:dyDescent="0.4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</row>
    <row r="347" spans="1:35" ht="15.75" customHeight="1" x14ac:dyDescent="0.4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</row>
    <row r="348" spans="1:35" ht="15.75" customHeight="1" x14ac:dyDescent="0.4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</row>
    <row r="349" spans="1:35" ht="15.75" customHeight="1" x14ac:dyDescent="0.4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</row>
    <row r="350" spans="1:35" ht="15.75" customHeight="1" x14ac:dyDescent="0.4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</row>
    <row r="351" spans="1:35" ht="15.75" customHeight="1" x14ac:dyDescent="0.4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</row>
    <row r="352" spans="1:35" ht="15.75" customHeight="1" x14ac:dyDescent="0.4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</row>
    <row r="353" spans="1:35" ht="15.75" customHeight="1" x14ac:dyDescent="0.4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</row>
    <row r="354" spans="1:35" ht="15.75" customHeight="1" x14ac:dyDescent="0.4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</row>
    <row r="355" spans="1:35" ht="15.75" customHeight="1" x14ac:dyDescent="0.4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</row>
    <row r="356" spans="1:35" ht="15.75" customHeight="1" x14ac:dyDescent="0.4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</row>
    <row r="357" spans="1:35" ht="15.75" customHeight="1" x14ac:dyDescent="0.4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</row>
    <row r="358" spans="1:35" ht="15.75" customHeight="1" x14ac:dyDescent="0.4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</row>
    <row r="359" spans="1:35" ht="15.75" customHeight="1" x14ac:dyDescent="0.4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</row>
    <row r="360" spans="1:35" ht="15.75" customHeight="1" x14ac:dyDescent="0.4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</row>
    <row r="361" spans="1:35" ht="15.75" customHeight="1" x14ac:dyDescent="0.4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</row>
    <row r="362" spans="1:35" ht="15.75" customHeight="1" x14ac:dyDescent="0.4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</row>
    <row r="363" spans="1:35" ht="15.75" customHeight="1" x14ac:dyDescent="0.4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</row>
    <row r="364" spans="1:35" ht="15.75" customHeight="1" x14ac:dyDescent="0.4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</row>
    <row r="365" spans="1:35" ht="15.75" customHeight="1" x14ac:dyDescent="0.4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</row>
    <row r="366" spans="1:35" ht="15.75" customHeight="1" x14ac:dyDescent="0.4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</row>
    <row r="367" spans="1:35" ht="15.75" customHeight="1" x14ac:dyDescent="0.4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</row>
    <row r="368" spans="1:35" ht="15.75" customHeight="1" x14ac:dyDescent="0.4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</row>
    <row r="369" spans="1:35" ht="15.75" customHeight="1" x14ac:dyDescent="0.4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</row>
    <row r="370" spans="1:35" ht="15.75" customHeight="1" x14ac:dyDescent="0.4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</row>
    <row r="371" spans="1:35" ht="15.75" customHeight="1" x14ac:dyDescent="0.4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</row>
    <row r="372" spans="1:35" ht="15.75" customHeight="1" x14ac:dyDescent="0.4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</row>
    <row r="373" spans="1:35" ht="15.75" customHeight="1" x14ac:dyDescent="0.4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</row>
    <row r="374" spans="1:35" ht="15.75" customHeight="1" x14ac:dyDescent="0.4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</row>
    <row r="375" spans="1:35" ht="15.75" customHeight="1" x14ac:dyDescent="0.4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</row>
    <row r="376" spans="1:35" ht="15.75" customHeight="1" x14ac:dyDescent="0.4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</row>
    <row r="377" spans="1:35" ht="15.75" customHeight="1" x14ac:dyDescent="0.4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</row>
    <row r="378" spans="1:35" ht="15.75" customHeight="1" x14ac:dyDescent="0.4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</row>
    <row r="379" spans="1:35" ht="15.75" customHeight="1" x14ac:dyDescent="0.4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</row>
    <row r="380" spans="1:35" ht="15.75" customHeight="1" x14ac:dyDescent="0.4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</row>
    <row r="381" spans="1:35" ht="15.75" customHeight="1" x14ac:dyDescent="0.4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</row>
    <row r="382" spans="1:35" ht="15.75" customHeight="1" x14ac:dyDescent="0.4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</row>
    <row r="383" spans="1:35" ht="15.75" customHeight="1" x14ac:dyDescent="0.4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</row>
    <row r="384" spans="1:35" ht="15.75" customHeight="1" x14ac:dyDescent="0.4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</row>
    <row r="385" spans="1:35" ht="15.75" customHeight="1" x14ac:dyDescent="0.4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</row>
    <row r="386" spans="1:35" ht="15.75" customHeight="1" x14ac:dyDescent="0.4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</row>
    <row r="387" spans="1:35" ht="15.75" customHeight="1" x14ac:dyDescent="0.4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</row>
    <row r="388" spans="1:35" ht="15.75" customHeight="1" x14ac:dyDescent="0.4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</row>
    <row r="389" spans="1:35" ht="15.75" customHeight="1" x14ac:dyDescent="0.4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</row>
    <row r="390" spans="1:35" ht="15.75" customHeight="1" x14ac:dyDescent="0.4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</row>
    <row r="391" spans="1:35" ht="15.75" customHeight="1" x14ac:dyDescent="0.4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</row>
    <row r="392" spans="1:35" ht="15.75" customHeight="1" x14ac:dyDescent="0.4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</row>
    <row r="393" spans="1:35" ht="15.75" customHeight="1" x14ac:dyDescent="0.4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</row>
    <row r="394" spans="1:35" ht="15.75" customHeight="1" x14ac:dyDescent="0.4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</row>
    <row r="395" spans="1:35" ht="15.75" customHeight="1" x14ac:dyDescent="0.4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</row>
    <row r="396" spans="1:35" ht="15.75" customHeight="1" x14ac:dyDescent="0.4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</row>
    <row r="397" spans="1:35" ht="15.75" customHeight="1" x14ac:dyDescent="0.4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</row>
    <row r="398" spans="1:35" ht="15.75" customHeight="1" x14ac:dyDescent="0.4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</row>
    <row r="399" spans="1:35" ht="15.75" customHeight="1" x14ac:dyDescent="0.4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</row>
    <row r="400" spans="1:35" ht="15.75" customHeight="1" x14ac:dyDescent="0.4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</row>
    <row r="401" spans="1:35" ht="15.75" customHeight="1" x14ac:dyDescent="0.4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</row>
    <row r="402" spans="1:35" ht="15.75" customHeight="1" x14ac:dyDescent="0.4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</row>
    <row r="403" spans="1:35" ht="15.75" customHeight="1" x14ac:dyDescent="0.4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</row>
    <row r="404" spans="1:35" ht="15.75" customHeight="1" x14ac:dyDescent="0.4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</row>
    <row r="405" spans="1:35" ht="15.75" customHeight="1" x14ac:dyDescent="0.4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</row>
    <row r="406" spans="1:35" ht="15.75" customHeight="1" x14ac:dyDescent="0.4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</row>
    <row r="407" spans="1:35" ht="15.75" customHeight="1" x14ac:dyDescent="0.4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</row>
    <row r="408" spans="1:35" ht="15.75" customHeight="1" x14ac:dyDescent="0.4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</row>
    <row r="409" spans="1:35" ht="15.75" customHeight="1" x14ac:dyDescent="0.4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</row>
    <row r="410" spans="1:35" ht="15.75" customHeight="1" x14ac:dyDescent="0.4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</row>
    <row r="411" spans="1:35" ht="15.75" customHeight="1" x14ac:dyDescent="0.4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</row>
    <row r="412" spans="1:35" ht="15.75" customHeight="1" x14ac:dyDescent="0.4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</row>
    <row r="413" spans="1:35" ht="15.75" customHeight="1" x14ac:dyDescent="0.4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</row>
    <row r="414" spans="1:35" ht="15.75" customHeight="1" x14ac:dyDescent="0.4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</row>
    <row r="415" spans="1:35" ht="15.75" customHeight="1" x14ac:dyDescent="0.4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</row>
    <row r="416" spans="1:35" ht="15.75" customHeight="1" x14ac:dyDescent="0.4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</row>
    <row r="417" spans="1:35" ht="15.75" customHeight="1" x14ac:dyDescent="0.4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</row>
    <row r="418" spans="1:35" ht="15.75" customHeight="1" x14ac:dyDescent="0.4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</row>
    <row r="419" spans="1:35" ht="15.75" customHeight="1" x14ac:dyDescent="0.4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</row>
    <row r="420" spans="1:35" ht="15.75" customHeight="1" x14ac:dyDescent="0.4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</row>
    <row r="421" spans="1:35" ht="15.75" customHeight="1" x14ac:dyDescent="0.4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</row>
    <row r="422" spans="1:35" ht="15.75" customHeight="1" x14ac:dyDescent="0.4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</row>
    <row r="423" spans="1:35" ht="15.75" customHeight="1" x14ac:dyDescent="0.4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</row>
    <row r="424" spans="1:35" ht="15.75" customHeight="1" x14ac:dyDescent="0.4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</row>
    <row r="425" spans="1:35" ht="15.75" customHeight="1" x14ac:dyDescent="0.4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</row>
    <row r="426" spans="1:35" ht="15.75" customHeight="1" x14ac:dyDescent="0.4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</row>
    <row r="427" spans="1:35" ht="15.75" customHeight="1" x14ac:dyDescent="0.4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</row>
    <row r="428" spans="1:35" ht="15.75" customHeight="1" x14ac:dyDescent="0.4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</row>
    <row r="429" spans="1:35" ht="15.75" customHeight="1" x14ac:dyDescent="0.4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</row>
    <row r="430" spans="1:35" ht="15.75" customHeight="1" x14ac:dyDescent="0.4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</row>
    <row r="431" spans="1:35" ht="15.75" customHeight="1" x14ac:dyDescent="0.4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</row>
    <row r="432" spans="1:35" ht="15.75" customHeight="1" x14ac:dyDescent="0.4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</row>
    <row r="433" spans="1:35" ht="15.75" customHeight="1" x14ac:dyDescent="0.4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</row>
    <row r="434" spans="1:35" ht="15.75" customHeight="1" x14ac:dyDescent="0.4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</row>
    <row r="435" spans="1:35" ht="15.75" customHeight="1" x14ac:dyDescent="0.4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</row>
    <row r="436" spans="1:35" ht="15.75" customHeight="1" x14ac:dyDescent="0.4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</row>
    <row r="437" spans="1:35" ht="15.75" customHeight="1" x14ac:dyDescent="0.4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</row>
    <row r="438" spans="1:35" ht="15.75" customHeight="1" x14ac:dyDescent="0.4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</row>
    <row r="439" spans="1:35" ht="15.75" customHeight="1" x14ac:dyDescent="0.4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</row>
    <row r="440" spans="1:35" ht="15.75" customHeight="1" x14ac:dyDescent="0.4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</row>
    <row r="441" spans="1:35" ht="15.75" customHeight="1" x14ac:dyDescent="0.4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</row>
    <row r="442" spans="1:35" ht="15.75" customHeight="1" x14ac:dyDescent="0.4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</row>
    <row r="443" spans="1:35" ht="15.75" customHeight="1" x14ac:dyDescent="0.4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</row>
    <row r="444" spans="1:35" ht="15.75" customHeight="1" x14ac:dyDescent="0.4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</row>
    <row r="445" spans="1:35" ht="15.75" customHeight="1" x14ac:dyDescent="0.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</row>
    <row r="446" spans="1:35" ht="15.75" customHeight="1" x14ac:dyDescent="0.4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</row>
    <row r="447" spans="1:35" ht="15.75" customHeight="1" x14ac:dyDescent="0.4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</row>
    <row r="448" spans="1:35" ht="15.75" customHeight="1" x14ac:dyDescent="0.4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</row>
    <row r="449" spans="1:35" ht="15.75" customHeight="1" x14ac:dyDescent="0.4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</row>
    <row r="450" spans="1:35" ht="15.75" customHeight="1" x14ac:dyDescent="0.4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</row>
    <row r="451" spans="1:35" ht="15.75" customHeight="1" x14ac:dyDescent="0.4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</row>
    <row r="452" spans="1:35" ht="15.75" customHeight="1" x14ac:dyDescent="0.4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</row>
    <row r="453" spans="1:35" ht="15.75" customHeight="1" x14ac:dyDescent="0.4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</row>
    <row r="454" spans="1:35" ht="15.75" customHeight="1" x14ac:dyDescent="0.4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</row>
    <row r="455" spans="1:35" ht="15.75" customHeight="1" x14ac:dyDescent="0.4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</row>
    <row r="456" spans="1:35" ht="15.75" customHeight="1" x14ac:dyDescent="0.4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</row>
    <row r="457" spans="1:35" ht="15.75" customHeight="1" x14ac:dyDescent="0.4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</row>
    <row r="458" spans="1:35" ht="15.75" customHeight="1" x14ac:dyDescent="0.4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</row>
    <row r="459" spans="1:35" ht="15.75" customHeight="1" x14ac:dyDescent="0.4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</row>
    <row r="460" spans="1:35" ht="15.75" customHeight="1" x14ac:dyDescent="0.4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</row>
    <row r="461" spans="1:35" ht="15.75" customHeight="1" x14ac:dyDescent="0.4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</row>
    <row r="462" spans="1:35" ht="15.75" customHeight="1" x14ac:dyDescent="0.4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</row>
    <row r="463" spans="1:35" ht="15.75" customHeight="1" x14ac:dyDescent="0.4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</row>
    <row r="464" spans="1:35" ht="15.75" customHeight="1" x14ac:dyDescent="0.4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</row>
    <row r="465" spans="1:35" ht="15.75" customHeight="1" x14ac:dyDescent="0.4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</row>
    <row r="466" spans="1:35" ht="15.75" customHeight="1" x14ac:dyDescent="0.4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</row>
    <row r="467" spans="1:35" ht="15.75" customHeight="1" x14ac:dyDescent="0.4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</row>
    <row r="468" spans="1:35" ht="15.75" customHeight="1" x14ac:dyDescent="0.4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</row>
    <row r="469" spans="1:35" ht="15.75" customHeight="1" x14ac:dyDescent="0.4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</row>
    <row r="470" spans="1:35" ht="15.75" customHeight="1" x14ac:dyDescent="0.4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</row>
    <row r="471" spans="1:35" ht="15.75" customHeight="1" x14ac:dyDescent="0.4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</row>
    <row r="472" spans="1:35" ht="15.75" customHeight="1" x14ac:dyDescent="0.4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</row>
    <row r="473" spans="1:35" ht="15.75" customHeight="1" x14ac:dyDescent="0.4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</row>
    <row r="474" spans="1:35" ht="15.75" customHeight="1" x14ac:dyDescent="0.4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</row>
    <row r="475" spans="1:35" ht="15.75" customHeight="1" x14ac:dyDescent="0.4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</row>
    <row r="476" spans="1:35" ht="15.75" customHeight="1" x14ac:dyDescent="0.4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</row>
    <row r="477" spans="1:35" ht="15.75" customHeight="1" x14ac:dyDescent="0.4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</row>
    <row r="478" spans="1:35" ht="15.75" customHeight="1" x14ac:dyDescent="0.4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</row>
    <row r="479" spans="1:35" ht="15.75" customHeight="1" x14ac:dyDescent="0.4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</row>
    <row r="480" spans="1:35" ht="15.75" customHeight="1" x14ac:dyDescent="0.4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</row>
    <row r="481" spans="1:35" ht="15.75" customHeight="1" x14ac:dyDescent="0.4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</row>
    <row r="482" spans="1:35" ht="15.75" customHeight="1" x14ac:dyDescent="0.4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</row>
    <row r="483" spans="1:35" ht="15.75" customHeight="1" x14ac:dyDescent="0.4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</row>
    <row r="484" spans="1:35" ht="15.75" customHeight="1" x14ac:dyDescent="0.4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</row>
    <row r="485" spans="1:35" ht="15.75" customHeight="1" x14ac:dyDescent="0.4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</row>
    <row r="486" spans="1:35" ht="15.75" customHeight="1" x14ac:dyDescent="0.4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</row>
    <row r="487" spans="1:35" ht="15.75" customHeight="1" x14ac:dyDescent="0.4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</row>
    <row r="488" spans="1:35" ht="15.75" customHeight="1" x14ac:dyDescent="0.4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</row>
    <row r="489" spans="1:35" ht="15.75" customHeight="1" x14ac:dyDescent="0.4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</row>
    <row r="490" spans="1:35" ht="15.75" customHeight="1" x14ac:dyDescent="0.4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</row>
    <row r="491" spans="1:35" ht="15.75" customHeight="1" x14ac:dyDescent="0.4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</row>
    <row r="492" spans="1:35" ht="15.75" customHeight="1" x14ac:dyDescent="0.4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</row>
    <row r="493" spans="1:35" ht="15.75" customHeight="1" x14ac:dyDescent="0.4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</row>
    <row r="494" spans="1:35" ht="15.75" customHeight="1" x14ac:dyDescent="0.4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</row>
    <row r="495" spans="1:35" ht="15.75" customHeight="1" x14ac:dyDescent="0.4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</row>
    <row r="496" spans="1:35" ht="15.75" customHeight="1" x14ac:dyDescent="0.4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</row>
    <row r="497" spans="1:35" ht="15.75" customHeight="1" x14ac:dyDescent="0.4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</row>
    <row r="498" spans="1:35" ht="15.75" customHeight="1" x14ac:dyDescent="0.4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</row>
    <row r="499" spans="1:35" ht="15.75" customHeight="1" x14ac:dyDescent="0.4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</row>
    <row r="500" spans="1:35" ht="15.75" customHeight="1" x14ac:dyDescent="0.4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</row>
    <row r="501" spans="1:35" ht="15.75" customHeight="1" x14ac:dyDescent="0.4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</row>
    <row r="502" spans="1:35" ht="15.75" customHeight="1" x14ac:dyDescent="0.4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</row>
    <row r="503" spans="1:35" ht="15.75" customHeight="1" x14ac:dyDescent="0.4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</row>
    <row r="504" spans="1:35" ht="15.75" customHeight="1" x14ac:dyDescent="0.4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</row>
    <row r="505" spans="1:35" ht="15.75" customHeight="1" x14ac:dyDescent="0.4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</row>
    <row r="506" spans="1:35" ht="15.75" customHeight="1" x14ac:dyDescent="0.4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</row>
    <row r="507" spans="1:35" ht="15.75" customHeight="1" x14ac:dyDescent="0.4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</row>
    <row r="508" spans="1:35" ht="15.75" customHeight="1" x14ac:dyDescent="0.4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</row>
    <row r="509" spans="1:35" ht="15.75" customHeight="1" x14ac:dyDescent="0.4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</row>
    <row r="510" spans="1:35" ht="15.75" customHeight="1" x14ac:dyDescent="0.4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</row>
    <row r="511" spans="1:35" ht="15.75" customHeight="1" x14ac:dyDescent="0.4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</row>
    <row r="512" spans="1:35" ht="15.75" customHeight="1" x14ac:dyDescent="0.4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</row>
    <row r="513" spans="1:35" ht="15.75" customHeight="1" x14ac:dyDescent="0.4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</row>
    <row r="514" spans="1:35" ht="15.75" customHeight="1" x14ac:dyDescent="0.4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</row>
    <row r="515" spans="1:35" ht="15.75" customHeight="1" x14ac:dyDescent="0.4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</row>
    <row r="516" spans="1:35" ht="15.75" customHeight="1" x14ac:dyDescent="0.4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</row>
    <row r="517" spans="1:35" ht="15.75" customHeight="1" x14ac:dyDescent="0.4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</row>
    <row r="518" spans="1:35" ht="15.75" customHeight="1" x14ac:dyDescent="0.4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</row>
    <row r="519" spans="1:35" ht="15.75" customHeight="1" x14ac:dyDescent="0.4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</row>
    <row r="520" spans="1:35" ht="15.75" customHeight="1" x14ac:dyDescent="0.4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</row>
    <row r="521" spans="1:35" ht="15.75" customHeight="1" x14ac:dyDescent="0.4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</row>
    <row r="522" spans="1:35" ht="15.75" customHeight="1" x14ac:dyDescent="0.4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</row>
    <row r="523" spans="1:35" ht="15.75" customHeight="1" x14ac:dyDescent="0.4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</row>
    <row r="524" spans="1:35" ht="15.75" customHeight="1" x14ac:dyDescent="0.4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</row>
    <row r="525" spans="1:35" ht="15.75" customHeight="1" x14ac:dyDescent="0.4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</row>
    <row r="526" spans="1:35" ht="15.75" customHeight="1" x14ac:dyDescent="0.4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</row>
    <row r="527" spans="1:35" ht="15.75" customHeight="1" x14ac:dyDescent="0.4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</row>
    <row r="528" spans="1:35" ht="15.75" customHeight="1" x14ac:dyDescent="0.4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</row>
    <row r="529" spans="1:35" ht="15.75" customHeight="1" x14ac:dyDescent="0.4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</row>
    <row r="530" spans="1:35" ht="15.75" customHeight="1" x14ac:dyDescent="0.4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</row>
    <row r="531" spans="1:35" ht="15.75" customHeight="1" x14ac:dyDescent="0.4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</row>
    <row r="532" spans="1:35" ht="15.75" customHeight="1" x14ac:dyDescent="0.4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</row>
    <row r="533" spans="1:35" ht="15.75" customHeight="1" x14ac:dyDescent="0.4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</row>
    <row r="534" spans="1:35" ht="15.75" customHeight="1" x14ac:dyDescent="0.4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</row>
    <row r="535" spans="1:35" ht="15.75" customHeight="1" x14ac:dyDescent="0.4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</row>
    <row r="536" spans="1:35" ht="15.75" customHeight="1" x14ac:dyDescent="0.4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</row>
    <row r="537" spans="1:35" ht="15.75" customHeight="1" x14ac:dyDescent="0.4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</row>
    <row r="538" spans="1:35" ht="15.75" customHeight="1" x14ac:dyDescent="0.4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</row>
    <row r="539" spans="1:35" ht="15.75" customHeight="1" x14ac:dyDescent="0.4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</row>
    <row r="540" spans="1:35" ht="15.75" customHeight="1" x14ac:dyDescent="0.4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</row>
    <row r="541" spans="1:35" ht="15.75" customHeight="1" x14ac:dyDescent="0.4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</row>
    <row r="542" spans="1:35" ht="15.75" customHeight="1" x14ac:dyDescent="0.4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</row>
    <row r="543" spans="1:35" ht="15.75" customHeight="1" x14ac:dyDescent="0.4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</row>
    <row r="544" spans="1:35" ht="15.75" customHeight="1" x14ac:dyDescent="0.4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</row>
    <row r="545" spans="1:35" ht="15.75" customHeight="1" x14ac:dyDescent="0.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</row>
    <row r="546" spans="1:35" ht="15.75" customHeight="1" x14ac:dyDescent="0.4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</row>
    <row r="547" spans="1:35" ht="15.75" customHeight="1" x14ac:dyDescent="0.4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</row>
    <row r="548" spans="1:35" ht="15.75" customHeight="1" x14ac:dyDescent="0.4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</row>
    <row r="549" spans="1:35" ht="15.75" customHeight="1" x14ac:dyDescent="0.4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</row>
    <row r="550" spans="1:35" ht="15.75" customHeight="1" x14ac:dyDescent="0.4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</row>
    <row r="551" spans="1:35" ht="15.75" customHeight="1" x14ac:dyDescent="0.4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</row>
    <row r="552" spans="1:35" ht="15.75" customHeight="1" x14ac:dyDescent="0.4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</row>
    <row r="553" spans="1:35" ht="15.75" customHeight="1" x14ac:dyDescent="0.4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</row>
    <row r="554" spans="1:35" ht="15.75" customHeight="1" x14ac:dyDescent="0.4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</row>
    <row r="555" spans="1:35" ht="15.75" customHeight="1" x14ac:dyDescent="0.4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</row>
    <row r="556" spans="1:35" ht="15.75" customHeight="1" x14ac:dyDescent="0.4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</row>
    <row r="557" spans="1:35" ht="15.75" customHeight="1" x14ac:dyDescent="0.4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</row>
    <row r="558" spans="1:35" ht="15.75" customHeight="1" x14ac:dyDescent="0.4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</row>
    <row r="559" spans="1:35" ht="15.75" customHeight="1" x14ac:dyDescent="0.4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</row>
    <row r="560" spans="1:35" ht="15.75" customHeight="1" x14ac:dyDescent="0.4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</row>
    <row r="561" spans="1:35" ht="15.75" customHeight="1" x14ac:dyDescent="0.4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</row>
    <row r="562" spans="1:35" ht="15.75" customHeight="1" x14ac:dyDescent="0.4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</row>
    <row r="563" spans="1:35" ht="15.75" customHeight="1" x14ac:dyDescent="0.4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</row>
    <row r="564" spans="1:35" ht="15.75" customHeight="1" x14ac:dyDescent="0.4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</row>
    <row r="565" spans="1:35" ht="15.75" customHeight="1" x14ac:dyDescent="0.4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</row>
    <row r="566" spans="1:35" ht="15.75" customHeight="1" x14ac:dyDescent="0.4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</row>
    <row r="567" spans="1:35" ht="15.75" customHeight="1" x14ac:dyDescent="0.4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</row>
    <row r="568" spans="1:35" ht="15.75" customHeight="1" x14ac:dyDescent="0.4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</row>
    <row r="569" spans="1:35" ht="15.75" customHeight="1" x14ac:dyDescent="0.4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</row>
    <row r="570" spans="1:35" ht="15.75" customHeight="1" x14ac:dyDescent="0.4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</row>
    <row r="571" spans="1:35" ht="15.75" customHeight="1" x14ac:dyDescent="0.4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</row>
    <row r="572" spans="1:35" ht="15.75" customHeight="1" x14ac:dyDescent="0.4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</row>
    <row r="573" spans="1:35" ht="15.75" customHeight="1" x14ac:dyDescent="0.4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</row>
    <row r="574" spans="1:35" ht="15.75" customHeight="1" x14ac:dyDescent="0.4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</row>
    <row r="575" spans="1:35" ht="15.75" customHeight="1" x14ac:dyDescent="0.4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</row>
    <row r="576" spans="1:35" ht="15.75" customHeight="1" x14ac:dyDescent="0.4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</row>
    <row r="577" spans="1:35" ht="15.75" customHeight="1" x14ac:dyDescent="0.4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</row>
    <row r="578" spans="1:35" ht="15.75" customHeight="1" x14ac:dyDescent="0.4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</row>
    <row r="579" spans="1:35" ht="15.75" customHeight="1" x14ac:dyDescent="0.4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</row>
    <row r="580" spans="1:35" ht="15.75" customHeight="1" x14ac:dyDescent="0.4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</row>
    <row r="581" spans="1:35" ht="15.75" customHeight="1" x14ac:dyDescent="0.4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</row>
    <row r="582" spans="1:35" ht="15.75" customHeight="1" x14ac:dyDescent="0.4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</row>
    <row r="583" spans="1:35" ht="15.75" customHeight="1" x14ac:dyDescent="0.4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</row>
    <row r="584" spans="1:35" ht="15.75" customHeight="1" x14ac:dyDescent="0.4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</row>
    <row r="585" spans="1:35" ht="15.75" customHeight="1" x14ac:dyDescent="0.4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</row>
    <row r="586" spans="1:35" ht="15.75" customHeight="1" x14ac:dyDescent="0.4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</row>
    <row r="587" spans="1:35" ht="15.75" customHeight="1" x14ac:dyDescent="0.4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</row>
    <row r="588" spans="1:35" ht="15.75" customHeight="1" x14ac:dyDescent="0.4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</row>
    <row r="589" spans="1:35" ht="15.75" customHeight="1" x14ac:dyDescent="0.4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</row>
    <row r="590" spans="1:35" ht="15.75" customHeight="1" x14ac:dyDescent="0.4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</row>
    <row r="591" spans="1:35" ht="15.75" customHeight="1" x14ac:dyDescent="0.4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</row>
    <row r="592" spans="1:35" ht="15.75" customHeight="1" x14ac:dyDescent="0.4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</row>
    <row r="593" spans="1:35" ht="15.75" customHeight="1" x14ac:dyDescent="0.4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</row>
    <row r="594" spans="1:35" ht="15.75" customHeight="1" x14ac:dyDescent="0.4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</row>
    <row r="595" spans="1:35" ht="15.75" customHeight="1" x14ac:dyDescent="0.4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</row>
    <row r="596" spans="1:35" ht="15.75" customHeight="1" x14ac:dyDescent="0.4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</row>
    <row r="597" spans="1:35" ht="15.75" customHeight="1" x14ac:dyDescent="0.4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</row>
    <row r="598" spans="1:35" ht="15.75" customHeight="1" x14ac:dyDescent="0.4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</row>
    <row r="599" spans="1:35" ht="15.75" customHeight="1" x14ac:dyDescent="0.4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</row>
    <row r="600" spans="1:35" ht="15.75" customHeight="1" x14ac:dyDescent="0.4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</row>
    <row r="601" spans="1:35" ht="15.75" customHeight="1" x14ac:dyDescent="0.4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</row>
    <row r="602" spans="1:35" ht="15.75" customHeight="1" x14ac:dyDescent="0.4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</row>
    <row r="603" spans="1:35" ht="15.75" customHeight="1" x14ac:dyDescent="0.4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</row>
    <row r="604" spans="1:35" ht="15.75" customHeight="1" x14ac:dyDescent="0.4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</row>
    <row r="605" spans="1:35" ht="15.75" customHeight="1" x14ac:dyDescent="0.4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</row>
    <row r="606" spans="1:35" ht="15.75" customHeight="1" x14ac:dyDescent="0.4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</row>
    <row r="607" spans="1:35" ht="15.75" customHeight="1" x14ac:dyDescent="0.4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</row>
    <row r="608" spans="1:35" ht="15.75" customHeight="1" x14ac:dyDescent="0.4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</row>
    <row r="609" spans="1:35" ht="15.75" customHeight="1" x14ac:dyDescent="0.4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</row>
    <row r="610" spans="1:35" ht="15.75" customHeight="1" x14ac:dyDescent="0.4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</row>
    <row r="611" spans="1:35" ht="15.75" customHeight="1" x14ac:dyDescent="0.4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</row>
    <row r="612" spans="1:35" ht="15.75" customHeight="1" x14ac:dyDescent="0.4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</row>
    <row r="613" spans="1:35" ht="15.75" customHeight="1" x14ac:dyDescent="0.4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</row>
    <row r="614" spans="1:35" ht="15.75" customHeight="1" x14ac:dyDescent="0.4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</row>
    <row r="615" spans="1:35" ht="15.75" customHeight="1" x14ac:dyDescent="0.4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</row>
    <row r="616" spans="1:35" ht="15.75" customHeight="1" x14ac:dyDescent="0.4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</row>
    <row r="617" spans="1:35" ht="15.75" customHeight="1" x14ac:dyDescent="0.4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</row>
    <row r="618" spans="1:35" ht="15.75" customHeight="1" x14ac:dyDescent="0.4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</row>
    <row r="619" spans="1:35" ht="15.75" customHeight="1" x14ac:dyDescent="0.4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</row>
    <row r="620" spans="1:35" ht="15.75" customHeight="1" x14ac:dyDescent="0.4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</row>
    <row r="621" spans="1:35" ht="15.75" customHeight="1" x14ac:dyDescent="0.4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</row>
    <row r="622" spans="1:35" ht="15.75" customHeight="1" x14ac:dyDescent="0.4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</row>
    <row r="623" spans="1:35" ht="15.75" customHeight="1" x14ac:dyDescent="0.4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</row>
    <row r="624" spans="1:35" ht="15.75" customHeight="1" x14ac:dyDescent="0.4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</row>
    <row r="625" spans="1:35" ht="15.75" customHeight="1" x14ac:dyDescent="0.4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</row>
    <row r="626" spans="1:35" ht="15.75" customHeight="1" x14ac:dyDescent="0.4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</row>
    <row r="627" spans="1:35" ht="15.75" customHeight="1" x14ac:dyDescent="0.4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</row>
    <row r="628" spans="1:35" ht="15.75" customHeight="1" x14ac:dyDescent="0.4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</row>
    <row r="629" spans="1:35" ht="15.75" customHeight="1" x14ac:dyDescent="0.4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</row>
    <row r="630" spans="1:35" ht="15.75" customHeight="1" x14ac:dyDescent="0.4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</row>
    <row r="631" spans="1:35" ht="15.75" customHeight="1" x14ac:dyDescent="0.4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</row>
    <row r="632" spans="1:35" ht="15.75" customHeight="1" x14ac:dyDescent="0.4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</row>
    <row r="633" spans="1:35" ht="15.75" customHeight="1" x14ac:dyDescent="0.4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</row>
    <row r="634" spans="1:35" ht="15.75" customHeight="1" x14ac:dyDescent="0.4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</row>
    <row r="635" spans="1:35" ht="15.75" customHeight="1" x14ac:dyDescent="0.4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</row>
    <row r="636" spans="1:35" ht="15.75" customHeight="1" x14ac:dyDescent="0.4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</row>
    <row r="637" spans="1:35" ht="15.75" customHeight="1" x14ac:dyDescent="0.4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</row>
    <row r="638" spans="1:35" ht="15.75" customHeight="1" x14ac:dyDescent="0.4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</row>
    <row r="639" spans="1:35" ht="15.75" customHeight="1" x14ac:dyDescent="0.4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</row>
    <row r="640" spans="1:35" ht="15.75" customHeight="1" x14ac:dyDescent="0.4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</row>
    <row r="641" spans="1:35" ht="15.75" customHeight="1" x14ac:dyDescent="0.4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</row>
    <row r="642" spans="1:35" ht="15.75" customHeight="1" x14ac:dyDescent="0.4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</row>
    <row r="643" spans="1:35" ht="15.75" customHeight="1" x14ac:dyDescent="0.4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</row>
    <row r="644" spans="1:35" ht="15.75" customHeight="1" x14ac:dyDescent="0.4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</row>
    <row r="645" spans="1:35" ht="15.75" customHeight="1" x14ac:dyDescent="0.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</row>
    <row r="646" spans="1:35" ht="15.75" customHeight="1" x14ac:dyDescent="0.4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</row>
    <row r="647" spans="1:35" ht="15.75" customHeight="1" x14ac:dyDescent="0.4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</row>
    <row r="648" spans="1:35" ht="15.75" customHeight="1" x14ac:dyDescent="0.4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</row>
    <row r="649" spans="1:35" ht="15.75" customHeight="1" x14ac:dyDescent="0.4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</row>
    <row r="650" spans="1:35" ht="15.75" customHeight="1" x14ac:dyDescent="0.4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</row>
    <row r="651" spans="1:35" ht="15.75" customHeight="1" x14ac:dyDescent="0.4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</row>
    <row r="652" spans="1:35" ht="15.75" customHeight="1" x14ac:dyDescent="0.4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</row>
    <row r="653" spans="1:35" ht="15.75" customHeight="1" x14ac:dyDescent="0.4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</row>
    <row r="654" spans="1:35" ht="15.75" customHeight="1" x14ac:dyDescent="0.4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</row>
    <row r="655" spans="1:35" ht="15.75" customHeight="1" x14ac:dyDescent="0.4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</row>
    <row r="656" spans="1:35" ht="15.75" customHeight="1" x14ac:dyDescent="0.4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</row>
    <row r="657" spans="1:35" ht="15.75" customHeight="1" x14ac:dyDescent="0.4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</row>
    <row r="658" spans="1:35" ht="15.75" customHeight="1" x14ac:dyDescent="0.4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</row>
    <row r="659" spans="1:35" ht="15.75" customHeight="1" x14ac:dyDescent="0.4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</row>
    <row r="660" spans="1:35" ht="15.75" customHeight="1" x14ac:dyDescent="0.4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</row>
    <row r="661" spans="1:35" ht="15.75" customHeight="1" x14ac:dyDescent="0.4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</row>
    <row r="662" spans="1:35" ht="15.75" customHeight="1" x14ac:dyDescent="0.4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</row>
    <row r="663" spans="1:35" ht="15.75" customHeight="1" x14ac:dyDescent="0.4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</row>
    <row r="664" spans="1:35" ht="15.75" customHeight="1" x14ac:dyDescent="0.4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</row>
    <row r="665" spans="1:35" ht="15.75" customHeight="1" x14ac:dyDescent="0.4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</row>
    <row r="666" spans="1:35" ht="15.75" customHeight="1" x14ac:dyDescent="0.4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</row>
    <row r="667" spans="1:35" ht="15.75" customHeight="1" x14ac:dyDescent="0.4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</row>
    <row r="668" spans="1:35" ht="15.75" customHeight="1" x14ac:dyDescent="0.4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</row>
    <row r="669" spans="1:35" ht="15.75" customHeight="1" x14ac:dyDescent="0.4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</row>
    <row r="670" spans="1:35" ht="15.75" customHeight="1" x14ac:dyDescent="0.4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</row>
    <row r="671" spans="1:35" ht="15.75" customHeight="1" x14ac:dyDescent="0.4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</row>
    <row r="672" spans="1:35" ht="15.75" customHeight="1" x14ac:dyDescent="0.4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</row>
    <row r="673" spans="1:35" ht="15.75" customHeight="1" x14ac:dyDescent="0.4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</row>
    <row r="674" spans="1:35" ht="15.75" customHeight="1" x14ac:dyDescent="0.4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</row>
    <row r="675" spans="1:35" ht="15.75" customHeight="1" x14ac:dyDescent="0.4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</row>
    <row r="676" spans="1:35" ht="15.75" customHeight="1" x14ac:dyDescent="0.4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</row>
    <row r="677" spans="1:35" ht="15.75" customHeight="1" x14ac:dyDescent="0.4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</row>
    <row r="678" spans="1:35" ht="15.75" customHeight="1" x14ac:dyDescent="0.4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</row>
    <row r="679" spans="1:35" ht="15.75" customHeight="1" x14ac:dyDescent="0.4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</row>
    <row r="680" spans="1:35" ht="15.75" customHeight="1" x14ac:dyDescent="0.4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</row>
    <row r="681" spans="1:35" ht="15.75" customHeight="1" x14ac:dyDescent="0.4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</row>
    <row r="682" spans="1:35" ht="15.75" customHeight="1" x14ac:dyDescent="0.4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</row>
    <row r="683" spans="1:35" ht="15.75" customHeight="1" x14ac:dyDescent="0.4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</row>
    <row r="684" spans="1:35" ht="15.75" customHeight="1" x14ac:dyDescent="0.4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</row>
    <row r="685" spans="1:35" ht="15.75" customHeight="1" x14ac:dyDescent="0.4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</row>
    <row r="686" spans="1:35" ht="15.75" customHeight="1" x14ac:dyDescent="0.4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</row>
    <row r="687" spans="1:35" ht="15.75" customHeight="1" x14ac:dyDescent="0.4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</row>
    <row r="688" spans="1:35" ht="15.75" customHeight="1" x14ac:dyDescent="0.4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</row>
    <row r="689" spans="1:35" ht="15.75" customHeight="1" x14ac:dyDescent="0.4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</row>
    <row r="690" spans="1:35" ht="15.75" customHeight="1" x14ac:dyDescent="0.4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</row>
    <row r="691" spans="1:35" ht="15.75" customHeight="1" x14ac:dyDescent="0.4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</row>
    <row r="692" spans="1:35" ht="15.75" customHeight="1" x14ac:dyDescent="0.4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</row>
    <row r="693" spans="1:35" ht="15.75" customHeight="1" x14ac:dyDescent="0.4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</row>
    <row r="694" spans="1:35" ht="15.75" customHeight="1" x14ac:dyDescent="0.4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</row>
    <row r="695" spans="1:35" ht="15.75" customHeight="1" x14ac:dyDescent="0.4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</row>
    <row r="696" spans="1:35" ht="15.75" customHeight="1" x14ac:dyDescent="0.4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</row>
    <row r="697" spans="1:35" ht="15.75" customHeight="1" x14ac:dyDescent="0.4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</row>
    <row r="698" spans="1:35" ht="15.75" customHeight="1" x14ac:dyDescent="0.4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</row>
    <row r="699" spans="1:35" ht="15.75" customHeight="1" x14ac:dyDescent="0.4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</row>
    <row r="700" spans="1:35" ht="15.75" customHeight="1" x14ac:dyDescent="0.4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</row>
    <row r="701" spans="1:35" ht="15.75" customHeight="1" x14ac:dyDescent="0.4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</row>
    <row r="702" spans="1:35" ht="15.75" customHeight="1" x14ac:dyDescent="0.4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</row>
    <row r="703" spans="1:35" ht="15.75" customHeight="1" x14ac:dyDescent="0.4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</row>
    <row r="704" spans="1:35" ht="15.75" customHeight="1" x14ac:dyDescent="0.4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</row>
    <row r="705" spans="1:35" ht="15.75" customHeight="1" x14ac:dyDescent="0.4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</row>
    <row r="706" spans="1:35" ht="15.75" customHeight="1" x14ac:dyDescent="0.4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</row>
    <row r="707" spans="1:35" ht="15.75" customHeight="1" x14ac:dyDescent="0.4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</row>
    <row r="708" spans="1:35" ht="15.75" customHeight="1" x14ac:dyDescent="0.4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</row>
    <row r="709" spans="1:35" ht="15.75" customHeight="1" x14ac:dyDescent="0.4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</row>
    <row r="710" spans="1:35" ht="15.75" customHeight="1" x14ac:dyDescent="0.4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</row>
    <row r="711" spans="1:35" ht="15.75" customHeight="1" x14ac:dyDescent="0.4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</row>
    <row r="712" spans="1:35" ht="15.75" customHeight="1" x14ac:dyDescent="0.4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</row>
    <row r="713" spans="1:35" ht="15.75" customHeight="1" x14ac:dyDescent="0.4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</row>
    <row r="714" spans="1:35" ht="15.75" customHeight="1" x14ac:dyDescent="0.4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</row>
    <row r="715" spans="1:35" ht="15.75" customHeight="1" x14ac:dyDescent="0.4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</row>
    <row r="716" spans="1:35" ht="15.75" customHeight="1" x14ac:dyDescent="0.4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</row>
    <row r="717" spans="1:35" ht="15.75" customHeight="1" x14ac:dyDescent="0.4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</row>
    <row r="718" spans="1:35" ht="15.75" customHeight="1" x14ac:dyDescent="0.4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</row>
    <row r="719" spans="1:35" ht="15.75" customHeight="1" x14ac:dyDescent="0.4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</row>
    <row r="720" spans="1:35" ht="15.75" customHeight="1" x14ac:dyDescent="0.4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</row>
    <row r="721" spans="1:35" ht="15.75" customHeight="1" x14ac:dyDescent="0.4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</row>
    <row r="722" spans="1:35" ht="15.75" customHeight="1" x14ac:dyDescent="0.4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</row>
    <row r="723" spans="1:35" ht="15.75" customHeight="1" x14ac:dyDescent="0.4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</row>
    <row r="724" spans="1:35" ht="15.75" customHeight="1" x14ac:dyDescent="0.4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</row>
    <row r="725" spans="1:35" ht="15.75" customHeight="1" x14ac:dyDescent="0.4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</row>
    <row r="726" spans="1:35" ht="15.75" customHeight="1" x14ac:dyDescent="0.4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</row>
    <row r="727" spans="1:35" ht="15.75" customHeight="1" x14ac:dyDescent="0.4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</row>
    <row r="728" spans="1:35" ht="15.75" customHeight="1" x14ac:dyDescent="0.4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</row>
    <row r="729" spans="1:35" ht="15.75" customHeight="1" x14ac:dyDescent="0.4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</row>
    <row r="730" spans="1:35" ht="15.75" customHeight="1" x14ac:dyDescent="0.4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</row>
    <row r="731" spans="1:35" ht="15.75" customHeight="1" x14ac:dyDescent="0.4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</row>
    <row r="732" spans="1:35" ht="15.75" customHeight="1" x14ac:dyDescent="0.4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</row>
    <row r="733" spans="1:35" ht="15.75" customHeight="1" x14ac:dyDescent="0.4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</row>
    <row r="734" spans="1:35" ht="15.75" customHeight="1" x14ac:dyDescent="0.4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</row>
    <row r="735" spans="1:35" ht="15.75" customHeight="1" x14ac:dyDescent="0.4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</row>
    <row r="736" spans="1:35" ht="15.75" customHeight="1" x14ac:dyDescent="0.4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</row>
    <row r="737" spans="1:35" ht="15.75" customHeight="1" x14ac:dyDescent="0.4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</row>
    <row r="738" spans="1:35" ht="15.75" customHeight="1" x14ac:dyDescent="0.4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</row>
    <row r="739" spans="1:35" ht="15.75" customHeight="1" x14ac:dyDescent="0.4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</row>
    <row r="740" spans="1:35" ht="15.75" customHeight="1" x14ac:dyDescent="0.4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</row>
    <row r="741" spans="1:35" ht="15.75" customHeight="1" x14ac:dyDescent="0.4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</row>
    <row r="742" spans="1:35" ht="15.75" customHeight="1" x14ac:dyDescent="0.4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</row>
    <row r="743" spans="1:35" ht="15.75" customHeight="1" x14ac:dyDescent="0.4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</row>
    <row r="744" spans="1:35" ht="15.75" customHeight="1" x14ac:dyDescent="0.4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</row>
    <row r="745" spans="1:35" ht="15.75" customHeight="1" x14ac:dyDescent="0.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</row>
    <row r="746" spans="1:35" ht="15.75" customHeight="1" x14ac:dyDescent="0.4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</row>
    <row r="747" spans="1:35" ht="15.75" customHeight="1" x14ac:dyDescent="0.4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</row>
    <row r="748" spans="1:35" ht="15.75" customHeight="1" x14ac:dyDescent="0.4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</row>
    <row r="749" spans="1:35" ht="15.75" customHeight="1" x14ac:dyDescent="0.4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</row>
    <row r="750" spans="1:35" ht="15.75" customHeight="1" x14ac:dyDescent="0.4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</row>
    <row r="751" spans="1:35" ht="15.75" customHeight="1" x14ac:dyDescent="0.4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</row>
    <row r="752" spans="1:35" ht="15.75" customHeight="1" x14ac:dyDescent="0.4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</row>
    <row r="753" spans="1:35" ht="15.75" customHeight="1" x14ac:dyDescent="0.4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</row>
    <row r="754" spans="1:35" ht="15.75" customHeight="1" x14ac:dyDescent="0.4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</row>
    <row r="755" spans="1:35" ht="15.75" customHeight="1" x14ac:dyDescent="0.4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</row>
    <row r="756" spans="1:35" ht="15.75" customHeight="1" x14ac:dyDescent="0.4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</row>
    <row r="757" spans="1:35" ht="15.75" customHeight="1" x14ac:dyDescent="0.4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</row>
    <row r="758" spans="1:35" ht="15.75" customHeight="1" x14ac:dyDescent="0.4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</row>
    <row r="759" spans="1:35" ht="15.75" customHeight="1" x14ac:dyDescent="0.4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</row>
    <row r="760" spans="1:35" ht="15.75" customHeight="1" x14ac:dyDescent="0.4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</row>
    <row r="761" spans="1:35" ht="15.75" customHeight="1" x14ac:dyDescent="0.4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</row>
    <row r="762" spans="1:35" ht="15.75" customHeight="1" x14ac:dyDescent="0.4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</row>
    <row r="763" spans="1:35" ht="15.75" customHeight="1" x14ac:dyDescent="0.4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</row>
    <row r="764" spans="1:35" ht="15.75" customHeight="1" x14ac:dyDescent="0.4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</row>
    <row r="765" spans="1:35" ht="15.75" customHeight="1" x14ac:dyDescent="0.4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</row>
    <row r="766" spans="1:35" ht="15.75" customHeight="1" x14ac:dyDescent="0.4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</row>
    <row r="767" spans="1:35" ht="15.75" customHeight="1" x14ac:dyDescent="0.4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</row>
    <row r="768" spans="1:35" ht="15.75" customHeight="1" x14ac:dyDescent="0.4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</row>
    <row r="769" spans="1:35" ht="15.75" customHeight="1" x14ac:dyDescent="0.4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</row>
    <row r="770" spans="1:35" ht="15.75" customHeight="1" x14ac:dyDescent="0.4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</row>
    <row r="771" spans="1:35" ht="15.75" customHeight="1" x14ac:dyDescent="0.4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</row>
    <row r="772" spans="1:35" ht="15.75" customHeight="1" x14ac:dyDescent="0.4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</row>
    <row r="773" spans="1:35" ht="15.75" customHeight="1" x14ac:dyDescent="0.4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</row>
    <row r="774" spans="1:35" ht="15.75" customHeight="1" x14ac:dyDescent="0.4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</row>
    <row r="775" spans="1:35" ht="15.75" customHeight="1" x14ac:dyDescent="0.4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</row>
    <row r="776" spans="1:35" ht="15.75" customHeight="1" x14ac:dyDescent="0.4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</row>
    <row r="777" spans="1:35" ht="15.75" customHeight="1" x14ac:dyDescent="0.4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</row>
    <row r="778" spans="1:35" ht="15.75" customHeight="1" x14ac:dyDescent="0.4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</row>
    <row r="779" spans="1:35" ht="15.75" customHeight="1" x14ac:dyDescent="0.4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</row>
    <row r="780" spans="1:35" ht="15.75" customHeight="1" x14ac:dyDescent="0.4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</row>
    <row r="781" spans="1:35" ht="15.75" customHeight="1" x14ac:dyDescent="0.4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</row>
    <row r="782" spans="1:35" ht="15.75" customHeight="1" x14ac:dyDescent="0.4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</row>
    <row r="783" spans="1:35" ht="15.75" customHeight="1" x14ac:dyDescent="0.4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</row>
    <row r="784" spans="1:35" ht="15.75" customHeight="1" x14ac:dyDescent="0.4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</row>
    <row r="785" spans="1:35" ht="15.75" customHeight="1" x14ac:dyDescent="0.4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</row>
    <row r="786" spans="1:35" ht="15.75" customHeight="1" x14ac:dyDescent="0.4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</row>
    <row r="787" spans="1:35" ht="15.75" customHeight="1" x14ac:dyDescent="0.4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</row>
    <row r="788" spans="1:35" ht="15.75" customHeight="1" x14ac:dyDescent="0.4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</row>
    <row r="789" spans="1:35" ht="15.75" customHeight="1" x14ac:dyDescent="0.4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</row>
    <row r="790" spans="1:35" ht="15.75" customHeight="1" x14ac:dyDescent="0.4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</row>
    <row r="791" spans="1:35" ht="15.75" customHeight="1" x14ac:dyDescent="0.4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</row>
    <row r="792" spans="1:35" ht="15.75" customHeight="1" x14ac:dyDescent="0.4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</row>
    <row r="793" spans="1:35" ht="15.75" customHeight="1" x14ac:dyDescent="0.4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</row>
    <row r="794" spans="1:35" ht="15.75" customHeight="1" x14ac:dyDescent="0.4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</row>
    <row r="795" spans="1:35" ht="15.75" customHeight="1" x14ac:dyDescent="0.4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</row>
    <row r="796" spans="1:35" ht="15.75" customHeight="1" x14ac:dyDescent="0.4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</row>
    <row r="797" spans="1:35" ht="15.75" customHeight="1" x14ac:dyDescent="0.4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</row>
    <row r="798" spans="1:35" ht="15.75" customHeight="1" x14ac:dyDescent="0.4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</row>
    <row r="799" spans="1:35" ht="15.75" customHeight="1" x14ac:dyDescent="0.4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</row>
    <row r="800" spans="1:35" ht="15.75" customHeight="1" x14ac:dyDescent="0.4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</row>
    <row r="801" spans="1:35" ht="15.75" customHeight="1" x14ac:dyDescent="0.4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</row>
    <row r="802" spans="1:35" ht="15.75" customHeight="1" x14ac:dyDescent="0.4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</row>
    <row r="803" spans="1:35" ht="15.75" customHeight="1" x14ac:dyDescent="0.4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</row>
    <row r="804" spans="1:35" ht="15.75" customHeight="1" x14ac:dyDescent="0.4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</row>
    <row r="805" spans="1:35" ht="15.75" customHeight="1" x14ac:dyDescent="0.4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</row>
    <row r="806" spans="1:35" ht="15.75" customHeight="1" x14ac:dyDescent="0.4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</row>
    <row r="807" spans="1:35" ht="15.75" customHeight="1" x14ac:dyDescent="0.4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</row>
    <row r="808" spans="1:35" ht="15.75" customHeight="1" x14ac:dyDescent="0.4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</row>
    <row r="809" spans="1:35" ht="15.75" customHeight="1" x14ac:dyDescent="0.4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</row>
    <row r="810" spans="1:35" ht="15.75" customHeight="1" x14ac:dyDescent="0.4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</row>
    <row r="811" spans="1:35" ht="15.75" customHeight="1" x14ac:dyDescent="0.4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</row>
    <row r="812" spans="1:35" ht="15.75" customHeight="1" x14ac:dyDescent="0.4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</row>
    <row r="813" spans="1:35" ht="15.75" customHeight="1" x14ac:dyDescent="0.4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</row>
    <row r="814" spans="1:35" ht="15.75" customHeight="1" x14ac:dyDescent="0.4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</row>
    <row r="815" spans="1:35" ht="15.75" customHeight="1" x14ac:dyDescent="0.4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</row>
    <row r="816" spans="1:35" ht="15.75" customHeight="1" x14ac:dyDescent="0.4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</row>
    <row r="817" spans="1:35" ht="15.75" customHeight="1" x14ac:dyDescent="0.4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</row>
    <row r="818" spans="1:35" ht="15.75" customHeight="1" x14ac:dyDescent="0.4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</row>
    <row r="819" spans="1:35" ht="15.75" customHeight="1" x14ac:dyDescent="0.4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</row>
    <row r="820" spans="1:35" ht="15.75" customHeight="1" x14ac:dyDescent="0.4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</row>
    <row r="821" spans="1:35" ht="15.75" customHeight="1" x14ac:dyDescent="0.4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</row>
    <row r="822" spans="1:35" ht="15.75" customHeight="1" x14ac:dyDescent="0.4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</row>
    <row r="823" spans="1:35" ht="15.75" customHeight="1" x14ac:dyDescent="0.4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</row>
    <row r="824" spans="1:35" ht="15.75" customHeight="1" x14ac:dyDescent="0.4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</row>
    <row r="825" spans="1:35" ht="15.75" customHeight="1" x14ac:dyDescent="0.4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</row>
    <row r="826" spans="1:35" ht="15.75" customHeight="1" x14ac:dyDescent="0.4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</row>
    <row r="827" spans="1:35" ht="15.75" customHeight="1" x14ac:dyDescent="0.4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</row>
    <row r="828" spans="1:35" ht="15.75" customHeight="1" x14ac:dyDescent="0.4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</row>
    <row r="829" spans="1:35" ht="15.75" customHeight="1" x14ac:dyDescent="0.4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</row>
    <row r="830" spans="1:35" ht="15.75" customHeight="1" x14ac:dyDescent="0.4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</row>
    <row r="831" spans="1:35" ht="15.75" customHeight="1" x14ac:dyDescent="0.4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</row>
    <row r="832" spans="1:35" ht="15.75" customHeight="1" x14ac:dyDescent="0.4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</row>
    <row r="833" spans="1:35" ht="15.75" customHeight="1" x14ac:dyDescent="0.4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</row>
    <row r="834" spans="1:35" ht="15.75" customHeight="1" x14ac:dyDescent="0.4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</row>
    <row r="835" spans="1:35" ht="15.75" customHeight="1" x14ac:dyDescent="0.4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</row>
    <row r="836" spans="1:35" ht="15.75" customHeight="1" x14ac:dyDescent="0.4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</row>
    <row r="837" spans="1:35" ht="15.75" customHeight="1" x14ac:dyDescent="0.4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</row>
    <row r="838" spans="1:35" ht="15.75" customHeight="1" x14ac:dyDescent="0.4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</row>
    <row r="839" spans="1:35" ht="15.75" customHeight="1" x14ac:dyDescent="0.4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</row>
    <row r="840" spans="1:35" ht="15.75" customHeight="1" x14ac:dyDescent="0.4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</row>
    <row r="841" spans="1:35" ht="15.75" customHeight="1" x14ac:dyDescent="0.4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</row>
    <row r="842" spans="1:35" ht="15.75" customHeight="1" x14ac:dyDescent="0.4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</row>
    <row r="843" spans="1:35" ht="15.75" customHeight="1" x14ac:dyDescent="0.4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</row>
    <row r="844" spans="1:35" ht="15.75" customHeight="1" x14ac:dyDescent="0.4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</row>
    <row r="845" spans="1:35" ht="15.75" customHeight="1" x14ac:dyDescent="0.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</row>
    <row r="846" spans="1:35" ht="15.75" customHeight="1" x14ac:dyDescent="0.4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</row>
    <row r="847" spans="1:35" ht="15.75" customHeight="1" x14ac:dyDescent="0.4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</row>
    <row r="848" spans="1:35" ht="15.75" customHeight="1" x14ac:dyDescent="0.4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</row>
    <row r="849" spans="1:35" ht="15.75" customHeight="1" x14ac:dyDescent="0.4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</row>
    <row r="850" spans="1:35" ht="15.75" customHeight="1" x14ac:dyDescent="0.4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</row>
    <row r="851" spans="1:35" ht="15.75" customHeight="1" x14ac:dyDescent="0.4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</row>
    <row r="852" spans="1:35" ht="15.75" customHeight="1" x14ac:dyDescent="0.4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</row>
    <row r="853" spans="1:35" ht="15.75" customHeight="1" x14ac:dyDescent="0.4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</row>
    <row r="854" spans="1:35" ht="15.75" customHeight="1" x14ac:dyDescent="0.4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</row>
    <row r="855" spans="1:35" ht="15.75" customHeight="1" x14ac:dyDescent="0.4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</row>
    <row r="856" spans="1:35" ht="15.75" customHeight="1" x14ac:dyDescent="0.4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</row>
    <row r="857" spans="1:35" ht="15.75" customHeight="1" x14ac:dyDescent="0.4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</row>
    <row r="858" spans="1:35" ht="15.75" customHeight="1" x14ac:dyDescent="0.4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</row>
    <row r="859" spans="1:35" ht="15.75" customHeight="1" x14ac:dyDescent="0.4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</row>
    <row r="860" spans="1:35" ht="15.75" customHeight="1" x14ac:dyDescent="0.4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</row>
    <row r="861" spans="1:35" ht="15.75" customHeight="1" x14ac:dyDescent="0.4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</row>
    <row r="862" spans="1:35" ht="15.75" customHeight="1" x14ac:dyDescent="0.4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</row>
    <row r="863" spans="1:35" ht="15.75" customHeight="1" x14ac:dyDescent="0.4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</row>
    <row r="864" spans="1:35" ht="15.75" customHeight="1" x14ac:dyDescent="0.4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</row>
    <row r="865" spans="1:35" ht="15.75" customHeight="1" x14ac:dyDescent="0.4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</row>
    <row r="866" spans="1:35" ht="15.75" customHeight="1" x14ac:dyDescent="0.4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</row>
    <row r="867" spans="1:35" ht="15.75" customHeight="1" x14ac:dyDescent="0.4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</row>
    <row r="868" spans="1:35" ht="15.75" customHeight="1" x14ac:dyDescent="0.4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</row>
    <row r="869" spans="1:35" ht="15.75" customHeight="1" x14ac:dyDescent="0.4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</row>
    <row r="870" spans="1:35" ht="15.75" customHeight="1" x14ac:dyDescent="0.4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</row>
    <row r="871" spans="1:35" ht="15.75" customHeight="1" x14ac:dyDescent="0.4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</row>
    <row r="872" spans="1:35" ht="15.75" customHeight="1" x14ac:dyDescent="0.4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</row>
    <row r="873" spans="1:35" ht="15.75" customHeight="1" x14ac:dyDescent="0.4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</row>
    <row r="874" spans="1:35" ht="15.75" customHeight="1" x14ac:dyDescent="0.4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</row>
    <row r="875" spans="1:35" ht="15.75" customHeight="1" x14ac:dyDescent="0.4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</row>
    <row r="876" spans="1:35" ht="15.75" customHeight="1" x14ac:dyDescent="0.4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</row>
    <row r="877" spans="1:35" ht="15.75" customHeight="1" x14ac:dyDescent="0.4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</row>
    <row r="878" spans="1:35" ht="15.75" customHeight="1" x14ac:dyDescent="0.4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</row>
    <row r="879" spans="1:35" ht="15.75" customHeight="1" x14ac:dyDescent="0.4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</row>
    <row r="880" spans="1:35" ht="15.75" customHeight="1" x14ac:dyDescent="0.4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</row>
    <row r="881" spans="1:35" ht="15.75" customHeight="1" x14ac:dyDescent="0.4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</row>
    <row r="882" spans="1:35" ht="15.75" customHeight="1" x14ac:dyDescent="0.4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</row>
    <row r="883" spans="1:35" ht="15.75" customHeight="1" x14ac:dyDescent="0.4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</row>
    <row r="884" spans="1:35" ht="15.75" customHeight="1" x14ac:dyDescent="0.4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</row>
    <row r="885" spans="1:35" ht="15.75" customHeight="1" x14ac:dyDescent="0.4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</row>
    <row r="886" spans="1:35" ht="15.75" customHeight="1" x14ac:dyDescent="0.4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</row>
    <row r="887" spans="1:35" ht="15.75" customHeight="1" x14ac:dyDescent="0.4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</row>
    <row r="888" spans="1:35" ht="15.75" customHeight="1" x14ac:dyDescent="0.4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</row>
    <row r="889" spans="1:35" ht="15.75" customHeight="1" x14ac:dyDescent="0.4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</row>
    <row r="890" spans="1:35" ht="15.75" customHeight="1" x14ac:dyDescent="0.4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</row>
    <row r="891" spans="1:35" ht="15.75" customHeight="1" x14ac:dyDescent="0.4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</row>
    <row r="892" spans="1:35" ht="15.75" customHeight="1" x14ac:dyDescent="0.4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</row>
    <row r="893" spans="1:35" ht="15.75" customHeight="1" x14ac:dyDescent="0.4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</row>
    <row r="894" spans="1:35" ht="15.75" customHeight="1" x14ac:dyDescent="0.4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</row>
    <row r="895" spans="1:35" ht="15.75" customHeight="1" x14ac:dyDescent="0.4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</row>
    <row r="896" spans="1:35" ht="15.75" customHeight="1" x14ac:dyDescent="0.4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</row>
    <row r="897" spans="1:35" ht="15.75" customHeight="1" x14ac:dyDescent="0.4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</row>
    <row r="898" spans="1:35" ht="15.75" customHeight="1" x14ac:dyDescent="0.4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</row>
    <row r="899" spans="1:35" ht="15.75" customHeight="1" x14ac:dyDescent="0.4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</row>
    <row r="900" spans="1:35" ht="15.75" customHeight="1" x14ac:dyDescent="0.4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</row>
    <row r="901" spans="1:35" ht="15.75" customHeight="1" x14ac:dyDescent="0.4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</row>
    <row r="902" spans="1:35" ht="15.75" customHeight="1" x14ac:dyDescent="0.4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</row>
    <row r="903" spans="1:35" ht="15.75" customHeight="1" x14ac:dyDescent="0.4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</row>
    <row r="904" spans="1:35" ht="15.75" customHeight="1" x14ac:dyDescent="0.4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</row>
    <row r="905" spans="1:35" ht="15.75" customHeight="1" x14ac:dyDescent="0.4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</row>
    <row r="906" spans="1:35" ht="15.75" customHeight="1" x14ac:dyDescent="0.4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</row>
    <row r="907" spans="1:35" ht="15.75" customHeight="1" x14ac:dyDescent="0.4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</row>
    <row r="908" spans="1:35" ht="15.75" customHeight="1" x14ac:dyDescent="0.4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</row>
    <row r="909" spans="1:35" ht="15.75" customHeight="1" x14ac:dyDescent="0.4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</row>
    <row r="910" spans="1:35" ht="15.75" customHeight="1" x14ac:dyDescent="0.4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</row>
    <row r="911" spans="1:35" ht="15.75" customHeight="1" x14ac:dyDescent="0.4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</row>
    <row r="912" spans="1:35" ht="15.75" customHeight="1" x14ac:dyDescent="0.4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</row>
    <row r="913" spans="1:35" ht="15.75" customHeight="1" x14ac:dyDescent="0.4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</row>
    <row r="914" spans="1:35" ht="15.75" customHeight="1" x14ac:dyDescent="0.4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</row>
    <row r="915" spans="1:35" ht="15.75" customHeight="1" x14ac:dyDescent="0.4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</row>
    <row r="916" spans="1:35" ht="15.75" customHeight="1" x14ac:dyDescent="0.4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</row>
    <row r="917" spans="1:35" ht="15.75" customHeight="1" x14ac:dyDescent="0.4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</row>
    <row r="918" spans="1:35" ht="15.75" customHeight="1" x14ac:dyDescent="0.4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</row>
    <row r="919" spans="1:35" ht="15.75" customHeight="1" x14ac:dyDescent="0.4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</row>
    <row r="920" spans="1:35" ht="15.75" customHeight="1" x14ac:dyDescent="0.4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</row>
    <row r="921" spans="1:35" ht="15.75" customHeight="1" x14ac:dyDescent="0.4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</row>
    <row r="922" spans="1:35" ht="15.75" customHeight="1" x14ac:dyDescent="0.4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</row>
    <row r="923" spans="1:35" ht="15.75" customHeight="1" x14ac:dyDescent="0.4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</row>
    <row r="924" spans="1:35" ht="15.75" customHeight="1" x14ac:dyDescent="0.4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</row>
    <row r="925" spans="1:35" ht="15.75" customHeight="1" x14ac:dyDescent="0.4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</row>
    <row r="926" spans="1:35" ht="15.75" customHeight="1" x14ac:dyDescent="0.4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</row>
    <row r="927" spans="1:35" ht="15.75" customHeight="1" x14ac:dyDescent="0.4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</row>
    <row r="928" spans="1:35" ht="15.75" customHeight="1" x14ac:dyDescent="0.4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</row>
    <row r="929" spans="1:35" ht="15.75" customHeight="1" x14ac:dyDescent="0.4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</row>
    <row r="930" spans="1:35" ht="15.75" customHeight="1" x14ac:dyDescent="0.4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</row>
    <row r="931" spans="1:35" ht="15.75" customHeight="1" x14ac:dyDescent="0.4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</row>
    <row r="932" spans="1:35" ht="15.75" customHeight="1" x14ac:dyDescent="0.4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</row>
    <row r="933" spans="1:35" ht="15.75" customHeight="1" x14ac:dyDescent="0.4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</row>
    <row r="934" spans="1:35" ht="15.75" customHeight="1" x14ac:dyDescent="0.4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</row>
    <row r="935" spans="1:35" ht="15.75" customHeight="1" x14ac:dyDescent="0.4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</row>
    <row r="936" spans="1:35" ht="15.75" customHeight="1" x14ac:dyDescent="0.4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</row>
    <row r="937" spans="1:35" ht="15.75" customHeight="1" x14ac:dyDescent="0.4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</row>
    <row r="938" spans="1:35" ht="15.75" customHeight="1" x14ac:dyDescent="0.4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</row>
    <row r="939" spans="1:35" ht="15.75" customHeight="1" x14ac:dyDescent="0.4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</row>
    <row r="940" spans="1:35" ht="15.75" customHeight="1" x14ac:dyDescent="0.4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</row>
    <row r="941" spans="1:35" ht="15.75" customHeight="1" x14ac:dyDescent="0.4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</row>
    <row r="942" spans="1:35" ht="15.75" customHeight="1" x14ac:dyDescent="0.4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</row>
    <row r="943" spans="1:35" ht="15.75" customHeight="1" x14ac:dyDescent="0.4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</row>
    <row r="944" spans="1:35" ht="15.75" customHeight="1" x14ac:dyDescent="0.4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</row>
    <row r="945" spans="1:35" ht="15.75" customHeight="1" x14ac:dyDescent="0.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</row>
    <row r="946" spans="1:35" ht="15.75" customHeight="1" x14ac:dyDescent="0.4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</row>
    <row r="947" spans="1:35" ht="15.75" customHeight="1" x14ac:dyDescent="0.4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</row>
    <row r="948" spans="1:35" ht="15.75" customHeight="1" x14ac:dyDescent="0.4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</row>
    <row r="949" spans="1:35" ht="15.75" customHeight="1" x14ac:dyDescent="0.4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</row>
    <row r="950" spans="1:35" ht="15.75" customHeight="1" x14ac:dyDescent="0.4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</row>
    <row r="951" spans="1:35" ht="15.75" customHeight="1" x14ac:dyDescent="0.4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</row>
    <row r="952" spans="1:35" ht="15.75" customHeight="1" x14ac:dyDescent="0.4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</row>
    <row r="953" spans="1:35" ht="15.75" customHeight="1" x14ac:dyDescent="0.4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</row>
    <row r="954" spans="1:35" ht="15.75" customHeight="1" x14ac:dyDescent="0.4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</row>
    <row r="955" spans="1:35" ht="15.75" customHeight="1" x14ac:dyDescent="0.4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</row>
    <row r="956" spans="1:35" ht="15.75" customHeight="1" x14ac:dyDescent="0.4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</row>
    <row r="957" spans="1:35" ht="15.75" customHeight="1" x14ac:dyDescent="0.4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</row>
    <row r="958" spans="1:35" ht="15.75" customHeight="1" x14ac:dyDescent="0.4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</row>
    <row r="959" spans="1:35" ht="15.75" customHeight="1" x14ac:dyDescent="0.4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</row>
    <row r="960" spans="1:35" ht="15.75" customHeight="1" x14ac:dyDescent="0.4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</row>
    <row r="961" spans="1:35" ht="15.75" customHeight="1" x14ac:dyDescent="0.4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</row>
    <row r="962" spans="1:35" ht="15.75" customHeight="1" x14ac:dyDescent="0.4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</row>
    <row r="963" spans="1:35" ht="15.75" customHeight="1" x14ac:dyDescent="0.4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</row>
    <row r="964" spans="1:35" ht="15.75" customHeight="1" x14ac:dyDescent="0.4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</row>
    <row r="965" spans="1:35" ht="15.75" customHeight="1" x14ac:dyDescent="0.4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</row>
    <row r="966" spans="1:35" ht="15.75" customHeight="1" x14ac:dyDescent="0.4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</row>
    <row r="967" spans="1:35" ht="15.75" customHeight="1" x14ac:dyDescent="0.4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</row>
    <row r="968" spans="1:35" ht="15.75" customHeight="1" x14ac:dyDescent="0.4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</row>
    <row r="969" spans="1:35" ht="15.75" customHeight="1" x14ac:dyDescent="0.4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</row>
    <row r="970" spans="1:35" ht="15.75" customHeight="1" x14ac:dyDescent="0.4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</row>
    <row r="971" spans="1:35" ht="15.75" customHeight="1" x14ac:dyDescent="0.4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</row>
    <row r="972" spans="1:35" ht="15.75" customHeight="1" x14ac:dyDescent="0.4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</row>
    <row r="973" spans="1:35" ht="15.75" customHeight="1" x14ac:dyDescent="0.4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</row>
    <row r="974" spans="1:35" ht="15.75" customHeight="1" x14ac:dyDescent="0.4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</row>
    <row r="975" spans="1:35" ht="15.75" customHeight="1" x14ac:dyDescent="0.4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</row>
    <row r="976" spans="1:35" ht="15.75" customHeight="1" x14ac:dyDescent="0.4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</row>
    <row r="977" spans="1:35" ht="15.75" customHeight="1" x14ac:dyDescent="0.4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</row>
    <row r="978" spans="1:35" ht="15.75" customHeight="1" x14ac:dyDescent="0.4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</row>
    <row r="979" spans="1:35" ht="15.75" customHeight="1" x14ac:dyDescent="0.4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</row>
    <row r="980" spans="1:35" ht="15.75" customHeight="1" x14ac:dyDescent="0.4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</row>
    <row r="981" spans="1:35" ht="15.75" customHeight="1" x14ac:dyDescent="0.4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</row>
    <row r="982" spans="1:35" ht="15.75" customHeight="1" x14ac:dyDescent="0.4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</row>
    <row r="983" spans="1:35" ht="15.75" customHeight="1" x14ac:dyDescent="0.4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</row>
    <row r="984" spans="1:35" ht="15.75" customHeight="1" x14ac:dyDescent="0.4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</row>
    <row r="985" spans="1:35" ht="15.75" customHeight="1" x14ac:dyDescent="0.4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</row>
    <row r="986" spans="1:35" ht="15.75" customHeight="1" x14ac:dyDescent="0.4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</row>
    <row r="987" spans="1:35" ht="15.75" customHeight="1" x14ac:dyDescent="0.4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</row>
    <row r="988" spans="1:35" ht="15.75" customHeight="1" x14ac:dyDescent="0.4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</row>
    <row r="989" spans="1:35" ht="15.75" customHeight="1" x14ac:dyDescent="0.4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</row>
    <row r="990" spans="1:35" ht="15.75" customHeight="1" x14ac:dyDescent="0.4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</row>
    <row r="991" spans="1:35" ht="15.75" customHeight="1" x14ac:dyDescent="0.4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</row>
    <row r="992" spans="1:35" ht="15.75" customHeight="1" x14ac:dyDescent="0.4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</row>
    <row r="993" spans="1:35" ht="15.75" customHeight="1" x14ac:dyDescent="0.4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</row>
    <row r="994" spans="1:35" ht="15.75" customHeight="1" x14ac:dyDescent="0.4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</row>
    <row r="995" spans="1:35" ht="15.75" customHeight="1" x14ac:dyDescent="0.4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</row>
    <row r="996" spans="1:35" ht="15.75" customHeight="1" x14ac:dyDescent="0.4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</row>
    <row r="997" spans="1:35" ht="15.75" customHeight="1" x14ac:dyDescent="0.4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</row>
    <row r="998" spans="1:35" ht="15.75" customHeight="1" x14ac:dyDescent="0.4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</row>
    <row r="999" spans="1:35" ht="15.75" customHeight="1" x14ac:dyDescent="0.4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</row>
    <row r="1000" spans="1:35" ht="15.75" customHeight="1" x14ac:dyDescent="0.4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</row>
  </sheetData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1F497D"/>
  </sheetPr>
  <dimension ref="A1:AI1000"/>
  <sheetViews>
    <sheetView workbookViewId="0"/>
  </sheetViews>
  <sheetFormatPr defaultColWidth="12.625" defaultRowHeight="15" customHeight="1" x14ac:dyDescent="0.35"/>
  <cols>
    <col min="1" max="1" width="21.375" customWidth="1"/>
    <col min="2" max="35" width="8" customWidth="1"/>
  </cols>
  <sheetData>
    <row r="1" spans="1:35" ht="42.75" x14ac:dyDescent="0.45">
      <c r="A1" s="93" t="s">
        <v>648</v>
      </c>
      <c r="B1" s="2">
        <f>Data!I7</f>
        <v>2017</v>
      </c>
      <c r="C1" s="2">
        <f>Data!J7</f>
        <v>2018</v>
      </c>
      <c r="D1" s="2">
        <f>Data!K7</f>
        <v>2019</v>
      </c>
      <c r="E1" s="2">
        <f>Data!L7</f>
        <v>2020</v>
      </c>
      <c r="F1" s="2">
        <f>Data!M7</f>
        <v>2021</v>
      </c>
      <c r="G1" s="2">
        <f>Data!N7</f>
        <v>2022</v>
      </c>
      <c r="H1" s="2">
        <f>Data!O7</f>
        <v>2023</v>
      </c>
      <c r="I1" s="2">
        <f>Data!P7</f>
        <v>2024</v>
      </c>
      <c r="J1" s="2">
        <f>Data!Q7</f>
        <v>2025</v>
      </c>
      <c r="K1" s="2">
        <f>Data!R7</f>
        <v>2026</v>
      </c>
      <c r="L1" s="2">
        <f>Data!S7</f>
        <v>2027</v>
      </c>
      <c r="M1" s="2">
        <f>Data!T7</f>
        <v>2028</v>
      </c>
      <c r="N1" s="2">
        <f>Data!U7</f>
        <v>2029</v>
      </c>
      <c r="O1" s="2">
        <f>Data!V7</f>
        <v>2030</v>
      </c>
      <c r="P1" s="2">
        <f>Data!W7</f>
        <v>2031</v>
      </c>
      <c r="Q1" s="2">
        <f>Data!X7</f>
        <v>2032</v>
      </c>
      <c r="R1" s="2">
        <f>Data!Y7</f>
        <v>2033</v>
      </c>
      <c r="S1" s="2">
        <f>Data!Z7</f>
        <v>2034</v>
      </c>
      <c r="T1" s="2">
        <f>Data!AA7</f>
        <v>2035</v>
      </c>
      <c r="U1" s="2">
        <f>Data!AB7</f>
        <v>2036</v>
      </c>
      <c r="V1" s="2">
        <f>Data!AC7</f>
        <v>2037</v>
      </c>
      <c r="W1" s="2">
        <f>Data!AD7</f>
        <v>2038</v>
      </c>
      <c r="X1" s="2">
        <f>Data!AE7</f>
        <v>2039</v>
      </c>
      <c r="Y1" s="2">
        <f>Data!AF7</f>
        <v>2040</v>
      </c>
      <c r="Z1" s="2">
        <f>Data!AG7</f>
        <v>2041</v>
      </c>
      <c r="AA1" s="2">
        <f>Data!AH7</f>
        <v>2042</v>
      </c>
      <c r="AB1" s="2">
        <f>Data!AI7</f>
        <v>2043</v>
      </c>
      <c r="AC1" s="2">
        <f>Data!AJ7</f>
        <v>2044</v>
      </c>
      <c r="AD1" s="2">
        <f>Data!AK7</f>
        <v>2045</v>
      </c>
      <c r="AE1" s="2">
        <f>Data!AL7</f>
        <v>2046</v>
      </c>
      <c r="AF1" s="2">
        <f>Data!AM7</f>
        <v>2047</v>
      </c>
      <c r="AG1" s="2">
        <f>Data!AN7</f>
        <v>2048</v>
      </c>
      <c r="AH1" s="2">
        <f>Data!AO7</f>
        <v>2049</v>
      </c>
      <c r="AI1" s="2">
        <f>Data!AP7</f>
        <v>2050</v>
      </c>
    </row>
    <row r="2" spans="1:35" ht="14.25" x14ac:dyDescent="0.45">
      <c r="A2" s="2" t="s">
        <v>584</v>
      </c>
      <c r="B2" s="87">
        <f>Data!I71</f>
        <v>0</v>
      </c>
      <c r="C2" s="2">
        <f>Data!J71</f>
        <v>0</v>
      </c>
      <c r="D2" s="2">
        <f>Data!K71</f>
        <v>0</v>
      </c>
      <c r="E2" s="2">
        <f>Data!L71</f>
        <v>0</v>
      </c>
      <c r="F2" s="2">
        <f>Data!M71</f>
        <v>0</v>
      </c>
      <c r="G2" s="2">
        <f>Data!N71</f>
        <v>0</v>
      </c>
      <c r="H2" s="2">
        <f>Data!O71</f>
        <v>0</v>
      </c>
      <c r="I2" s="2">
        <f>Data!P71</f>
        <v>0</v>
      </c>
      <c r="J2" s="2">
        <f>Data!Q71</f>
        <v>0</v>
      </c>
      <c r="K2" s="2">
        <f>Data!R71</f>
        <v>0</v>
      </c>
      <c r="L2" s="2">
        <f>Data!S71</f>
        <v>0</v>
      </c>
      <c r="M2" s="2">
        <f>Data!T71</f>
        <v>0</v>
      </c>
      <c r="N2" s="2">
        <f>Data!U71</f>
        <v>0</v>
      </c>
      <c r="O2" s="2">
        <f>Data!V71</f>
        <v>0</v>
      </c>
      <c r="P2" s="2">
        <f>Data!W71</f>
        <v>0</v>
      </c>
      <c r="Q2" s="2">
        <f>Data!X71</f>
        <v>0</v>
      </c>
      <c r="R2" s="2">
        <f>Data!Y71</f>
        <v>0</v>
      </c>
      <c r="S2" s="2">
        <f>Data!Z71</f>
        <v>0</v>
      </c>
      <c r="T2" s="2">
        <f>Data!AA71</f>
        <v>0</v>
      </c>
      <c r="U2" s="2">
        <f>Data!AB71</f>
        <v>0</v>
      </c>
      <c r="V2" s="2">
        <f>Data!AC71</f>
        <v>0</v>
      </c>
      <c r="W2" s="2">
        <f>Data!AD71</f>
        <v>0</v>
      </c>
      <c r="X2" s="2">
        <f>Data!AE71</f>
        <v>0</v>
      </c>
      <c r="Y2" s="2">
        <f>Data!AF71</f>
        <v>0</v>
      </c>
      <c r="Z2" s="2">
        <f>Data!AG71</f>
        <v>0</v>
      </c>
      <c r="AA2" s="2">
        <f>Data!AH71</f>
        <v>0</v>
      </c>
      <c r="AB2" s="2">
        <f>Data!AI71</f>
        <v>0</v>
      </c>
      <c r="AC2" s="2">
        <f>Data!AJ71</f>
        <v>0</v>
      </c>
      <c r="AD2" s="2">
        <f>Data!AK71</f>
        <v>0</v>
      </c>
      <c r="AE2" s="2">
        <f>Data!AL71</f>
        <v>0</v>
      </c>
      <c r="AF2" s="2">
        <f>Data!AM71</f>
        <v>0</v>
      </c>
      <c r="AG2" s="2">
        <f>Data!AN71</f>
        <v>0</v>
      </c>
      <c r="AH2" s="2">
        <f>Data!AO71</f>
        <v>0</v>
      </c>
      <c r="AI2" s="2">
        <f>Data!AP71</f>
        <v>0</v>
      </c>
    </row>
    <row r="3" spans="1:35" ht="14.25" x14ac:dyDescent="0.45">
      <c r="A3" s="2" t="s">
        <v>585</v>
      </c>
      <c r="B3" s="87">
        <f>Data!I72</f>
        <v>0</v>
      </c>
      <c r="C3" s="2">
        <f>Data!J72</f>
        <v>0</v>
      </c>
      <c r="D3" s="2">
        <f>Data!K72</f>
        <v>0</v>
      </c>
      <c r="E3" s="2">
        <f>Data!L72</f>
        <v>0</v>
      </c>
      <c r="F3" s="2">
        <f>Data!M72</f>
        <v>0</v>
      </c>
      <c r="G3" s="2">
        <f>Data!N72</f>
        <v>0</v>
      </c>
      <c r="H3" s="2">
        <f>Data!O72</f>
        <v>0</v>
      </c>
      <c r="I3" s="2">
        <f>Data!P72</f>
        <v>0</v>
      </c>
      <c r="J3" s="2">
        <f>Data!Q72</f>
        <v>0</v>
      </c>
      <c r="K3" s="2">
        <f>Data!R72</f>
        <v>0</v>
      </c>
      <c r="L3" s="2">
        <f>Data!S72</f>
        <v>0</v>
      </c>
      <c r="M3" s="2">
        <f>Data!T72</f>
        <v>0</v>
      </c>
      <c r="N3" s="2">
        <f>Data!U72</f>
        <v>0</v>
      </c>
      <c r="O3" s="2">
        <f>Data!V72</f>
        <v>0</v>
      </c>
      <c r="P3" s="2">
        <f>Data!W72</f>
        <v>0</v>
      </c>
      <c r="Q3" s="2">
        <f>Data!X72</f>
        <v>0</v>
      </c>
      <c r="R3" s="2">
        <f>Data!Y72</f>
        <v>0</v>
      </c>
      <c r="S3" s="2">
        <f>Data!Z72</f>
        <v>0</v>
      </c>
      <c r="T3" s="2">
        <f>Data!AA72</f>
        <v>0</v>
      </c>
      <c r="U3" s="2">
        <f>Data!AB72</f>
        <v>0</v>
      </c>
      <c r="V3" s="2">
        <f>Data!AC72</f>
        <v>0</v>
      </c>
      <c r="W3" s="2">
        <f>Data!AD72</f>
        <v>0</v>
      </c>
      <c r="X3" s="2">
        <f>Data!AE72</f>
        <v>0</v>
      </c>
      <c r="Y3" s="2">
        <f>Data!AF72</f>
        <v>0</v>
      </c>
      <c r="Z3" s="2">
        <f>Data!AG72</f>
        <v>0</v>
      </c>
      <c r="AA3" s="2">
        <f>Data!AH72</f>
        <v>0</v>
      </c>
      <c r="AB3" s="2">
        <f>Data!AI72</f>
        <v>0</v>
      </c>
      <c r="AC3" s="2">
        <f>Data!AJ72</f>
        <v>0</v>
      </c>
      <c r="AD3" s="2">
        <f>Data!AK72</f>
        <v>0</v>
      </c>
      <c r="AE3" s="2">
        <f>Data!AL72</f>
        <v>0</v>
      </c>
      <c r="AF3" s="2">
        <f>Data!AM72</f>
        <v>0</v>
      </c>
      <c r="AG3" s="2">
        <f>Data!AN72</f>
        <v>0</v>
      </c>
      <c r="AH3" s="2">
        <f>Data!AO72</f>
        <v>0</v>
      </c>
      <c r="AI3" s="2">
        <f>Data!AP72</f>
        <v>0</v>
      </c>
    </row>
    <row r="4" spans="1:35" ht="14.25" x14ac:dyDescent="0.45">
      <c r="A4" s="2" t="s">
        <v>586</v>
      </c>
      <c r="B4" s="87">
        <f>Data!I73</f>
        <v>0</v>
      </c>
      <c r="C4" s="2">
        <f>Data!J73</f>
        <v>0</v>
      </c>
      <c r="D4" s="2">
        <f>Data!K73</f>
        <v>0</v>
      </c>
      <c r="E4" s="2">
        <f>Data!L73</f>
        <v>0</v>
      </c>
      <c r="F4" s="2">
        <f>Data!M73</f>
        <v>0</v>
      </c>
      <c r="G4" s="2">
        <f>Data!N73</f>
        <v>0</v>
      </c>
      <c r="H4" s="2">
        <f>Data!O73</f>
        <v>0</v>
      </c>
      <c r="I4" s="2">
        <f>Data!P73</f>
        <v>0</v>
      </c>
      <c r="J4" s="2">
        <f>Data!Q73</f>
        <v>0</v>
      </c>
      <c r="K4" s="2">
        <f>Data!R73</f>
        <v>0</v>
      </c>
      <c r="L4" s="2">
        <f>Data!S73</f>
        <v>0</v>
      </c>
      <c r="M4" s="2">
        <f>Data!T73</f>
        <v>0</v>
      </c>
      <c r="N4" s="2">
        <f>Data!U73</f>
        <v>0</v>
      </c>
      <c r="O4" s="2">
        <f>Data!V73</f>
        <v>0</v>
      </c>
      <c r="P4" s="2">
        <f>Data!W73</f>
        <v>0</v>
      </c>
      <c r="Q4" s="2">
        <f>Data!X73</f>
        <v>0</v>
      </c>
      <c r="R4" s="2">
        <f>Data!Y73</f>
        <v>0</v>
      </c>
      <c r="S4" s="2">
        <f>Data!Z73</f>
        <v>0</v>
      </c>
      <c r="T4" s="2">
        <f>Data!AA73</f>
        <v>0</v>
      </c>
      <c r="U4" s="2">
        <f>Data!AB73</f>
        <v>0</v>
      </c>
      <c r="V4" s="2">
        <f>Data!AC73</f>
        <v>0</v>
      </c>
      <c r="W4" s="2">
        <f>Data!AD73</f>
        <v>0</v>
      </c>
      <c r="X4" s="2">
        <f>Data!AE73</f>
        <v>0</v>
      </c>
      <c r="Y4" s="2">
        <f>Data!AF73</f>
        <v>0</v>
      </c>
      <c r="Z4" s="2">
        <f>Data!AG73</f>
        <v>0</v>
      </c>
      <c r="AA4" s="2">
        <f>Data!AH73</f>
        <v>0</v>
      </c>
      <c r="AB4" s="2">
        <f>Data!AI73</f>
        <v>0</v>
      </c>
      <c r="AC4" s="2">
        <f>Data!AJ73</f>
        <v>0</v>
      </c>
      <c r="AD4" s="2">
        <f>Data!AK73</f>
        <v>0</v>
      </c>
      <c r="AE4" s="2">
        <f>Data!AL73</f>
        <v>0</v>
      </c>
      <c r="AF4" s="2">
        <f>Data!AM73</f>
        <v>0</v>
      </c>
      <c r="AG4" s="2">
        <f>Data!AN73</f>
        <v>0</v>
      </c>
      <c r="AH4" s="2">
        <f>Data!AO73</f>
        <v>0</v>
      </c>
      <c r="AI4" s="2">
        <f>Data!AP73</f>
        <v>0</v>
      </c>
    </row>
    <row r="5" spans="1:35" ht="14.25" x14ac:dyDescent="0.45">
      <c r="A5" s="2" t="s">
        <v>587</v>
      </c>
      <c r="B5" s="87">
        <f>Data!I74</f>
        <v>1</v>
      </c>
      <c r="C5" s="2">
        <f>Data!J74</f>
        <v>1</v>
      </c>
      <c r="D5" s="2">
        <f>Data!K74</f>
        <v>1</v>
      </c>
      <c r="E5" s="2">
        <f>Data!L74</f>
        <v>1</v>
      </c>
      <c r="F5" s="2">
        <f>Data!M74</f>
        <v>1</v>
      </c>
      <c r="G5" s="2">
        <f>Data!N74</f>
        <v>1</v>
      </c>
      <c r="H5" s="2">
        <f>Data!O74</f>
        <v>1</v>
      </c>
      <c r="I5" s="2">
        <f>Data!P74</f>
        <v>1</v>
      </c>
      <c r="J5" s="2">
        <f>Data!Q74</f>
        <v>1</v>
      </c>
      <c r="K5" s="2">
        <f>Data!R74</f>
        <v>1</v>
      </c>
      <c r="L5" s="2">
        <f>Data!S74</f>
        <v>1</v>
      </c>
      <c r="M5" s="2">
        <f>Data!T74</f>
        <v>1</v>
      </c>
      <c r="N5" s="2">
        <f>Data!U74</f>
        <v>1</v>
      </c>
      <c r="O5" s="2">
        <f>Data!V74</f>
        <v>1</v>
      </c>
      <c r="P5" s="2">
        <f>Data!W74</f>
        <v>1</v>
      </c>
      <c r="Q5" s="2">
        <f>Data!X74</f>
        <v>1</v>
      </c>
      <c r="R5" s="2">
        <f>Data!Y74</f>
        <v>1</v>
      </c>
      <c r="S5" s="2">
        <f>Data!Z74</f>
        <v>1</v>
      </c>
      <c r="T5" s="2">
        <f>Data!AA74</f>
        <v>1</v>
      </c>
      <c r="U5" s="2">
        <f>Data!AB74</f>
        <v>1</v>
      </c>
      <c r="V5" s="2">
        <f>Data!AC74</f>
        <v>1</v>
      </c>
      <c r="W5" s="2">
        <f>Data!AD74</f>
        <v>1</v>
      </c>
      <c r="X5" s="2">
        <f>Data!AE74</f>
        <v>1</v>
      </c>
      <c r="Y5" s="2">
        <f>Data!AF74</f>
        <v>1</v>
      </c>
      <c r="Z5" s="2">
        <f>Data!AG74</f>
        <v>1</v>
      </c>
      <c r="AA5" s="2">
        <f>Data!AH74</f>
        <v>1</v>
      </c>
      <c r="AB5" s="2">
        <f>Data!AI74</f>
        <v>1</v>
      </c>
      <c r="AC5" s="2">
        <f>Data!AJ74</f>
        <v>1</v>
      </c>
      <c r="AD5" s="2">
        <f>Data!AK74</f>
        <v>1</v>
      </c>
      <c r="AE5" s="2">
        <f>Data!AL74</f>
        <v>1</v>
      </c>
      <c r="AF5" s="2">
        <f>Data!AM74</f>
        <v>1</v>
      </c>
      <c r="AG5" s="2">
        <f>Data!AN74</f>
        <v>1</v>
      </c>
      <c r="AH5" s="2">
        <f>Data!AO74</f>
        <v>1</v>
      </c>
      <c r="AI5" s="2">
        <f>Data!AP74</f>
        <v>1</v>
      </c>
    </row>
    <row r="6" spans="1:35" ht="14.25" x14ac:dyDescent="0.45">
      <c r="A6" s="2" t="s">
        <v>588</v>
      </c>
      <c r="B6" s="87">
        <f>Data!I75</f>
        <v>0</v>
      </c>
      <c r="C6" s="2">
        <f>Data!J75</f>
        <v>0</v>
      </c>
      <c r="D6" s="2">
        <f>Data!K75</f>
        <v>0</v>
      </c>
      <c r="E6" s="2">
        <f>Data!L75</f>
        <v>0</v>
      </c>
      <c r="F6" s="2">
        <f>Data!M75</f>
        <v>0</v>
      </c>
      <c r="G6" s="2">
        <f>Data!N75</f>
        <v>0</v>
      </c>
      <c r="H6" s="2">
        <f>Data!O75</f>
        <v>0</v>
      </c>
      <c r="I6" s="2">
        <f>Data!P75</f>
        <v>0</v>
      </c>
      <c r="J6" s="2">
        <f>Data!Q75</f>
        <v>0</v>
      </c>
      <c r="K6" s="2">
        <f>Data!R75</f>
        <v>0</v>
      </c>
      <c r="L6" s="2">
        <f>Data!S75</f>
        <v>0</v>
      </c>
      <c r="M6" s="2">
        <f>Data!T75</f>
        <v>0</v>
      </c>
      <c r="N6" s="2">
        <f>Data!U75</f>
        <v>0</v>
      </c>
      <c r="O6" s="2">
        <f>Data!V75</f>
        <v>0</v>
      </c>
      <c r="P6" s="2">
        <f>Data!W75</f>
        <v>0</v>
      </c>
      <c r="Q6" s="2">
        <f>Data!X75</f>
        <v>0</v>
      </c>
      <c r="R6" s="2">
        <f>Data!Y75</f>
        <v>0</v>
      </c>
      <c r="S6" s="2">
        <f>Data!Z75</f>
        <v>0</v>
      </c>
      <c r="T6" s="2">
        <f>Data!AA75</f>
        <v>0</v>
      </c>
      <c r="U6" s="2">
        <f>Data!AB75</f>
        <v>0</v>
      </c>
      <c r="V6" s="2">
        <f>Data!AC75</f>
        <v>0</v>
      </c>
      <c r="W6" s="2">
        <f>Data!AD75</f>
        <v>0</v>
      </c>
      <c r="X6" s="2">
        <f>Data!AE75</f>
        <v>0</v>
      </c>
      <c r="Y6" s="2">
        <f>Data!AF75</f>
        <v>0</v>
      </c>
      <c r="Z6" s="2">
        <f>Data!AG75</f>
        <v>0</v>
      </c>
      <c r="AA6" s="2">
        <f>Data!AH75</f>
        <v>0</v>
      </c>
      <c r="AB6" s="2">
        <f>Data!AI75</f>
        <v>0</v>
      </c>
      <c r="AC6" s="2">
        <f>Data!AJ75</f>
        <v>0</v>
      </c>
      <c r="AD6" s="2">
        <f>Data!AK75</f>
        <v>0</v>
      </c>
      <c r="AE6" s="2">
        <f>Data!AL75</f>
        <v>0</v>
      </c>
      <c r="AF6" s="2">
        <f>Data!AM75</f>
        <v>0</v>
      </c>
      <c r="AG6" s="2">
        <f>Data!AN75</f>
        <v>0</v>
      </c>
      <c r="AH6" s="2">
        <f>Data!AO75</f>
        <v>0</v>
      </c>
      <c r="AI6" s="2">
        <f>Data!AP75</f>
        <v>0</v>
      </c>
    </row>
    <row r="7" spans="1:35" ht="14.25" x14ac:dyDescent="0.45">
      <c r="A7" s="2" t="s">
        <v>589</v>
      </c>
      <c r="B7" s="87">
        <f>Data!I76</f>
        <v>0</v>
      </c>
      <c r="C7" s="2">
        <f>Data!J76</f>
        <v>0</v>
      </c>
      <c r="D7" s="2">
        <f>Data!K76</f>
        <v>0</v>
      </c>
      <c r="E7" s="2">
        <f>Data!L76</f>
        <v>0</v>
      </c>
      <c r="F7" s="2">
        <f>Data!M76</f>
        <v>0</v>
      </c>
      <c r="G7" s="2">
        <f>Data!N76</f>
        <v>0</v>
      </c>
      <c r="H7" s="2">
        <f>Data!O76</f>
        <v>0</v>
      </c>
      <c r="I7" s="2">
        <f>Data!P76</f>
        <v>0</v>
      </c>
      <c r="J7" s="2">
        <f>Data!Q76</f>
        <v>0</v>
      </c>
      <c r="K7" s="2">
        <f>Data!R76</f>
        <v>0</v>
      </c>
      <c r="L7" s="2">
        <f>Data!S76</f>
        <v>0</v>
      </c>
      <c r="M7" s="2">
        <f>Data!T76</f>
        <v>0</v>
      </c>
      <c r="N7" s="2">
        <f>Data!U76</f>
        <v>0</v>
      </c>
      <c r="O7" s="2">
        <f>Data!V76</f>
        <v>0</v>
      </c>
      <c r="P7" s="2">
        <f>Data!W76</f>
        <v>0</v>
      </c>
      <c r="Q7" s="2">
        <f>Data!X76</f>
        <v>0</v>
      </c>
      <c r="R7" s="2">
        <f>Data!Y76</f>
        <v>0</v>
      </c>
      <c r="S7" s="2">
        <f>Data!Z76</f>
        <v>0</v>
      </c>
      <c r="T7" s="2">
        <f>Data!AA76</f>
        <v>0</v>
      </c>
      <c r="U7" s="2">
        <f>Data!AB76</f>
        <v>0</v>
      </c>
      <c r="V7" s="2">
        <f>Data!AC76</f>
        <v>0</v>
      </c>
      <c r="W7" s="2">
        <f>Data!AD76</f>
        <v>0</v>
      </c>
      <c r="X7" s="2">
        <f>Data!AE76</f>
        <v>0</v>
      </c>
      <c r="Y7" s="2">
        <f>Data!AF76</f>
        <v>0</v>
      </c>
      <c r="Z7" s="2">
        <f>Data!AG76</f>
        <v>0</v>
      </c>
      <c r="AA7" s="2">
        <f>Data!AH76</f>
        <v>0</v>
      </c>
      <c r="AB7" s="2">
        <f>Data!AI76</f>
        <v>0</v>
      </c>
      <c r="AC7" s="2">
        <f>Data!AJ76</f>
        <v>0</v>
      </c>
      <c r="AD7" s="2">
        <f>Data!AK76</f>
        <v>0</v>
      </c>
      <c r="AE7" s="2">
        <f>Data!AL76</f>
        <v>0</v>
      </c>
      <c r="AF7" s="2">
        <f>Data!AM76</f>
        <v>0</v>
      </c>
      <c r="AG7" s="2">
        <f>Data!AN76</f>
        <v>0</v>
      </c>
      <c r="AH7" s="2">
        <f>Data!AO76</f>
        <v>0</v>
      </c>
      <c r="AI7" s="2">
        <f>Data!AP76</f>
        <v>0</v>
      </c>
    </row>
    <row r="8" spans="1:35" ht="14.25" x14ac:dyDescent="0.45">
      <c r="A8" s="2" t="s">
        <v>590</v>
      </c>
      <c r="B8" s="87">
        <f>Data!I77</f>
        <v>0</v>
      </c>
      <c r="C8" s="2">
        <f>Data!J77</f>
        <v>0</v>
      </c>
      <c r="D8" s="2">
        <f>Data!K77</f>
        <v>0</v>
      </c>
      <c r="E8" s="2">
        <f>Data!L77</f>
        <v>0</v>
      </c>
      <c r="F8" s="2">
        <f>Data!M77</f>
        <v>0</v>
      </c>
      <c r="G8" s="2">
        <f>Data!N77</f>
        <v>0</v>
      </c>
      <c r="H8" s="2">
        <f>Data!O77</f>
        <v>0</v>
      </c>
      <c r="I8" s="2">
        <f>Data!P77</f>
        <v>0</v>
      </c>
      <c r="J8" s="2">
        <f>Data!Q77</f>
        <v>0</v>
      </c>
      <c r="K8" s="2">
        <f>Data!R77</f>
        <v>0</v>
      </c>
      <c r="L8" s="2">
        <f>Data!S77</f>
        <v>0</v>
      </c>
      <c r="M8" s="2">
        <f>Data!T77</f>
        <v>0</v>
      </c>
      <c r="N8" s="2">
        <f>Data!U77</f>
        <v>0</v>
      </c>
      <c r="O8" s="2">
        <f>Data!V77</f>
        <v>0</v>
      </c>
      <c r="P8" s="2">
        <f>Data!W77</f>
        <v>0</v>
      </c>
      <c r="Q8" s="2">
        <f>Data!X77</f>
        <v>0</v>
      </c>
      <c r="R8" s="2">
        <f>Data!Y77</f>
        <v>0</v>
      </c>
      <c r="S8" s="2">
        <f>Data!Z77</f>
        <v>0</v>
      </c>
      <c r="T8" s="2">
        <f>Data!AA77</f>
        <v>0</v>
      </c>
      <c r="U8" s="2">
        <f>Data!AB77</f>
        <v>0</v>
      </c>
      <c r="V8" s="2">
        <f>Data!AC77</f>
        <v>0</v>
      </c>
      <c r="W8" s="2">
        <f>Data!AD77</f>
        <v>0</v>
      </c>
      <c r="X8" s="2">
        <f>Data!AE77</f>
        <v>0</v>
      </c>
      <c r="Y8" s="2">
        <f>Data!AF77</f>
        <v>0</v>
      </c>
      <c r="Z8" s="2">
        <f>Data!AG77</f>
        <v>0</v>
      </c>
      <c r="AA8" s="2">
        <f>Data!AH77</f>
        <v>0</v>
      </c>
      <c r="AB8" s="2">
        <f>Data!AI77</f>
        <v>0</v>
      </c>
      <c r="AC8" s="2">
        <f>Data!AJ77</f>
        <v>0</v>
      </c>
      <c r="AD8" s="2">
        <f>Data!AK77</f>
        <v>0</v>
      </c>
      <c r="AE8" s="2">
        <f>Data!AL77</f>
        <v>0</v>
      </c>
      <c r="AF8" s="2">
        <f>Data!AM77</f>
        <v>0</v>
      </c>
      <c r="AG8" s="2">
        <f>Data!AN77</f>
        <v>0</v>
      </c>
      <c r="AH8" s="2">
        <f>Data!AO77</f>
        <v>0</v>
      </c>
      <c r="AI8" s="2">
        <f>Data!AP77</f>
        <v>0</v>
      </c>
    </row>
    <row r="9" spans="1:35" ht="14.25" x14ac:dyDescent="0.4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</row>
    <row r="10" spans="1:35" ht="14.25" x14ac:dyDescent="0.4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</row>
    <row r="11" spans="1:35" ht="14.25" x14ac:dyDescent="0.4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</row>
    <row r="12" spans="1:35" ht="14.25" x14ac:dyDescent="0.4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</row>
    <row r="13" spans="1:35" ht="14.25" x14ac:dyDescent="0.4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</row>
    <row r="14" spans="1:35" ht="14.25" x14ac:dyDescent="0.4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</row>
    <row r="15" spans="1:35" ht="14.25" x14ac:dyDescent="0.4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</row>
    <row r="16" spans="1:35" ht="14.25" x14ac:dyDescent="0.4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</row>
    <row r="17" spans="1:35" ht="14.25" x14ac:dyDescent="0.4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</row>
    <row r="18" spans="1:35" ht="14.25" x14ac:dyDescent="0.4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</row>
    <row r="19" spans="1:35" ht="14.25" x14ac:dyDescent="0.4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</row>
    <row r="20" spans="1:35" ht="14.25" x14ac:dyDescent="0.4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</row>
    <row r="21" spans="1:35" ht="15.75" customHeight="1" x14ac:dyDescent="0.4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</row>
    <row r="22" spans="1:35" ht="15.75" customHeight="1" x14ac:dyDescent="0.4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</row>
    <row r="23" spans="1:35" ht="15.75" customHeight="1" x14ac:dyDescent="0.4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</row>
    <row r="24" spans="1:35" ht="15.75" customHeight="1" x14ac:dyDescent="0.4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</row>
    <row r="25" spans="1:35" ht="15.75" customHeight="1" x14ac:dyDescent="0.4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</row>
    <row r="26" spans="1:35" ht="15.75" customHeight="1" x14ac:dyDescent="0.4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</row>
    <row r="27" spans="1:35" ht="15.75" customHeight="1" x14ac:dyDescent="0.4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</row>
    <row r="28" spans="1:35" ht="15.75" customHeight="1" x14ac:dyDescent="0.4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</row>
    <row r="29" spans="1:35" ht="15.75" customHeight="1" x14ac:dyDescent="0.4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</row>
    <row r="30" spans="1:35" ht="15.75" customHeight="1" x14ac:dyDescent="0.4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</row>
    <row r="31" spans="1:35" ht="15.75" customHeight="1" x14ac:dyDescent="0.4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</row>
    <row r="32" spans="1:35" ht="15.75" customHeight="1" x14ac:dyDescent="0.4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</row>
    <row r="33" spans="1:35" ht="15.75" customHeight="1" x14ac:dyDescent="0.4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</row>
    <row r="34" spans="1:35" ht="15.75" customHeight="1" x14ac:dyDescent="0.4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</row>
    <row r="35" spans="1:35" ht="15.75" customHeight="1" x14ac:dyDescent="0.4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</row>
    <row r="36" spans="1:35" ht="15.75" customHeight="1" x14ac:dyDescent="0.4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</row>
    <row r="37" spans="1:35" ht="15.75" customHeight="1" x14ac:dyDescent="0.4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</row>
    <row r="38" spans="1:35" ht="15.75" customHeight="1" x14ac:dyDescent="0.4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</row>
    <row r="39" spans="1:35" ht="15.75" customHeight="1" x14ac:dyDescent="0.4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</row>
    <row r="40" spans="1:35" ht="15.75" customHeight="1" x14ac:dyDescent="0.4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</row>
    <row r="41" spans="1:35" ht="15.75" customHeight="1" x14ac:dyDescent="0.4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</row>
    <row r="42" spans="1:35" ht="15.75" customHeight="1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</row>
    <row r="43" spans="1:35" ht="15.75" customHeight="1" x14ac:dyDescent="0.4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</row>
    <row r="44" spans="1:35" ht="15.75" customHeight="1" x14ac:dyDescent="0.4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</row>
    <row r="45" spans="1:35" ht="15.75" customHeight="1" x14ac:dyDescent="0.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</row>
    <row r="46" spans="1:35" ht="15.75" customHeight="1" x14ac:dyDescent="0.4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</row>
    <row r="47" spans="1:35" ht="15.75" customHeight="1" x14ac:dyDescent="0.4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spans="1:35" ht="15.75" customHeight="1" x14ac:dyDescent="0.4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</row>
    <row r="49" spans="1:35" ht="15.75" customHeight="1" x14ac:dyDescent="0.4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spans="1:35" ht="15.75" customHeight="1" x14ac:dyDescent="0.4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</row>
    <row r="51" spans="1:35" ht="15.75" customHeight="1" x14ac:dyDescent="0.4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spans="1:35" ht="15.75" customHeight="1" x14ac:dyDescent="0.4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</row>
    <row r="53" spans="1:35" ht="15.75" customHeight="1" x14ac:dyDescent="0.4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spans="1:35" ht="15.75" customHeight="1" x14ac:dyDescent="0.4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</row>
    <row r="55" spans="1:35" ht="15.75" customHeight="1" x14ac:dyDescent="0.4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spans="1:35" ht="15.75" customHeight="1" x14ac:dyDescent="0.4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</row>
    <row r="57" spans="1:35" ht="15.75" customHeight="1" x14ac:dyDescent="0.4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spans="1:35" ht="15.75" customHeight="1" x14ac:dyDescent="0.4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  <row r="59" spans="1:35" ht="15.75" customHeight="1" x14ac:dyDescent="0.4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spans="1:35" ht="15.75" customHeight="1" x14ac:dyDescent="0.4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</row>
    <row r="61" spans="1:35" ht="15.75" customHeight="1" x14ac:dyDescent="0.4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spans="1:35" ht="15.75" customHeight="1" x14ac:dyDescent="0.4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</row>
    <row r="63" spans="1:35" ht="15.75" customHeight="1" x14ac:dyDescent="0.4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spans="1:35" ht="15.75" customHeight="1" x14ac:dyDescent="0.4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</row>
    <row r="65" spans="1:35" ht="15.75" customHeight="1" x14ac:dyDescent="0.4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spans="1:35" ht="15.75" customHeight="1" x14ac:dyDescent="0.4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</row>
    <row r="67" spans="1:35" ht="15.75" customHeight="1" x14ac:dyDescent="0.4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spans="1:35" ht="15.75" customHeight="1" x14ac:dyDescent="0.4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</row>
    <row r="69" spans="1:35" ht="15.75" customHeight="1" x14ac:dyDescent="0.4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spans="1:35" ht="15.75" customHeight="1" x14ac:dyDescent="0.4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</row>
    <row r="71" spans="1:35" ht="15.75" customHeight="1" x14ac:dyDescent="0.4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spans="1:35" ht="15.75" customHeight="1" x14ac:dyDescent="0.4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</row>
    <row r="73" spans="1:35" ht="15.75" customHeight="1" x14ac:dyDescent="0.4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spans="1:35" ht="15.75" customHeight="1" x14ac:dyDescent="0.4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</row>
    <row r="75" spans="1:35" ht="15.75" customHeight="1" x14ac:dyDescent="0.4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spans="1:35" ht="15.75" customHeight="1" x14ac:dyDescent="0.4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spans="1:35" ht="15.75" customHeight="1" x14ac:dyDescent="0.4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spans="1:35" ht="15.75" customHeight="1" x14ac:dyDescent="0.4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</row>
    <row r="79" spans="1:35" ht="15.75" customHeight="1" x14ac:dyDescent="0.4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spans="1:35" ht="15.75" customHeight="1" x14ac:dyDescent="0.4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</row>
    <row r="81" spans="1:35" ht="15.75" customHeight="1" x14ac:dyDescent="0.4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spans="1:35" ht="15.75" customHeight="1" x14ac:dyDescent="0.4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</row>
    <row r="83" spans="1:35" ht="15.75" customHeight="1" x14ac:dyDescent="0.4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spans="1:35" ht="15.75" customHeight="1" x14ac:dyDescent="0.4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</row>
    <row r="85" spans="1:35" ht="15.75" customHeight="1" x14ac:dyDescent="0.4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spans="1:35" ht="15.75" customHeight="1" x14ac:dyDescent="0.4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</row>
    <row r="87" spans="1:35" ht="15.75" customHeight="1" x14ac:dyDescent="0.4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spans="1:35" ht="15.75" customHeight="1" x14ac:dyDescent="0.4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</row>
    <row r="89" spans="1:35" ht="15.75" customHeight="1" x14ac:dyDescent="0.4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spans="1:35" ht="15.75" customHeight="1" x14ac:dyDescent="0.4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</row>
    <row r="91" spans="1:35" ht="15.75" customHeight="1" x14ac:dyDescent="0.4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spans="1:35" ht="15.75" customHeight="1" x14ac:dyDescent="0.4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</row>
    <row r="93" spans="1:35" ht="15.75" customHeight="1" x14ac:dyDescent="0.4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 spans="1:35" ht="15.75" customHeight="1" x14ac:dyDescent="0.4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</row>
    <row r="95" spans="1:35" ht="15.75" customHeight="1" x14ac:dyDescent="0.4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spans="1:35" ht="15.75" customHeight="1" x14ac:dyDescent="0.4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</row>
    <row r="97" spans="1:35" ht="15.75" customHeight="1" x14ac:dyDescent="0.4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spans="1:35" ht="15.75" customHeight="1" x14ac:dyDescent="0.4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</row>
    <row r="99" spans="1:35" ht="15.75" customHeight="1" x14ac:dyDescent="0.4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spans="1:35" ht="15.75" customHeight="1" x14ac:dyDescent="0.4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</row>
    <row r="101" spans="1:35" ht="15.75" customHeight="1" x14ac:dyDescent="0.4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spans="1:35" ht="15.75" customHeight="1" x14ac:dyDescent="0.4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</row>
    <row r="103" spans="1:35" ht="15.75" customHeight="1" x14ac:dyDescent="0.4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spans="1:35" ht="15.75" customHeight="1" x14ac:dyDescent="0.4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</row>
    <row r="105" spans="1:35" ht="15.75" customHeight="1" x14ac:dyDescent="0.4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spans="1:35" ht="15.75" customHeight="1" x14ac:dyDescent="0.4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</row>
    <row r="107" spans="1:35" ht="15.75" customHeight="1" x14ac:dyDescent="0.4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spans="1:35" ht="15.75" customHeight="1" x14ac:dyDescent="0.4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</row>
    <row r="109" spans="1:35" ht="15.75" customHeight="1" x14ac:dyDescent="0.4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spans="1:35" ht="15.75" customHeight="1" x14ac:dyDescent="0.4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</row>
    <row r="111" spans="1:35" ht="15.75" customHeight="1" x14ac:dyDescent="0.4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spans="1:35" ht="15.75" customHeight="1" x14ac:dyDescent="0.4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 spans="1:35" ht="15.75" customHeight="1" x14ac:dyDescent="0.4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spans="1:35" ht="15.75" customHeight="1" x14ac:dyDescent="0.4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spans="1:35" ht="15.75" customHeight="1" x14ac:dyDescent="0.4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spans="1:35" ht="15.75" customHeight="1" x14ac:dyDescent="0.4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 spans="1:35" ht="15.75" customHeight="1" x14ac:dyDescent="0.4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spans="1:35" ht="15.75" customHeight="1" x14ac:dyDescent="0.4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</row>
    <row r="119" spans="1:35" ht="15.75" customHeight="1" x14ac:dyDescent="0.4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spans="1:35" ht="15.75" customHeight="1" x14ac:dyDescent="0.4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</row>
    <row r="121" spans="1:35" ht="15.75" customHeight="1" x14ac:dyDescent="0.4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spans="1:35" ht="15.75" customHeight="1" x14ac:dyDescent="0.4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</row>
    <row r="123" spans="1:35" ht="15.75" customHeight="1" x14ac:dyDescent="0.4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spans="1:35" ht="15.75" customHeight="1" x14ac:dyDescent="0.4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</row>
    <row r="125" spans="1:35" ht="15.75" customHeight="1" x14ac:dyDescent="0.4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spans="1:35" ht="15.75" customHeight="1" x14ac:dyDescent="0.4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</row>
    <row r="127" spans="1:35" ht="15.75" customHeight="1" x14ac:dyDescent="0.4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 spans="1:35" ht="15.75" customHeight="1" x14ac:dyDescent="0.4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</row>
    <row r="129" spans="1:35" ht="15.75" customHeight="1" x14ac:dyDescent="0.4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 spans="1:35" ht="15.75" customHeight="1" x14ac:dyDescent="0.4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</row>
    <row r="131" spans="1:35" ht="15.75" customHeight="1" x14ac:dyDescent="0.4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 spans="1:35" ht="15.75" customHeight="1" x14ac:dyDescent="0.4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</row>
    <row r="133" spans="1:35" ht="15.75" customHeight="1" x14ac:dyDescent="0.4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 spans="1:35" ht="15.75" customHeight="1" x14ac:dyDescent="0.4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</row>
    <row r="135" spans="1:35" ht="15.75" customHeight="1" x14ac:dyDescent="0.4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 spans="1:35" ht="15.75" customHeight="1" x14ac:dyDescent="0.4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</row>
    <row r="137" spans="1:35" ht="15.75" customHeight="1" x14ac:dyDescent="0.4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 spans="1:35" ht="15.75" customHeight="1" x14ac:dyDescent="0.4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</row>
    <row r="139" spans="1:35" ht="15.75" customHeight="1" x14ac:dyDescent="0.4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 spans="1:35" ht="15.75" customHeight="1" x14ac:dyDescent="0.4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</row>
    <row r="141" spans="1:35" ht="15.75" customHeight="1" x14ac:dyDescent="0.4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 spans="1:35" ht="15.75" customHeight="1" x14ac:dyDescent="0.4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</row>
    <row r="143" spans="1:35" ht="15.75" customHeight="1" x14ac:dyDescent="0.4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 spans="1:35" ht="15.75" customHeight="1" x14ac:dyDescent="0.4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</row>
    <row r="145" spans="1:35" ht="15.75" customHeight="1" x14ac:dyDescent="0.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 spans="1:35" ht="15.75" customHeight="1" x14ac:dyDescent="0.4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</row>
    <row r="147" spans="1:35" ht="15.75" customHeight="1" x14ac:dyDescent="0.4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 spans="1:35" ht="15.75" customHeight="1" x14ac:dyDescent="0.4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</row>
    <row r="149" spans="1:35" ht="15.75" customHeight="1" x14ac:dyDescent="0.4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 spans="1:35" ht="15.75" customHeight="1" x14ac:dyDescent="0.4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</row>
    <row r="151" spans="1:35" ht="15.75" customHeight="1" x14ac:dyDescent="0.4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spans="1:35" ht="15.75" customHeight="1" x14ac:dyDescent="0.4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</row>
    <row r="153" spans="1:35" ht="15.75" customHeight="1" x14ac:dyDescent="0.4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 spans="1:35" ht="15.75" customHeight="1" x14ac:dyDescent="0.4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</row>
    <row r="155" spans="1:35" ht="15.75" customHeight="1" x14ac:dyDescent="0.4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</row>
    <row r="156" spans="1:35" ht="15.75" customHeight="1" x14ac:dyDescent="0.4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</row>
    <row r="157" spans="1:35" ht="15.75" customHeight="1" x14ac:dyDescent="0.4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</row>
    <row r="158" spans="1:35" ht="15.75" customHeight="1" x14ac:dyDescent="0.4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</row>
    <row r="159" spans="1:35" ht="15.75" customHeight="1" x14ac:dyDescent="0.4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</row>
    <row r="160" spans="1:35" ht="15.75" customHeight="1" x14ac:dyDescent="0.4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</row>
    <row r="161" spans="1:35" ht="15.75" customHeight="1" x14ac:dyDescent="0.4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</row>
    <row r="162" spans="1:35" ht="15.75" customHeight="1" x14ac:dyDescent="0.4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</row>
    <row r="163" spans="1:35" ht="15.75" customHeight="1" x14ac:dyDescent="0.4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</row>
    <row r="164" spans="1:35" ht="15.75" customHeight="1" x14ac:dyDescent="0.4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</row>
    <row r="165" spans="1:35" ht="15.75" customHeight="1" x14ac:dyDescent="0.4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</row>
    <row r="166" spans="1:35" ht="15.75" customHeight="1" x14ac:dyDescent="0.4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</row>
    <row r="167" spans="1:35" ht="15.75" customHeight="1" x14ac:dyDescent="0.4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</row>
    <row r="168" spans="1:35" ht="15.75" customHeight="1" x14ac:dyDescent="0.4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</row>
    <row r="169" spans="1:35" ht="15.75" customHeight="1" x14ac:dyDescent="0.4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</row>
    <row r="170" spans="1:35" ht="15.75" customHeight="1" x14ac:dyDescent="0.4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</row>
    <row r="171" spans="1:35" ht="15.75" customHeight="1" x14ac:dyDescent="0.4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</row>
    <row r="172" spans="1:35" ht="15.75" customHeight="1" x14ac:dyDescent="0.4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</row>
    <row r="173" spans="1:35" ht="15.75" customHeight="1" x14ac:dyDescent="0.4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</row>
    <row r="174" spans="1:35" ht="15.75" customHeight="1" x14ac:dyDescent="0.4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</row>
    <row r="175" spans="1:35" ht="15.75" customHeight="1" x14ac:dyDescent="0.4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</row>
    <row r="176" spans="1:35" ht="15.75" customHeight="1" x14ac:dyDescent="0.4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</row>
    <row r="177" spans="1:35" ht="15.75" customHeight="1" x14ac:dyDescent="0.4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</row>
    <row r="178" spans="1:35" ht="15.75" customHeight="1" x14ac:dyDescent="0.4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</row>
    <row r="179" spans="1:35" ht="15.75" customHeight="1" x14ac:dyDescent="0.4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</row>
    <row r="180" spans="1:35" ht="15.75" customHeight="1" x14ac:dyDescent="0.4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</row>
    <row r="181" spans="1:35" ht="15.75" customHeight="1" x14ac:dyDescent="0.4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</row>
    <row r="182" spans="1:35" ht="15.75" customHeight="1" x14ac:dyDescent="0.4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</row>
    <row r="183" spans="1:35" ht="15.75" customHeight="1" x14ac:dyDescent="0.4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</row>
    <row r="184" spans="1:35" ht="15.75" customHeight="1" x14ac:dyDescent="0.4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</row>
    <row r="185" spans="1:35" ht="15.75" customHeight="1" x14ac:dyDescent="0.4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</row>
    <row r="186" spans="1:35" ht="15.75" customHeight="1" x14ac:dyDescent="0.4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</row>
    <row r="187" spans="1:35" ht="15.75" customHeight="1" x14ac:dyDescent="0.4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</row>
    <row r="188" spans="1:35" ht="15.75" customHeight="1" x14ac:dyDescent="0.4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</row>
    <row r="189" spans="1:35" ht="15.75" customHeight="1" x14ac:dyDescent="0.4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</row>
    <row r="190" spans="1:35" ht="15.75" customHeight="1" x14ac:dyDescent="0.4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</row>
    <row r="191" spans="1:35" ht="15.75" customHeight="1" x14ac:dyDescent="0.4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</row>
    <row r="192" spans="1:35" ht="15.75" customHeight="1" x14ac:dyDescent="0.4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</row>
    <row r="193" spans="1:35" ht="15.75" customHeight="1" x14ac:dyDescent="0.4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</row>
    <row r="194" spans="1:35" ht="15.75" customHeight="1" x14ac:dyDescent="0.4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</row>
    <row r="195" spans="1:35" ht="15.75" customHeight="1" x14ac:dyDescent="0.4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</row>
    <row r="196" spans="1:35" ht="15.75" customHeight="1" x14ac:dyDescent="0.4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</row>
    <row r="197" spans="1:35" ht="15.75" customHeight="1" x14ac:dyDescent="0.4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</row>
    <row r="198" spans="1:35" ht="15.75" customHeight="1" x14ac:dyDescent="0.4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</row>
    <row r="199" spans="1:35" ht="15.75" customHeight="1" x14ac:dyDescent="0.4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</row>
    <row r="200" spans="1:35" ht="15.75" customHeight="1" x14ac:dyDescent="0.4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</row>
    <row r="201" spans="1:35" ht="15.75" customHeight="1" x14ac:dyDescent="0.4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</row>
    <row r="202" spans="1:35" ht="15.75" customHeight="1" x14ac:dyDescent="0.4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</row>
    <row r="203" spans="1:35" ht="15.75" customHeight="1" x14ac:dyDescent="0.4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</row>
    <row r="204" spans="1:35" ht="15.75" customHeight="1" x14ac:dyDescent="0.4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</row>
    <row r="205" spans="1:35" ht="15.75" customHeight="1" x14ac:dyDescent="0.4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</row>
    <row r="206" spans="1:35" ht="15.75" customHeight="1" x14ac:dyDescent="0.4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</row>
    <row r="207" spans="1:35" ht="15.75" customHeight="1" x14ac:dyDescent="0.4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</row>
    <row r="208" spans="1:35" ht="15.75" customHeight="1" x14ac:dyDescent="0.4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</row>
    <row r="209" spans="1:35" ht="15.75" customHeight="1" x14ac:dyDescent="0.4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</row>
    <row r="210" spans="1:35" ht="15.75" customHeight="1" x14ac:dyDescent="0.4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</row>
    <row r="211" spans="1:35" ht="15.75" customHeight="1" x14ac:dyDescent="0.4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</row>
    <row r="212" spans="1:35" ht="15.75" customHeight="1" x14ac:dyDescent="0.4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</row>
    <row r="213" spans="1:35" ht="15.75" customHeight="1" x14ac:dyDescent="0.4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</row>
    <row r="214" spans="1:35" ht="15.75" customHeight="1" x14ac:dyDescent="0.4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</row>
    <row r="215" spans="1:35" ht="15.75" customHeight="1" x14ac:dyDescent="0.4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</row>
    <row r="216" spans="1:35" ht="15.75" customHeight="1" x14ac:dyDescent="0.4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</row>
    <row r="217" spans="1:35" ht="15.75" customHeight="1" x14ac:dyDescent="0.4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</row>
    <row r="218" spans="1:35" ht="15.75" customHeight="1" x14ac:dyDescent="0.4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</row>
    <row r="219" spans="1:35" ht="15.75" customHeight="1" x14ac:dyDescent="0.4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</row>
    <row r="220" spans="1:35" ht="15.75" customHeight="1" x14ac:dyDescent="0.4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</row>
    <row r="221" spans="1:35" ht="15.75" customHeight="1" x14ac:dyDescent="0.4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</row>
    <row r="222" spans="1:35" ht="15.75" customHeight="1" x14ac:dyDescent="0.4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</row>
    <row r="223" spans="1:35" ht="15.75" customHeight="1" x14ac:dyDescent="0.4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</row>
    <row r="224" spans="1:35" ht="15.75" customHeight="1" x14ac:dyDescent="0.4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</row>
    <row r="225" spans="1:35" ht="15.75" customHeight="1" x14ac:dyDescent="0.4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</row>
    <row r="226" spans="1:35" ht="15.75" customHeight="1" x14ac:dyDescent="0.4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</row>
    <row r="227" spans="1:35" ht="15.75" customHeight="1" x14ac:dyDescent="0.4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</row>
    <row r="228" spans="1:35" ht="15.75" customHeight="1" x14ac:dyDescent="0.4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</row>
    <row r="229" spans="1:35" ht="15.75" customHeight="1" x14ac:dyDescent="0.4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</row>
    <row r="230" spans="1:35" ht="15.75" customHeight="1" x14ac:dyDescent="0.4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</row>
    <row r="231" spans="1:35" ht="15.75" customHeight="1" x14ac:dyDescent="0.4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</row>
    <row r="232" spans="1:35" ht="15.75" customHeight="1" x14ac:dyDescent="0.4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</row>
    <row r="233" spans="1:35" ht="15.75" customHeight="1" x14ac:dyDescent="0.4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</row>
    <row r="234" spans="1:35" ht="15.75" customHeight="1" x14ac:dyDescent="0.4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</row>
    <row r="235" spans="1:35" ht="15.75" customHeight="1" x14ac:dyDescent="0.4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</row>
    <row r="236" spans="1:35" ht="15.75" customHeight="1" x14ac:dyDescent="0.4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</row>
    <row r="237" spans="1:35" ht="15.75" customHeight="1" x14ac:dyDescent="0.4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</row>
    <row r="238" spans="1:35" ht="15.75" customHeight="1" x14ac:dyDescent="0.4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</row>
    <row r="239" spans="1:35" ht="15.75" customHeight="1" x14ac:dyDescent="0.4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</row>
    <row r="240" spans="1:35" ht="15.75" customHeight="1" x14ac:dyDescent="0.4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</row>
    <row r="241" spans="1:35" ht="15.75" customHeight="1" x14ac:dyDescent="0.4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</row>
    <row r="242" spans="1:35" ht="15.75" customHeight="1" x14ac:dyDescent="0.4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</row>
    <row r="243" spans="1:35" ht="15.75" customHeight="1" x14ac:dyDescent="0.4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</row>
    <row r="244" spans="1:35" ht="15.75" customHeight="1" x14ac:dyDescent="0.4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</row>
    <row r="245" spans="1:35" ht="15.75" customHeight="1" x14ac:dyDescent="0.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</row>
    <row r="246" spans="1:35" ht="15.75" customHeight="1" x14ac:dyDescent="0.4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</row>
    <row r="247" spans="1:35" ht="15.75" customHeight="1" x14ac:dyDescent="0.4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</row>
    <row r="248" spans="1:35" ht="15.75" customHeight="1" x14ac:dyDescent="0.4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</row>
    <row r="249" spans="1:35" ht="15.75" customHeight="1" x14ac:dyDescent="0.4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</row>
    <row r="250" spans="1:35" ht="15.75" customHeight="1" x14ac:dyDescent="0.4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</row>
    <row r="251" spans="1:35" ht="15.75" customHeight="1" x14ac:dyDescent="0.4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</row>
    <row r="252" spans="1:35" ht="15.75" customHeight="1" x14ac:dyDescent="0.4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</row>
    <row r="253" spans="1:35" ht="15.75" customHeight="1" x14ac:dyDescent="0.4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</row>
    <row r="254" spans="1:35" ht="15.75" customHeight="1" x14ac:dyDescent="0.4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</row>
    <row r="255" spans="1:35" ht="15.75" customHeight="1" x14ac:dyDescent="0.4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</row>
    <row r="256" spans="1:35" ht="15.75" customHeight="1" x14ac:dyDescent="0.4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</row>
    <row r="257" spans="1:35" ht="15.75" customHeight="1" x14ac:dyDescent="0.4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</row>
    <row r="258" spans="1:35" ht="15.75" customHeight="1" x14ac:dyDescent="0.4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</row>
    <row r="259" spans="1:35" ht="15.75" customHeight="1" x14ac:dyDescent="0.4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</row>
    <row r="260" spans="1:35" ht="15.75" customHeight="1" x14ac:dyDescent="0.4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</row>
    <row r="261" spans="1:35" ht="15.75" customHeight="1" x14ac:dyDescent="0.4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</row>
    <row r="262" spans="1:35" ht="15.75" customHeight="1" x14ac:dyDescent="0.4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</row>
    <row r="263" spans="1:35" ht="15.75" customHeight="1" x14ac:dyDescent="0.4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</row>
    <row r="264" spans="1:35" ht="15.75" customHeight="1" x14ac:dyDescent="0.4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</row>
    <row r="265" spans="1:35" ht="15.75" customHeight="1" x14ac:dyDescent="0.4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</row>
    <row r="266" spans="1:35" ht="15.75" customHeight="1" x14ac:dyDescent="0.4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</row>
    <row r="267" spans="1:35" ht="15.75" customHeight="1" x14ac:dyDescent="0.4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</row>
    <row r="268" spans="1:35" ht="15.75" customHeight="1" x14ac:dyDescent="0.4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</row>
    <row r="269" spans="1:35" ht="15.75" customHeight="1" x14ac:dyDescent="0.4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</row>
    <row r="270" spans="1:35" ht="15.75" customHeight="1" x14ac:dyDescent="0.4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</row>
    <row r="271" spans="1:35" ht="15.75" customHeight="1" x14ac:dyDescent="0.4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</row>
    <row r="272" spans="1:35" ht="15.75" customHeight="1" x14ac:dyDescent="0.4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</row>
    <row r="273" spans="1:35" ht="15.75" customHeight="1" x14ac:dyDescent="0.4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</row>
    <row r="274" spans="1:35" ht="15.75" customHeight="1" x14ac:dyDescent="0.4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</row>
    <row r="275" spans="1:35" ht="15.75" customHeight="1" x14ac:dyDescent="0.4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</row>
    <row r="276" spans="1:35" ht="15.75" customHeight="1" x14ac:dyDescent="0.4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</row>
    <row r="277" spans="1:35" ht="15.75" customHeight="1" x14ac:dyDescent="0.4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</row>
    <row r="278" spans="1:35" ht="15.75" customHeight="1" x14ac:dyDescent="0.4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</row>
    <row r="279" spans="1:35" ht="15.75" customHeight="1" x14ac:dyDescent="0.4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</row>
    <row r="280" spans="1:35" ht="15.75" customHeight="1" x14ac:dyDescent="0.4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</row>
    <row r="281" spans="1:35" ht="15.75" customHeight="1" x14ac:dyDescent="0.4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</row>
    <row r="282" spans="1:35" ht="15.75" customHeight="1" x14ac:dyDescent="0.4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</row>
    <row r="283" spans="1:35" ht="15.75" customHeight="1" x14ac:dyDescent="0.4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</row>
    <row r="284" spans="1:35" ht="15.75" customHeight="1" x14ac:dyDescent="0.4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</row>
    <row r="285" spans="1:35" ht="15.75" customHeight="1" x14ac:dyDescent="0.4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</row>
    <row r="286" spans="1:35" ht="15.75" customHeight="1" x14ac:dyDescent="0.4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</row>
    <row r="287" spans="1:35" ht="15.75" customHeight="1" x14ac:dyDescent="0.4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</row>
    <row r="288" spans="1:35" ht="15.75" customHeight="1" x14ac:dyDescent="0.4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</row>
    <row r="289" spans="1:35" ht="15.75" customHeight="1" x14ac:dyDescent="0.4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</row>
    <row r="290" spans="1:35" ht="15.75" customHeight="1" x14ac:dyDescent="0.4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</row>
    <row r="291" spans="1:35" ht="15.75" customHeight="1" x14ac:dyDescent="0.4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</row>
    <row r="292" spans="1:35" ht="15.75" customHeight="1" x14ac:dyDescent="0.4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</row>
    <row r="293" spans="1:35" ht="15.75" customHeight="1" x14ac:dyDescent="0.4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</row>
    <row r="294" spans="1:35" ht="15.75" customHeight="1" x14ac:dyDescent="0.4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</row>
    <row r="295" spans="1:35" ht="15.75" customHeight="1" x14ac:dyDescent="0.4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</row>
    <row r="296" spans="1:35" ht="15.75" customHeight="1" x14ac:dyDescent="0.4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</row>
    <row r="297" spans="1:35" ht="15.75" customHeight="1" x14ac:dyDescent="0.4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</row>
    <row r="298" spans="1:35" ht="15.75" customHeight="1" x14ac:dyDescent="0.4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</row>
    <row r="299" spans="1:35" ht="15.75" customHeight="1" x14ac:dyDescent="0.4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</row>
    <row r="300" spans="1:35" ht="15.75" customHeight="1" x14ac:dyDescent="0.4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</row>
    <row r="301" spans="1:35" ht="15.75" customHeight="1" x14ac:dyDescent="0.4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</row>
    <row r="302" spans="1:35" ht="15.75" customHeight="1" x14ac:dyDescent="0.4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</row>
    <row r="303" spans="1:35" ht="15.75" customHeight="1" x14ac:dyDescent="0.4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</row>
    <row r="304" spans="1:35" ht="15.75" customHeight="1" x14ac:dyDescent="0.4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</row>
    <row r="305" spans="1:35" ht="15.75" customHeight="1" x14ac:dyDescent="0.4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</row>
    <row r="306" spans="1:35" ht="15.75" customHeight="1" x14ac:dyDescent="0.4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</row>
    <row r="307" spans="1:35" ht="15.75" customHeight="1" x14ac:dyDescent="0.4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</row>
    <row r="308" spans="1:35" ht="15.75" customHeight="1" x14ac:dyDescent="0.4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</row>
    <row r="309" spans="1:35" ht="15.75" customHeight="1" x14ac:dyDescent="0.4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</row>
    <row r="310" spans="1:35" ht="15.75" customHeight="1" x14ac:dyDescent="0.4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</row>
    <row r="311" spans="1:35" ht="15.75" customHeight="1" x14ac:dyDescent="0.4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</row>
    <row r="312" spans="1:35" ht="15.75" customHeight="1" x14ac:dyDescent="0.4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</row>
    <row r="313" spans="1:35" ht="15.75" customHeight="1" x14ac:dyDescent="0.4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</row>
    <row r="314" spans="1:35" ht="15.75" customHeight="1" x14ac:dyDescent="0.4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</row>
    <row r="315" spans="1:35" ht="15.75" customHeight="1" x14ac:dyDescent="0.4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</row>
    <row r="316" spans="1:35" ht="15.75" customHeight="1" x14ac:dyDescent="0.4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</row>
    <row r="317" spans="1:35" ht="15.75" customHeight="1" x14ac:dyDescent="0.4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</row>
    <row r="318" spans="1:35" ht="15.75" customHeight="1" x14ac:dyDescent="0.4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</row>
    <row r="319" spans="1:35" ht="15.75" customHeight="1" x14ac:dyDescent="0.4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</row>
    <row r="320" spans="1:35" ht="15.75" customHeight="1" x14ac:dyDescent="0.4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</row>
    <row r="321" spans="1:35" ht="15.75" customHeight="1" x14ac:dyDescent="0.4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</row>
    <row r="322" spans="1:35" ht="15.75" customHeight="1" x14ac:dyDescent="0.4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</row>
    <row r="323" spans="1:35" ht="15.75" customHeight="1" x14ac:dyDescent="0.4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</row>
    <row r="324" spans="1:35" ht="15.75" customHeight="1" x14ac:dyDescent="0.4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</row>
    <row r="325" spans="1:35" ht="15.75" customHeight="1" x14ac:dyDescent="0.4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</row>
    <row r="326" spans="1:35" ht="15.75" customHeight="1" x14ac:dyDescent="0.4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</row>
    <row r="327" spans="1:35" ht="15.75" customHeight="1" x14ac:dyDescent="0.4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</row>
    <row r="328" spans="1:35" ht="15.75" customHeight="1" x14ac:dyDescent="0.4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</row>
    <row r="329" spans="1:35" ht="15.75" customHeight="1" x14ac:dyDescent="0.4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</row>
    <row r="330" spans="1:35" ht="15.75" customHeight="1" x14ac:dyDescent="0.4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</row>
    <row r="331" spans="1:35" ht="15.75" customHeight="1" x14ac:dyDescent="0.4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</row>
    <row r="332" spans="1:35" ht="15.75" customHeight="1" x14ac:dyDescent="0.4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</row>
    <row r="333" spans="1:35" ht="15.75" customHeight="1" x14ac:dyDescent="0.4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</row>
    <row r="334" spans="1:35" ht="15.75" customHeight="1" x14ac:dyDescent="0.4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</row>
    <row r="335" spans="1:35" ht="15.75" customHeight="1" x14ac:dyDescent="0.4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</row>
    <row r="336" spans="1:35" ht="15.75" customHeight="1" x14ac:dyDescent="0.4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</row>
    <row r="337" spans="1:35" ht="15.75" customHeight="1" x14ac:dyDescent="0.4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</row>
    <row r="338" spans="1:35" ht="15.75" customHeight="1" x14ac:dyDescent="0.4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</row>
    <row r="339" spans="1:35" ht="15.75" customHeight="1" x14ac:dyDescent="0.4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</row>
    <row r="340" spans="1:35" ht="15.75" customHeight="1" x14ac:dyDescent="0.4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</row>
    <row r="341" spans="1:35" ht="15.75" customHeight="1" x14ac:dyDescent="0.4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</row>
    <row r="342" spans="1:35" ht="15.75" customHeight="1" x14ac:dyDescent="0.4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</row>
    <row r="343" spans="1:35" ht="15.75" customHeight="1" x14ac:dyDescent="0.4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</row>
    <row r="344" spans="1:35" ht="15.75" customHeight="1" x14ac:dyDescent="0.4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</row>
    <row r="345" spans="1:35" ht="15.75" customHeight="1" x14ac:dyDescent="0.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</row>
    <row r="346" spans="1:35" ht="15.75" customHeight="1" x14ac:dyDescent="0.4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</row>
    <row r="347" spans="1:35" ht="15.75" customHeight="1" x14ac:dyDescent="0.4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</row>
    <row r="348" spans="1:35" ht="15.75" customHeight="1" x14ac:dyDescent="0.4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</row>
    <row r="349" spans="1:35" ht="15.75" customHeight="1" x14ac:dyDescent="0.4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</row>
    <row r="350" spans="1:35" ht="15.75" customHeight="1" x14ac:dyDescent="0.4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</row>
    <row r="351" spans="1:35" ht="15.75" customHeight="1" x14ac:dyDescent="0.4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</row>
    <row r="352" spans="1:35" ht="15.75" customHeight="1" x14ac:dyDescent="0.4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</row>
    <row r="353" spans="1:35" ht="15.75" customHeight="1" x14ac:dyDescent="0.4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</row>
    <row r="354" spans="1:35" ht="15.75" customHeight="1" x14ac:dyDescent="0.4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</row>
    <row r="355" spans="1:35" ht="15.75" customHeight="1" x14ac:dyDescent="0.4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</row>
    <row r="356" spans="1:35" ht="15.75" customHeight="1" x14ac:dyDescent="0.4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</row>
    <row r="357" spans="1:35" ht="15.75" customHeight="1" x14ac:dyDescent="0.4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</row>
    <row r="358" spans="1:35" ht="15.75" customHeight="1" x14ac:dyDescent="0.4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</row>
    <row r="359" spans="1:35" ht="15.75" customHeight="1" x14ac:dyDescent="0.4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</row>
    <row r="360" spans="1:35" ht="15.75" customHeight="1" x14ac:dyDescent="0.4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</row>
    <row r="361" spans="1:35" ht="15.75" customHeight="1" x14ac:dyDescent="0.4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</row>
    <row r="362" spans="1:35" ht="15.75" customHeight="1" x14ac:dyDescent="0.4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</row>
    <row r="363" spans="1:35" ht="15.75" customHeight="1" x14ac:dyDescent="0.4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</row>
    <row r="364" spans="1:35" ht="15.75" customHeight="1" x14ac:dyDescent="0.4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</row>
    <row r="365" spans="1:35" ht="15.75" customHeight="1" x14ac:dyDescent="0.4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</row>
    <row r="366" spans="1:35" ht="15.75" customHeight="1" x14ac:dyDescent="0.4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</row>
    <row r="367" spans="1:35" ht="15.75" customHeight="1" x14ac:dyDescent="0.4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</row>
    <row r="368" spans="1:35" ht="15.75" customHeight="1" x14ac:dyDescent="0.4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</row>
    <row r="369" spans="1:35" ht="15.75" customHeight="1" x14ac:dyDescent="0.4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</row>
    <row r="370" spans="1:35" ht="15.75" customHeight="1" x14ac:dyDescent="0.4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</row>
    <row r="371" spans="1:35" ht="15.75" customHeight="1" x14ac:dyDescent="0.4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</row>
    <row r="372" spans="1:35" ht="15.75" customHeight="1" x14ac:dyDescent="0.4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</row>
    <row r="373" spans="1:35" ht="15.75" customHeight="1" x14ac:dyDescent="0.4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</row>
    <row r="374" spans="1:35" ht="15.75" customHeight="1" x14ac:dyDescent="0.4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</row>
    <row r="375" spans="1:35" ht="15.75" customHeight="1" x14ac:dyDescent="0.4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</row>
    <row r="376" spans="1:35" ht="15.75" customHeight="1" x14ac:dyDescent="0.4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</row>
    <row r="377" spans="1:35" ht="15.75" customHeight="1" x14ac:dyDescent="0.4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</row>
    <row r="378" spans="1:35" ht="15.75" customHeight="1" x14ac:dyDescent="0.4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</row>
    <row r="379" spans="1:35" ht="15.75" customHeight="1" x14ac:dyDescent="0.4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</row>
    <row r="380" spans="1:35" ht="15.75" customHeight="1" x14ac:dyDescent="0.4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</row>
    <row r="381" spans="1:35" ht="15.75" customHeight="1" x14ac:dyDescent="0.4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</row>
    <row r="382" spans="1:35" ht="15.75" customHeight="1" x14ac:dyDescent="0.4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</row>
    <row r="383" spans="1:35" ht="15.75" customHeight="1" x14ac:dyDescent="0.4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</row>
    <row r="384" spans="1:35" ht="15.75" customHeight="1" x14ac:dyDescent="0.4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</row>
    <row r="385" spans="1:35" ht="15.75" customHeight="1" x14ac:dyDescent="0.4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</row>
    <row r="386" spans="1:35" ht="15.75" customHeight="1" x14ac:dyDescent="0.4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</row>
    <row r="387" spans="1:35" ht="15.75" customHeight="1" x14ac:dyDescent="0.4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</row>
    <row r="388" spans="1:35" ht="15.75" customHeight="1" x14ac:dyDescent="0.4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</row>
    <row r="389" spans="1:35" ht="15.75" customHeight="1" x14ac:dyDescent="0.4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</row>
    <row r="390" spans="1:35" ht="15.75" customHeight="1" x14ac:dyDescent="0.4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</row>
    <row r="391" spans="1:35" ht="15.75" customHeight="1" x14ac:dyDescent="0.4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</row>
    <row r="392" spans="1:35" ht="15.75" customHeight="1" x14ac:dyDescent="0.4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</row>
    <row r="393" spans="1:35" ht="15.75" customHeight="1" x14ac:dyDescent="0.4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</row>
    <row r="394" spans="1:35" ht="15.75" customHeight="1" x14ac:dyDescent="0.4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</row>
    <row r="395" spans="1:35" ht="15.75" customHeight="1" x14ac:dyDescent="0.4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</row>
    <row r="396" spans="1:35" ht="15.75" customHeight="1" x14ac:dyDescent="0.4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</row>
    <row r="397" spans="1:35" ht="15.75" customHeight="1" x14ac:dyDescent="0.4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</row>
    <row r="398" spans="1:35" ht="15.75" customHeight="1" x14ac:dyDescent="0.4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</row>
    <row r="399" spans="1:35" ht="15.75" customHeight="1" x14ac:dyDescent="0.4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</row>
    <row r="400" spans="1:35" ht="15.75" customHeight="1" x14ac:dyDescent="0.4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</row>
    <row r="401" spans="1:35" ht="15.75" customHeight="1" x14ac:dyDescent="0.4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</row>
    <row r="402" spans="1:35" ht="15.75" customHeight="1" x14ac:dyDescent="0.4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</row>
    <row r="403" spans="1:35" ht="15.75" customHeight="1" x14ac:dyDescent="0.4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</row>
    <row r="404" spans="1:35" ht="15.75" customHeight="1" x14ac:dyDescent="0.4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</row>
    <row r="405" spans="1:35" ht="15.75" customHeight="1" x14ac:dyDescent="0.4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</row>
    <row r="406" spans="1:35" ht="15.75" customHeight="1" x14ac:dyDescent="0.4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</row>
    <row r="407" spans="1:35" ht="15.75" customHeight="1" x14ac:dyDescent="0.4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</row>
    <row r="408" spans="1:35" ht="15.75" customHeight="1" x14ac:dyDescent="0.4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</row>
    <row r="409" spans="1:35" ht="15.75" customHeight="1" x14ac:dyDescent="0.4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</row>
    <row r="410" spans="1:35" ht="15.75" customHeight="1" x14ac:dyDescent="0.4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</row>
    <row r="411" spans="1:35" ht="15.75" customHeight="1" x14ac:dyDescent="0.4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</row>
    <row r="412" spans="1:35" ht="15.75" customHeight="1" x14ac:dyDescent="0.4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</row>
    <row r="413" spans="1:35" ht="15.75" customHeight="1" x14ac:dyDescent="0.4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</row>
    <row r="414" spans="1:35" ht="15.75" customHeight="1" x14ac:dyDescent="0.4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</row>
    <row r="415" spans="1:35" ht="15.75" customHeight="1" x14ac:dyDescent="0.4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</row>
    <row r="416" spans="1:35" ht="15.75" customHeight="1" x14ac:dyDescent="0.4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</row>
    <row r="417" spans="1:35" ht="15.75" customHeight="1" x14ac:dyDescent="0.4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</row>
    <row r="418" spans="1:35" ht="15.75" customHeight="1" x14ac:dyDescent="0.4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</row>
    <row r="419" spans="1:35" ht="15.75" customHeight="1" x14ac:dyDescent="0.4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</row>
    <row r="420" spans="1:35" ht="15.75" customHeight="1" x14ac:dyDescent="0.4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</row>
    <row r="421" spans="1:35" ht="15.75" customHeight="1" x14ac:dyDescent="0.4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</row>
    <row r="422" spans="1:35" ht="15.75" customHeight="1" x14ac:dyDescent="0.4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</row>
    <row r="423" spans="1:35" ht="15.75" customHeight="1" x14ac:dyDescent="0.4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</row>
    <row r="424" spans="1:35" ht="15.75" customHeight="1" x14ac:dyDescent="0.4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</row>
    <row r="425" spans="1:35" ht="15.75" customHeight="1" x14ac:dyDescent="0.4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</row>
    <row r="426" spans="1:35" ht="15.75" customHeight="1" x14ac:dyDescent="0.4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</row>
    <row r="427" spans="1:35" ht="15.75" customHeight="1" x14ac:dyDescent="0.4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</row>
    <row r="428" spans="1:35" ht="15.75" customHeight="1" x14ac:dyDescent="0.4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</row>
    <row r="429" spans="1:35" ht="15.75" customHeight="1" x14ac:dyDescent="0.4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</row>
    <row r="430" spans="1:35" ht="15.75" customHeight="1" x14ac:dyDescent="0.4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</row>
    <row r="431" spans="1:35" ht="15.75" customHeight="1" x14ac:dyDescent="0.4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</row>
    <row r="432" spans="1:35" ht="15.75" customHeight="1" x14ac:dyDescent="0.4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</row>
    <row r="433" spans="1:35" ht="15.75" customHeight="1" x14ac:dyDescent="0.4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</row>
    <row r="434" spans="1:35" ht="15.75" customHeight="1" x14ac:dyDescent="0.4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</row>
    <row r="435" spans="1:35" ht="15.75" customHeight="1" x14ac:dyDescent="0.4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</row>
    <row r="436" spans="1:35" ht="15.75" customHeight="1" x14ac:dyDescent="0.4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</row>
    <row r="437" spans="1:35" ht="15.75" customHeight="1" x14ac:dyDescent="0.4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</row>
    <row r="438" spans="1:35" ht="15.75" customHeight="1" x14ac:dyDescent="0.4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</row>
    <row r="439" spans="1:35" ht="15.75" customHeight="1" x14ac:dyDescent="0.4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</row>
    <row r="440" spans="1:35" ht="15.75" customHeight="1" x14ac:dyDescent="0.4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</row>
    <row r="441" spans="1:35" ht="15.75" customHeight="1" x14ac:dyDescent="0.4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</row>
    <row r="442" spans="1:35" ht="15.75" customHeight="1" x14ac:dyDescent="0.4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</row>
    <row r="443" spans="1:35" ht="15.75" customHeight="1" x14ac:dyDescent="0.4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</row>
    <row r="444" spans="1:35" ht="15.75" customHeight="1" x14ac:dyDescent="0.4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</row>
    <row r="445" spans="1:35" ht="15.75" customHeight="1" x14ac:dyDescent="0.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</row>
    <row r="446" spans="1:35" ht="15.75" customHeight="1" x14ac:dyDescent="0.4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</row>
    <row r="447" spans="1:35" ht="15.75" customHeight="1" x14ac:dyDescent="0.4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</row>
    <row r="448" spans="1:35" ht="15.75" customHeight="1" x14ac:dyDescent="0.4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</row>
    <row r="449" spans="1:35" ht="15.75" customHeight="1" x14ac:dyDescent="0.4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</row>
    <row r="450" spans="1:35" ht="15.75" customHeight="1" x14ac:dyDescent="0.4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</row>
    <row r="451" spans="1:35" ht="15.75" customHeight="1" x14ac:dyDescent="0.4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</row>
    <row r="452" spans="1:35" ht="15.75" customHeight="1" x14ac:dyDescent="0.4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</row>
    <row r="453" spans="1:35" ht="15.75" customHeight="1" x14ac:dyDescent="0.4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</row>
    <row r="454" spans="1:35" ht="15.75" customHeight="1" x14ac:dyDescent="0.4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</row>
    <row r="455" spans="1:35" ht="15.75" customHeight="1" x14ac:dyDescent="0.4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</row>
    <row r="456" spans="1:35" ht="15.75" customHeight="1" x14ac:dyDescent="0.4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</row>
    <row r="457" spans="1:35" ht="15.75" customHeight="1" x14ac:dyDescent="0.4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</row>
    <row r="458" spans="1:35" ht="15.75" customHeight="1" x14ac:dyDescent="0.4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</row>
    <row r="459" spans="1:35" ht="15.75" customHeight="1" x14ac:dyDescent="0.4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</row>
    <row r="460" spans="1:35" ht="15.75" customHeight="1" x14ac:dyDescent="0.4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</row>
    <row r="461" spans="1:35" ht="15.75" customHeight="1" x14ac:dyDescent="0.4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</row>
    <row r="462" spans="1:35" ht="15.75" customHeight="1" x14ac:dyDescent="0.4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</row>
    <row r="463" spans="1:35" ht="15.75" customHeight="1" x14ac:dyDescent="0.4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</row>
    <row r="464" spans="1:35" ht="15.75" customHeight="1" x14ac:dyDescent="0.4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</row>
    <row r="465" spans="1:35" ht="15.75" customHeight="1" x14ac:dyDescent="0.4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</row>
    <row r="466" spans="1:35" ht="15.75" customHeight="1" x14ac:dyDescent="0.4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</row>
    <row r="467" spans="1:35" ht="15.75" customHeight="1" x14ac:dyDescent="0.4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</row>
    <row r="468" spans="1:35" ht="15.75" customHeight="1" x14ac:dyDescent="0.4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</row>
    <row r="469" spans="1:35" ht="15.75" customHeight="1" x14ac:dyDescent="0.4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</row>
    <row r="470" spans="1:35" ht="15.75" customHeight="1" x14ac:dyDescent="0.4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</row>
    <row r="471" spans="1:35" ht="15.75" customHeight="1" x14ac:dyDescent="0.4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</row>
    <row r="472" spans="1:35" ht="15.75" customHeight="1" x14ac:dyDescent="0.4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</row>
    <row r="473" spans="1:35" ht="15.75" customHeight="1" x14ac:dyDescent="0.4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</row>
    <row r="474" spans="1:35" ht="15.75" customHeight="1" x14ac:dyDescent="0.4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</row>
    <row r="475" spans="1:35" ht="15.75" customHeight="1" x14ac:dyDescent="0.4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</row>
    <row r="476" spans="1:35" ht="15.75" customHeight="1" x14ac:dyDescent="0.4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</row>
    <row r="477" spans="1:35" ht="15.75" customHeight="1" x14ac:dyDescent="0.4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</row>
    <row r="478" spans="1:35" ht="15.75" customHeight="1" x14ac:dyDescent="0.4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</row>
    <row r="479" spans="1:35" ht="15.75" customHeight="1" x14ac:dyDescent="0.4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</row>
    <row r="480" spans="1:35" ht="15.75" customHeight="1" x14ac:dyDescent="0.4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</row>
    <row r="481" spans="1:35" ht="15.75" customHeight="1" x14ac:dyDescent="0.4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</row>
    <row r="482" spans="1:35" ht="15.75" customHeight="1" x14ac:dyDescent="0.4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</row>
    <row r="483" spans="1:35" ht="15.75" customHeight="1" x14ac:dyDescent="0.4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</row>
    <row r="484" spans="1:35" ht="15.75" customHeight="1" x14ac:dyDescent="0.4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</row>
    <row r="485" spans="1:35" ht="15.75" customHeight="1" x14ac:dyDescent="0.4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</row>
    <row r="486" spans="1:35" ht="15.75" customHeight="1" x14ac:dyDescent="0.4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</row>
    <row r="487" spans="1:35" ht="15.75" customHeight="1" x14ac:dyDescent="0.4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</row>
    <row r="488" spans="1:35" ht="15.75" customHeight="1" x14ac:dyDescent="0.4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</row>
    <row r="489" spans="1:35" ht="15.75" customHeight="1" x14ac:dyDescent="0.4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</row>
    <row r="490" spans="1:35" ht="15.75" customHeight="1" x14ac:dyDescent="0.4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</row>
    <row r="491" spans="1:35" ht="15.75" customHeight="1" x14ac:dyDescent="0.4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</row>
    <row r="492" spans="1:35" ht="15.75" customHeight="1" x14ac:dyDescent="0.4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</row>
    <row r="493" spans="1:35" ht="15.75" customHeight="1" x14ac:dyDescent="0.4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</row>
    <row r="494" spans="1:35" ht="15.75" customHeight="1" x14ac:dyDescent="0.4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</row>
    <row r="495" spans="1:35" ht="15.75" customHeight="1" x14ac:dyDescent="0.4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</row>
    <row r="496" spans="1:35" ht="15.75" customHeight="1" x14ac:dyDescent="0.4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</row>
    <row r="497" spans="1:35" ht="15.75" customHeight="1" x14ac:dyDescent="0.4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</row>
    <row r="498" spans="1:35" ht="15.75" customHeight="1" x14ac:dyDescent="0.4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</row>
    <row r="499" spans="1:35" ht="15.75" customHeight="1" x14ac:dyDescent="0.4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</row>
    <row r="500" spans="1:35" ht="15.75" customHeight="1" x14ac:dyDescent="0.4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</row>
    <row r="501" spans="1:35" ht="15.75" customHeight="1" x14ac:dyDescent="0.4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</row>
    <row r="502" spans="1:35" ht="15.75" customHeight="1" x14ac:dyDescent="0.4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</row>
    <row r="503" spans="1:35" ht="15.75" customHeight="1" x14ac:dyDescent="0.4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</row>
    <row r="504" spans="1:35" ht="15.75" customHeight="1" x14ac:dyDescent="0.4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</row>
    <row r="505" spans="1:35" ht="15.75" customHeight="1" x14ac:dyDescent="0.4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</row>
    <row r="506" spans="1:35" ht="15.75" customHeight="1" x14ac:dyDescent="0.4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</row>
    <row r="507" spans="1:35" ht="15.75" customHeight="1" x14ac:dyDescent="0.4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</row>
    <row r="508" spans="1:35" ht="15.75" customHeight="1" x14ac:dyDescent="0.4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</row>
    <row r="509" spans="1:35" ht="15.75" customHeight="1" x14ac:dyDescent="0.4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</row>
    <row r="510" spans="1:35" ht="15.75" customHeight="1" x14ac:dyDescent="0.4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</row>
    <row r="511" spans="1:35" ht="15.75" customHeight="1" x14ac:dyDescent="0.4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</row>
    <row r="512" spans="1:35" ht="15.75" customHeight="1" x14ac:dyDescent="0.4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</row>
    <row r="513" spans="1:35" ht="15.75" customHeight="1" x14ac:dyDescent="0.4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</row>
    <row r="514" spans="1:35" ht="15.75" customHeight="1" x14ac:dyDescent="0.4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</row>
    <row r="515" spans="1:35" ht="15.75" customHeight="1" x14ac:dyDescent="0.4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</row>
    <row r="516" spans="1:35" ht="15.75" customHeight="1" x14ac:dyDescent="0.4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</row>
    <row r="517" spans="1:35" ht="15.75" customHeight="1" x14ac:dyDescent="0.4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</row>
    <row r="518" spans="1:35" ht="15.75" customHeight="1" x14ac:dyDescent="0.4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</row>
    <row r="519" spans="1:35" ht="15.75" customHeight="1" x14ac:dyDescent="0.4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</row>
    <row r="520" spans="1:35" ht="15.75" customHeight="1" x14ac:dyDescent="0.4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</row>
    <row r="521" spans="1:35" ht="15.75" customHeight="1" x14ac:dyDescent="0.4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</row>
    <row r="522" spans="1:35" ht="15.75" customHeight="1" x14ac:dyDescent="0.4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</row>
    <row r="523" spans="1:35" ht="15.75" customHeight="1" x14ac:dyDescent="0.4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</row>
    <row r="524" spans="1:35" ht="15.75" customHeight="1" x14ac:dyDescent="0.4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</row>
    <row r="525" spans="1:35" ht="15.75" customHeight="1" x14ac:dyDescent="0.4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</row>
    <row r="526" spans="1:35" ht="15.75" customHeight="1" x14ac:dyDescent="0.4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</row>
    <row r="527" spans="1:35" ht="15.75" customHeight="1" x14ac:dyDescent="0.4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</row>
    <row r="528" spans="1:35" ht="15.75" customHeight="1" x14ac:dyDescent="0.4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</row>
    <row r="529" spans="1:35" ht="15.75" customHeight="1" x14ac:dyDescent="0.4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</row>
    <row r="530" spans="1:35" ht="15.75" customHeight="1" x14ac:dyDescent="0.4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</row>
    <row r="531" spans="1:35" ht="15.75" customHeight="1" x14ac:dyDescent="0.4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</row>
    <row r="532" spans="1:35" ht="15.75" customHeight="1" x14ac:dyDescent="0.4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</row>
    <row r="533" spans="1:35" ht="15.75" customHeight="1" x14ac:dyDescent="0.4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</row>
    <row r="534" spans="1:35" ht="15.75" customHeight="1" x14ac:dyDescent="0.4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</row>
    <row r="535" spans="1:35" ht="15.75" customHeight="1" x14ac:dyDescent="0.4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</row>
    <row r="536" spans="1:35" ht="15.75" customHeight="1" x14ac:dyDescent="0.4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</row>
    <row r="537" spans="1:35" ht="15.75" customHeight="1" x14ac:dyDescent="0.4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</row>
    <row r="538" spans="1:35" ht="15.75" customHeight="1" x14ac:dyDescent="0.4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</row>
    <row r="539" spans="1:35" ht="15.75" customHeight="1" x14ac:dyDescent="0.4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</row>
    <row r="540" spans="1:35" ht="15.75" customHeight="1" x14ac:dyDescent="0.4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</row>
    <row r="541" spans="1:35" ht="15.75" customHeight="1" x14ac:dyDescent="0.4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</row>
    <row r="542" spans="1:35" ht="15.75" customHeight="1" x14ac:dyDescent="0.4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</row>
    <row r="543" spans="1:35" ht="15.75" customHeight="1" x14ac:dyDescent="0.4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</row>
    <row r="544" spans="1:35" ht="15.75" customHeight="1" x14ac:dyDescent="0.4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</row>
    <row r="545" spans="1:35" ht="15.75" customHeight="1" x14ac:dyDescent="0.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</row>
    <row r="546" spans="1:35" ht="15.75" customHeight="1" x14ac:dyDescent="0.4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</row>
    <row r="547" spans="1:35" ht="15.75" customHeight="1" x14ac:dyDescent="0.4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</row>
    <row r="548" spans="1:35" ht="15.75" customHeight="1" x14ac:dyDescent="0.4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</row>
    <row r="549" spans="1:35" ht="15.75" customHeight="1" x14ac:dyDescent="0.4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</row>
    <row r="550" spans="1:35" ht="15.75" customHeight="1" x14ac:dyDescent="0.4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</row>
    <row r="551" spans="1:35" ht="15.75" customHeight="1" x14ac:dyDescent="0.4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</row>
    <row r="552" spans="1:35" ht="15.75" customHeight="1" x14ac:dyDescent="0.4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</row>
    <row r="553" spans="1:35" ht="15.75" customHeight="1" x14ac:dyDescent="0.4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</row>
    <row r="554" spans="1:35" ht="15.75" customHeight="1" x14ac:dyDescent="0.4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</row>
    <row r="555" spans="1:35" ht="15.75" customHeight="1" x14ac:dyDescent="0.4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</row>
    <row r="556" spans="1:35" ht="15.75" customHeight="1" x14ac:dyDescent="0.4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</row>
    <row r="557" spans="1:35" ht="15.75" customHeight="1" x14ac:dyDescent="0.4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</row>
    <row r="558" spans="1:35" ht="15.75" customHeight="1" x14ac:dyDescent="0.4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</row>
    <row r="559" spans="1:35" ht="15.75" customHeight="1" x14ac:dyDescent="0.4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</row>
    <row r="560" spans="1:35" ht="15.75" customHeight="1" x14ac:dyDescent="0.4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</row>
    <row r="561" spans="1:35" ht="15.75" customHeight="1" x14ac:dyDescent="0.4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</row>
    <row r="562" spans="1:35" ht="15.75" customHeight="1" x14ac:dyDescent="0.4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</row>
    <row r="563" spans="1:35" ht="15.75" customHeight="1" x14ac:dyDescent="0.4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</row>
    <row r="564" spans="1:35" ht="15.75" customHeight="1" x14ac:dyDescent="0.4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</row>
    <row r="565" spans="1:35" ht="15.75" customHeight="1" x14ac:dyDescent="0.4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</row>
    <row r="566" spans="1:35" ht="15.75" customHeight="1" x14ac:dyDescent="0.4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</row>
    <row r="567" spans="1:35" ht="15.75" customHeight="1" x14ac:dyDescent="0.4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</row>
    <row r="568" spans="1:35" ht="15.75" customHeight="1" x14ac:dyDescent="0.4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</row>
    <row r="569" spans="1:35" ht="15.75" customHeight="1" x14ac:dyDescent="0.4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</row>
    <row r="570" spans="1:35" ht="15.75" customHeight="1" x14ac:dyDescent="0.4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</row>
    <row r="571" spans="1:35" ht="15.75" customHeight="1" x14ac:dyDescent="0.4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</row>
    <row r="572" spans="1:35" ht="15.75" customHeight="1" x14ac:dyDescent="0.4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</row>
    <row r="573" spans="1:35" ht="15.75" customHeight="1" x14ac:dyDescent="0.4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</row>
    <row r="574" spans="1:35" ht="15.75" customHeight="1" x14ac:dyDescent="0.4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</row>
    <row r="575" spans="1:35" ht="15.75" customHeight="1" x14ac:dyDescent="0.4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</row>
    <row r="576" spans="1:35" ht="15.75" customHeight="1" x14ac:dyDescent="0.4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</row>
    <row r="577" spans="1:35" ht="15.75" customHeight="1" x14ac:dyDescent="0.4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</row>
    <row r="578" spans="1:35" ht="15.75" customHeight="1" x14ac:dyDescent="0.4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</row>
    <row r="579" spans="1:35" ht="15.75" customHeight="1" x14ac:dyDescent="0.4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</row>
    <row r="580" spans="1:35" ht="15.75" customHeight="1" x14ac:dyDescent="0.4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</row>
    <row r="581" spans="1:35" ht="15.75" customHeight="1" x14ac:dyDescent="0.4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</row>
    <row r="582" spans="1:35" ht="15.75" customHeight="1" x14ac:dyDescent="0.4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</row>
    <row r="583" spans="1:35" ht="15.75" customHeight="1" x14ac:dyDescent="0.4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</row>
    <row r="584" spans="1:35" ht="15.75" customHeight="1" x14ac:dyDescent="0.4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</row>
    <row r="585" spans="1:35" ht="15.75" customHeight="1" x14ac:dyDescent="0.4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</row>
    <row r="586" spans="1:35" ht="15.75" customHeight="1" x14ac:dyDescent="0.4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</row>
    <row r="587" spans="1:35" ht="15.75" customHeight="1" x14ac:dyDescent="0.4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</row>
    <row r="588" spans="1:35" ht="15.75" customHeight="1" x14ac:dyDescent="0.4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</row>
    <row r="589" spans="1:35" ht="15.75" customHeight="1" x14ac:dyDescent="0.4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</row>
    <row r="590" spans="1:35" ht="15.75" customHeight="1" x14ac:dyDescent="0.4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</row>
    <row r="591" spans="1:35" ht="15.75" customHeight="1" x14ac:dyDescent="0.4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</row>
    <row r="592" spans="1:35" ht="15.75" customHeight="1" x14ac:dyDescent="0.4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</row>
    <row r="593" spans="1:35" ht="15.75" customHeight="1" x14ac:dyDescent="0.4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</row>
    <row r="594" spans="1:35" ht="15.75" customHeight="1" x14ac:dyDescent="0.4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</row>
    <row r="595" spans="1:35" ht="15.75" customHeight="1" x14ac:dyDescent="0.4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</row>
    <row r="596" spans="1:35" ht="15.75" customHeight="1" x14ac:dyDescent="0.4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</row>
    <row r="597" spans="1:35" ht="15.75" customHeight="1" x14ac:dyDescent="0.4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</row>
    <row r="598" spans="1:35" ht="15.75" customHeight="1" x14ac:dyDescent="0.4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</row>
    <row r="599" spans="1:35" ht="15.75" customHeight="1" x14ac:dyDescent="0.4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</row>
    <row r="600" spans="1:35" ht="15.75" customHeight="1" x14ac:dyDescent="0.4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</row>
    <row r="601" spans="1:35" ht="15.75" customHeight="1" x14ac:dyDescent="0.4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</row>
    <row r="602" spans="1:35" ht="15.75" customHeight="1" x14ac:dyDescent="0.4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</row>
    <row r="603" spans="1:35" ht="15.75" customHeight="1" x14ac:dyDescent="0.4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</row>
    <row r="604" spans="1:35" ht="15.75" customHeight="1" x14ac:dyDescent="0.4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</row>
    <row r="605" spans="1:35" ht="15.75" customHeight="1" x14ac:dyDescent="0.4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</row>
    <row r="606" spans="1:35" ht="15.75" customHeight="1" x14ac:dyDescent="0.4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</row>
    <row r="607" spans="1:35" ht="15.75" customHeight="1" x14ac:dyDescent="0.4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</row>
    <row r="608" spans="1:35" ht="15.75" customHeight="1" x14ac:dyDescent="0.4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</row>
    <row r="609" spans="1:35" ht="15.75" customHeight="1" x14ac:dyDescent="0.4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</row>
    <row r="610" spans="1:35" ht="15.75" customHeight="1" x14ac:dyDescent="0.4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</row>
    <row r="611" spans="1:35" ht="15.75" customHeight="1" x14ac:dyDescent="0.4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</row>
    <row r="612" spans="1:35" ht="15.75" customHeight="1" x14ac:dyDescent="0.4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</row>
    <row r="613" spans="1:35" ht="15.75" customHeight="1" x14ac:dyDescent="0.4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</row>
    <row r="614" spans="1:35" ht="15.75" customHeight="1" x14ac:dyDescent="0.4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</row>
    <row r="615" spans="1:35" ht="15.75" customHeight="1" x14ac:dyDescent="0.4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</row>
    <row r="616" spans="1:35" ht="15.75" customHeight="1" x14ac:dyDescent="0.4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</row>
    <row r="617" spans="1:35" ht="15.75" customHeight="1" x14ac:dyDescent="0.4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</row>
    <row r="618" spans="1:35" ht="15.75" customHeight="1" x14ac:dyDescent="0.4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</row>
    <row r="619" spans="1:35" ht="15.75" customHeight="1" x14ac:dyDescent="0.4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</row>
    <row r="620" spans="1:35" ht="15.75" customHeight="1" x14ac:dyDescent="0.4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</row>
    <row r="621" spans="1:35" ht="15.75" customHeight="1" x14ac:dyDescent="0.4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</row>
    <row r="622" spans="1:35" ht="15.75" customHeight="1" x14ac:dyDescent="0.4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</row>
    <row r="623" spans="1:35" ht="15.75" customHeight="1" x14ac:dyDescent="0.4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</row>
    <row r="624" spans="1:35" ht="15.75" customHeight="1" x14ac:dyDescent="0.4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</row>
    <row r="625" spans="1:35" ht="15.75" customHeight="1" x14ac:dyDescent="0.4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</row>
    <row r="626" spans="1:35" ht="15.75" customHeight="1" x14ac:dyDescent="0.4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</row>
    <row r="627" spans="1:35" ht="15.75" customHeight="1" x14ac:dyDescent="0.4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</row>
    <row r="628" spans="1:35" ht="15.75" customHeight="1" x14ac:dyDescent="0.4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</row>
    <row r="629" spans="1:35" ht="15.75" customHeight="1" x14ac:dyDescent="0.4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</row>
    <row r="630" spans="1:35" ht="15.75" customHeight="1" x14ac:dyDescent="0.4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</row>
    <row r="631" spans="1:35" ht="15.75" customHeight="1" x14ac:dyDescent="0.4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</row>
    <row r="632" spans="1:35" ht="15.75" customHeight="1" x14ac:dyDescent="0.4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</row>
    <row r="633" spans="1:35" ht="15.75" customHeight="1" x14ac:dyDescent="0.4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</row>
    <row r="634" spans="1:35" ht="15.75" customHeight="1" x14ac:dyDescent="0.4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</row>
    <row r="635" spans="1:35" ht="15.75" customHeight="1" x14ac:dyDescent="0.4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</row>
    <row r="636" spans="1:35" ht="15.75" customHeight="1" x14ac:dyDescent="0.4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</row>
    <row r="637" spans="1:35" ht="15.75" customHeight="1" x14ac:dyDescent="0.4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</row>
    <row r="638" spans="1:35" ht="15.75" customHeight="1" x14ac:dyDescent="0.4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</row>
    <row r="639" spans="1:35" ht="15.75" customHeight="1" x14ac:dyDescent="0.4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</row>
    <row r="640" spans="1:35" ht="15.75" customHeight="1" x14ac:dyDescent="0.4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</row>
    <row r="641" spans="1:35" ht="15.75" customHeight="1" x14ac:dyDescent="0.4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</row>
    <row r="642" spans="1:35" ht="15.75" customHeight="1" x14ac:dyDescent="0.4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</row>
    <row r="643" spans="1:35" ht="15.75" customHeight="1" x14ac:dyDescent="0.4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</row>
    <row r="644" spans="1:35" ht="15.75" customHeight="1" x14ac:dyDescent="0.4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</row>
    <row r="645" spans="1:35" ht="15.75" customHeight="1" x14ac:dyDescent="0.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</row>
    <row r="646" spans="1:35" ht="15.75" customHeight="1" x14ac:dyDescent="0.4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</row>
    <row r="647" spans="1:35" ht="15.75" customHeight="1" x14ac:dyDescent="0.4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</row>
    <row r="648" spans="1:35" ht="15.75" customHeight="1" x14ac:dyDescent="0.4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</row>
    <row r="649" spans="1:35" ht="15.75" customHeight="1" x14ac:dyDescent="0.4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</row>
    <row r="650" spans="1:35" ht="15.75" customHeight="1" x14ac:dyDescent="0.4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</row>
    <row r="651" spans="1:35" ht="15.75" customHeight="1" x14ac:dyDescent="0.4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</row>
    <row r="652" spans="1:35" ht="15.75" customHeight="1" x14ac:dyDescent="0.4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</row>
    <row r="653" spans="1:35" ht="15.75" customHeight="1" x14ac:dyDescent="0.4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</row>
    <row r="654" spans="1:35" ht="15.75" customHeight="1" x14ac:dyDescent="0.4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</row>
    <row r="655" spans="1:35" ht="15.75" customHeight="1" x14ac:dyDescent="0.4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</row>
    <row r="656" spans="1:35" ht="15.75" customHeight="1" x14ac:dyDescent="0.4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</row>
    <row r="657" spans="1:35" ht="15.75" customHeight="1" x14ac:dyDescent="0.4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</row>
    <row r="658" spans="1:35" ht="15.75" customHeight="1" x14ac:dyDescent="0.4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</row>
    <row r="659" spans="1:35" ht="15.75" customHeight="1" x14ac:dyDescent="0.4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</row>
    <row r="660" spans="1:35" ht="15.75" customHeight="1" x14ac:dyDescent="0.4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</row>
    <row r="661" spans="1:35" ht="15.75" customHeight="1" x14ac:dyDescent="0.4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</row>
    <row r="662" spans="1:35" ht="15.75" customHeight="1" x14ac:dyDescent="0.4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</row>
    <row r="663" spans="1:35" ht="15.75" customHeight="1" x14ac:dyDescent="0.4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</row>
    <row r="664" spans="1:35" ht="15.75" customHeight="1" x14ac:dyDescent="0.4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</row>
    <row r="665" spans="1:35" ht="15.75" customHeight="1" x14ac:dyDescent="0.4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</row>
    <row r="666" spans="1:35" ht="15.75" customHeight="1" x14ac:dyDescent="0.4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</row>
    <row r="667" spans="1:35" ht="15.75" customHeight="1" x14ac:dyDescent="0.4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</row>
    <row r="668" spans="1:35" ht="15.75" customHeight="1" x14ac:dyDescent="0.4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</row>
    <row r="669" spans="1:35" ht="15.75" customHeight="1" x14ac:dyDescent="0.4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</row>
    <row r="670" spans="1:35" ht="15.75" customHeight="1" x14ac:dyDescent="0.4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</row>
    <row r="671" spans="1:35" ht="15.75" customHeight="1" x14ac:dyDescent="0.4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</row>
    <row r="672" spans="1:35" ht="15.75" customHeight="1" x14ac:dyDescent="0.4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</row>
    <row r="673" spans="1:35" ht="15.75" customHeight="1" x14ac:dyDescent="0.4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</row>
    <row r="674" spans="1:35" ht="15.75" customHeight="1" x14ac:dyDescent="0.4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</row>
    <row r="675" spans="1:35" ht="15.75" customHeight="1" x14ac:dyDescent="0.4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</row>
    <row r="676" spans="1:35" ht="15.75" customHeight="1" x14ac:dyDescent="0.4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</row>
    <row r="677" spans="1:35" ht="15.75" customHeight="1" x14ac:dyDescent="0.4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</row>
    <row r="678" spans="1:35" ht="15.75" customHeight="1" x14ac:dyDescent="0.4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</row>
    <row r="679" spans="1:35" ht="15.75" customHeight="1" x14ac:dyDescent="0.4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</row>
    <row r="680" spans="1:35" ht="15.75" customHeight="1" x14ac:dyDescent="0.4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</row>
    <row r="681" spans="1:35" ht="15.75" customHeight="1" x14ac:dyDescent="0.4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</row>
    <row r="682" spans="1:35" ht="15.75" customHeight="1" x14ac:dyDescent="0.4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</row>
    <row r="683" spans="1:35" ht="15.75" customHeight="1" x14ac:dyDescent="0.4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</row>
    <row r="684" spans="1:35" ht="15.75" customHeight="1" x14ac:dyDescent="0.4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</row>
    <row r="685" spans="1:35" ht="15.75" customHeight="1" x14ac:dyDescent="0.4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</row>
    <row r="686" spans="1:35" ht="15.75" customHeight="1" x14ac:dyDescent="0.4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</row>
    <row r="687" spans="1:35" ht="15.75" customHeight="1" x14ac:dyDescent="0.4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</row>
    <row r="688" spans="1:35" ht="15.75" customHeight="1" x14ac:dyDescent="0.4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</row>
    <row r="689" spans="1:35" ht="15.75" customHeight="1" x14ac:dyDescent="0.4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</row>
    <row r="690" spans="1:35" ht="15.75" customHeight="1" x14ac:dyDescent="0.4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</row>
    <row r="691" spans="1:35" ht="15.75" customHeight="1" x14ac:dyDescent="0.4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</row>
    <row r="692" spans="1:35" ht="15.75" customHeight="1" x14ac:dyDescent="0.4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</row>
    <row r="693" spans="1:35" ht="15.75" customHeight="1" x14ac:dyDescent="0.4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</row>
    <row r="694" spans="1:35" ht="15.75" customHeight="1" x14ac:dyDescent="0.4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</row>
    <row r="695" spans="1:35" ht="15.75" customHeight="1" x14ac:dyDescent="0.4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</row>
    <row r="696" spans="1:35" ht="15.75" customHeight="1" x14ac:dyDescent="0.4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</row>
    <row r="697" spans="1:35" ht="15.75" customHeight="1" x14ac:dyDescent="0.4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</row>
    <row r="698" spans="1:35" ht="15.75" customHeight="1" x14ac:dyDescent="0.4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</row>
    <row r="699" spans="1:35" ht="15.75" customHeight="1" x14ac:dyDescent="0.4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</row>
    <row r="700" spans="1:35" ht="15.75" customHeight="1" x14ac:dyDescent="0.4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</row>
    <row r="701" spans="1:35" ht="15.75" customHeight="1" x14ac:dyDescent="0.4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</row>
    <row r="702" spans="1:35" ht="15.75" customHeight="1" x14ac:dyDescent="0.4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</row>
    <row r="703" spans="1:35" ht="15.75" customHeight="1" x14ac:dyDescent="0.4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</row>
    <row r="704" spans="1:35" ht="15.75" customHeight="1" x14ac:dyDescent="0.4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</row>
    <row r="705" spans="1:35" ht="15.75" customHeight="1" x14ac:dyDescent="0.4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</row>
    <row r="706" spans="1:35" ht="15.75" customHeight="1" x14ac:dyDescent="0.4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</row>
    <row r="707" spans="1:35" ht="15.75" customHeight="1" x14ac:dyDescent="0.4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</row>
    <row r="708" spans="1:35" ht="15.75" customHeight="1" x14ac:dyDescent="0.4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</row>
    <row r="709" spans="1:35" ht="15.75" customHeight="1" x14ac:dyDescent="0.4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</row>
    <row r="710" spans="1:35" ht="15.75" customHeight="1" x14ac:dyDescent="0.4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</row>
    <row r="711" spans="1:35" ht="15.75" customHeight="1" x14ac:dyDescent="0.4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</row>
    <row r="712" spans="1:35" ht="15.75" customHeight="1" x14ac:dyDescent="0.4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</row>
    <row r="713" spans="1:35" ht="15.75" customHeight="1" x14ac:dyDescent="0.4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</row>
    <row r="714" spans="1:35" ht="15.75" customHeight="1" x14ac:dyDescent="0.4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</row>
    <row r="715" spans="1:35" ht="15.75" customHeight="1" x14ac:dyDescent="0.4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</row>
    <row r="716" spans="1:35" ht="15.75" customHeight="1" x14ac:dyDescent="0.4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</row>
    <row r="717" spans="1:35" ht="15.75" customHeight="1" x14ac:dyDescent="0.4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</row>
    <row r="718" spans="1:35" ht="15.75" customHeight="1" x14ac:dyDescent="0.4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</row>
    <row r="719" spans="1:35" ht="15.75" customHeight="1" x14ac:dyDescent="0.4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</row>
    <row r="720" spans="1:35" ht="15.75" customHeight="1" x14ac:dyDescent="0.4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</row>
    <row r="721" spans="1:35" ht="15.75" customHeight="1" x14ac:dyDescent="0.4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</row>
    <row r="722" spans="1:35" ht="15.75" customHeight="1" x14ac:dyDescent="0.4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</row>
    <row r="723" spans="1:35" ht="15.75" customHeight="1" x14ac:dyDescent="0.4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</row>
    <row r="724" spans="1:35" ht="15.75" customHeight="1" x14ac:dyDescent="0.4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</row>
    <row r="725" spans="1:35" ht="15.75" customHeight="1" x14ac:dyDescent="0.4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</row>
    <row r="726" spans="1:35" ht="15.75" customHeight="1" x14ac:dyDescent="0.4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</row>
    <row r="727" spans="1:35" ht="15.75" customHeight="1" x14ac:dyDescent="0.4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</row>
    <row r="728" spans="1:35" ht="15.75" customHeight="1" x14ac:dyDescent="0.4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</row>
    <row r="729" spans="1:35" ht="15.75" customHeight="1" x14ac:dyDescent="0.4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</row>
    <row r="730" spans="1:35" ht="15.75" customHeight="1" x14ac:dyDescent="0.4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</row>
    <row r="731" spans="1:35" ht="15.75" customHeight="1" x14ac:dyDescent="0.4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</row>
    <row r="732" spans="1:35" ht="15.75" customHeight="1" x14ac:dyDescent="0.4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</row>
    <row r="733" spans="1:35" ht="15.75" customHeight="1" x14ac:dyDescent="0.4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</row>
    <row r="734" spans="1:35" ht="15.75" customHeight="1" x14ac:dyDescent="0.4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</row>
    <row r="735" spans="1:35" ht="15.75" customHeight="1" x14ac:dyDescent="0.4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</row>
    <row r="736" spans="1:35" ht="15.75" customHeight="1" x14ac:dyDescent="0.4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</row>
    <row r="737" spans="1:35" ht="15.75" customHeight="1" x14ac:dyDescent="0.4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</row>
    <row r="738" spans="1:35" ht="15.75" customHeight="1" x14ac:dyDescent="0.4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</row>
    <row r="739" spans="1:35" ht="15.75" customHeight="1" x14ac:dyDescent="0.4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</row>
    <row r="740" spans="1:35" ht="15.75" customHeight="1" x14ac:dyDescent="0.4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</row>
    <row r="741" spans="1:35" ht="15.75" customHeight="1" x14ac:dyDescent="0.4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</row>
    <row r="742" spans="1:35" ht="15.75" customHeight="1" x14ac:dyDescent="0.4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</row>
    <row r="743" spans="1:35" ht="15.75" customHeight="1" x14ac:dyDescent="0.4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</row>
    <row r="744" spans="1:35" ht="15.75" customHeight="1" x14ac:dyDescent="0.4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</row>
    <row r="745" spans="1:35" ht="15.75" customHeight="1" x14ac:dyDescent="0.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</row>
    <row r="746" spans="1:35" ht="15.75" customHeight="1" x14ac:dyDescent="0.4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</row>
    <row r="747" spans="1:35" ht="15.75" customHeight="1" x14ac:dyDescent="0.4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</row>
    <row r="748" spans="1:35" ht="15.75" customHeight="1" x14ac:dyDescent="0.4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</row>
    <row r="749" spans="1:35" ht="15.75" customHeight="1" x14ac:dyDescent="0.4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</row>
    <row r="750" spans="1:35" ht="15.75" customHeight="1" x14ac:dyDescent="0.4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</row>
    <row r="751" spans="1:35" ht="15.75" customHeight="1" x14ac:dyDescent="0.4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</row>
    <row r="752" spans="1:35" ht="15.75" customHeight="1" x14ac:dyDescent="0.4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</row>
    <row r="753" spans="1:35" ht="15.75" customHeight="1" x14ac:dyDescent="0.4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</row>
    <row r="754" spans="1:35" ht="15.75" customHeight="1" x14ac:dyDescent="0.4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</row>
    <row r="755" spans="1:35" ht="15.75" customHeight="1" x14ac:dyDescent="0.4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</row>
    <row r="756" spans="1:35" ht="15.75" customHeight="1" x14ac:dyDescent="0.4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</row>
    <row r="757" spans="1:35" ht="15.75" customHeight="1" x14ac:dyDescent="0.4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</row>
    <row r="758" spans="1:35" ht="15.75" customHeight="1" x14ac:dyDescent="0.4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</row>
    <row r="759" spans="1:35" ht="15.75" customHeight="1" x14ac:dyDescent="0.4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</row>
    <row r="760" spans="1:35" ht="15.75" customHeight="1" x14ac:dyDescent="0.4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</row>
    <row r="761" spans="1:35" ht="15.75" customHeight="1" x14ac:dyDescent="0.4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</row>
    <row r="762" spans="1:35" ht="15.75" customHeight="1" x14ac:dyDescent="0.4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</row>
    <row r="763" spans="1:35" ht="15.75" customHeight="1" x14ac:dyDescent="0.4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</row>
    <row r="764" spans="1:35" ht="15.75" customHeight="1" x14ac:dyDescent="0.4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</row>
    <row r="765" spans="1:35" ht="15.75" customHeight="1" x14ac:dyDescent="0.4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</row>
    <row r="766" spans="1:35" ht="15.75" customHeight="1" x14ac:dyDescent="0.4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</row>
    <row r="767" spans="1:35" ht="15.75" customHeight="1" x14ac:dyDescent="0.4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</row>
    <row r="768" spans="1:35" ht="15.75" customHeight="1" x14ac:dyDescent="0.4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</row>
    <row r="769" spans="1:35" ht="15.75" customHeight="1" x14ac:dyDescent="0.4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</row>
    <row r="770" spans="1:35" ht="15.75" customHeight="1" x14ac:dyDescent="0.4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</row>
    <row r="771" spans="1:35" ht="15.75" customHeight="1" x14ac:dyDescent="0.4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</row>
    <row r="772" spans="1:35" ht="15.75" customHeight="1" x14ac:dyDescent="0.4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</row>
    <row r="773" spans="1:35" ht="15.75" customHeight="1" x14ac:dyDescent="0.4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</row>
    <row r="774" spans="1:35" ht="15.75" customHeight="1" x14ac:dyDescent="0.4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</row>
    <row r="775" spans="1:35" ht="15.75" customHeight="1" x14ac:dyDescent="0.4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</row>
    <row r="776" spans="1:35" ht="15.75" customHeight="1" x14ac:dyDescent="0.4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</row>
    <row r="777" spans="1:35" ht="15.75" customHeight="1" x14ac:dyDescent="0.4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</row>
    <row r="778" spans="1:35" ht="15.75" customHeight="1" x14ac:dyDescent="0.4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</row>
    <row r="779" spans="1:35" ht="15.75" customHeight="1" x14ac:dyDescent="0.4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</row>
    <row r="780" spans="1:35" ht="15.75" customHeight="1" x14ac:dyDescent="0.4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</row>
    <row r="781" spans="1:35" ht="15.75" customHeight="1" x14ac:dyDescent="0.4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</row>
    <row r="782" spans="1:35" ht="15.75" customHeight="1" x14ac:dyDescent="0.4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</row>
    <row r="783" spans="1:35" ht="15.75" customHeight="1" x14ac:dyDescent="0.4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</row>
    <row r="784" spans="1:35" ht="15.75" customHeight="1" x14ac:dyDescent="0.4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</row>
    <row r="785" spans="1:35" ht="15.75" customHeight="1" x14ac:dyDescent="0.4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</row>
    <row r="786" spans="1:35" ht="15.75" customHeight="1" x14ac:dyDescent="0.4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</row>
    <row r="787" spans="1:35" ht="15.75" customHeight="1" x14ac:dyDescent="0.4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</row>
    <row r="788" spans="1:35" ht="15.75" customHeight="1" x14ac:dyDescent="0.4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</row>
    <row r="789" spans="1:35" ht="15.75" customHeight="1" x14ac:dyDescent="0.4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</row>
    <row r="790" spans="1:35" ht="15.75" customHeight="1" x14ac:dyDescent="0.4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</row>
    <row r="791" spans="1:35" ht="15.75" customHeight="1" x14ac:dyDescent="0.4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</row>
    <row r="792" spans="1:35" ht="15.75" customHeight="1" x14ac:dyDescent="0.4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</row>
    <row r="793" spans="1:35" ht="15.75" customHeight="1" x14ac:dyDescent="0.4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</row>
    <row r="794" spans="1:35" ht="15.75" customHeight="1" x14ac:dyDescent="0.4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</row>
    <row r="795" spans="1:35" ht="15.75" customHeight="1" x14ac:dyDescent="0.4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</row>
    <row r="796" spans="1:35" ht="15.75" customHeight="1" x14ac:dyDescent="0.4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</row>
    <row r="797" spans="1:35" ht="15.75" customHeight="1" x14ac:dyDescent="0.4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</row>
    <row r="798" spans="1:35" ht="15.75" customHeight="1" x14ac:dyDescent="0.4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</row>
    <row r="799" spans="1:35" ht="15.75" customHeight="1" x14ac:dyDescent="0.4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</row>
    <row r="800" spans="1:35" ht="15.75" customHeight="1" x14ac:dyDescent="0.4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</row>
    <row r="801" spans="1:35" ht="15.75" customHeight="1" x14ac:dyDescent="0.4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</row>
    <row r="802" spans="1:35" ht="15.75" customHeight="1" x14ac:dyDescent="0.4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</row>
    <row r="803" spans="1:35" ht="15.75" customHeight="1" x14ac:dyDescent="0.4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</row>
    <row r="804" spans="1:35" ht="15.75" customHeight="1" x14ac:dyDescent="0.4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</row>
    <row r="805" spans="1:35" ht="15.75" customHeight="1" x14ac:dyDescent="0.4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</row>
    <row r="806" spans="1:35" ht="15.75" customHeight="1" x14ac:dyDescent="0.4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</row>
    <row r="807" spans="1:35" ht="15.75" customHeight="1" x14ac:dyDescent="0.4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</row>
    <row r="808" spans="1:35" ht="15.75" customHeight="1" x14ac:dyDescent="0.4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</row>
    <row r="809" spans="1:35" ht="15.75" customHeight="1" x14ac:dyDescent="0.4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</row>
    <row r="810" spans="1:35" ht="15.75" customHeight="1" x14ac:dyDescent="0.4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</row>
    <row r="811" spans="1:35" ht="15.75" customHeight="1" x14ac:dyDescent="0.4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</row>
    <row r="812" spans="1:35" ht="15.75" customHeight="1" x14ac:dyDescent="0.4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</row>
    <row r="813" spans="1:35" ht="15.75" customHeight="1" x14ac:dyDescent="0.4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</row>
    <row r="814" spans="1:35" ht="15.75" customHeight="1" x14ac:dyDescent="0.4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</row>
    <row r="815" spans="1:35" ht="15.75" customHeight="1" x14ac:dyDescent="0.4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</row>
    <row r="816" spans="1:35" ht="15.75" customHeight="1" x14ac:dyDescent="0.4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</row>
    <row r="817" spans="1:35" ht="15.75" customHeight="1" x14ac:dyDescent="0.4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</row>
    <row r="818" spans="1:35" ht="15.75" customHeight="1" x14ac:dyDescent="0.4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</row>
    <row r="819" spans="1:35" ht="15.75" customHeight="1" x14ac:dyDescent="0.4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</row>
    <row r="820" spans="1:35" ht="15.75" customHeight="1" x14ac:dyDescent="0.4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</row>
    <row r="821" spans="1:35" ht="15.75" customHeight="1" x14ac:dyDescent="0.4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</row>
    <row r="822" spans="1:35" ht="15.75" customHeight="1" x14ac:dyDescent="0.4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</row>
    <row r="823" spans="1:35" ht="15.75" customHeight="1" x14ac:dyDescent="0.4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</row>
    <row r="824" spans="1:35" ht="15.75" customHeight="1" x14ac:dyDescent="0.4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</row>
    <row r="825" spans="1:35" ht="15.75" customHeight="1" x14ac:dyDescent="0.4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</row>
    <row r="826" spans="1:35" ht="15.75" customHeight="1" x14ac:dyDescent="0.4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</row>
    <row r="827" spans="1:35" ht="15.75" customHeight="1" x14ac:dyDescent="0.4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</row>
    <row r="828" spans="1:35" ht="15.75" customHeight="1" x14ac:dyDescent="0.4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</row>
    <row r="829" spans="1:35" ht="15.75" customHeight="1" x14ac:dyDescent="0.4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</row>
    <row r="830" spans="1:35" ht="15.75" customHeight="1" x14ac:dyDescent="0.4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</row>
    <row r="831" spans="1:35" ht="15.75" customHeight="1" x14ac:dyDescent="0.4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</row>
    <row r="832" spans="1:35" ht="15.75" customHeight="1" x14ac:dyDescent="0.4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</row>
    <row r="833" spans="1:35" ht="15.75" customHeight="1" x14ac:dyDescent="0.4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</row>
    <row r="834" spans="1:35" ht="15.75" customHeight="1" x14ac:dyDescent="0.4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</row>
    <row r="835" spans="1:35" ht="15.75" customHeight="1" x14ac:dyDescent="0.4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</row>
    <row r="836" spans="1:35" ht="15.75" customHeight="1" x14ac:dyDescent="0.4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</row>
    <row r="837" spans="1:35" ht="15.75" customHeight="1" x14ac:dyDescent="0.4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</row>
    <row r="838" spans="1:35" ht="15.75" customHeight="1" x14ac:dyDescent="0.4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</row>
    <row r="839" spans="1:35" ht="15.75" customHeight="1" x14ac:dyDescent="0.4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</row>
    <row r="840" spans="1:35" ht="15.75" customHeight="1" x14ac:dyDescent="0.4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</row>
    <row r="841" spans="1:35" ht="15.75" customHeight="1" x14ac:dyDescent="0.4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</row>
    <row r="842" spans="1:35" ht="15.75" customHeight="1" x14ac:dyDescent="0.4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</row>
    <row r="843" spans="1:35" ht="15.75" customHeight="1" x14ac:dyDescent="0.4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</row>
    <row r="844" spans="1:35" ht="15.75" customHeight="1" x14ac:dyDescent="0.4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</row>
    <row r="845" spans="1:35" ht="15.75" customHeight="1" x14ac:dyDescent="0.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</row>
    <row r="846" spans="1:35" ht="15.75" customHeight="1" x14ac:dyDescent="0.4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</row>
    <row r="847" spans="1:35" ht="15.75" customHeight="1" x14ac:dyDescent="0.4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</row>
    <row r="848" spans="1:35" ht="15.75" customHeight="1" x14ac:dyDescent="0.4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</row>
    <row r="849" spans="1:35" ht="15.75" customHeight="1" x14ac:dyDescent="0.4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</row>
    <row r="850" spans="1:35" ht="15.75" customHeight="1" x14ac:dyDescent="0.4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</row>
    <row r="851" spans="1:35" ht="15.75" customHeight="1" x14ac:dyDescent="0.4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</row>
    <row r="852" spans="1:35" ht="15.75" customHeight="1" x14ac:dyDescent="0.4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</row>
    <row r="853" spans="1:35" ht="15.75" customHeight="1" x14ac:dyDescent="0.4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</row>
    <row r="854" spans="1:35" ht="15.75" customHeight="1" x14ac:dyDescent="0.4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</row>
    <row r="855" spans="1:35" ht="15.75" customHeight="1" x14ac:dyDescent="0.4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</row>
    <row r="856" spans="1:35" ht="15.75" customHeight="1" x14ac:dyDescent="0.4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</row>
    <row r="857" spans="1:35" ht="15.75" customHeight="1" x14ac:dyDescent="0.4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</row>
    <row r="858" spans="1:35" ht="15.75" customHeight="1" x14ac:dyDescent="0.4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</row>
    <row r="859" spans="1:35" ht="15.75" customHeight="1" x14ac:dyDescent="0.4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</row>
    <row r="860" spans="1:35" ht="15.75" customHeight="1" x14ac:dyDescent="0.4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</row>
    <row r="861" spans="1:35" ht="15.75" customHeight="1" x14ac:dyDescent="0.4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</row>
    <row r="862" spans="1:35" ht="15.75" customHeight="1" x14ac:dyDescent="0.4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</row>
    <row r="863" spans="1:35" ht="15.75" customHeight="1" x14ac:dyDescent="0.4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</row>
    <row r="864" spans="1:35" ht="15.75" customHeight="1" x14ac:dyDescent="0.4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</row>
    <row r="865" spans="1:35" ht="15.75" customHeight="1" x14ac:dyDescent="0.4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</row>
    <row r="866" spans="1:35" ht="15.75" customHeight="1" x14ac:dyDescent="0.4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</row>
    <row r="867" spans="1:35" ht="15.75" customHeight="1" x14ac:dyDescent="0.4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</row>
    <row r="868" spans="1:35" ht="15.75" customHeight="1" x14ac:dyDescent="0.4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</row>
    <row r="869" spans="1:35" ht="15.75" customHeight="1" x14ac:dyDescent="0.4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</row>
    <row r="870" spans="1:35" ht="15.75" customHeight="1" x14ac:dyDescent="0.4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</row>
    <row r="871" spans="1:35" ht="15.75" customHeight="1" x14ac:dyDescent="0.4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</row>
    <row r="872" spans="1:35" ht="15.75" customHeight="1" x14ac:dyDescent="0.4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</row>
    <row r="873" spans="1:35" ht="15.75" customHeight="1" x14ac:dyDescent="0.4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</row>
    <row r="874" spans="1:35" ht="15.75" customHeight="1" x14ac:dyDescent="0.4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</row>
    <row r="875" spans="1:35" ht="15.75" customHeight="1" x14ac:dyDescent="0.4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</row>
    <row r="876" spans="1:35" ht="15.75" customHeight="1" x14ac:dyDescent="0.4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</row>
    <row r="877" spans="1:35" ht="15.75" customHeight="1" x14ac:dyDescent="0.4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</row>
    <row r="878" spans="1:35" ht="15.75" customHeight="1" x14ac:dyDescent="0.4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</row>
    <row r="879" spans="1:35" ht="15.75" customHeight="1" x14ac:dyDescent="0.4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</row>
    <row r="880" spans="1:35" ht="15.75" customHeight="1" x14ac:dyDescent="0.4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</row>
    <row r="881" spans="1:35" ht="15.75" customHeight="1" x14ac:dyDescent="0.4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</row>
    <row r="882" spans="1:35" ht="15.75" customHeight="1" x14ac:dyDescent="0.4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</row>
    <row r="883" spans="1:35" ht="15.75" customHeight="1" x14ac:dyDescent="0.4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</row>
    <row r="884" spans="1:35" ht="15.75" customHeight="1" x14ac:dyDescent="0.4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</row>
    <row r="885" spans="1:35" ht="15.75" customHeight="1" x14ac:dyDescent="0.4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</row>
    <row r="886" spans="1:35" ht="15.75" customHeight="1" x14ac:dyDescent="0.4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</row>
    <row r="887" spans="1:35" ht="15.75" customHeight="1" x14ac:dyDescent="0.4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</row>
    <row r="888" spans="1:35" ht="15.75" customHeight="1" x14ac:dyDescent="0.4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</row>
    <row r="889" spans="1:35" ht="15.75" customHeight="1" x14ac:dyDescent="0.4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</row>
    <row r="890" spans="1:35" ht="15.75" customHeight="1" x14ac:dyDescent="0.4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</row>
    <row r="891" spans="1:35" ht="15.75" customHeight="1" x14ac:dyDescent="0.4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</row>
    <row r="892" spans="1:35" ht="15.75" customHeight="1" x14ac:dyDescent="0.4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</row>
    <row r="893" spans="1:35" ht="15.75" customHeight="1" x14ac:dyDescent="0.4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</row>
    <row r="894" spans="1:35" ht="15.75" customHeight="1" x14ac:dyDescent="0.4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</row>
    <row r="895" spans="1:35" ht="15.75" customHeight="1" x14ac:dyDescent="0.4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</row>
    <row r="896" spans="1:35" ht="15.75" customHeight="1" x14ac:dyDescent="0.4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</row>
    <row r="897" spans="1:35" ht="15.75" customHeight="1" x14ac:dyDescent="0.4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</row>
    <row r="898" spans="1:35" ht="15.75" customHeight="1" x14ac:dyDescent="0.4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</row>
    <row r="899" spans="1:35" ht="15.75" customHeight="1" x14ac:dyDescent="0.4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</row>
    <row r="900" spans="1:35" ht="15.75" customHeight="1" x14ac:dyDescent="0.4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</row>
    <row r="901" spans="1:35" ht="15.75" customHeight="1" x14ac:dyDescent="0.4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</row>
    <row r="902" spans="1:35" ht="15.75" customHeight="1" x14ac:dyDescent="0.4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</row>
    <row r="903" spans="1:35" ht="15.75" customHeight="1" x14ac:dyDescent="0.4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</row>
    <row r="904" spans="1:35" ht="15.75" customHeight="1" x14ac:dyDescent="0.4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</row>
    <row r="905" spans="1:35" ht="15.75" customHeight="1" x14ac:dyDescent="0.4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</row>
    <row r="906" spans="1:35" ht="15.75" customHeight="1" x14ac:dyDescent="0.4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</row>
    <row r="907" spans="1:35" ht="15.75" customHeight="1" x14ac:dyDescent="0.4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</row>
    <row r="908" spans="1:35" ht="15.75" customHeight="1" x14ac:dyDescent="0.4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</row>
    <row r="909" spans="1:35" ht="15.75" customHeight="1" x14ac:dyDescent="0.4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</row>
    <row r="910" spans="1:35" ht="15.75" customHeight="1" x14ac:dyDescent="0.4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</row>
    <row r="911" spans="1:35" ht="15.75" customHeight="1" x14ac:dyDescent="0.4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</row>
    <row r="912" spans="1:35" ht="15.75" customHeight="1" x14ac:dyDescent="0.4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</row>
    <row r="913" spans="1:35" ht="15.75" customHeight="1" x14ac:dyDescent="0.4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</row>
    <row r="914" spans="1:35" ht="15.75" customHeight="1" x14ac:dyDescent="0.4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</row>
    <row r="915" spans="1:35" ht="15.75" customHeight="1" x14ac:dyDescent="0.4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</row>
    <row r="916" spans="1:35" ht="15.75" customHeight="1" x14ac:dyDescent="0.4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</row>
    <row r="917" spans="1:35" ht="15.75" customHeight="1" x14ac:dyDescent="0.4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</row>
    <row r="918" spans="1:35" ht="15.75" customHeight="1" x14ac:dyDescent="0.4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</row>
    <row r="919" spans="1:35" ht="15.75" customHeight="1" x14ac:dyDescent="0.4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</row>
    <row r="920" spans="1:35" ht="15.75" customHeight="1" x14ac:dyDescent="0.4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</row>
    <row r="921" spans="1:35" ht="15.75" customHeight="1" x14ac:dyDescent="0.4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</row>
    <row r="922" spans="1:35" ht="15.75" customHeight="1" x14ac:dyDescent="0.4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</row>
    <row r="923" spans="1:35" ht="15.75" customHeight="1" x14ac:dyDescent="0.4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</row>
    <row r="924" spans="1:35" ht="15.75" customHeight="1" x14ac:dyDescent="0.4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</row>
    <row r="925" spans="1:35" ht="15.75" customHeight="1" x14ac:dyDescent="0.4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</row>
    <row r="926" spans="1:35" ht="15.75" customHeight="1" x14ac:dyDescent="0.4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</row>
    <row r="927" spans="1:35" ht="15.75" customHeight="1" x14ac:dyDescent="0.4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</row>
    <row r="928" spans="1:35" ht="15.75" customHeight="1" x14ac:dyDescent="0.4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</row>
    <row r="929" spans="1:35" ht="15.75" customHeight="1" x14ac:dyDescent="0.4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</row>
    <row r="930" spans="1:35" ht="15.75" customHeight="1" x14ac:dyDescent="0.4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</row>
    <row r="931" spans="1:35" ht="15.75" customHeight="1" x14ac:dyDescent="0.4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</row>
    <row r="932" spans="1:35" ht="15.75" customHeight="1" x14ac:dyDescent="0.4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</row>
    <row r="933" spans="1:35" ht="15.75" customHeight="1" x14ac:dyDescent="0.4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</row>
    <row r="934" spans="1:35" ht="15.75" customHeight="1" x14ac:dyDescent="0.4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</row>
    <row r="935" spans="1:35" ht="15.75" customHeight="1" x14ac:dyDescent="0.4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</row>
    <row r="936" spans="1:35" ht="15.75" customHeight="1" x14ac:dyDescent="0.4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</row>
    <row r="937" spans="1:35" ht="15.75" customHeight="1" x14ac:dyDescent="0.4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</row>
    <row r="938" spans="1:35" ht="15.75" customHeight="1" x14ac:dyDescent="0.4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</row>
    <row r="939" spans="1:35" ht="15.75" customHeight="1" x14ac:dyDescent="0.4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</row>
    <row r="940" spans="1:35" ht="15.75" customHeight="1" x14ac:dyDescent="0.4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</row>
    <row r="941" spans="1:35" ht="15.75" customHeight="1" x14ac:dyDescent="0.4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</row>
    <row r="942" spans="1:35" ht="15.75" customHeight="1" x14ac:dyDescent="0.4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</row>
    <row r="943" spans="1:35" ht="15.75" customHeight="1" x14ac:dyDescent="0.4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</row>
    <row r="944" spans="1:35" ht="15.75" customHeight="1" x14ac:dyDescent="0.4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</row>
    <row r="945" spans="1:35" ht="15.75" customHeight="1" x14ac:dyDescent="0.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</row>
    <row r="946" spans="1:35" ht="15.75" customHeight="1" x14ac:dyDescent="0.4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</row>
    <row r="947" spans="1:35" ht="15.75" customHeight="1" x14ac:dyDescent="0.4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</row>
    <row r="948" spans="1:35" ht="15.75" customHeight="1" x14ac:dyDescent="0.4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</row>
    <row r="949" spans="1:35" ht="15.75" customHeight="1" x14ac:dyDescent="0.4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</row>
    <row r="950" spans="1:35" ht="15.75" customHeight="1" x14ac:dyDescent="0.4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</row>
    <row r="951" spans="1:35" ht="15.75" customHeight="1" x14ac:dyDescent="0.4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</row>
    <row r="952" spans="1:35" ht="15.75" customHeight="1" x14ac:dyDescent="0.4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</row>
    <row r="953" spans="1:35" ht="15.75" customHeight="1" x14ac:dyDescent="0.4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</row>
    <row r="954" spans="1:35" ht="15.75" customHeight="1" x14ac:dyDescent="0.4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</row>
    <row r="955" spans="1:35" ht="15.75" customHeight="1" x14ac:dyDescent="0.4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</row>
    <row r="956" spans="1:35" ht="15.75" customHeight="1" x14ac:dyDescent="0.4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</row>
    <row r="957" spans="1:35" ht="15.75" customHeight="1" x14ac:dyDescent="0.4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</row>
    <row r="958" spans="1:35" ht="15.75" customHeight="1" x14ac:dyDescent="0.4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</row>
    <row r="959" spans="1:35" ht="15.75" customHeight="1" x14ac:dyDescent="0.4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</row>
    <row r="960" spans="1:35" ht="15.75" customHeight="1" x14ac:dyDescent="0.4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</row>
    <row r="961" spans="1:35" ht="15.75" customHeight="1" x14ac:dyDescent="0.4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</row>
    <row r="962" spans="1:35" ht="15.75" customHeight="1" x14ac:dyDescent="0.4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</row>
    <row r="963" spans="1:35" ht="15.75" customHeight="1" x14ac:dyDescent="0.4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</row>
    <row r="964" spans="1:35" ht="15.75" customHeight="1" x14ac:dyDescent="0.4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</row>
    <row r="965" spans="1:35" ht="15.75" customHeight="1" x14ac:dyDescent="0.4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</row>
    <row r="966" spans="1:35" ht="15.75" customHeight="1" x14ac:dyDescent="0.4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</row>
    <row r="967" spans="1:35" ht="15.75" customHeight="1" x14ac:dyDescent="0.4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</row>
    <row r="968" spans="1:35" ht="15.75" customHeight="1" x14ac:dyDescent="0.4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</row>
    <row r="969" spans="1:35" ht="15.75" customHeight="1" x14ac:dyDescent="0.4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</row>
    <row r="970" spans="1:35" ht="15.75" customHeight="1" x14ac:dyDescent="0.4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</row>
    <row r="971" spans="1:35" ht="15.75" customHeight="1" x14ac:dyDescent="0.4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</row>
    <row r="972" spans="1:35" ht="15.75" customHeight="1" x14ac:dyDescent="0.4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</row>
    <row r="973" spans="1:35" ht="15.75" customHeight="1" x14ac:dyDescent="0.4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</row>
    <row r="974" spans="1:35" ht="15.75" customHeight="1" x14ac:dyDescent="0.4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</row>
    <row r="975" spans="1:35" ht="15.75" customHeight="1" x14ac:dyDescent="0.4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</row>
    <row r="976" spans="1:35" ht="15.75" customHeight="1" x14ac:dyDescent="0.4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</row>
    <row r="977" spans="1:35" ht="15.75" customHeight="1" x14ac:dyDescent="0.4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</row>
    <row r="978" spans="1:35" ht="15.75" customHeight="1" x14ac:dyDescent="0.4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</row>
    <row r="979" spans="1:35" ht="15.75" customHeight="1" x14ac:dyDescent="0.4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</row>
    <row r="980" spans="1:35" ht="15.75" customHeight="1" x14ac:dyDescent="0.4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</row>
    <row r="981" spans="1:35" ht="15.75" customHeight="1" x14ac:dyDescent="0.4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</row>
    <row r="982" spans="1:35" ht="15.75" customHeight="1" x14ac:dyDescent="0.4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</row>
    <row r="983" spans="1:35" ht="15.75" customHeight="1" x14ac:dyDescent="0.4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</row>
    <row r="984" spans="1:35" ht="15.75" customHeight="1" x14ac:dyDescent="0.4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</row>
    <row r="985" spans="1:35" ht="15.75" customHeight="1" x14ac:dyDescent="0.4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</row>
    <row r="986" spans="1:35" ht="15.75" customHeight="1" x14ac:dyDescent="0.4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</row>
    <row r="987" spans="1:35" ht="15.75" customHeight="1" x14ac:dyDescent="0.4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</row>
    <row r="988" spans="1:35" ht="15.75" customHeight="1" x14ac:dyDescent="0.4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</row>
    <row r="989" spans="1:35" ht="15.75" customHeight="1" x14ac:dyDescent="0.4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</row>
    <row r="990" spans="1:35" ht="15.75" customHeight="1" x14ac:dyDescent="0.4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</row>
    <row r="991" spans="1:35" ht="15.75" customHeight="1" x14ac:dyDescent="0.4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</row>
    <row r="992" spans="1:35" ht="15.75" customHeight="1" x14ac:dyDescent="0.4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</row>
    <row r="993" spans="1:35" ht="15.75" customHeight="1" x14ac:dyDescent="0.4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</row>
    <row r="994" spans="1:35" ht="15.75" customHeight="1" x14ac:dyDescent="0.4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</row>
    <row r="995" spans="1:35" ht="15.75" customHeight="1" x14ac:dyDescent="0.4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</row>
    <row r="996" spans="1:35" ht="15.75" customHeight="1" x14ac:dyDescent="0.4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</row>
    <row r="997" spans="1:35" ht="15.75" customHeight="1" x14ac:dyDescent="0.4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</row>
    <row r="998" spans="1:35" ht="15.75" customHeight="1" x14ac:dyDescent="0.4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</row>
    <row r="999" spans="1:35" ht="15.75" customHeight="1" x14ac:dyDescent="0.4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</row>
    <row r="1000" spans="1:35" ht="15.75" customHeight="1" x14ac:dyDescent="0.4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</row>
  </sheetData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1F497D"/>
  </sheetPr>
  <dimension ref="A1:AI1000"/>
  <sheetViews>
    <sheetView workbookViewId="0"/>
  </sheetViews>
  <sheetFormatPr defaultColWidth="12.625" defaultRowHeight="15" customHeight="1" x14ac:dyDescent="0.35"/>
  <cols>
    <col min="1" max="1" width="21.375" customWidth="1"/>
    <col min="2" max="35" width="8" customWidth="1"/>
  </cols>
  <sheetData>
    <row r="1" spans="1:35" ht="42.75" x14ac:dyDescent="0.45">
      <c r="A1" s="93" t="s">
        <v>648</v>
      </c>
      <c r="B1" s="2">
        <f>Data!I7</f>
        <v>2017</v>
      </c>
      <c r="C1" s="2">
        <f>Data!J7</f>
        <v>2018</v>
      </c>
      <c r="D1" s="2">
        <f>Data!K7</f>
        <v>2019</v>
      </c>
      <c r="E1" s="2">
        <f>Data!L7</f>
        <v>2020</v>
      </c>
      <c r="F1" s="2">
        <f>Data!M7</f>
        <v>2021</v>
      </c>
      <c r="G1" s="2">
        <f>Data!N7</f>
        <v>2022</v>
      </c>
      <c r="H1" s="2">
        <f>Data!O7</f>
        <v>2023</v>
      </c>
      <c r="I1" s="2">
        <f>Data!P7</f>
        <v>2024</v>
      </c>
      <c r="J1" s="2">
        <f>Data!Q7</f>
        <v>2025</v>
      </c>
      <c r="K1" s="2">
        <f>Data!R7</f>
        <v>2026</v>
      </c>
      <c r="L1" s="2">
        <f>Data!S7</f>
        <v>2027</v>
      </c>
      <c r="M1" s="2">
        <f>Data!T7</f>
        <v>2028</v>
      </c>
      <c r="N1" s="2">
        <f>Data!U7</f>
        <v>2029</v>
      </c>
      <c r="O1" s="2">
        <f>Data!V7</f>
        <v>2030</v>
      </c>
      <c r="P1" s="2">
        <f>Data!W7</f>
        <v>2031</v>
      </c>
      <c r="Q1" s="2">
        <f>Data!X7</f>
        <v>2032</v>
      </c>
      <c r="R1" s="2">
        <f>Data!Y7</f>
        <v>2033</v>
      </c>
      <c r="S1" s="2">
        <f>Data!Z7</f>
        <v>2034</v>
      </c>
      <c r="T1" s="2">
        <f>Data!AA7</f>
        <v>2035</v>
      </c>
      <c r="U1" s="2">
        <f>Data!AB7</f>
        <v>2036</v>
      </c>
      <c r="V1" s="2">
        <f>Data!AC7</f>
        <v>2037</v>
      </c>
      <c r="W1" s="2">
        <f>Data!AD7</f>
        <v>2038</v>
      </c>
      <c r="X1" s="2">
        <f>Data!AE7</f>
        <v>2039</v>
      </c>
      <c r="Y1" s="2">
        <f>Data!AF7</f>
        <v>2040</v>
      </c>
      <c r="Z1" s="2">
        <f>Data!AG7</f>
        <v>2041</v>
      </c>
      <c r="AA1" s="2">
        <f>Data!AH7</f>
        <v>2042</v>
      </c>
      <c r="AB1" s="2">
        <f>Data!AI7</f>
        <v>2043</v>
      </c>
      <c r="AC1" s="2">
        <f>Data!AJ7</f>
        <v>2044</v>
      </c>
      <c r="AD1" s="2">
        <f>Data!AK7</f>
        <v>2045</v>
      </c>
      <c r="AE1" s="2">
        <f>Data!AL7</f>
        <v>2046</v>
      </c>
      <c r="AF1" s="2">
        <f>Data!AM7</f>
        <v>2047</v>
      </c>
      <c r="AG1" s="2">
        <f>Data!AN7</f>
        <v>2048</v>
      </c>
      <c r="AH1" s="2">
        <f>Data!AO7</f>
        <v>2049</v>
      </c>
      <c r="AI1" s="2">
        <f>Data!AP7</f>
        <v>2050</v>
      </c>
    </row>
    <row r="2" spans="1:35" ht="14.25" x14ac:dyDescent="0.45">
      <c r="A2" s="2" t="s">
        <v>584</v>
      </c>
      <c r="B2" s="87">
        <f>Data!I78</f>
        <v>0</v>
      </c>
      <c r="C2" s="87">
        <f>Data!J78</f>
        <v>0</v>
      </c>
      <c r="D2" s="87">
        <f>Data!K78</f>
        <v>0</v>
      </c>
      <c r="E2" s="87">
        <f>Data!L78</f>
        <v>0</v>
      </c>
      <c r="F2" s="87">
        <f>Data!M78</f>
        <v>0</v>
      </c>
      <c r="G2" s="87">
        <f>Data!N78</f>
        <v>0</v>
      </c>
      <c r="H2" s="87">
        <f>Data!O78</f>
        <v>0</v>
      </c>
      <c r="I2" s="87">
        <f>Data!P78</f>
        <v>0</v>
      </c>
      <c r="J2" s="87">
        <f>Data!Q78</f>
        <v>0</v>
      </c>
      <c r="K2" s="87">
        <f>Data!R78</f>
        <v>0</v>
      </c>
      <c r="L2" s="87">
        <f>Data!S78</f>
        <v>0</v>
      </c>
      <c r="M2" s="87">
        <f>Data!T78</f>
        <v>0</v>
      </c>
      <c r="N2" s="87">
        <f>Data!U78</f>
        <v>0</v>
      </c>
      <c r="O2" s="87">
        <f>Data!V78</f>
        <v>0</v>
      </c>
      <c r="P2" s="87">
        <f>Data!W78</f>
        <v>0</v>
      </c>
      <c r="Q2" s="87">
        <f>Data!X78</f>
        <v>0</v>
      </c>
      <c r="R2" s="87">
        <f>Data!Y78</f>
        <v>0</v>
      </c>
      <c r="S2" s="87">
        <f>Data!Z78</f>
        <v>0</v>
      </c>
      <c r="T2" s="87">
        <f>Data!AA78</f>
        <v>0</v>
      </c>
      <c r="U2" s="87">
        <f>Data!AB78</f>
        <v>0</v>
      </c>
      <c r="V2" s="87">
        <f>Data!AC78</f>
        <v>0</v>
      </c>
      <c r="W2" s="87">
        <f>Data!AD78</f>
        <v>0</v>
      </c>
      <c r="X2" s="87">
        <f>Data!AE78</f>
        <v>0</v>
      </c>
      <c r="Y2" s="87">
        <f>Data!AF78</f>
        <v>0</v>
      </c>
      <c r="Z2" s="87">
        <f>Data!AG78</f>
        <v>0</v>
      </c>
      <c r="AA2" s="87">
        <f>Data!AH78</f>
        <v>0</v>
      </c>
      <c r="AB2" s="87">
        <f>Data!AI78</f>
        <v>0</v>
      </c>
      <c r="AC2" s="87">
        <f>Data!AJ78</f>
        <v>0</v>
      </c>
      <c r="AD2" s="87">
        <f>Data!AK78</f>
        <v>0</v>
      </c>
      <c r="AE2" s="87">
        <f>Data!AL78</f>
        <v>0</v>
      </c>
      <c r="AF2" s="87">
        <f>Data!AM78</f>
        <v>0</v>
      </c>
      <c r="AG2" s="87">
        <f>Data!AN78</f>
        <v>0</v>
      </c>
      <c r="AH2" s="87">
        <f>Data!AO78</f>
        <v>0</v>
      </c>
      <c r="AI2" s="87">
        <f>Data!AP78</f>
        <v>0</v>
      </c>
    </row>
    <row r="3" spans="1:35" ht="14.25" x14ac:dyDescent="0.45">
      <c r="A3" s="2" t="s">
        <v>585</v>
      </c>
      <c r="B3" s="87">
        <f>Data!I79</f>
        <v>0</v>
      </c>
      <c r="C3" s="87">
        <f>Data!J79</f>
        <v>0</v>
      </c>
      <c r="D3" s="87">
        <f>Data!K79</f>
        <v>0</v>
      </c>
      <c r="E3" s="87">
        <f>Data!L79</f>
        <v>0</v>
      </c>
      <c r="F3" s="87">
        <f>Data!M79</f>
        <v>0</v>
      </c>
      <c r="G3" s="87">
        <f>Data!N79</f>
        <v>0</v>
      </c>
      <c r="H3" s="87">
        <f>Data!O79</f>
        <v>0</v>
      </c>
      <c r="I3" s="87">
        <f>Data!P79</f>
        <v>0</v>
      </c>
      <c r="J3" s="87">
        <f>Data!Q79</f>
        <v>0</v>
      </c>
      <c r="K3" s="87">
        <f>Data!R79</f>
        <v>0</v>
      </c>
      <c r="L3" s="87">
        <f>Data!S79</f>
        <v>0</v>
      </c>
      <c r="M3" s="87">
        <f>Data!T79</f>
        <v>0</v>
      </c>
      <c r="N3" s="87">
        <f>Data!U79</f>
        <v>0</v>
      </c>
      <c r="O3" s="87">
        <f>Data!V79</f>
        <v>0</v>
      </c>
      <c r="P3" s="87">
        <f>Data!W79</f>
        <v>0</v>
      </c>
      <c r="Q3" s="87">
        <f>Data!X79</f>
        <v>0</v>
      </c>
      <c r="R3" s="87">
        <f>Data!Y79</f>
        <v>0</v>
      </c>
      <c r="S3" s="87">
        <f>Data!Z79</f>
        <v>0</v>
      </c>
      <c r="T3" s="87">
        <f>Data!AA79</f>
        <v>0</v>
      </c>
      <c r="U3" s="87">
        <f>Data!AB79</f>
        <v>0</v>
      </c>
      <c r="V3" s="87">
        <f>Data!AC79</f>
        <v>0</v>
      </c>
      <c r="W3" s="87">
        <f>Data!AD79</f>
        <v>0</v>
      </c>
      <c r="X3" s="87">
        <f>Data!AE79</f>
        <v>0</v>
      </c>
      <c r="Y3" s="87">
        <f>Data!AF79</f>
        <v>0</v>
      </c>
      <c r="Z3" s="87">
        <f>Data!AG79</f>
        <v>0</v>
      </c>
      <c r="AA3" s="87">
        <f>Data!AH79</f>
        <v>0</v>
      </c>
      <c r="AB3" s="87">
        <f>Data!AI79</f>
        <v>0</v>
      </c>
      <c r="AC3" s="87">
        <f>Data!AJ79</f>
        <v>0</v>
      </c>
      <c r="AD3" s="87">
        <f>Data!AK79</f>
        <v>0</v>
      </c>
      <c r="AE3" s="87">
        <f>Data!AL79</f>
        <v>0</v>
      </c>
      <c r="AF3" s="87">
        <f>Data!AM79</f>
        <v>0</v>
      </c>
      <c r="AG3" s="87">
        <f>Data!AN79</f>
        <v>0</v>
      </c>
      <c r="AH3" s="87">
        <f>Data!AO79</f>
        <v>0</v>
      </c>
      <c r="AI3" s="87">
        <f>Data!AP79</f>
        <v>0</v>
      </c>
    </row>
    <row r="4" spans="1:35" ht="14.25" x14ac:dyDescent="0.45">
      <c r="A4" s="2" t="s">
        <v>586</v>
      </c>
      <c r="B4" s="87">
        <f>Data!I80</f>
        <v>1</v>
      </c>
      <c r="C4" s="2">
        <f>Data!J80</f>
        <v>1</v>
      </c>
      <c r="D4" s="2">
        <f>Data!K80</f>
        <v>1</v>
      </c>
      <c r="E4" s="2">
        <f>Data!L80</f>
        <v>1</v>
      </c>
      <c r="F4" s="2">
        <f>Data!M80</f>
        <v>1</v>
      </c>
      <c r="G4" s="2">
        <f>Data!N80</f>
        <v>1</v>
      </c>
      <c r="H4" s="2">
        <f>Data!O80</f>
        <v>1</v>
      </c>
      <c r="I4" s="2">
        <f>Data!P80</f>
        <v>1</v>
      </c>
      <c r="J4" s="2">
        <f>Data!Q80</f>
        <v>1</v>
      </c>
      <c r="K4" s="2">
        <f>Data!R80</f>
        <v>1</v>
      </c>
      <c r="L4" s="2">
        <f>Data!S80</f>
        <v>1</v>
      </c>
      <c r="M4" s="2">
        <f>Data!T80</f>
        <v>1</v>
      </c>
      <c r="N4" s="2">
        <f>Data!U80</f>
        <v>1</v>
      </c>
      <c r="O4" s="2">
        <f>Data!V80</f>
        <v>1</v>
      </c>
      <c r="P4" s="2">
        <f>Data!W80</f>
        <v>1</v>
      </c>
      <c r="Q4" s="2">
        <f>Data!X80</f>
        <v>1</v>
      </c>
      <c r="R4" s="2">
        <f>Data!Y80</f>
        <v>1</v>
      </c>
      <c r="S4" s="2">
        <f>Data!Z80</f>
        <v>1</v>
      </c>
      <c r="T4" s="2">
        <f>Data!AA80</f>
        <v>1</v>
      </c>
      <c r="U4" s="2">
        <f>Data!AB80</f>
        <v>1</v>
      </c>
      <c r="V4" s="2">
        <f>Data!AC80</f>
        <v>1</v>
      </c>
      <c r="W4" s="2">
        <f>Data!AD80</f>
        <v>1</v>
      </c>
      <c r="X4" s="2">
        <f>Data!AE80</f>
        <v>1</v>
      </c>
      <c r="Y4" s="2">
        <f>Data!AF80</f>
        <v>1</v>
      </c>
      <c r="Z4" s="2">
        <f>Data!AG80</f>
        <v>1</v>
      </c>
      <c r="AA4" s="2">
        <f>Data!AH80</f>
        <v>1</v>
      </c>
      <c r="AB4" s="2">
        <f>Data!AI80</f>
        <v>1</v>
      </c>
      <c r="AC4" s="2">
        <f>Data!AJ80</f>
        <v>1</v>
      </c>
      <c r="AD4" s="2">
        <f>Data!AK80</f>
        <v>1</v>
      </c>
      <c r="AE4" s="2">
        <f>Data!AL80</f>
        <v>1</v>
      </c>
      <c r="AF4" s="2">
        <f>Data!AM80</f>
        <v>1</v>
      </c>
      <c r="AG4" s="2">
        <f>Data!AN80</f>
        <v>1</v>
      </c>
      <c r="AH4" s="2">
        <f>Data!AO80</f>
        <v>1</v>
      </c>
      <c r="AI4" s="2">
        <f>Data!AP80</f>
        <v>1</v>
      </c>
    </row>
    <row r="5" spans="1:35" ht="14.25" x14ac:dyDescent="0.45">
      <c r="A5" s="2" t="s">
        <v>587</v>
      </c>
      <c r="B5" s="87">
        <f>Data!I81</f>
        <v>0</v>
      </c>
      <c r="C5" s="2">
        <f>Data!J81</f>
        <v>0</v>
      </c>
      <c r="D5" s="2">
        <f>Data!K81</f>
        <v>0</v>
      </c>
      <c r="E5" s="2">
        <f>Data!L81</f>
        <v>0</v>
      </c>
      <c r="F5" s="2">
        <f>Data!M81</f>
        <v>0</v>
      </c>
      <c r="G5" s="2">
        <f>Data!N81</f>
        <v>0</v>
      </c>
      <c r="H5" s="2">
        <f>Data!O81</f>
        <v>0</v>
      </c>
      <c r="I5" s="2">
        <f>Data!P81</f>
        <v>0</v>
      </c>
      <c r="J5" s="2">
        <f>Data!Q81</f>
        <v>0</v>
      </c>
      <c r="K5" s="2">
        <f>Data!R81</f>
        <v>0</v>
      </c>
      <c r="L5" s="2">
        <f>Data!S81</f>
        <v>0</v>
      </c>
      <c r="M5" s="2">
        <f>Data!T81</f>
        <v>0</v>
      </c>
      <c r="N5" s="2">
        <f>Data!U81</f>
        <v>0</v>
      </c>
      <c r="O5" s="2">
        <f>Data!V81</f>
        <v>0</v>
      </c>
      <c r="P5" s="2">
        <f>Data!W81</f>
        <v>0</v>
      </c>
      <c r="Q5" s="2">
        <f>Data!X81</f>
        <v>0</v>
      </c>
      <c r="R5" s="2">
        <f>Data!Y81</f>
        <v>0</v>
      </c>
      <c r="S5" s="2">
        <f>Data!Z81</f>
        <v>0</v>
      </c>
      <c r="T5" s="2">
        <f>Data!AA81</f>
        <v>0</v>
      </c>
      <c r="U5" s="2">
        <f>Data!AB81</f>
        <v>0</v>
      </c>
      <c r="V5" s="2">
        <f>Data!AC81</f>
        <v>0</v>
      </c>
      <c r="W5" s="2">
        <f>Data!AD81</f>
        <v>0</v>
      </c>
      <c r="X5" s="2">
        <f>Data!AE81</f>
        <v>0</v>
      </c>
      <c r="Y5" s="2">
        <f>Data!AF81</f>
        <v>0</v>
      </c>
      <c r="Z5" s="2">
        <f>Data!AG81</f>
        <v>0</v>
      </c>
      <c r="AA5" s="2">
        <f>Data!AH81</f>
        <v>0</v>
      </c>
      <c r="AB5" s="2">
        <f>Data!AI81</f>
        <v>0</v>
      </c>
      <c r="AC5" s="2">
        <f>Data!AJ81</f>
        <v>0</v>
      </c>
      <c r="AD5" s="2">
        <f>Data!AK81</f>
        <v>0</v>
      </c>
      <c r="AE5" s="2">
        <f>Data!AL81</f>
        <v>0</v>
      </c>
      <c r="AF5" s="2">
        <f>Data!AM81</f>
        <v>0</v>
      </c>
      <c r="AG5" s="2">
        <f>Data!AN81</f>
        <v>0</v>
      </c>
      <c r="AH5" s="2">
        <f>Data!AO81</f>
        <v>0</v>
      </c>
      <c r="AI5" s="2">
        <f>Data!AP81</f>
        <v>0</v>
      </c>
    </row>
    <row r="6" spans="1:35" ht="14.25" x14ac:dyDescent="0.45">
      <c r="A6" s="2" t="s">
        <v>588</v>
      </c>
      <c r="B6" s="87">
        <f>Data!I82</f>
        <v>0</v>
      </c>
      <c r="C6" s="87">
        <f>Data!J82</f>
        <v>0</v>
      </c>
      <c r="D6" s="87">
        <f>Data!K82</f>
        <v>0</v>
      </c>
      <c r="E6" s="87">
        <f>Data!L82</f>
        <v>0</v>
      </c>
      <c r="F6" s="87">
        <f>Data!M82</f>
        <v>0</v>
      </c>
      <c r="G6" s="87">
        <f>Data!N82</f>
        <v>0</v>
      </c>
      <c r="H6" s="87">
        <f>Data!O82</f>
        <v>0</v>
      </c>
      <c r="I6" s="87">
        <f>Data!P82</f>
        <v>0</v>
      </c>
      <c r="J6" s="87">
        <f>Data!Q82</f>
        <v>0</v>
      </c>
      <c r="K6" s="87">
        <f>Data!R82</f>
        <v>0</v>
      </c>
      <c r="L6" s="87">
        <f>Data!S82</f>
        <v>0</v>
      </c>
      <c r="M6" s="87">
        <f>Data!T82</f>
        <v>0</v>
      </c>
      <c r="N6" s="87">
        <f>Data!U82</f>
        <v>0</v>
      </c>
      <c r="O6" s="87">
        <f>Data!V82</f>
        <v>0</v>
      </c>
      <c r="P6" s="87">
        <f>Data!W82</f>
        <v>0</v>
      </c>
      <c r="Q6" s="87">
        <f>Data!X82</f>
        <v>0</v>
      </c>
      <c r="R6" s="87">
        <f>Data!Y82</f>
        <v>0</v>
      </c>
      <c r="S6" s="87">
        <f>Data!Z82</f>
        <v>0</v>
      </c>
      <c r="T6" s="87">
        <f>Data!AA82</f>
        <v>0</v>
      </c>
      <c r="U6" s="87">
        <f>Data!AB82</f>
        <v>0</v>
      </c>
      <c r="V6" s="87">
        <f>Data!AC82</f>
        <v>0</v>
      </c>
      <c r="W6" s="87">
        <f>Data!AD82</f>
        <v>0</v>
      </c>
      <c r="X6" s="87">
        <f>Data!AE82</f>
        <v>0</v>
      </c>
      <c r="Y6" s="87">
        <f>Data!AF82</f>
        <v>0</v>
      </c>
      <c r="Z6" s="87">
        <f>Data!AG82</f>
        <v>0</v>
      </c>
      <c r="AA6" s="87">
        <f>Data!AH82</f>
        <v>0</v>
      </c>
      <c r="AB6" s="87">
        <f>Data!AI82</f>
        <v>0</v>
      </c>
      <c r="AC6" s="87">
        <f>Data!AJ82</f>
        <v>0</v>
      </c>
      <c r="AD6" s="87">
        <f>Data!AK82</f>
        <v>0</v>
      </c>
      <c r="AE6" s="87">
        <f>Data!AL82</f>
        <v>0</v>
      </c>
      <c r="AF6" s="87">
        <f>Data!AM82</f>
        <v>0</v>
      </c>
      <c r="AG6" s="87">
        <f>Data!AN82</f>
        <v>0</v>
      </c>
      <c r="AH6" s="87">
        <f>Data!AO82</f>
        <v>0</v>
      </c>
      <c r="AI6" s="87">
        <f>Data!AP82</f>
        <v>0</v>
      </c>
    </row>
    <row r="7" spans="1:35" ht="14.25" x14ac:dyDescent="0.45">
      <c r="A7" s="2" t="s">
        <v>589</v>
      </c>
      <c r="B7" s="87">
        <f>Data!I83</f>
        <v>0</v>
      </c>
      <c r="C7" s="2">
        <f>Data!J83</f>
        <v>0</v>
      </c>
      <c r="D7" s="2">
        <f>Data!K83</f>
        <v>0</v>
      </c>
      <c r="E7" s="2">
        <f>Data!L83</f>
        <v>0</v>
      </c>
      <c r="F7" s="2">
        <f>Data!M83</f>
        <v>0</v>
      </c>
      <c r="G7" s="2">
        <f>Data!N83</f>
        <v>0</v>
      </c>
      <c r="H7" s="2">
        <f>Data!O83</f>
        <v>0</v>
      </c>
      <c r="I7" s="2">
        <f>Data!P83</f>
        <v>0</v>
      </c>
      <c r="J7" s="2">
        <f>Data!Q83</f>
        <v>0</v>
      </c>
      <c r="K7" s="2">
        <f>Data!R83</f>
        <v>0</v>
      </c>
      <c r="L7" s="2">
        <f>Data!S83</f>
        <v>0</v>
      </c>
      <c r="M7" s="2">
        <f>Data!T83</f>
        <v>0</v>
      </c>
      <c r="N7" s="2">
        <f>Data!U83</f>
        <v>0</v>
      </c>
      <c r="O7" s="2">
        <f>Data!V83</f>
        <v>0</v>
      </c>
      <c r="P7" s="2">
        <f>Data!W83</f>
        <v>0</v>
      </c>
      <c r="Q7" s="2">
        <f>Data!X83</f>
        <v>0</v>
      </c>
      <c r="R7" s="2">
        <f>Data!Y83</f>
        <v>0</v>
      </c>
      <c r="S7" s="2">
        <f>Data!Z83</f>
        <v>0</v>
      </c>
      <c r="T7" s="2">
        <f>Data!AA83</f>
        <v>0</v>
      </c>
      <c r="U7" s="2">
        <f>Data!AB83</f>
        <v>0</v>
      </c>
      <c r="V7" s="2">
        <f>Data!AC83</f>
        <v>0</v>
      </c>
      <c r="W7" s="2">
        <f>Data!AD83</f>
        <v>0</v>
      </c>
      <c r="X7" s="2">
        <f>Data!AE83</f>
        <v>0</v>
      </c>
      <c r="Y7" s="2">
        <f>Data!AF83</f>
        <v>0</v>
      </c>
      <c r="Z7" s="2">
        <f>Data!AG83</f>
        <v>0</v>
      </c>
      <c r="AA7" s="2">
        <f>Data!AH83</f>
        <v>0</v>
      </c>
      <c r="AB7" s="2">
        <f>Data!AI83</f>
        <v>0</v>
      </c>
      <c r="AC7" s="2">
        <f>Data!AJ83</f>
        <v>0</v>
      </c>
      <c r="AD7" s="2">
        <f>Data!AK83</f>
        <v>0</v>
      </c>
      <c r="AE7" s="2">
        <f>Data!AL83</f>
        <v>0</v>
      </c>
      <c r="AF7" s="2">
        <f>Data!AM83</f>
        <v>0</v>
      </c>
      <c r="AG7" s="2">
        <f>Data!AN83</f>
        <v>0</v>
      </c>
      <c r="AH7" s="2">
        <f>Data!AO83</f>
        <v>0</v>
      </c>
      <c r="AI7" s="2">
        <f>Data!AP83</f>
        <v>0</v>
      </c>
    </row>
    <row r="8" spans="1:35" ht="14.25" x14ac:dyDescent="0.45">
      <c r="A8" s="2" t="s">
        <v>590</v>
      </c>
      <c r="B8" s="87">
        <f>Data!I84</f>
        <v>0</v>
      </c>
      <c r="C8" s="87">
        <f>Data!J84</f>
        <v>0</v>
      </c>
      <c r="D8" s="87">
        <f>Data!K84</f>
        <v>0</v>
      </c>
      <c r="E8" s="87">
        <f>Data!L84</f>
        <v>0</v>
      </c>
      <c r="F8" s="87">
        <f>Data!M84</f>
        <v>0</v>
      </c>
      <c r="G8" s="87">
        <f>Data!N84</f>
        <v>0</v>
      </c>
      <c r="H8" s="87">
        <f>Data!O84</f>
        <v>0</v>
      </c>
      <c r="I8" s="87">
        <f>Data!P84</f>
        <v>0</v>
      </c>
      <c r="J8" s="87">
        <f>Data!Q84</f>
        <v>0</v>
      </c>
      <c r="K8" s="87">
        <f>Data!R84</f>
        <v>0</v>
      </c>
      <c r="L8" s="87">
        <f>Data!S84</f>
        <v>0</v>
      </c>
      <c r="M8" s="87">
        <f>Data!T84</f>
        <v>0</v>
      </c>
      <c r="N8" s="87">
        <f>Data!U84</f>
        <v>0</v>
      </c>
      <c r="O8" s="87">
        <f>Data!V84</f>
        <v>0</v>
      </c>
      <c r="P8" s="87">
        <f>Data!W84</f>
        <v>0</v>
      </c>
      <c r="Q8" s="87">
        <f>Data!X84</f>
        <v>0</v>
      </c>
      <c r="R8" s="87">
        <f>Data!Y84</f>
        <v>0</v>
      </c>
      <c r="S8" s="87">
        <f>Data!Z84</f>
        <v>0</v>
      </c>
      <c r="T8" s="87">
        <f>Data!AA84</f>
        <v>0</v>
      </c>
      <c r="U8" s="87">
        <f>Data!AB84</f>
        <v>0</v>
      </c>
      <c r="V8" s="87">
        <f>Data!AC84</f>
        <v>0</v>
      </c>
      <c r="W8" s="87">
        <f>Data!AD84</f>
        <v>0</v>
      </c>
      <c r="X8" s="87">
        <f>Data!AE84</f>
        <v>0</v>
      </c>
      <c r="Y8" s="87">
        <f>Data!AF84</f>
        <v>0</v>
      </c>
      <c r="Z8" s="87">
        <f>Data!AG84</f>
        <v>0</v>
      </c>
      <c r="AA8" s="87">
        <f>Data!AH84</f>
        <v>0</v>
      </c>
      <c r="AB8" s="87">
        <f>Data!AI84</f>
        <v>0</v>
      </c>
      <c r="AC8" s="87">
        <f>Data!AJ84</f>
        <v>0</v>
      </c>
      <c r="AD8" s="87">
        <f>Data!AK84</f>
        <v>0</v>
      </c>
      <c r="AE8" s="87">
        <f>Data!AL84</f>
        <v>0</v>
      </c>
      <c r="AF8" s="87">
        <f>Data!AM84</f>
        <v>0</v>
      </c>
      <c r="AG8" s="87">
        <f>Data!AN84</f>
        <v>0</v>
      </c>
      <c r="AH8" s="87">
        <f>Data!AO84</f>
        <v>0</v>
      </c>
      <c r="AI8" s="87">
        <f>Data!AP84</f>
        <v>0</v>
      </c>
    </row>
    <row r="9" spans="1:35" ht="14.25" x14ac:dyDescent="0.4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</row>
    <row r="10" spans="1:35" ht="14.25" x14ac:dyDescent="0.4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</row>
    <row r="11" spans="1:35" ht="14.25" x14ac:dyDescent="0.4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</row>
    <row r="12" spans="1:35" ht="14.25" x14ac:dyDescent="0.4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</row>
    <row r="13" spans="1:35" ht="14.25" x14ac:dyDescent="0.4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</row>
    <row r="14" spans="1:35" ht="14.25" x14ac:dyDescent="0.4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</row>
    <row r="15" spans="1:35" ht="14.25" x14ac:dyDescent="0.4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</row>
    <row r="16" spans="1:35" ht="14.25" x14ac:dyDescent="0.4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</row>
    <row r="17" spans="1:35" ht="14.25" x14ac:dyDescent="0.4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</row>
    <row r="18" spans="1:35" ht="14.25" x14ac:dyDescent="0.4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</row>
    <row r="19" spans="1:35" ht="14.25" x14ac:dyDescent="0.4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</row>
    <row r="20" spans="1:35" ht="14.25" x14ac:dyDescent="0.4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</row>
    <row r="21" spans="1:35" ht="15.75" customHeight="1" x14ac:dyDescent="0.4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</row>
    <row r="22" spans="1:35" ht="15.75" customHeight="1" x14ac:dyDescent="0.4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</row>
    <row r="23" spans="1:35" ht="15.75" customHeight="1" x14ac:dyDescent="0.4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</row>
    <row r="24" spans="1:35" ht="15.75" customHeight="1" x14ac:dyDescent="0.4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</row>
    <row r="25" spans="1:35" ht="15.75" customHeight="1" x14ac:dyDescent="0.4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</row>
    <row r="26" spans="1:35" ht="15.75" customHeight="1" x14ac:dyDescent="0.4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</row>
    <row r="27" spans="1:35" ht="15.75" customHeight="1" x14ac:dyDescent="0.4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</row>
    <row r="28" spans="1:35" ht="15.75" customHeight="1" x14ac:dyDescent="0.4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</row>
    <row r="29" spans="1:35" ht="15.75" customHeight="1" x14ac:dyDescent="0.4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</row>
    <row r="30" spans="1:35" ht="15.75" customHeight="1" x14ac:dyDescent="0.4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</row>
    <row r="31" spans="1:35" ht="15.75" customHeight="1" x14ac:dyDescent="0.4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</row>
    <row r="32" spans="1:35" ht="15.75" customHeight="1" x14ac:dyDescent="0.4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</row>
    <row r="33" spans="1:35" ht="15.75" customHeight="1" x14ac:dyDescent="0.4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</row>
    <row r="34" spans="1:35" ht="15.75" customHeight="1" x14ac:dyDescent="0.4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</row>
    <row r="35" spans="1:35" ht="15.75" customHeight="1" x14ac:dyDescent="0.4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</row>
    <row r="36" spans="1:35" ht="15.75" customHeight="1" x14ac:dyDescent="0.4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</row>
    <row r="37" spans="1:35" ht="15.75" customHeight="1" x14ac:dyDescent="0.4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</row>
    <row r="38" spans="1:35" ht="15.75" customHeight="1" x14ac:dyDescent="0.4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</row>
    <row r="39" spans="1:35" ht="15.75" customHeight="1" x14ac:dyDescent="0.4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</row>
    <row r="40" spans="1:35" ht="15.75" customHeight="1" x14ac:dyDescent="0.4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</row>
    <row r="41" spans="1:35" ht="15.75" customHeight="1" x14ac:dyDescent="0.4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</row>
    <row r="42" spans="1:35" ht="15.75" customHeight="1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</row>
    <row r="43" spans="1:35" ht="15.75" customHeight="1" x14ac:dyDescent="0.4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</row>
    <row r="44" spans="1:35" ht="15.75" customHeight="1" x14ac:dyDescent="0.4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</row>
    <row r="45" spans="1:35" ht="15.75" customHeight="1" x14ac:dyDescent="0.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</row>
    <row r="46" spans="1:35" ht="15.75" customHeight="1" x14ac:dyDescent="0.4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</row>
    <row r="47" spans="1:35" ht="15.75" customHeight="1" x14ac:dyDescent="0.4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spans="1:35" ht="15.75" customHeight="1" x14ac:dyDescent="0.4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</row>
    <row r="49" spans="1:35" ht="15.75" customHeight="1" x14ac:dyDescent="0.4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spans="1:35" ht="15.75" customHeight="1" x14ac:dyDescent="0.4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</row>
    <row r="51" spans="1:35" ht="15.75" customHeight="1" x14ac:dyDescent="0.4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spans="1:35" ht="15.75" customHeight="1" x14ac:dyDescent="0.4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</row>
    <row r="53" spans="1:35" ht="15.75" customHeight="1" x14ac:dyDescent="0.4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spans="1:35" ht="15.75" customHeight="1" x14ac:dyDescent="0.4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</row>
    <row r="55" spans="1:35" ht="15.75" customHeight="1" x14ac:dyDescent="0.4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spans="1:35" ht="15.75" customHeight="1" x14ac:dyDescent="0.4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</row>
    <row r="57" spans="1:35" ht="15.75" customHeight="1" x14ac:dyDescent="0.4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spans="1:35" ht="15.75" customHeight="1" x14ac:dyDescent="0.4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  <row r="59" spans="1:35" ht="15.75" customHeight="1" x14ac:dyDescent="0.4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spans="1:35" ht="15.75" customHeight="1" x14ac:dyDescent="0.4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</row>
    <row r="61" spans="1:35" ht="15.75" customHeight="1" x14ac:dyDescent="0.4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spans="1:35" ht="15.75" customHeight="1" x14ac:dyDescent="0.4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</row>
    <row r="63" spans="1:35" ht="15.75" customHeight="1" x14ac:dyDescent="0.4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spans="1:35" ht="15.75" customHeight="1" x14ac:dyDescent="0.4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</row>
    <row r="65" spans="1:35" ht="15.75" customHeight="1" x14ac:dyDescent="0.4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spans="1:35" ht="15.75" customHeight="1" x14ac:dyDescent="0.4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</row>
    <row r="67" spans="1:35" ht="15.75" customHeight="1" x14ac:dyDescent="0.4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spans="1:35" ht="15.75" customHeight="1" x14ac:dyDescent="0.4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</row>
    <row r="69" spans="1:35" ht="15.75" customHeight="1" x14ac:dyDescent="0.4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spans="1:35" ht="15.75" customHeight="1" x14ac:dyDescent="0.4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</row>
    <row r="71" spans="1:35" ht="15.75" customHeight="1" x14ac:dyDescent="0.4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spans="1:35" ht="15.75" customHeight="1" x14ac:dyDescent="0.4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</row>
    <row r="73" spans="1:35" ht="15.75" customHeight="1" x14ac:dyDescent="0.4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spans="1:35" ht="15.75" customHeight="1" x14ac:dyDescent="0.4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</row>
    <row r="75" spans="1:35" ht="15.75" customHeight="1" x14ac:dyDescent="0.4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spans="1:35" ht="15.75" customHeight="1" x14ac:dyDescent="0.4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spans="1:35" ht="15.75" customHeight="1" x14ac:dyDescent="0.4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spans="1:35" ht="15.75" customHeight="1" x14ac:dyDescent="0.4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</row>
    <row r="79" spans="1:35" ht="15.75" customHeight="1" x14ac:dyDescent="0.4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spans="1:35" ht="15.75" customHeight="1" x14ac:dyDescent="0.4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</row>
    <row r="81" spans="1:35" ht="15.75" customHeight="1" x14ac:dyDescent="0.4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spans="1:35" ht="15.75" customHeight="1" x14ac:dyDescent="0.4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</row>
    <row r="83" spans="1:35" ht="15.75" customHeight="1" x14ac:dyDescent="0.4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spans="1:35" ht="15.75" customHeight="1" x14ac:dyDescent="0.4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</row>
    <row r="85" spans="1:35" ht="15.75" customHeight="1" x14ac:dyDescent="0.4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spans="1:35" ht="15.75" customHeight="1" x14ac:dyDescent="0.4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</row>
    <row r="87" spans="1:35" ht="15.75" customHeight="1" x14ac:dyDescent="0.4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spans="1:35" ht="15.75" customHeight="1" x14ac:dyDescent="0.4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</row>
    <row r="89" spans="1:35" ht="15.75" customHeight="1" x14ac:dyDescent="0.4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spans="1:35" ht="15.75" customHeight="1" x14ac:dyDescent="0.4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</row>
    <row r="91" spans="1:35" ht="15.75" customHeight="1" x14ac:dyDescent="0.4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spans="1:35" ht="15.75" customHeight="1" x14ac:dyDescent="0.4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</row>
    <row r="93" spans="1:35" ht="15.75" customHeight="1" x14ac:dyDescent="0.4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 spans="1:35" ht="15.75" customHeight="1" x14ac:dyDescent="0.4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</row>
    <row r="95" spans="1:35" ht="15.75" customHeight="1" x14ac:dyDescent="0.4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spans="1:35" ht="15.75" customHeight="1" x14ac:dyDescent="0.4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</row>
    <row r="97" spans="1:35" ht="15.75" customHeight="1" x14ac:dyDescent="0.4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spans="1:35" ht="15.75" customHeight="1" x14ac:dyDescent="0.4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</row>
    <row r="99" spans="1:35" ht="15.75" customHeight="1" x14ac:dyDescent="0.4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spans="1:35" ht="15.75" customHeight="1" x14ac:dyDescent="0.4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</row>
    <row r="101" spans="1:35" ht="15.75" customHeight="1" x14ac:dyDescent="0.4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spans="1:35" ht="15.75" customHeight="1" x14ac:dyDescent="0.4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</row>
    <row r="103" spans="1:35" ht="15.75" customHeight="1" x14ac:dyDescent="0.4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spans="1:35" ht="15.75" customHeight="1" x14ac:dyDescent="0.4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</row>
    <row r="105" spans="1:35" ht="15.75" customHeight="1" x14ac:dyDescent="0.4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spans="1:35" ht="15.75" customHeight="1" x14ac:dyDescent="0.4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</row>
    <row r="107" spans="1:35" ht="15.75" customHeight="1" x14ac:dyDescent="0.4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spans="1:35" ht="15.75" customHeight="1" x14ac:dyDescent="0.4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</row>
    <row r="109" spans="1:35" ht="15.75" customHeight="1" x14ac:dyDescent="0.4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spans="1:35" ht="15.75" customHeight="1" x14ac:dyDescent="0.4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</row>
    <row r="111" spans="1:35" ht="15.75" customHeight="1" x14ac:dyDescent="0.4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spans="1:35" ht="15.75" customHeight="1" x14ac:dyDescent="0.4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 spans="1:35" ht="15.75" customHeight="1" x14ac:dyDescent="0.4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spans="1:35" ht="15.75" customHeight="1" x14ac:dyDescent="0.4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spans="1:35" ht="15.75" customHeight="1" x14ac:dyDescent="0.4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spans="1:35" ht="15.75" customHeight="1" x14ac:dyDescent="0.4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 spans="1:35" ht="15.75" customHeight="1" x14ac:dyDescent="0.4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spans="1:35" ht="15.75" customHeight="1" x14ac:dyDescent="0.4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</row>
    <row r="119" spans="1:35" ht="15.75" customHeight="1" x14ac:dyDescent="0.4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spans="1:35" ht="15.75" customHeight="1" x14ac:dyDescent="0.4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</row>
    <row r="121" spans="1:35" ht="15.75" customHeight="1" x14ac:dyDescent="0.4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spans="1:35" ht="15.75" customHeight="1" x14ac:dyDescent="0.4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</row>
    <row r="123" spans="1:35" ht="15.75" customHeight="1" x14ac:dyDescent="0.4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spans="1:35" ht="15.75" customHeight="1" x14ac:dyDescent="0.4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</row>
    <row r="125" spans="1:35" ht="15.75" customHeight="1" x14ac:dyDescent="0.4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spans="1:35" ht="15.75" customHeight="1" x14ac:dyDescent="0.4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</row>
    <row r="127" spans="1:35" ht="15.75" customHeight="1" x14ac:dyDescent="0.4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 spans="1:35" ht="15.75" customHeight="1" x14ac:dyDescent="0.4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</row>
    <row r="129" spans="1:35" ht="15.75" customHeight="1" x14ac:dyDescent="0.4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 spans="1:35" ht="15.75" customHeight="1" x14ac:dyDescent="0.4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</row>
    <row r="131" spans="1:35" ht="15.75" customHeight="1" x14ac:dyDescent="0.4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 spans="1:35" ht="15.75" customHeight="1" x14ac:dyDescent="0.4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</row>
    <row r="133" spans="1:35" ht="15.75" customHeight="1" x14ac:dyDescent="0.4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 spans="1:35" ht="15.75" customHeight="1" x14ac:dyDescent="0.4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</row>
    <row r="135" spans="1:35" ht="15.75" customHeight="1" x14ac:dyDescent="0.4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 spans="1:35" ht="15.75" customHeight="1" x14ac:dyDescent="0.4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</row>
    <row r="137" spans="1:35" ht="15.75" customHeight="1" x14ac:dyDescent="0.4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 spans="1:35" ht="15.75" customHeight="1" x14ac:dyDescent="0.4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</row>
    <row r="139" spans="1:35" ht="15.75" customHeight="1" x14ac:dyDescent="0.4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 spans="1:35" ht="15.75" customHeight="1" x14ac:dyDescent="0.4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</row>
    <row r="141" spans="1:35" ht="15.75" customHeight="1" x14ac:dyDescent="0.4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 spans="1:35" ht="15.75" customHeight="1" x14ac:dyDescent="0.4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</row>
    <row r="143" spans="1:35" ht="15.75" customHeight="1" x14ac:dyDescent="0.4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 spans="1:35" ht="15.75" customHeight="1" x14ac:dyDescent="0.4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</row>
    <row r="145" spans="1:35" ht="15.75" customHeight="1" x14ac:dyDescent="0.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 spans="1:35" ht="15.75" customHeight="1" x14ac:dyDescent="0.4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</row>
    <row r="147" spans="1:35" ht="15.75" customHeight="1" x14ac:dyDescent="0.4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 spans="1:35" ht="15.75" customHeight="1" x14ac:dyDescent="0.4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</row>
    <row r="149" spans="1:35" ht="15.75" customHeight="1" x14ac:dyDescent="0.4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 spans="1:35" ht="15.75" customHeight="1" x14ac:dyDescent="0.4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</row>
    <row r="151" spans="1:35" ht="15.75" customHeight="1" x14ac:dyDescent="0.4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spans="1:35" ht="15.75" customHeight="1" x14ac:dyDescent="0.4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</row>
    <row r="153" spans="1:35" ht="15.75" customHeight="1" x14ac:dyDescent="0.4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 spans="1:35" ht="15.75" customHeight="1" x14ac:dyDescent="0.4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</row>
    <row r="155" spans="1:35" ht="15.75" customHeight="1" x14ac:dyDescent="0.4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</row>
    <row r="156" spans="1:35" ht="15.75" customHeight="1" x14ac:dyDescent="0.4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</row>
    <row r="157" spans="1:35" ht="15.75" customHeight="1" x14ac:dyDescent="0.4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</row>
    <row r="158" spans="1:35" ht="15.75" customHeight="1" x14ac:dyDescent="0.4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</row>
    <row r="159" spans="1:35" ht="15.75" customHeight="1" x14ac:dyDescent="0.4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</row>
    <row r="160" spans="1:35" ht="15.75" customHeight="1" x14ac:dyDescent="0.4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</row>
    <row r="161" spans="1:35" ht="15.75" customHeight="1" x14ac:dyDescent="0.4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</row>
    <row r="162" spans="1:35" ht="15.75" customHeight="1" x14ac:dyDescent="0.4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</row>
    <row r="163" spans="1:35" ht="15.75" customHeight="1" x14ac:dyDescent="0.4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</row>
    <row r="164" spans="1:35" ht="15.75" customHeight="1" x14ac:dyDescent="0.4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</row>
    <row r="165" spans="1:35" ht="15.75" customHeight="1" x14ac:dyDescent="0.4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</row>
    <row r="166" spans="1:35" ht="15.75" customHeight="1" x14ac:dyDescent="0.4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</row>
    <row r="167" spans="1:35" ht="15.75" customHeight="1" x14ac:dyDescent="0.4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</row>
    <row r="168" spans="1:35" ht="15.75" customHeight="1" x14ac:dyDescent="0.4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</row>
    <row r="169" spans="1:35" ht="15.75" customHeight="1" x14ac:dyDescent="0.4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</row>
    <row r="170" spans="1:35" ht="15.75" customHeight="1" x14ac:dyDescent="0.4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</row>
    <row r="171" spans="1:35" ht="15.75" customHeight="1" x14ac:dyDescent="0.4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</row>
    <row r="172" spans="1:35" ht="15.75" customHeight="1" x14ac:dyDescent="0.4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</row>
    <row r="173" spans="1:35" ht="15.75" customHeight="1" x14ac:dyDescent="0.4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</row>
    <row r="174" spans="1:35" ht="15.75" customHeight="1" x14ac:dyDescent="0.4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</row>
    <row r="175" spans="1:35" ht="15.75" customHeight="1" x14ac:dyDescent="0.4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</row>
    <row r="176" spans="1:35" ht="15.75" customHeight="1" x14ac:dyDescent="0.4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</row>
    <row r="177" spans="1:35" ht="15.75" customHeight="1" x14ac:dyDescent="0.4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</row>
    <row r="178" spans="1:35" ht="15.75" customHeight="1" x14ac:dyDescent="0.4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</row>
    <row r="179" spans="1:35" ht="15.75" customHeight="1" x14ac:dyDescent="0.4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</row>
    <row r="180" spans="1:35" ht="15.75" customHeight="1" x14ac:dyDescent="0.4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</row>
    <row r="181" spans="1:35" ht="15.75" customHeight="1" x14ac:dyDescent="0.4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</row>
    <row r="182" spans="1:35" ht="15.75" customHeight="1" x14ac:dyDescent="0.4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</row>
    <row r="183" spans="1:35" ht="15.75" customHeight="1" x14ac:dyDescent="0.4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</row>
    <row r="184" spans="1:35" ht="15.75" customHeight="1" x14ac:dyDescent="0.4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</row>
    <row r="185" spans="1:35" ht="15.75" customHeight="1" x14ac:dyDescent="0.4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</row>
    <row r="186" spans="1:35" ht="15.75" customHeight="1" x14ac:dyDescent="0.4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</row>
    <row r="187" spans="1:35" ht="15.75" customHeight="1" x14ac:dyDescent="0.4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</row>
    <row r="188" spans="1:35" ht="15.75" customHeight="1" x14ac:dyDescent="0.4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</row>
    <row r="189" spans="1:35" ht="15.75" customHeight="1" x14ac:dyDescent="0.4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</row>
    <row r="190" spans="1:35" ht="15.75" customHeight="1" x14ac:dyDescent="0.4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</row>
    <row r="191" spans="1:35" ht="15.75" customHeight="1" x14ac:dyDescent="0.4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</row>
    <row r="192" spans="1:35" ht="15.75" customHeight="1" x14ac:dyDescent="0.4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</row>
    <row r="193" spans="1:35" ht="15.75" customHeight="1" x14ac:dyDescent="0.4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</row>
    <row r="194" spans="1:35" ht="15.75" customHeight="1" x14ac:dyDescent="0.4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</row>
    <row r="195" spans="1:35" ht="15.75" customHeight="1" x14ac:dyDescent="0.4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</row>
    <row r="196" spans="1:35" ht="15.75" customHeight="1" x14ac:dyDescent="0.4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</row>
    <row r="197" spans="1:35" ht="15.75" customHeight="1" x14ac:dyDescent="0.4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</row>
    <row r="198" spans="1:35" ht="15.75" customHeight="1" x14ac:dyDescent="0.4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</row>
    <row r="199" spans="1:35" ht="15.75" customHeight="1" x14ac:dyDescent="0.4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</row>
    <row r="200" spans="1:35" ht="15.75" customHeight="1" x14ac:dyDescent="0.4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</row>
    <row r="201" spans="1:35" ht="15.75" customHeight="1" x14ac:dyDescent="0.4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</row>
    <row r="202" spans="1:35" ht="15.75" customHeight="1" x14ac:dyDescent="0.4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</row>
    <row r="203" spans="1:35" ht="15.75" customHeight="1" x14ac:dyDescent="0.4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</row>
    <row r="204" spans="1:35" ht="15.75" customHeight="1" x14ac:dyDescent="0.4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</row>
    <row r="205" spans="1:35" ht="15.75" customHeight="1" x14ac:dyDescent="0.4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</row>
    <row r="206" spans="1:35" ht="15.75" customHeight="1" x14ac:dyDescent="0.4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</row>
    <row r="207" spans="1:35" ht="15.75" customHeight="1" x14ac:dyDescent="0.4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</row>
    <row r="208" spans="1:35" ht="15.75" customHeight="1" x14ac:dyDescent="0.4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</row>
    <row r="209" spans="1:35" ht="15.75" customHeight="1" x14ac:dyDescent="0.4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</row>
    <row r="210" spans="1:35" ht="15.75" customHeight="1" x14ac:dyDescent="0.4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</row>
    <row r="211" spans="1:35" ht="15.75" customHeight="1" x14ac:dyDescent="0.4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</row>
    <row r="212" spans="1:35" ht="15.75" customHeight="1" x14ac:dyDescent="0.4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</row>
    <row r="213" spans="1:35" ht="15.75" customHeight="1" x14ac:dyDescent="0.4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</row>
    <row r="214" spans="1:35" ht="15.75" customHeight="1" x14ac:dyDescent="0.4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</row>
    <row r="215" spans="1:35" ht="15.75" customHeight="1" x14ac:dyDescent="0.4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</row>
    <row r="216" spans="1:35" ht="15.75" customHeight="1" x14ac:dyDescent="0.4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</row>
    <row r="217" spans="1:35" ht="15.75" customHeight="1" x14ac:dyDescent="0.4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</row>
    <row r="218" spans="1:35" ht="15.75" customHeight="1" x14ac:dyDescent="0.4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</row>
    <row r="219" spans="1:35" ht="15.75" customHeight="1" x14ac:dyDescent="0.4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</row>
    <row r="220" spans="1:35" ht="15.75" customHeight="1" x14ac:dyDescent="0.4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</row>
    <row r="221" spans="1:35" ht="15.75" customHeight="1" x14ac:dyDescent="0.4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</row>
    <row r="222" spans="1:35" ht="15.75" customHeight="1" x14ac:dyDescent="0.4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</row>
    <row r="223" spans="1:35" ht="15.75" customHeight="1" x14ac:dyDescent="0.4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</row>
    <row r="224" spans="1:35" ht="15.75" customHeight="1" x14ac:dyDescent="0.4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</row>
    <row r="225" spans="1:35" ht="15.75" customHeight="1" x14ac:dyDescent="0.4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</row>
    <row r="226" spans="1:35" ht="15.75" customHeight="1" x14ac:dyDescent="0.4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</row>
    <row r="227" spans="1:35" ht="15.75" customHeight="1" x14ac:dyDescent="0.4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</row>
    <row r="228" spans="1:35" ht="15.75" customHeight="1" x14ac:dyDescent="0.4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</row>
    <row r="229" spans="1:35" ht="15.75" customHeight="1" x14ac:dyDescent="0.4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</row>
    <row r="230" spans="1:35" ht="15.75" customHeight="1" x14ac:dyDescent="0.4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</row>
    <row r="231" spans="1:35" ht="15.75" customHeight="1" x14ac:dyDescent="0.4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</row>
    <row r="232" spans="1:35" ht="15.75" customHeight="1" x14ac:dyDescent="0.4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</row>
    <row r="233" spans="1:35" ht="15.75" customHeight="1" x14ac:dyDescent="0.4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</row>
    <row r="234" spans="1:35" ht="15.75" customHeight="1" x14ac:dyDescent="0.4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</row>
    <row r="235" spans="1:35" ht="15.75" customHeight="1" x14ac:dyDescent="0.4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</row>
    <row r="236" spans="1:35" ht="15.75" customHeight="1" x14ac:dyDescent="0.4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</row>
    <row r="237" spans="1:35" ht="15.75" customHeight="1" x14ac:dyDescent="0.4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</row>
    <row r="238" spans="1:35" ht="15.75" customHeight="1" x14ac:dyDescent="0.4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</row>
    <row r="239" spans="1:35" ht="15.75" customHeight="1" x14ac:dyDescent="0.4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</row>
    <row r="240" spans="1:35" ht="15.75" customHeight="1" x14ac:dyDescent="0.4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</row>
    <row r="241" spans="1:35" ht="15.75" customHeight="1" x14ac:dyDescent="0.4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</row>
    <row r="242" spans="1:35" ht="15.75" customHeight="1" x14ac:dyDescent="0.4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</row>
    <row r="243" spans="1:35" ht="15.75" customHeight="1" x14ac:dyDescent="0.4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</row>
    <row r="244" spans="1:35" ht="15.75" customHeight="1" x14ac:dyDescent="0.4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</row>
    <row r="245" spans="1:35" ht="15.75" customHeight="1" x14ac:dyDescent="0.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</row>
    <row r="246" spans="1:35" ht="15.75" customHeight="1" x14ac:dyDescent="0.4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</row>
    <row r="247" spans="1:35" ht="15.75" customHeight="1" x14ac:dyDescent="0.4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</row>
    <row r="248" spans="1:35" ht="15.75" customHeight="1" x14ac:dyDescent="0.4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</row>
    <row r="249" spans="1:35" ht="15.75" customHeight="1" x14ac:dyDescent="0.4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</row>
    <row r="250" spans="1:35" ht="15.75" customHeight="1" x14ac:dyDescent="0.4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</row>
    <row r="251" spans="1:35" ht="15.75" customHeight="1" x14ac:dyDescent="0.4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</row>
    <row r="252" spans="1:35" ht="15.75" customHeight="1" x14ac:dyDescent="0.4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</row>
    <row r="253" spans="1:35" ht="15.75" customHeight="1" x14ac:dyDescent="0.4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</row>
    <row r="254" spans="1:35" ht="15.75" customHeight="1" x14ac:dyDescent="0.4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</row>
    <row r="255" spans="1:35" ht="15.75" customHeight="1" x14ac:dyDescent="0.4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</row>
    <row r="256" spans="1:35" ht="15.75" customHeight="1" x14ac:dyDescent="0.4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</row>
    <row r="257" spans="1:35" ht="15.75" customHeight="1" x14ac:dyDescent="0.4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</row>
    <row r="258" spans="1:35" ht="15.75" customHeight="1" x14ac:dyDescent="0.4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</row>
    <row r="259" spans="1:35" ht="15.75" customHeight="1" x14ac:dyDescent="0.4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</row>
    <row r="260" spans="1:35" ht="15.75" customHeight="1" x14ac:dyDescent="0.4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</row>
    <row r="261" spans="1:35" ht="15.75" customHeight="1" x14ac:dyDescent="0.4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</row>
    <row r="262" spans="1:35" ht="15.75" customHeight="1" x14ac:dyDescent="0.4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</row>
    <row r="263" spans="1:35" ht="15.75" customHeight="1" x14ac:dyDescent="0.4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</row>
    <row r="264" spans="1:35" ht="15.75" customHeight="1" x14ac:dyDescent="0.4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</row>
    <row r="265" spans="1:35" ht="15.75" customHeight="1" x14ac:dyDescent="0.4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</row>
    <row r="266" spans="1:35" ht="15.75" customHeight="1" x14ac:dyDescent="0.4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</row>
    <row r="267" spans="1:35" ht="15.75" customHeight="1" x14ac:dyDescent="0.4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</row>
    <row r="268" spans="1:35" ht="15.75" customHeight="1" x14ac:dyDescent="0.4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</row>
    <row r="269" spans="1:35" ht="15.75" customHeight="1" x14ac:dyDescent="0.4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</row>
    <row r="270" spans="1:35" ht="15.75" customHeight="1" x14ac:dyDescent="0.4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</row>
    <row r="271" spans="1:35" ht="15.75" customHeight="1" x14ac:dyDescent="0.4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</row>
    <row r="272" spans="1:35" ht="15.75" customHeight="1" x14ac:dyDescent="0.4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</row>
    <row r="273" spans="1:35" ht="15.75" customHeight="1" x14ac:dyDescent="0.4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</row>
    <row r="274" spans="1:35" ht="15.75" customHeight="1" x14ac:dyDescent="0.4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</row>
    <row r="275" spans="1:35" ht="15.75" customHeight="1" x14ac:dyDescent="0.4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</row>
    <row r="276" spans="1:35" ht="15.75" customHeight="1" x14ac:dyDescent="0.4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</row>
    <row r="277" spans="1:35" ht="15.75" customHeight="1" x14ac:dyDescent="0.4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</row>
    <row r="278" spans="1:35" ht="15.75" customHeight="1" x14ac:dyDescent="0.4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</row>
    <row r="279" spans="1:35" ht="15.75" customHeight="1" x14ac:dyDescent="0.4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</row>
    <row r="280" spans="1:35" ht="15.75" customHeight="1" x14ac:dyDescent="0.4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</row>
    <row r="281" spans="1:35" ht="15.75" customHeight="1" x14ac:dyDescent="0.4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</row>
    <row r="282" spans="1:35" ht="15.75" customHeight="1" x14ac:dyDescent="0.4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</row>
    <row r="283" spans="1:35" ht="15.75" customHeight="1" x14ac:dyDescent="0.4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</row>
    <row r="284" spans="1:35" ht="15.75" customHeight="1" x14ac:dyDescent="0.4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</row>
    <row r="285" spans="1:35" ht="15.75" customHeight="1" x14ac:dyDescent="0.4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</row>
    <row r="286" spans="1:35" ht="15.75" customHeight="1" x14ac:dyDescent="0.4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</row>
    <row r="287" spans="1:35" ht="15.75" customHeight="1" x14ac:dyDescent="0.4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</row>
    <row r="288" spans="1:35" ht="15.75" customHeight="1" x14ac:dyDescent="0.4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</row>
    <row r="289" spans="1:35" ht="15.75" customHeight="1" x14ac:dyDescent="0.4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</row>
    <row r="290" spans="1:35" ht="15.75" customHeight="1" x14ac:dyDescent="0.4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</row>
    <row r="291" spans="1:35" ht="15.75" customHeight="1" x14ac:dyDescent="0.4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</row>
    <row r="292" spans="1:35" ht="15.75" customHeight="1" x14ac:dyDescent="0.4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</row>
    <row r="293" spans="1:35" ht="15.75" customHeight="1" x14ac:dyDescent="0.4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</row>
    <row r="294" spans="1:35" ht="15.75" customHeight="1" x14ac:dyDescent="0.4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</row>
    <row r="295" spans="1:35" ht="15.75" customHeight="1" x14ac:dyDescent="0.4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</row>
    <row r="296" spans="1:35" ht="15.75" customHeight="1" x14ac:dyDescent="0.4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</row>
    <row r="297" spans="1:35" ht="15.75" customHeight="1" x14ac:dyDescent="0.4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</row>
    <row r="298" spans="1:35" ht="15.75" customHeight="1" x14ac:dyDescent="0.4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</row>
    <row r="299" spans="1:35" ht="15.75" customHeight="1" x14ac:dyDescent="0.4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</row>
    <row r="300" spans="1:35" ht="15.75" customHeight="1" x14ac:dyDescent="0.4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</row>
    <row r="301" spans="1:35" ht="15.75" customHeight="1" x14ac:dyDescent="0.4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</row>
    <row r="302" spans="1:35" ht="15.75" customHeight="1" x14ac:dyDescent="0.4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</row>
    <row r="303" spans="1:35" ht="15.75" customHeight="1" x14ac:dyDescent="0.4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</row>
    <row r="304" spans="1:35" ht="15.75" customHeight="1" x14ac:dyDescent="0.4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</row>
    <row r="305" spans="1:35" ht="15.75" customHeight="1" x14ac:dyDescent="0.4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</row>
    <row r="306" spans="1:35" ht="15.75" customHeight="1" x14ac:dyDescent="0.4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</row>
    <row r="307" spans="1:35" ht="15.75" customHeight="1" x14ac:dyDescent="0.4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</row>
    <row r="308" spans="1:35" ht="15.75" customHeight="1" x14ac:dyDescent="0.4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</row>
    <row r="309" spans="1:35" ht="15.75" customHeight="1" x14ac:dyDescent="0.4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</row>
    <row r="310" spans="1:35" ht="15.75" customHeight="1" x14ac:dyDescent="0.4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</row>
    <row r="311" spans="1:35" ht="15.75" customHeight="1" x14ac:dyDescent="0.4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</row>
    <row r="312" spans="1:35" ht="15.75" customHeight="1" x14ac:dyDescent="0.4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</row>
    <row r="313" spans="1:35" ht="15.75" customHeight="1" x14ac:dyDescent="0.4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</row>
    <row r="314" spans="1:35" ht="15.75" customHeight="1" x14ac:dyDescent="0.4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</row>
    <row r="315" spans="1:35" ht="15.75" customHeight="1" x14ac:dyDescent="0.4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</row>
    <row r="316" spans="1:35" ht="15.75" customHeight="1" x14ac:dyDescent="0.4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</row>
    <row r="317" spans="1:35" ht="15.75" customHeight="1" x14ac:dyDescent="0.4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</row>
    <row r="318" spans="1:35" ht="15.75" customHeight="1" x14ac:dyDescent="0.4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</row>
    <row r="319" spans="1:35" ht="15.75" customHeight="1" x14ac:dyDescent="0.4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</row>
    <row r="320" spans="1:35" ht="15.75" customHeight="1" x14ac:dyDescent="0.4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</row>
    <row r="321" spans="1:35" ht="15.75" customHeight="1" x14ac:dyDescent="0.4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</row>
    <row r="322" spans="1:35" ht="15.75" customHeight="1" x14ac:dyDescent="0.4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</row>
    <row r="323" spans="1:35" ht="15.75" customHeight="1" x14ac:dyDescent="0.4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</row>
    <row r="324" spans="1:35" ht="15.75" customHeight="1" x14ac:dyDescent="0.4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</row>
    <row r="325" spans="1:35" ht="15.75" customHeight="1" x14ac:dyDescent="0.4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</row>
    <row r="326" spans="1:35" ht="15.75" customHeight="1" x14ac:dyDescent="0.4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</row>
    <row r="327" spans="1:35" ht="15.75" customHeight="1" x14ac:dyDescent="0.4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</row>
    <row r="328" spans="1:35" ht="15.75" customHeight="1" x14ac:dyDescent="0.4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</row>
    <row r="329" spans="1:35" ht="15.75" customHeight="1" x14ac:dyDescent="0.4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</row>
    <row r="330" spans="1:35" ht="15.75" customHeight="1" x14ac:dyDescent="0.4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</row>
    <row r="331" spans="1:35" ht="15.75" customHeight="1" x14ac:dyDescent="0.4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</row>
    <row r="332" spans="1:35" ht="15.75" customHeight="1" x14ac:dyDescent="0.4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</row>
    <row r="333" spans="1:35" ht="15.75" customHeight="1" x14ac:dyDescent="0.4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</row>
    <row r="334" spans="1:35" ht="15.75" customHeight="1" x14ac:dyDescent="0.4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</row>
    <row r="335" spans="1:35" ht="15.75" customHeight="1" x14ac:dyDescent="0.4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</row>
    <row r="336" spans="1:35" ht="15.75" customHeight="1" x14ac:dyDescent="0.4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</row>
    <row r="337" spans="1:35" ht="15.75" customHeight="1" x14ac:dyDescent="0.4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</row>
    <row r="338" spans="1:35" ht="15.75" customHeight="1" x14ac:dyDescent="0.4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</row>
    <row r="339" spans="1:35" ht="15.75" customHeight="1" x14ac:dyDescent="0.4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</row>
    <row r="340" spans="1:35" ht="15.75" customHeight="1" x14ac:dyDescent="0.4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</row>
    <row r="341" spans="1:35" ht="15.75" customHeight="1" x14ac:dyDescent="0.4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</row>
    <row r="342" spans="1:35" ht="15.75" customHeight="1" x14ac:dyDescent="0.4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</row>
    <row r="343" spans="1:35" ht="15.75" customHeight="1" x14ac:dyDescent="0.4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</row>
    <row r="344" spans="1:35" ht="15.75" customHeight="1" x14ac:dyDescent="0.4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</row>
    <row r="345" spans="1:35" ht="15.75" customHeight="1" x14ac:dyDescent="0.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</row>
    <row r="346" spans="1:35" ht="15.75" customHeight="1" x14ac:dyDescent="0.4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</row>
    <row r="347" spans="1:35" ht="15.75" customHeight="1" x14ac:dyDescent="0.4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</row>
    <row r="348" spans="1:35" ht="15.75" customHeight="1" x14ac:dyDescent="0.4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</row>
    <row r="349" spans="1:35" ht="15.75" customHeight="1" x14ac:dyDescent="0.4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</row>
    <row r="350" spans="1:35" ht="15.75" customHeight="1" x14ac:dyDescent="0.4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</row>
    <row r="351" spans="1:35" ht="15.75" customHeight="1" x14ac:dyDescent="0.4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</row>
    <row r="352" spans="1:35" ht="15.75" customHeight="1" x14ac:dyDescent="0.4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</row>
    <row r="353" spans="1:35" ht="15.75" customHeight="1" x14ac:dyDescent="0.4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</row>
    <row r="354" spans="1:35" ht="15.75" customHeight="1" x14ac:dyDescent="0.4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</row>
    <row r="355" spans="1:35" ht="15.75" customHeight="1" x14ac:dyDescent="0.4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</row>
    <row r="356" spans="1:35" ht="15.75" customHeight="1" x14ac:dyDescent="0.4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</row>
    <row r="357" spans="1:35" ht="15.75" customHeight="1" x14ac:dyDescent="0.4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</row>
    <row r="358" spans="1:35" ht="15.75" customHeight="1" x14ac:dyDescent="0.4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</row>
    <row r="359" spans="1:35" ht="15.75" customHeight="1" x14ac:dyDescent="0.4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</row>
    <row r="360" spans="1:35" ht="15.75" customHeight="1" x14ac:dyDescent="0.4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</row>
    <row r="361" spans="1:35" ht="15.75" customHeight="1" x14ac:dyDescent="0.4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</row>
    <row r="362" spans="1:35" ht="15.75" customHeight="1" x14ac:dyDescent="0.4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</row>
    <row r="363" spans="1:35" ht="15.75" customHeight="1" x14ac:dyDescent="0.4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</row>
    <row r="364" spans="1:35" ht="15.75" customHeight="1" x14ac:dyDescent="0.4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</row>
    <row r="365" spans="1:35" ht="15.75" customHeight="1" x14ac:dyDescent="0.4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</row>
    <row r="366" spans="1:35" ht="15.75" customHeight="1" x14ac:dyDescent="0.4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</row>
    <row r="367" spans="1:35" ht="15.75" customHeight="1" x14ac:dyDescent="0.4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</row>
    <row r="368" spans="1:35" ht="15.75" customHeight="1" x14ac:dyDescent="0.4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</row>
    <row r="369" spans="1:35" ht="15.75" customHeight="1" x14ac:dyDescent="0.4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</row>
    <row r="370" spans="1:35" ht="15.75" customHeight="1" x14ac:dyDescent="0.4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</row>
    <row r="371" spans="1:35" ht="15.75" customHeight="1" x14ac:dyDescent="0.4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</row>
    <row r="372" spans="1:35" ht="15.75" customHeight="1" x14ac:dyDescent="0.4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</row>
    <row r="373" spans="1:35" ht="15.75" customHeight="1" x14ac:dyDescent="0.4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</row>
    <row r="374" spans="1:35" ht="15.75" customHeight="1" x14ac:dyDescent="0.4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</row>
    <row r="375" spans="1:35" ht="15.75" customHeight="1" x14ac:dyDescent="0.4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</row>
    <row r="376" spans="1:35" ht="15.75" customHeight="1" x14ac:dyDescent="0.4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</row>
    <row r="377" spans="1:35" ht="15.75" customHeight="1" x14ac:dyDescent="0.4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</row>
    <row r="378" spans="1:35" ht="15.75" customHeight="1" x14ac:dyDescent="0.4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</row>
    <row r="379" spans="1:35" ht="15.75" customHeight="1" x14ac:dyDescent="0.4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</row>
    <row r="380" spans="1:35" ht="15.75" customHeight="1" x14ac:dyDescent="0.4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</row>
    <row r="381" spans="1:35" ht="15.75" customHeight="1" x14ac:dyDescent="0.4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</row>
    <row r="382" spans="1:35" ht="15.75" customHeight="1" x14ac:dyDescent="0.4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</row>
    <row r="383" spans="1:35" ht="15.75" customHeight="1" x14ac:dyDescent="0.4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</row>
    <row r="384" spans="1:35" ht="15.75" customHeight="1" x14ac:dyDescent="0.4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</row>
    <row r="385" spans="1:35" ht="15.75" customHeight="1" x14ac:dyDescent="0.4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</row>
    <row r="386" spans="1:35" ht="15.75" customHeight="1" x14ac:dyDescent="0.4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</row>
    <row r="387" spans="1:35" ht="15.75" customHeight="1" x14ac:dyDescent="0.4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</row>
    <row r="388" spans="1:35" ht="15.75" customHeight="1" x14ac:dyDescent="0.4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</row>
    <row r="389" spans="1:35" ht="15.75" customHeight="1" x14ac:dyDescent="0.4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</row>
    <row r="390" spans="1:35" ht="15.75" customHeight="1" x14ac:dyDescent="0.4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</row>
    <row r="391" spans="1:35" ht="15.75" customHeight="1" x14ac:dyDescent="0.4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</row>
    <row r="392" spans="1:35" ht="15.75" customHeight="1" x14ac:dyDescent="0.4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</row>
    <row r="393" spans="1:35" ht="15.75" customHeight="1" x14ac:dyDescent="0.4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</row>
    <row r="394" spans="1:35" ht="15.75" customHeight="1" x14ac:dyDescent="0.4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</row>
    <row r="395" spans="1:35" ht="15.75" customHeight="1" x14ac:dyDescent="0.4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</row>
    <row r="396" spans="1:35" ht="15.75" customHeight="1" x14ac:dyDescent="0.4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</row>
    <row r="397" spans="1:35" ht="15.75" customHeight="1" x14ac:dyDescent="0.4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</row>
    <row r="398" spans="1:35" ht="15.75" customHeight="1" x14ac:dyDescent="0.4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</row>
    <row r="399" spans="1:35" ht="15.75" customHeight="1" x14ac:dyDescent="0.4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</row>
    <row r="400" spans="1:35" ht="15.75" customHeight="1" x14ac:dyDescent="0.4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</row>
    <row r="401" spans="1:35" ht="15.75" customHeight="1" x14ac:dyDescent="0.4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</row>
    <row r="402" spans="1:35" ht="15.75" customHeight="1" x14ac:dyDescent="0.4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</row>
    <row r="403" spans="1:35" ht="15.75" customHeight="1" x14ac:dyDescent="0.4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</row>
    <row r="404" spans="1:35" ht="15.75" customHeight="1" x14ac:dyDescent="0.4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</row>
    <row r="405" spans="1:35" ht="15.75" customHeight="1" x14ac:dyDescent="0.4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</row>
    <row r="406" spans="1:35" ht="15.75" customHeight="1" x14ac:dyDescent="0.4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</row>
    <row r="407" spans="1:35" ht="15.75" customHeight="1" x14ac:dyDescent="0.4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</row>
    <row r="408" spans="1:35" ht="15.75" customHeight="1" x14ac:dyDescent="0.4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</row>
    <row r="409" spans="1:35" ht="15.75" customHeight="1" x14ac:dyDescent="0.4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</row>
    <row r="410" spans="1:35" ht="15.75" customHeight="1" x14ac:dyDescent="0.4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</row>
    <row r="411" spans="1:35" ht="15.75" customHeight="1" x14ac:dyDescent="0.4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</row>
    <row r="412" spans="1:35" ht="15.75" customHeight="1" x14ac:dyDescent="0.4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</row>
    <row r="413" spans="1:35" ht="15.75" customHeight="1" x14ac:dyDescent="0.4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</row>
    <row r="414" spans="1:35" ht="15.75" customHeight="1" x14ac:dyDescent="0.4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</row>
    <row r="415" spans="1:35" ht="15.75" customHeight="1" x14ac:dyDescent="0.4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</row>
    <row r="416" spans="1:35" ht="15.75" customHeight="1" x14ac:dyDescent="0.4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</row>
    <row r="417" spans="1:35" ht="15.75" customHeight="1" x14ac:dyDescent="0.4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</row>
    <row r="418" spans="1:35" ht="15.75" customHeight="1" x14ac:dyDescent="0.4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</row>
    <row r="419" spans="1:35" ht="15.75" customHeight="1" x14ac:dyDescent="0.4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</row>
    <row r="420" spans="1:35" ht="15.75" customHeight="1" x14ac:dyDescent="0.4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</row>
    <row r="421" spans="1:35" ht="15.75" customHeight="1" x14ac:dyDescent="0.4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</row>
    <row r="422" spans="1:35" ht="15.75" customHeight="1" x14ac:dyDescent="0.4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</row>
    <row r="423" spans="1:35" ht="15.75" customHeight="1" x14ac:dyDescent="0.4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</row>
    <row r="424" spans="1:35" ht="15.75" customHeight="1" x14ac:dyDescent="0.4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</row>
    <row r="425" spans="1:35" ht="15.75" customHeight="1" x14ac:dyDescent="0.4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</row>
    <row r="426" spans="1:35" ht="15.75" customHeight="1" x14ac:dyDescent="0.4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</row>
    <row r="427" spans="1:35" ht="15.75" customHeight="1" x14ac:dyDescent="0.4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</row>
    <row r="428" spans="1:35" ht="15.75" customHeight="1" x14ac:dyDescent="0.4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</row>
    <row r="429" spans="1:35" ht="15.75" customHeight="1" x14ac:dyDescent="0.4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</row>
    <row r="430" spans="1:35" ht="15.75" customHeight="1" x14ac:dyDescent="0.4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</row>
    <row r="431" spans="1:35" ht="15.75" customHeight="1" x14ac:dyDescent="0.4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</row>
    <row r="432" spans="1:35" ht="15.75" customHeight="1" x14ac:dyDescent="0.4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</row>
    <row r="433" spans="1:35" ht="15.75" customHeight="1" x14ac:dyDescent="0.4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</row>
    <row r="434" spans="1:35" ht="15.75" customHeight="1" x14ac:dyDescent="0.4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</row>
    <row r="435" spans="1:35" ht="15.75" customHeight="1" x14ac:dyDescent="0.4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</row>
    <row r="436" spans="1:35" ht="15.75" customHeight="1" x14ac:dyDescent="0.4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</row>
    <row r="437" spans="1:35" ht="15.75" customHeight="1" x14ac:dyDescent="0.4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</row>
    <row r="438" spans="1:35" ht="15.75" customHeight="1" x14ac:dyDescent="0.4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</row>
    <row r="439" spans="1:35" ht="15.75" customHeight="1" x14ac:dyDescent="0.4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</row>
    <row r="440" spans="1:35" ht="15.75" customHeight="1" x14ac:dyDescent="0.4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</row>
    <row r="441" spans="1:35" ht="15.75" customHeight="1" x14ac:dyDescent="0.4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</row>
    <row r="442" spans="1:35" ht="15.75" customHeight="1" x14ac:dyDescent="0.4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</row>
    <row r="443" spans="1:35" ht="15.75" customHeight="1" x14ac:dyDescent="0.4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</row>
    <row r="444" spans="1:35" ht="15.75" customHeight="1" x14ac:dyDescent="0.4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</row>
    <row r="445" spans="1:35" ht="15.75" customHeight="1" x14ac:dyDescent="0.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</row>
    <row r="446" spans="1:35" ht="15.75" customHeight="1" x14ac:dyDescent="0.4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</row>
    <row r="447" spans="1:35" ht="15.75" customHeight="1" x14ac:dyDescent="0.4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</row>
    <row r="448" spans="1:35" ht="15.75" customHeight="1" x14ac:dyDescent="0.4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</row>
    <row r="449" spans="1:35" ht="15.75" customHeight="1" x14ac:dyDescent="0.4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</row>
    <row r="450" spans="1:35" ht="15.75" customHeight="1" x14ac:dyDescent="0.4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</row>
    <row r="451" spans="1:35" ht="15.75" customHeight="1" x14ac:dyDescent="0.4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</row>
    <row r="452" spans="1:35" ht="15.75" customHeight="1" x14ac:dyDescent="0.4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</row>
    <row r="453" spans="1:35" ht="15.75" customHeight="1" x14ac:dyDescent="0.4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</row>
    <row r="454" spans="1:35" ht="15.75" customHeight="1" x14ac:dyDescent="0.4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</row>
    <row r="455" spans="1:35" ht="15.75" customHeight="1" x14ac:dyDescent="0.4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</row>
    <row r="456" spans="1:35" ht="15.75" customHeight="1" x14ac:dyDescent="0.4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</row>
    <row r="457" spans="1:35" ht="15.75" customHeight="1" x14ac:dyDescent="0.4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</row>
    <row r="458" spans="1:35" ht="15.75" customHeight="1" x14ac:dyDescent="0.4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</row>
    <row r="459" spans="1:35" ht="15.75" customHeight="1" x14ac:dyDescent="0.4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</row>
    <row r="460" spans="1:35" ht="15.75" customHeight="1" x14ac:dyDescent="0.4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</row>
    <row r="461" spans="1:35" ht="15.75" customHeight="1" x14ac:dyDescent="0.4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</row>
    <row r="462" spans="1:35" ht="15.75" customHeight="1" x14ac:dyDescent="0.4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</row>
    <row r="463" spans="1:35" ht="15.75" customHeight="1" x14ac:dyDescent="0.4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</row>
    <row r="464" spans="1:35" ht="15.75" customHeight="1" x14ac:dyDescent="0.4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</row>
    <row r="465" spans="1:35" ht="15.75" customHeight="1" x14ac:dyDescent="0.4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</row>
    <row r="466" spans="1:35" ht="15.75" customHeight="1" x14ac:dyDescent="0.4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</row>
    <row r="467" spans="1:35" ht="15.75" customHeight="1" x14ac:dyDescent="0.4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</row>
    <row r="468" spans="1:35" ht="15.75" customHeight="1" x14ac:dyDescent="0.4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</row>
    <row r="469" spans="1:35" ht="15.75" customHeight="1" x14ac:dyDescent="0.4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</row>
    <row r="470" spans="1:35" ht="15.75" customHeight="1" x14ac:dyDescent="0.4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</row>
    <row r="471" spans="1:35" ht="15.75" customHeight="1" x14ac:dyDescent="0.4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</row>
    <row r="472" spans="1:35" ht="15.75" customHeight="1" x14ac:dyDescent="0.4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</row>
    <row r="473" spans="1:35" ht="15.75" customHeight="1" x14ac:dyDescent="0.4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</row>
    <row r="474" spans="1:35" ht="15.75" customHeight="1" x14ac:dyDescent="0.4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</row>
    <row r="475" spans="1:35" ht="15.75" customHeight="1" x14ac:dyDescent="0.4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</row>
    <row r="476" spans="1:35" ht="15.75" customHeight="1" x14ac:dyDescent="0.4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</row>
    <row r="477" spans="1:35" ht="15.75" customHeight="1" x14ac:dyDescent="0.4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</row>
    <row r="478" spans="1:35" ht="15.75" customHeight="1" x14ac:dyDescent="0.4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</row>
    <row r="479" spans="1:35" ht="15.75" customHeight="1" x14ac:dyDescent="0.4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</row>
    <row r="480" spans="1:35" ht="15.75" customHeight="1" x14ac:dyDescent="0.4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</row>
    <row r="481" spans="1:35" ht="15.75" customHeight="1" x14ac:dyDescent="0.4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</row>
    <row r="482" spans="1:35" ht="15.75" customHeight="1" x14ac:dyDescent="0.4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</row>
    <row r="483" spans="1:35" ht="15.75" customHeight="1" x14ac:dyDescent="0.4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</row>
    <row r="484" spans="1:35" ht="15.75" customHeight="1" x14ac:dyDescent="0.4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</row>
    <row r="485" spans="1:35" ht="15.75" customHeight="1" x14ac:dyDescent="0.4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</row>
    <row r="486" spans="1:35" ht="15.75" customHeight="1" x14ac:dyDescent="0.4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</row>
    <row r="487" spans="1:35" ht="15.75" customHeight="1" x14ac:dyDescent="0.4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</row>
    <row r="488" spans="1:35" ht="15.75" customHeight="1" x14ac:dyDescent="0.4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</row>
    <row r="489" spans="1:35" ht="15.75" customHeight="1" x14ac:dyDescent="0.4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</row>
    <row r="490" spans="1:35" ht="15.75" customHeight="1" x14ac:dyDescent="0.4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</row>
    <row r="491" spans="1:35" ht="15.75" customHeight="1" x14ac:dyDescent="0.4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</row>
    <row r="492" spans="1:35" ht="15.75" customHeight="1" x14ac:dyDescent="0.4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</row>
    <row r="493" spans="1:35" ht="15.75" customHeight="1" x14ac:dyDescent="0.4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</row>
    <row r="494" spans="1:35" ht="15.75" customHeight="1" x14ac:dyDescent="0.4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</row>
    <row r="495" spans="1:35" ht="15.75" customHeight="1" x14ac:dyDescent="0.4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</row>
    <row r="496" spans="1:35" ht="15.75" customHeight="1" x14ac:dyDescent="0.4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</row>
    <row r="497" spans="1:35" ht="15.75" customHeight="1" x14ac:dyDescent="0.4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</row>
    <row r="498" spans="1:35" ht="15.75" customHeight="1" x14ac:dyDescent="0.4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</row>
    <row r="499" spans="1:35" ht="15.75" customHeight="1" x14ac:dyDescent="0.4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</row>
    <row r="500" spans="1:35" ht="15.75" customHeight="1" x14ac:dyDescent="0.4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</row>
    <row r="501" spans="1:35" ht="15.75" customHeight="1" x14ac:dyDescent="0.4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</row>
    <row r="502" spans="1:35" ht="15.75" customHeight="1" x14ac:dyDescent="0.4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</row>
    <row r="503" spans="1:35" ht="15.75" customHeight="1" x14ac:dyDescent="0.4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</row>
    <row r="504" spans="1:35" ht="15.75" customHeight="1" x14ac:dyDescent="0.4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</row>
    <row r="505" spans="1:35" ht="15.75" customHeight="1" x14ac:dyDescent="0.4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</row>
    <row r="506" spans="1:35" ht="15.75" customHeight="1" x14ac:dyDescent="0.4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</row>
    <row r="507" spans="1:35" ht="15.75" customHeight="1" x14ac:dyDescent="0.4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</row>
    <row r="508" spans="1:35" ht="15.75" customHeight="1" x14ac:dyDescent="0.4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</row>
    <row r="509" spans="1:35" ht="15.75" customHeight="1" x14ac:dyDescent="0.4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</row>
    <row r="510" spans="1:35" ht="15.75" customHeight="1" x14ac:dyDescent="0.4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</row>
    <row r="511" spans="1:35" ht="15.75" customHeight="1" x14ac:dyDescent="0.4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</row>
    <row r="512" spans="1:35" ht="15.75" customHeight="1" x14ac:dyDescent="0.4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</row>
    <row r="513" spans="1:35" ht="15.75" customHeight="1" x14ac:dyDescent="0.4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</row>
    <row r="514" spans="1:35" ht="15.75" customHeight="1" x14ac:dyDescent="0.4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</row>
    <row r="515" spans="1:35" ht="15.75" customHeight="1" x14ac:dyDescent="0.4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</row>
    <row r="516" spans="1:35" ht="15.75" customHeight="1" x14ac:dyDescent="0.4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</row>
    <row r="517" spans="1:35" ht="15.75" customHeight="1" x14ac:dyDescent="0.4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</row>
    <row r="518" spans="1:35" ht="15.75" customHeight="1" x14ac:dyDescent="0.4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</row>
    <row r="519" spans="1:35" ht="15.75" customHeight="1" x14ac:dyDescent="0.4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</row>
    <row r="520" spans="1:35" ht="15.75" customHeight="1" x14ac:dyDescent="0.4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</row>
    <row r="521" spans="1:35" ht="15.75" customHeight="1" x14ac:dyDescent="0.4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</row>
    <row r="522" spans="1:35" ht="15.75" customHeight="1" x14ac:dyDescent="0.4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</row>
    <row r="523" spans="1:35" ht="15.75" customHeight="1" x14ac:dyDescent="0.4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</row>
    <row r="524" spans="1:35" ht="15.75" customHeight="1" x14ac:dyDescent="0.4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</row>
    <row r="525" spans="1:35" ht="15.75" customHeight="1" x14ac:dyDescent="0.4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</row>
    <row r="526" spans="1:35" ht="15.75" customHeight="1" x14ac:dyDescent="0.4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</row>
    <row r="527" spans="1:35" ht="15.75" customHeight="1" x14ac:dyDescent="0.4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</row>
    <row r="528" spans="1:35" ht="15.75" customHeight="1" x14ac:dyDescent="0.4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</row>
    <row r="529" spans="1:35" ht="15.75" customHeight="1" x14ac:dyDescent="0.4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</row>
    <row r="530" spans="1:35" ht="15.75" customHeight="1" x14ac:dyDescent="0.4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</row>
    <row r="531" spans="1:35" ht="15.75" customHeight="1" x14ac:dyDescent="0.4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</row>
    <row r="532" spans="1:35" ht="15.75" customHeight="1" x14ac:dyDescent="0.4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</row>
    <row r="533" spans="1:35" ht="15.75" customHeight="1" x14ac:dyDescent="0.4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</row>
    <row r="534" spans="1:35" ht="15.75" customHeight="1" x14ac:dyDescent="0.4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</row>
    <row r="535" spans="1:35" ht="15.75" customHeight="1" x14ac:dyDescent="0.4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</row>
    <row r="536" spans="1:35" ht="15.75" customHeight="1" x14ac:dyDescent="0.4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</row>
    <row r="537" spans="1:35" ht="15.75" customHeight="1" x14ac:dyDescent="0.4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</row>
    <row r="538" spans="1:35" ht="15.75" customHeight="1" x14ac:dyDescent="0.4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</row>
    <row r="539" spans="1:35" ht="15.75" customHeight="1" x14ac:dyDescent="0.4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</row>
    <row r="540" spans="1:35" ht="15.75" customHeight="1" x14ac:dyDescent="0.4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</row>
    <row r="541" spans="1:35" ht="15.75" customHeight="1" x14ac:dyDescent="0.4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</row>
    <row r="542" spans="1:35" ht="15.75" customHeight="1" x14ac:dyDescent="0.4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</row>
    <row r="543" spans="1:35" ht="15.75" customHeight="1" x14ac:dyDescent="0.4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</row>
    <row r="544" spans="1:35" ht="15.75" customHeight="1" x14ac:dyDescent="0.4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</row>
    <row r="545" spans="1:35" ht="15.75" customHeight="1" x14ac:dyDescent="0.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</row>
    <row r="546" spans="1:35" ht="15.75" customHeight="1" x14ac:dyDescent="0.4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</row>
    <row r="547" spans="1:35" ht="15.75" customHeight="1" x14ac:dyDescent="0.4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</row>
    <row r="548" spans="1:35" ht="15.75" customHeight="1" x14ac:dyDescent="0.4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</row>
    <row r="549" spans="1:35" ht="15.75" customHeight="1" x14ac:dyDescent="0.4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</row>
    <row r="550" spans="1:35" ht="15.75" customHeight="1" x14ac:dyDescent="0.4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</row>
    <row r="551" spans="1:35" ht="15.75" customHeight="1" x14ac:dyDescent="0.4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</row>
    <row r="552" spans="1:35" ht="15.75" customHeight="1" x14ac:dyDescent="0.4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</row>
    <row r="553" spans="1:35" ht="15.75" customHeight="1" x14ac:dyDescent="0.4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</row>
    <row r="554" spans="1:35" ht="15.75" customHeight="1" x14ac:dyDescent="0.4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</row>
    <row r="555" spans="1:35" ht="15.75" customHeight="1" x14ac:dyDescent="0.4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</row>
    <row r="556" spans="1:35" ht="15.75" customHeight="1" x14ac:dyDescent="0.4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</row>
    <row r="557" spans="1:35" ht="15.75" customHeight="1" x14ac:dyDescent="0.4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</row>
    <row r="558" spans="1:35" ht="15.75" customHeight="1" x14ac:dyDescent="0.4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</row>
    <row r="559" spans="1:35" ht="15.75" customHeight="1" x14ac:dyDescent="0.4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</row>
    <row r="560" spans="1:35" ht="15.75" customHeight="1" x14ac:dyDescent="0.4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</row>
    <row r="561" spans="1:35" ht="15.75" customHeight="1" x14ac:dyDescent="0.4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</row>
    <row r="562" spans="1:35" ht="15.75" customHeight="1" x14ac:dyDescent="0.4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</row>
    <row r="563" spans="1:35" ht="15.75" customHeight="1" x14ac:dyDescent="0.4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</row>
    <row r="564" spans="1:35" ht="15.75" customHeight="1" x14ac:dyDescent="0.4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</row>
    <row r="565" spans="1:35" ht="15.75" customHeight="1" x14ac:dyDescent="0.4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</row>
    <row r="566" spans="1:35" ht="15.75" customHeight="1" x14ac:dyDescent="0.4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</row>
    <row r="567" spans="1:35" ht="15.75" customHeight="1" x14ac:dyDescent="0.4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</row>
    <row r="568" spans="1:35" ht="15.75" customHeight="1" x14ac:dyDescent="0.4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</row>
    <row r="569" spans="1:35" ht="15.75" customHeight="1" x14ac:dyDescent="0.4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</row>
    <row r="570" spans="1:35" ht="15.75" customHeight="1" x14ac:dyDescent="0.4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</row>
    <row r="571" spans="1:35" ht="15.75" customHeight="1" x14ac:dyDescent="0.4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</row>
    <row r="572" spans="1:35" ht="15.75" customHeight="1" x14ac:dyDescent="0.4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</row>
    <row r="573" spans="1:35" ht="15.75" customHeight="1" x14ac:dyDescent="0.4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</row>
    <row r="574" spans="1:35" ht="15.75" customHeight="1" x14ac:dyDescent="0.4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</row>
    <row r="575" spans="1:35" ht="15.75" customHeight="1" x14ac:dyDescent="0.4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</row>
    <row r="576" spans="1:35" ht="15.75" customHeight="1" x14ac:dyDescent="0.4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</row>
    <row r="577" spans="1:35" ht="15.75" customHeight="1" x14ac:dyDescent="0.4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</row>
    <row r="578" spans="1:35" ht="15.75" customHeight="1" x14ac:dyDescent="0.4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</row>
    <row r="579" spans="1:35" ht="15.75" customHeight="1" x14ac:dyDescent="0.4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</row>
    <row r="580" spans="1:35" ht="15.75" customHeight="1" x14ac:dyDescent="0.4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</row>
    <row r="581" spans="1:35" ht="15.75" customHeight="1" x14ac:dyDescent="0.4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</row>
    <row r="582" spans="1:35" ht="15.75" customHeight="1" x14ac:dyDescent="0.4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</row>
    <row r="583" spans="1:35" ht="15.75" customHeight="1" x14ac:dyDescent="0.4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</row>
    <row r="584" spans="1:35" ht="15.75" customHeight="1" x14ac:dyDescent="0.4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</row>
    <row r="585" spans="1:35" ht="15.75" customHeight="1" x14ac:dyDescent="0.4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</row>
    <row r="586" spans="1:35" ht="15.75" customHeight="1" x14ac:dyDescent="0.4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</row>
    <row r="587" spans="1:35" ht="15.75" customHeight="1" x14ac:dyDescent="0.4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</row>
    <row r="588" spans="1:35" ht="15.75" customHeight="1" x14ac:dyDescent="0.4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</row>
    <row r="589" spans="1:35" ht="15.75" customHeight="1" x14ac:dyDescent="0.4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</row>
    <row r="590" spans="1:35" ht="15.75" customHeight="1" x14ac:dyDescent="0.4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</row>
    <row r="591" spans="1:35" ht="15.75" customHeight="1" x14ac:dyDescent="0.4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</row>
    <row r="592" spans="1:35" ht="15.75" customHeight="1" x14ac:dyDescent="0.4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</row>
    <row r="593" spans="1:35" ht="15.75" customHeight="1" x14ac:dyDescent="0.4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</row>
    <row r="594" spans="1:35" ht="15.75" customHeight="1" x14ac:dyDescent="0.4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</row>
    <row r="595" spans="1:35" ht="15.75" customHeight="1" x14ac:dyDescent="0.4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</row>
    <row r="596" spans="1:35" ht="15.75" customHeight="1" x14ac:dyDescent="0.4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</row>
    <row r="597" spans="1:35" ht="15.75" customHeight="1" x14ac:dyDescent="0.4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</row>
    <row r="598" spans="1:35" ht="15.75" customHeight="1" x14ac:dyDescent="0.4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</row>
    <row r="599" spans="1:35" ht="15.75" customHeight="1" x14ac:dyDescent="0.4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</row>
    <row r="600" spans="1:35" ht="15.75" customHeight="1" x14ac:dyDescent="0.4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</row>
    <row r="601" spans="1:35" ht="15.75" customHeight="1" x14ac:dyDescent="0.4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</row>
    <row r="602" spans="1:35" ht="15.75" customHeight="1" x14ac:dyDescent="0.4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</row>
    <row r="603" spans="1:35" ht="15.75" customHeight="1" x14ac:dyDescent="0.4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</row>
    <row r="604" spans="1:35" ht="15.75" customHeight="1" x14ac:dyDescent="0.4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</row>
    <row r="605" spans="1:35" ht="15.75" customHeight="1" x14ac:dyDescent="0.4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</row>
    <row r="606" spans="1:35" ht="15.75" customHeight="1" x14ac:dyDescent="0.4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</row>
    <row r="607" spans="1:35" ht="15.75" customHeight="1" x14ac:dyDescent="0.4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</row>
    <row r="608" spans="1:35" ht="15.75" customHeight="1" x14ac:dyDescent="0.4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</row>
    <row r="609" spans="1:35" ht="15.75" customHeight="1" x14ac:dyDescent="0.4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</row>
    <row r="610" spans="1:35" ht="15.75" customHeight="1" x14ac:dyDescent="0.4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</row>
    <row r="611" spans="1:35" ht="15.75" customHeight="1" x14ac:dyDescent="0.4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</row>
    <row r="612" spans="1:35" ht="15.75" customHeight="1" x14ac:dyDescent="0.4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</row>
    <row r="613" spans="1:35" ht="15.75" customHeight="1" x14ac:dyDescent="0.4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</row>
    <row r="614" spans="1:35" ht="15.75" customHeight="1" x14ac:dyDescent="0.4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</row>
    <row r="615" spans="1:35" ht="15.75" customHeight="1" x14ac:dyDescent="0.4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</row>
    <row r="616" spans="1:35" ht="15.75" customHeight="1" x14ac:dyDescent="0.4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</row>
    <row r="617" spans="1:35" ht="15.75" customHeight="1" x14ac:dyDescent="0.4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</row>
    <row r="618" spans="1:35" ht="15.75" customHeight="1" x14ac:dyDescent="0.4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</row>
    <row r="619" spans="1:35" ht="15.75" customHeight="1" x14ac:dyDescent="0.4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</row>
    <row r="620" spans="1:35" ht="15.75" customHeight="1" x14ac:dyDescent="0.4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</row>
    <row r="621" spans="1:35" ht="15.75" customHeight="1" x14ac:dyDescent="0.4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</row>
    <row r="622" spans="1:35" ht="15.75" customHeight="1" x14ac:dyDescent="0.4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</row>
    <row r="623" spans="1:35" ht="15.75" customHeight="1" x14ac:dyDescent="0.4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</row>
    <row r="624" spans="1:35" ht="15.75" customHeight="1" x14ac:dyDescent="0.4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</row>
    <row r="625" spans="1:35" ht="15.75" customHeight="1" x14ac:dyDescent="0.4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</row>
    <row r="626" spans="1:35" ht="15.75" customHeight="1" x14ac:dyDescent="0.4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</row>
    <row r="627" spans="1:35" ht="15.75" customHeight="1" x14ac:dyDescent="0.4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</row>
    <row r="628" spans="1:35" ht="15.75" customHeight="1" x14ac:dyDescent="0.4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</row>
    <row r="629" spans="1:35" ht="15.75" customHeight="1" x14ac:dyDescent="0.4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</row>
    <row r="630" spans="1:35" ht="15.75" customHeight="1" x14ac:dyDescent="0.4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</row>
    <row r="631" spans="1:35" ht="15.75" customHeight="1" x14ac:dyDescent="0.4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</row>
    <row r="632" spans="1:35" ht="15.75" customHeight="1" x14ac:dyDescent="0.4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</row>
    <row r="633" spans="1:35" ht="15.75" customHeight="1" x14ac:dyDescent="0.4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</row>
    <row r="634" spans="1:35" ht="15.75" customHeight="1" x14ac:dyDescent="0.4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</row>
    <row r="635" spans="1:35" ht="15.75" customHeight="1" x14ac:dyDescent="0.4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</row>
    <row r="636" spans="1:35" ht="15.75" customHeight="1" x14ac:dyDescent="0.4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</row>
    <row r="637" spans="1:35" ht="15.75" customHeight="1" x14ac:dyDescent="0.4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</row>
    <row r="638" spans="1:35" ht="15.75" customHeight="1" x14ac:dyDescent="0.4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</row>
    <row r="639" spans="1:35" ht="15.75" customHeight="1" x14ac:dyDescent="0.4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</row>
    <row r="640" spans="1:35" ht="15.75" customHeight="1" x14ac:dyDescent="0.4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</row>
    <row r="641" spans="1:35" ht="15.75" customHeight="1" x14ac:dyDescent="0.4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</row>
    <row r="642" spans="1:35" ht="15.75" customHeight="1" x14ac:dyDescent="0.4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</row>
    <row r="643" spans="1:35" ht="15.75" customHeight="1" x14ac:dyDescent="0.4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</row>
    <row r="644" spans="1:35" ht="15.75" customHeight="1" x14ac:dyDescent="0.4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</row>
    <row r="645" spans="1:35" ht="15.75" customHeight="1" x14ac:dyDescent="0.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</row>
    <row r="646" spans="1:35" ht="15.75" customHeight="1" x14ac:dyDescent="0.4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</row>
    <row r="647" spans="1:35" ht="15.75" customHeight="1" x14ac:dyDescent="0.4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</row>
    <row r="648" spans="1:35" ht="15.75" customHeight="1" x14ac:dyDescent="0.4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</row>
    <row r="649" spans="1:35" ht="15.75" customHeight="1" x14ac:dyDescent="0.4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</row>
    <row r="650" spans="1:35" ht="15.75" customHeight="1" x14ac:dyDescent="0.4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</row>
    <row r="651" spans="1:35" ht="15.75" customHeight="1" x14ac:dyDescent="0.4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</row>
    <row r="652" spans="1:35" ht="15.75" customHeight="1" x14ac:dyDescent="0.4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</row>
    <row r="653" spans="1:35" ht="15.75" customHeight="1" x14ac:dyDescent="0.4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</row>
    <row r="654" spans="1:35" ht="15.75" customHeight="1" x14ac:dyDescent="0.4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</row>
    <row r="655" spans="1:35" ht="15.75" customHeight="1" x14ac:dyDescent="0.4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</row>
    <row r="656" spans="1:35" ht="15.75" customHeight="1" x14ac:dyDescent="0.4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</row>
    <row r="657" spans="1:35" ht="15.75" customHeight="1" x14ac:dyDescent="0.4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</row>
    <row r="658" spans="1:35" ht="15.75" customHeight="1" x14ac:dyDescent="0.4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</row>
    <row r="659" spans="1:35" ht="15.75" customHeight="1" x14ac:dyDescent="0.4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</row>
    <row r="660" spans="1:35" ht="15.75" customHeight="1" x14ac:dyDescent="0.4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</row>
    <row r="661" spans="1:35" ht="15.75" customHeight="1" x14ac:dyDescent="0.4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</row>
    <row r="662" spans="1:35" ht="15.75" customHeight="1" x14ac:dyDescent="0.4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</row>
    <row r="663" spans="1:35" ht="15.75" customHeight="1" x14ac:dyDescent="0.4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</row>
    <row r="664" spans="1:35" ht="15.75" customHeight="1" x14ac:dyDescent="0.4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</row>
    <row r="665" spans="1:35" ht="15.75" customHeight="1" x14ac:dyDescent="0.4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</row>
    <row r="666" spans="1:35" ht="15.75" customHeight="1" x14ac:dyDescent="0.4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</row>
    <row r="667" spans="1:35" ht="15.75" customHeight="1" x14ac:dyDescent="0.4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</row>
    <row r="668" spans="1:35" ht="15.75" customHeight="1" x14ac:dyDescent="0.4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</row>
    <row r="669" spans="1:35" ht="15.75" customHeight="1" x14ac:dyDescent="0.4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</row>
    <row r="670" spans="1:35" ht="15.75" customHeight="1" x14ac:dyDescent="0.4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</row>
    <row r="671" spans="1:35" ht="15.75" customHeight="1" x14ac:dyDescent="0.4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</row>
    <row r="672" spans="1:35" ht="15.75" customHeight="1" x14ac:dyDescent="0.4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</row>
    <row r="673" spans="1:35" ht="15.75" customHeight="1" x14ac:dyDescent="0.4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</row>
    <row r="674" spans="1:35" ht="15.75" customHeight="1" x14ac:dyDescent="0.4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</row>
    <row r="675" spans="1:35" ht="15.75" customHeight="1" x14ac:dyDescent="0.4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</row>
    <row r="676" spans="1:35" ht="15.75" customHeight="1" x14ac:dyDescent="0.4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</row>
    <row r="677" spans="1:35" ht="15.75" customHeight="1" x14ac:dyDescent="0.4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</row>
    <row r="678" spans="1:35" ht="15.75" customHeight="1" x14ac:dyDescent="0.4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</row>
    <row r="679" spans="1:35" ht="15.75" customHeight="1" x14ac:dyDescent="0.4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</row>
    <row r="680" spans="1:35" ht="15.75" customHeight="1" x14ac:dyDescent="0.4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</row>
    <row r="681" spans="1:35" ht="15.75" customHeight="1" x14ac:dyDescent="0.4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</row>
    <row r="682" spans="1:35" ht="15.75" customHeight="1" x14ac:dyDescent="0.4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</row>
    <row r="683" spans="1:35" ht="15.75" customHeight="1" x14ac:dyDescent="0.4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</row>
    <row r="684" spans="1:35" ht="15.75" customHeight="1" x14ac:dyDescent="0.4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</row>
    <row r="685" spans="1:35" ht="15.75" customHeight="1" x14ac:dyDescent="0.4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</row>
    <row r="686" spans="1:35" ht="15.75" customHeight="1" x14ac:dyDescent="0.4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</row>
    <row r="687" spans="1:35" ht="15.75" customHeight="1" x14ac:dyDescent="0.4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</row>
    <row r="688" spans="1:35" ht="15.75" customHeight="1" x14ac:dyDescent="0.4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</row>
    <row r="689" spans="1:35" ht="15.75" customHeight="1" x14ac:dyDescent="0.4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</row>
    <row r="690" spans="1:35" ht="15.75" customHeight="1" x14ac:dyDescent="0.4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</row>
    <row r="691" spans="1:35" ht="15.75" customHeight="1" x14ac:dyDescent="0.4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</row>
    <row r="692" spans="1:35" ht="15.75" customHeight="1" x14ac:dyDescent="0.4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</row>
    <row r="693" spans="1:35" ht="15.75" customHeight="1" x14ac:dyDescent="0.4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</row>
    <row r="694" spans="1:35" ht="15.75" customHeight="1" x14ac:dyDescent="0.4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</row>
    <row r="695" spans="1:35" ht="15.75" customHeight="1" x14ac:dyDescent="0.4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</row>
    <row r="696" spans="1:35" ht="15.75" customHeight="1" x14ac:dyDescent="0.4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</row>
    <row r="697" spans="1:35" ht="15.75" customHeight="1" x14ac:dyDescent="0.4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</row>
    <row r="698" spans="1:35" ht="15.75" customHeight="1" x14ac:dyDescent="0.4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</row>
    <row r="699" spans="1:35" ht="15.75" customHeight="1" x14ac:dyDescent="0.4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</row>
    <row r="700" spans="1:35" ht="15.75" customHeight="1" x14ac:dyDescent="0.4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</row>
    <row r="701" spans="1:35" ht="15.75" customHeight="1" x14ac:dyDescent="0.4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</row>
    <row r="702" spans="1:35" ht="15.75" customHeight="1" x14ac:dyDescent="0.4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</row>
    <row r="703" spans="1:35" ht="15.75" customHeight="1" x14ac:dyDescent="0.4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</row>
    <row r="704" spans="1:35" ht="15.75" customHeight="1" x14ac:dyDescent="0.4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</row>
    <row r="705" spans="1:35" ht="15.75" customHeight="1" x14ac:dyDescent="0.4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</row>
    <row r="706" spans="1:35" ht="15.75" customHeight="1" x14ac:dyDescent="0.4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</row>
    <row r="707" spans="1:35" ht="15.75" customHeight="1" x14ac:dyDescent="0.4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</row>
    <row r="708" spans="1:35" ht="15.75" customHeight="1" x14ac:dyDescent="0.4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</row>
    <row r="709" spans="1:35" ht="15.75" customHeight="1" x14ac:dyDescent="0.4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</row>
    <row r="710" spans="1:35" ht="15.75" customHeight="1" x14ac:dyDescent="0.4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</row>
    <row r="711" spans="1:35" ht="15.75" customHeight="1" x14ac:dyDescent="0.4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</row>
    <row r="712" spans="1:35" ht="15.75" customHeight="1" x14ac:dyDescent="0.4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</row>
    <row r="713" spans="1:35" ht="15.75" customHeight="1" x14ac:dyDescent="0.4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</row>
    <row r="714" spans="1:35" ht="15.75" customHeight="1" x14ac:dyDescent="0.4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</row>
    <row r="715" spans="1:35" ht="15.75" customHeight="1" x14ac:dyDescent="0.4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</row>
    <row r="716" spans="1:35" ht="15.75" customHeight="1" x14ac:dyDescent="0.4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</row>
    <row r="717" spans="1:35" ht="15.75" customHeight="1" x14ac:dyDescent="0.4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</row>
    <row r="718" spans="1:35" ht="15.75" customHeight="1" x14ac:dyDescent="0.4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</row>
    <row r="719" spans="1:35" ht="15.75" customHeight="1" x14ac:dyDescent="0.4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</row>
    <row r="720" spans="1:35" ht="15.75" customHeight="1" x14ac:dyDescent="0.4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</row>
    <row r="721" spans="1:35" ht="15.75" customHeight="1" x14ac:dyDescent="0.4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</row>
    <row r="722" spans="1:35" ht="15.75" customHeight="1" x14ac:dyDescent="0.4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</row>
    <row r="723" spans="1:35" ht="15.75" customHeight="1" x14ac:dyDescent="0.4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</row>
    <row r="724" spans="1:35" ht="15.75" customHeight="1" x14ac:dyDescent="0.4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</row>
    <row r="725" spans="1:35" ht="15.75" customHeight="1" x14ac:dyDescent="0.4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</row>
    <row r="726" spans="1:35" ht="15.75" customHeight="1" x14ac:dyDescent="0.4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</row>
    <row r="727" spans="1:35" ht="15.75" customHeight="1" x14ac:dyDescent="0.4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</row>
    <row r="728" spans="1:35" ht="15.75" customHeight="1" x14ac:dyDescent="0.4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</row>
    <row r="729" spans="1:35" ht="15.75" customHeight="1" x14ac:dyDescent="0.4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</row>
    <row r="730" spans="1:35" ht="15.75" customHeight="1" x14ac:dyDescent="0.4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</row>
    <row r="731" spans="1:35" ht="15.75" customHeight="1" x14ac:dyDescent="0.4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</row>
    <row r="732" spans="1:35" ht="15.75" customHeight="1" x14ac:dyDescent="0.4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</row>
    <row r="733" spans="1:35" ht="15.75" customHeight="1" x14ac:dyDescent="0.4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</row>
    <row r="734" spans="1:35" ht="15.75" customHeight="1" x14ac:dyDescent="0.4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</row>
    <row r="735" spans="1:35" ht="15.75" customHeight="1" x14ac:dyDescent="0.4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</row>
    <row r="736" spans="1:35" ht="15.75" customHeight="1" x14ac:dyDescent="0.4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</row>
    <row r="737" spans="1:35" ht="15.75" customHeight="1" x14ac:dyDescent="0.4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</row>
    <row r="738" spans="1:35" ht="15.75" customHeight="1" x14ac:dyDescent="0.4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</row>
    <row r="739" spans="1:35" ht="15.75" customHeight="1" x14ac:dyDescent="0.4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</row>
    <row r="740" spans="1:35" ht="15.75" customHeight="1" x14ac:dyDescent="0.4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</row>
    <row r="741" spans="1:35" ht="15.75" customHeight="1" x14ac:dyDescent="0.4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</row>
    <row r="742" spans="1:35" ht="15.75" customHeight="1" x14ac:dyDescent="0.4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</row>
    <row r="743" spans="1:35" ht="15.75" customHeight="1" x14ac:dyDescent="0.4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</row>
    <row r="744" spans="1:35" ht="15.75" customHeight="1" x14ac:dyDescent="0.4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</row>
    <row r="745" spans="1:35" ht="15.75" customHeight="1" x14ac:dyDescent="0.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</row>
    <row r="746" spans="1:35" ht="15.75" customHeight="1" x14ac:dyDescent="0.4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</row>
    <row r="747" spans="1:35" ht="15.75" customHeight="1" x14ac:dyDescent="0.4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</row>
    <row r="748" spans="1:35" ht="15.75" customHeight="1" x14ac:dyDescent="0.4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</row>
    <row r="749" spans="1:35" ht="15.75" customHeight="1" x14ac:dyDescent="0.4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</row>
    <row r="750" spans="1:35" ht="15.75" customHeight="1" x14ac:dyDescent="0.4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</row>
    <row r="751" spans="1:35" ht="15.75" customHeight="1" x14ac:dyDescent="0.4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</row>
    <row r="752" spans="1:35" ht="15.75" customHeight="1" x14ac:dyDescent="0.4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</row>
    <row r="753" spans="1:35" ht="15.75" customHeight="1" x14ac:dyDescent="0.4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</row>
    <row r="754" spans="1:35" ht="15.75" customHeight="1" x14ac:dyDescent="0.4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</row>
    <row r="755" spans="1:35" ht="15.75" customHeight="1" x14ac:dyDescent="0.4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</row>
    <row r="756" spans="1:35" ht="15.75" customHeight="1" x14ac:dyDescent="0.4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</row>
    <row r="757" spans="1:35" ht="15.75" customHeight="1" x14ac:dyDescent="0.4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</row>
    <row r="758" spans="1:35" ht="15.75" customHeight="1" x14ac:dyDescent="0.4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</row>
    <row r="759" spans="1:35" ht="15.75" customHeight="1" x14ac:dyDescent="0.4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</row>
    <row r="760" spans="1:35" ht="15.75" customHeight="1" x14ac:dyDescent="0.4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</row>
    <row r="761" spans="1:35" ht="15.75" customHeight="1" x14ac:dyDescent="0.4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</row>
    <row r="762" spans="1:35" ht="15.75" customHeight="1" x14ac:dyDescent="0.4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</row>
    <row r="763" spans="1:35" ht="15.75" customHeight="1" x14ac:dyDescent="0.4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</row>
    <row r="764" spans="1:35" ht="15.75" customHeight="1" x14ac:dyDescent="0.4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</row>
    <row r="765" spans="1:35" ht="15.75" customHeight="1" x14ac:dyDescent="0.4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</row>
    <row r="766" spans="1:35" ht="15.75" customHeight="1" x14ac:dyDescent="0.4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</row>
    <row r="767" spans="1:35" ht="15.75" customHeight="1" x14ac:dyDescent="0.4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</row>
    <row r="768" spans="1:35" ht="15.75" customHeight="1" x14ac:dyDescent="0.4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</row>
    <row r="769" spans="1:35" ht="15.75" customHeight="1" x14ac:dyDescent="0.4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</row>
    <row r="770" spans="1:35" ht="15.75" customHeight="1" x14ac:dyDescent="0.4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</row>
    <row r="771" spans="1:35" ht="15.75" customHeight="1" x14ac:dyDescent="0.4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</row>
    <row r="772" spans="1:35" ht="15.75" customHeight="1" x14ac:dyDescent="0.4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</row>
    <row r="773" spans="1:35" ht="15.75" customHeight="1" x14ac:dyDescent="0.4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</row>
    <row r="774" spans="1:35" ht="15.75" customHeight="1" x14ac:dyDescent="0.4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</row>
    <row r="775" spans="1:35" ht="15.75" customHeight="1" x14ac:dyDescent="0.4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</row>
    <row r="776" spans="1:35" ht="15.75" customHeight="1" x14ac:dyDescent="0.4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</row>
    <row r="777" spans="1:35" ht="15.75" customHeight="1" x14ac:dyDescent="0.4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</row>
    <row r="778" spans="1:35" ht="15.75" customHeight="1" x14ac:dyDescent="0.4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</row>
    <row r="779" spans="1:35" ht="15.75" customHeight="1" x14ac:dyDescent="0.4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</row>
    <row r="780" spans="1:35" ht="15.75" customHeight="1" x14ac:dyDescent="0.4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</row>
    <row r="781" spans="1:35" ht="15.75" customHeight="1" x14ac:dyDescent="0.4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</row>
    <row r="782" spans="1:35" ht="15.75" customHeight="1" x14ac:dyDescent="0.4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</row>
    <row r="783" spans="1:35" ht="15.75" customHeight="1" x14ac:dyDescent="0.4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</row>
    <row r="784" spans="1:35" ht="15.75" customHeight="1" x14ac:dyDescent="0.4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</row>
    <row r="785" spans="1:35" ht="15.75" customHeight="1" x14ac:dyDescent="0.4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</row>
    <row r="786" spans="1:35" ht="15.75" customHeight="1" x14ac:dyDescent="0.4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</row>
    <row r="787" spans="1:35" ht="15.75" customHeight="1" x14ac:dyDescent="0.4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</row>
    <row r="788" spans="1:35" ht="15.75" customHeight="1" x14ac:dyDescent="0.4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</row>
    <row r="789" spans="1:35" ht="15.75" customHeight="1" x14ac:dyDescent="0.4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</row>
    <row r="790" spans="1:35" ht="15.75" customHeight="1" x14ac:dyDescent="0.4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</row>
    <row r="791" spans="1:35" ht="15.75" customHeight="1" x14ac:dyDescent="0.4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</row>
    <row r="792" spans="1:35" ht="15.75" customHeight="1" x14ac:dyDescent="0.4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</row>
    <row r="793" spans="1:35" ht="15.75" customHeight="1" x14ac:dyDescent="0.4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</row>
    <row r="794" spans="1:35" ht="15.75" customHeight="1" x14ac:dyDescent="0.4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</row>
    <row r="795" spans="1:35" ht="15.75" customHeight="1" x14ac:dyDescent="0.4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</row>
    <row r="796" spans="1:35" ht="15.75" customHeight="1" x14ac:dyDescent="0.4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</row>
    <row r="797" spans="1:35" ht="15.75" customHeight="1" x14ac:dyDescent="0.4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</row>
    <row r="798" spans="1:35" ht="15.75" customHeight="1" x14ac:dyDescent="0.4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</row>
    <row r="799" spans="1:35" ht="15.75" customHeight="1" x14ac:dyDescent="0.4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</row>
    <row r="800" spans="1:35" ht="15.75" customHeight="1" x14ac:dyDescent="0.4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</row>
    <row r="801" spans="1:35" ht="15.75" customHeight="1" x14ac:dyDescent="0.4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</row>
    <row r="802" spans="1:35" ht="15.75" customHeight="1" x14ac:dyDescent="0.4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</row>
    <row r="803" spans="1:35" ht="15.75" customHeight="1" x14ac:dyDescent="0.4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</row>
    <row r="804" spans="1:35" ht="15.75" customHeight="1" x14ac:dyDescent="0.4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</row>
    <row r="805" spans="1:35" ht="15.75" customHeight="1" x14ac:dyDescent="0.4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</row>
    <row r="806" spans="1:35" ht="15.75" customHeight="1" x14ac:dyDescent="0.4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</row>
    <row r="807" spans="1:35" ht="15.75" customHeight="1" x14ac:dyDescent="0.4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</row>
    <row r="808" spans="1:35" ht="15.75" customHeight="1" x14ac:dyDescent="0.4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</row>
    <row r="809" spans="1:35" ht="15.75" customHeight="1" x14ac:dyDescent="0.4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</row>
    <row r="810" spans="1:35" ht="15.75" customHeight="1" x14ac:dyDescent="0.4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</row>
    <row r="811" spans="1:35" ht="15.75" customHeight="1" x14ac:dyDescent="0.4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</row>
    <row r="812" spans="1:35" ht="15.75" customHeight="1" x14ac:dyDescent="0.4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</row>
    <row r="813" spans="1:35" ht="15.75" customHeight="1" x14ac:dyDescent="0.4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</row>
    <row r="814" spans="1:35" ht="15.75" customHeight="1" x14ac:dyDescent="0.4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</row>
    <row r="815" spans="1:35" ht="15.75" customHeight="1" x14ac:dyDescent="0.4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</row>
    <row r="816" spans="1:35" ht="15.75" customHeight="1" x14ac:dyDescent="0.4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</row>
    <row r="817" spans="1:35" ht="15.75" customHeight="1" x14ac:dyDescent="0.4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</row>
    <row r="818" spans="1:35" ht="15.75" customHeight="1" x14ac:dyDescent="0.4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</row>
    <row r="819" spans="1:35" ht="15.75" customHeight="1" x14ac:dyDescent="0.4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</row>
    <row r="820" spans="1:35" ht="15.75" customHeight="1" x14ac:dyDescent="0.4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</row>
    <row r="821" spans="1:35" ht="15.75" customHeight="1" x14ac:dyDescent="0.4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</row>
    <row r="822" spans="1:35" ht="15.75" customHeight="1" x14ac:dyDescent="0.4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</row>
    <row r="823" spans="1:35" ht="15.75" customHeight="1" x14ac:dyDescent="0.4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</row>
    <row r="824" spans="1:35" ht="15.75" customHeight="1" x14ac:dyDescent="0.4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</row>
    <row r="825" spans="1:35" ht="15.75" customHeight="1" x14ac:dyDescent="0.4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</row>
    <row r="826" spans="1:35" ht="15.75" customHeight="1" x14ac:dyDescent="0.4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</row>
    <row r="827" spans="1:35" ht="15.75" customHeight="1" x14ac:dyDescent="0.4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</row>
    <row r="828" spans="1:35" ht="15.75" customHeight="1" x14ac:dyDescent="0.4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</row>
    <row r="829" spans="1:35" ht="15.75" customHeight="1" x14ac:dyDescent="0.4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</row>
    <row r="830" spans="1:35" ht="15.75" customHeight="1" x14ac:dyDescent="0.4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</row>
    <row r="831" spans="1:35" ht="15.75" customHeight="1" x14ac:dyDescent="0.4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</row>
    <row r="832" spans="1:35" ht="15.75" customHeight="1" x14ac:dyDescent="0.4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</row>
    <row r="833" spans="1:35" ht="15.75" customHeight="1" x14ac:dyDescent="0.4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</row>
    <row r="834" spans="1:35" ht="15.75" customHeight="1" x14ac:dyDescent="0.4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</row>
    <row r="835" spans="1:35" ht="15.75" customHeight="1" x14ac:dyDescent="0.4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</row>
    <row r="836" spans="1:35" ht="15.75" customHeight="1" x14ac:dyDescent="0.4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</row>
    <row r="837" spans="1:35" ht="15.75" customHeight="1" x14ac:dyDescent="0.4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</row>
    <row r="838" spans="1:35" ht="15.75" customHeight="1" x14ac:dyDescent="0.4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</row>
    <row r="839" spans="1:35" ht="15.75" customHeight="1" x14ac:dyDescent="0.4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</row>
    <row r="840" spans="1:35" ht="15.75" customHeight="1" x14ac:dyDescent="0.4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</row>
    <row r="841" spans="1:35" ht="15.75" customHeight="1" x14ac:dyDescent="0.4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</row>
    <row r="842" spans="1:35" ht="15.75" customHeight="1" x14ac:dyDescent="0.4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</row>
    <row r="843" spans="1:35" ht="15.75" customHeight="1" x14ac:dyDescent="0.4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</row>
    <row r="844" spans="1:35" ht="15.75" customHeight="1" x14ac:dyDescent="0.4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</row>
    <row r="845" spans="1:35" ht="15.75" customHeight="1" x14ac:dyDescent="0.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</row>
    <row r="846" spans="1:35" ht="15.75" customHeight="1" x14ac:dyDescent="0.4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</row>
    <row r="847" spans="1:35" ht="15.75" customHeight="1" x14ac:dyDescent="0.4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</row>
    <row r="848" spans="1:35" ht="15.75" customHeight="1" x14ac:dyDescent="0.4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</row>
    <row r="849" spans="1:35" ht="15.75" customHeight="1" x14ac:dyDescent="0.4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</row>
    <row r="850" spans="1:35" ht="15.75" customHeight="1" x14ac:dyDescent="0.4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</row>
    <row r="851" spans="1:35" ht="15.75" customHeight="1" x14ac:dyDescent="0.4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</row>
    <row r="852" spans="1:35" ht="15.75" customHeight="1" x14ac:dyDescent="0.4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</row>
    <row r="853" spans="1:35" ht="15.75" customHeight="1" x14ac:dyDescent="0.4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</row>
    <row r="854" spans="1:35" ht="15.75" customHeight="1" x14ac:dyDescent="0.4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</row>
    <row r="855" spans="1:35" ht="15.75" customHeight="1" x14ac:dyDescent="0.4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</row>
    <row r="856" spans="1:35" ht="15.75" customHeight="1" x14ac:dyDescent="0.4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</row>
    <row r="857" spans="1:35" ht="15.75" customHeight="1" x14ac:dyDescent="0.4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</row>
    <row r="858" spans="1:35" ht="15.75" customHeight="1" x14ac:dyDescent="0.4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</row>
    <row r="859" spans="1:35" ht="15.75" customHeight="1" x14ac:dyDescent="0.4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</row>
    <row r="860" spans="1:35" ht="15.75" customHeight="1" x14ac:dyDescent="0.4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</row>
    <row r="861" spans="1:35" ht="15.75" customHeight="1" x14ac:dyDescent="0.4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</row>
    <row r="862" spans="1:35" ht="15.75" customHeight="1" x14ac:dyDescent="0.4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</row>
    <row r="863" spans="1:35" ht="15.75" customHeight="1" x14ac:dyDescent="0.4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</row>
    <row r="864" spans="1:35" ht="15.75" customHeight="1" x14ac:dyDescent="0.4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</row>
    <row r="865" spans="1:35" ht="15.75" customHeight="1" x14ac:dyDescent="0.4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</row>
    <row r="866" spans="1:35" ht="15.75" customHeight="1" x14ac:dyDescent="0.4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</row>
    <row r="867" spans="1:35" ht="15.75" customHeight="1" x14ac:dyDescent="0.4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</row>
    <row r="868" spans="1:35" ht="15.75" customHeight="1" x14ac:dyDescent="0.4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</row>
    <row r="869" spans="1:35" ht="15.75" customHeight="1" x14ac:dyDescent="0.4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</row>
    <row r="870" spans="1:35" ht="15.75" customHeight="1" x14ac:dyDescent="0.4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</row>
    <row r="871" spans="1:35" ht="15.75" customHeight="1" x14ac:dyDescent="0.4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</row>
    <row r="872" spans="1:35" ht="15.75" customHeight="1" x14ac:dyDescent="0.4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</row>
    <row r="873" spans="1:35" ht="15.75" customHeight="1" x14ac:dyDescent="0.4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</row>
    <row r="874" spans="1:35" ht="15.75" customHeight="1" x14ac:dyDescent="0.4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</row>
    <row r="875" spans="1:35" ht="15.75" customHeight="1" x14ac:dyDescent="0.4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</row>
    <row r="876" spans="1:35" ht="15.75" customHeight="1" x14ac:dyDescent="0.4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</row>
    <row r="877" spans="1:35" ht="15.75" customHeight="1" x14ac:dyDescent="0.4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</row>
    <row r="878" spans="1:35" ht="15.75" customHeight="1" x14ac:dyDescent="0.4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</row>
    <row r="879" spans="1:35" ht="15.75" customHeight="1" x14ac:dyDescent="0.4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</row>
    <row r="880" spans="1:35" ht="15.75" customHeight="1" x14ac:dyDescent="0.4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</row>
    <row r="881" spans="1:35" ht="15.75" customHeight="1" x14ac:dyDescent="0.4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</row>
    <row r="882" spans="1:35" ht="15.75" customHeight="1" x14ac:dyDescent="0.4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</row>
    <row r="883" spans="1:35" ht="15.75" customHeight="1" x14ac:dyDescent="0.4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</row>
    <row r="884" spans="1:35" ht="15.75" customHeight="1" x14ac:dyDescent="0.4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</row>
    <row r="885" spans="1:35" ht="15.75" customHeight="1" x14ac:dyDescent="0.4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</row>
    <row r="886" spans="1:35" ht="15.75" customHeight="1" x14ac:dyDescent="0.4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</row>
    <row r="887" spans="1:35" ht="15.75" customHeight="1" x14ac:dyDescent="0.4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</row>
    <row r="888" spans="1:35" ht="15.75" customHeight="1" x14ac:dyDescent="0.4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</row>
    <row r="889" spans="1:35" ht="15.75" customHeight="1" x14ac:dyDescent="0.4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</row>
    <row r="890" spans="1:35" ht="15.75" customHeight="1" x14ac:dyDescent="0.4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</row>
    <row r="891" spans="1:35" ht="15.75" customHeight="1" x14ac:dyDescent="0.4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</row>
    <row r="892" spans="1:35" ht="15.75" customHeight="1" x14ac:dyDescent="0.4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</row>
    <row r="893" spans="1:35" ht="15.75" customHeight="1" x14ac:dyDescent="0.4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</row>
    <row r="894" spans="1:35" ht="15.75" customHeight="1" x14ac:dyDescent="0.4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</row>
    <row r="895" spans="1:35" ht="15.75" customHeight="1" x14ac:dyDescent="0.4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</row>
    <row r="896" spans="1:35" ht="15.75" customHeight="1" x14ac:dyDescent="0.4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</row>
    <row r="897" spans="1:35" ht="15.75" customHeight="1" x14ac:dyDescent="0.4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</row>
    <row r="898" spans="1:35" ht="15.75" customHeight="1" x14ac:dyDescent="0.4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</row>
    <row r="899" spans="1:35" ht="15.75" customHeight="1" x14ac:dyDescent="0.4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</row>
    <row r="900" spans="1:35" ht="15.75" customHeight="1" x14ac:dyDescent="0.4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</row>
    <row r="901" spans="1:35" ht="15.75" customHeight="1" x14ac:dyDescent="0.4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</row>
    <row r="902" spans="1:35" ht="15.75" customHeight="1" x14ac:dyDescent="0.4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</row>
    <row r="903" spans="1:35" ht="15.75" customHeight="1" x14ac:dyDescent="0.4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</row>
    <row r="904" spans="1:35" ht="15.75" customHeight="1" x14ac:dyDescent="0.4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</row>
    <row r="905" spans="1:35" ht="15.75" customHeight="1" x14ac:dyDescent="0.4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</row>
    <row r="906" spans="1:35" ht="15.75" customHeight="1" x14ac:dyDescent="0.4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</row>
    <row r="907" spans="1:35" ht="15.75" customHeight="1" x14ac:dyDescent="0.4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</row>
    <row r="908" spans="1:35" ht="15.75" customHeight="1" x14ac:dyDescent="0.4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</row>
    <row r="909" spans="1:35" ht="15.75" customHeight="1" x14ac:dyDescent="0.4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</row>
    <row r="910" spans="1:35" ht="15.75" customHeight="1" x14ac:dyDescent="0.4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</row>
    <row r="911" spans="1:35" ht="15.75" customHeight="1" x14ac:dyDescent="0.4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</row>
    <row r="912" spans="1:35" ht="15.75" customHeight="1" x14ac:dyDescent="0.4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</row>
    <row r="913" spans="1:35" ht="15.75" customHeight="1" x14ac:dyDescent="0.4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</row>
    <row r="914" spans="1:35" ht="15.75" customHeight="1" x14ac:dyDescent="0.4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</row>
    <row r="915" spans="1:35" ht="15.75" customHeight="1" x14ac:dyDescent="0.4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</row>
    <row r="916" spans="1:35" ht="15.75" customHeight="1" x14ac:dyDescent="0.4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</row>
    <row r="917" spans="1:35" ht="15.75" customHeight="1" x14ac:dyDescent="0.4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</row>
    <row r="918" spans="1:35" ht="15.75" customHeight="1" x14ac:dyDescent="0.4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</row>
    <row r="919" spans="1:35" ht="15.75" customHeight="1" x14ac:dyDescent="0.4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</row>
    <row r="920" spans="1:35" ht="15.75" customHeight="1" x14ac:dyDescent="0.4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</row>
    <row r="921" spans="1:35" ht="15.75" customHeight="1" x14ac:dyDescent="0.4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</row>
    <row r="922" spans="1:35" ht="15.75" customHeight="1" x14ac:dyDescent="0.4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</row>
    <row r="923" spans="1:35" ht="15.75" customHeight="1" x14ac:dyDescent="0.4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</row>
    <row r="924" spans="1:35" ht="15.75" customHeight="1" x14ac:dyDescent="0.4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</row>
    <row r="925" spans="1:35" ht="15.75" customHeight="1" x14ac:dyDescent="0.4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</row>
    <row r="926" spans="1:35" ht="15.75" customHeight="1" x14ac:dyDescent="0.4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</row>
    <row r="927" spans="1:35" ht="15.75" customHeight="1" x14ac:dyDescent="0.4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</row>
    <row r="928" spans="1:35" ht="15.75" customHeight="1" x14ac:dyDescent="0.4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</row>
    <row r="929" spans="1:35" ht="15.75" customHeight="1" x14ac:dyDescent="0.4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</row>
    <row r="930" spans="1:35" ht="15.75" customHeight="1" x14ac:dyDescent="0.4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</row>
    <row r="931" spans="1:35" ht="15.75" customHeight="1" x14ac:dyDescent="0.4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</row>
    <row r="932" spans="1:35" ht="15.75" customHeight="1" x14ac:dyDescent="0.4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</row>
    <row r="933" spans="1:35" ht="15.75" customHeight="1" x14ac:dyDescent="0.4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</row>
    <row r="934" spans="1:35" ht="15.75" customHeight="1" x14ac:dyDescent="0.4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</row>
    <row r="935" spans="1:35" ht="15.75" customHeight="1" x14ac:dyDescent="0.4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</row>
    <row r="936" spans="1:35" ht="15.75" customHeight="1" x14ac:dyDescent="0.4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</row>
    <row r="937" spans="1:35" ht="15.75" customHeight="1" x14ac:dyDescent="0.4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</row>
    <row r="938" spans="1:35" ht="15.75" customHeight="1" x14ac:dyDescent="0.4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</row>
    <row r="939" spans="1:35" ht="15.75" customHeight="1" x14ac:dyDescent="0.4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</row>
    <row r="940" spans="1:35" ht="15.75" customHeight="1" x14ac:dyDescent="0.4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</row>
    <row r="941" spans="1:35" ht="15.75" customHeight="1" x14ac:dyDescent="0.4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</row>
    <row r="942" spans="1:35" ht="15.75" customHeight="1" x14ac:dyDescent="0.4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</row>
    <row r="943" spans="1:35" ht="15.75" customHeight="1" x14ac:dyDescent="0.4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</row>
    <row r="944" spans="1:35" ht="15.75" customHeight="1" x14ac:dyDescent="0.4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</row>
    <row r="945" spans="1:35" ht="15.75" customHeight="1" x14ac:dyDescent="0.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</row>
    <row r="946" spans="1:35" ht="15.75" customHeight="1" x14ac:dyDescent="0.4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</row>
    <row r="947" spans="1:35" ht="15.75" customHeight="1" x14ac:dyDescent="0.4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</row>
    <row r="948" spans="1:35" ht="15.75" customHeight="1" x14ac:dyDescent="0.4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</row>
    <row r="949" spans="1:35" ht="15.75" customHeight="1" x14ac:dyDescent="0.4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</row>
    <row r="950" spans="1:35" ht="15.75" customHeight="1" x14ac:dyDescent="0.4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</row>
    <row r="951" spans="1:35" ht="15.75" customHeight="1" x14ac:dyDescent="0.4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</row>
    <row r="952" spans="1:35" ht="15.75" customHeight="1" x14ac:dyDescent="0.4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</row>
    <row r="953" spans="1:35" ht="15.75" customHeight="1" x14ac:dyDescent="0.4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</row>
    <row r="954" spans="1:35" ht="15.75" customHeight="1" x14ac:dyDescent="0.4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</row>
    <row r="955" spans="1:35" ht="15.75" customHeight="1" x14ac:dyDescent="0.4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</row>
    <row r="956" spans="1:35" ht="15.75" customHeight="1" x14ac:dyDescent="0.4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</row>
    <row r="957" spans="1:35" ht="15.75" customHeight="1" x14ac:dyDescent="0.4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</row>
    <row r="958" spans="1:35" ht="15.75" customHeight="1" x14ac:dyDescent="0.4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</row>
    <row r="959" spans="1:35" ht="15.75" customHeight="1" x14ac:dyDescent="0.4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</row>
    <row r="960" spans="1:35" ht="15.75" customHeight="1" x14ac:dyDescent="0.4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</row>
    <row r="961" spans="1:35" ht="15.75" customHeight="1" x14ac:dyDescent="0.4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</row>
    <row r="962" spans="1:35" ht="15.75" customHeight="1" x14ac:dyDescent="0.4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</row>
    <row r="963" spans="1:35" ht="15.75" customHeight="1" x14ac:dyDescent="0.4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</row>
    <row r="964" spans="1:35" ht="15.75" customHeight="1" x14ac:dyDescent="0.4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</row>
    <row r="965" spans="1:35" ht="15.75" customHeight="1" x14ac:dyDescent="0.4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</row>
    <row r="966" spans="1:35" ht="15.75" customHeight="1" x14ac:dyDescent="0.4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</row>
    <row r="967" spans="1:35" ht="15.75" customHeight="1" x14ac:dyDescent="0.4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</row>
    <row r="968" spans="1:35" ht="15.75" customHeight="1" x14ac:dyDescent="0.4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</row>
    <row r="969" spans="1:35" ht="15.75" customHeight="1" x14ac:dyDescent="0.4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</row>
    <row r="970" spans="1:35" ht="15.75" customHeight="1" x14ac:dyDescent="0.4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</row>
    <row r="971" spans="1:35" ht="15.75" customHeight="1" x14ac:dyDescent="0.4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</row>
    <row r="972" spans="1:35" ht="15.75" customHeight="1" x14ac:dyDescent="0.4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</row>
    <row r="973" spans="1:35" ht="15.75" customHeight="1" x14ac:dyDescent="0.4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</row>
    <row r="974" spans="1:35" ht="15.75" customHeight="1" x14ac:dyDescent="0.4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</row>
    <row r="975" spans="1:35" ht="15.75" customHeight="1" x14ac:dyDescent="0.4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</row>
    <row r="976" spans="1:35" ht="15.75" customHeight="1" x14ac:dyDescent="0.4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</row>
    <row r="977" spans="1:35" ht="15.75" customHeight="1" x14ac:dyDescent="0.4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</row>
    <row r="978" spans="1:35" ht="15.75" customHeight="1" x14ac:dyDescent="0.4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</row>
    <row r="979" spans="1:35" ht="15.75" customHeight="1" x14ac:dyDescent="0.4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</row>
    <row r="980" spans="1:35" ht="15.75" customHeight="1" x14ac:dyDescent="0.4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</row>
    <row r="981" spans="1:35" ht="15.75" customHeight="1" x14ac:dyDescent="0.4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</row>
    <row r="982" spans="1:35" ht="15.75" customHeight="1" x14ac:dyDescent="0.4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</row>
    <row r="983" spans="1:35" ht="15.75" customHeight="1" x14ac:dyDescent="0.4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</row>
    <row r="984" spans="1:35" ht="15.75" customHeight="1" x14ac:dyDescent="0.4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</row>
    <row r="985" spans="1:35" ht="15.75" customHeight="1" x14ac:dyDescent="0.4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</row>
    <row r="986" spans="1:35" ht="15.75" customHeight="1" x14ac:dyDescent="0.4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</row>
    <row r="987" spans="1:35" ht="15.75" customHeight="1" x14ac:dyDescent="0.4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</row>
    <row r="988" spans="1:35" ht="15.75" customHeight="1" x14ac:dyDescent="0.4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</row>
    <row r="989" spans="1:35" ht="15.75" customHeight="1" x14ac:dyDescent="0.4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</row>
    <row r="990" spans="1:35" ht="15.75" customHeight="1" x14ac:dyDescent="0.4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</row>
    <row r="991" spans="1:35" ht="15.75" customHeight="1" x14ac:dyDescent="0.4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</row>
    <row r="992" spans="1:35" ht="15.75" customHeight="1" x14ac:dyDescent="0.4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</row>
    <row r="993" spans="1:35" ht="15.75" customHeight="1" x14ac:dyDescent="0.4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</row>
    <row r="994" spans="1:35" ht="15.75" customHeight="1" x14ac:dyDescent="0.4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</row>
    <row r="995" spans="1:35" ht="15.75" customHeight="1" x14ac:dyDescent="0.4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</row>
    <row r="996" spans="1:35" ht="15.75" customHeight="1" x14ac:dyDescent="0.4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</row>
    <row r="997" spans="1:35" ht="15.75" customHeight="1" x14ac:dyDescent="0.4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</row>
    <row r="998" spans="1:35" ht="15.75" customHeight="1" x14ac:dyDescent="0.4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</row>
    <row r="999" spans="1:35" ht="15.75" customHeight="1" x14ac:dyDescent="0.4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</row>
    <row r="1000" spans="1:35" ht="15.75" customHeight="1" x14ac:dyDescent="0.4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</row>
  </sheetData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1F497D"/>
  </sheetPr>
  <dimension ref="A1:AI1000"/>
  <sheetViews>
    <sheetView tabSelected="1" workbookViewId="0"/>
  </sheetViews>
  <sheetFormatPr defaultColWidth="12.625" defaultRowHeight="15" customHeight="1" x14ac:dyDescent="0.35"/>
  <cols>
    <col min="1" max="1" width="21.375" customWidth="1"/>
    <col min="2" max="35" width="8" customWidth="1"/>
  </cols>
  <sheetData>
    <row r="1" spans="1:35" ht="42.75" x14ac:dyDescent="0.45">
      <c r="A1" s="93" t="s">
        <v>648</v>
      </c>
      <c r="B1" s="2">
        <f>Data!I7</f>
        <v>2017</v>
      </c>
      <c r="C1" s="2">
        <f>Data!J7</f>
        <v>2018</v>
      </c>
      <c r="D1" s="2">
        <f>Data!K7</f>
        <v>2019</v>
      </c>
      <c r="E1" s="2">
        <f>Data!L7</f>
        <v>2020</v>
      </c>
      <c r="F1" s="2">
        <f>Data!M7</f>
        <v>2021</v>
      </c>
      <c r="G1" s="2">
        <f>Data!N7</f>
        <v>2022</v>
      </c>
      <c r="H1" s="2">
        <f>Data!O7</f>
        <v>2023</v>
      </c>
      <c r="I1" s="2">
        <f>Data!P7</f>
        <v>2024</v>
      </c>
      <c r="J1" s="2">
        <f>Data!Q7</f>
        <v>2025</v>
      </c>
      <c r="K1" s="2">
        <f>Data!R7</f>
        <v>2026</v>
      </c>
      <c r="L1" s="2">
        <f>Data!S7</f>
        <v>2027</v>
      </c>
      <c r="M1" s="2">
        <f>Data!T7</f>
        <v>2028</v>
      </c>
      <c r="N1" s="2">
        <f>Data!U7</f>
        <v>2029</v>
      </c>
      <c r="O1" s="2">
        <f>Data!V7</f>
        <v>2030</v>
      </c>
      <c r="P1" s="2">
        <f>Data!W7</f>
        <v>2031</v>
      </c>
      <c r="Q1" s="2">
        <f>Data!X7</f>
        <v>2032</v>
      </c>
      <c r="R1" s="2">
        <f>Data!Y7</f>
        <v>2033</v>
      </c>
      <c r="S1" s="2">
        <f>Data!Z7</f>
        <v>2034</v>
      </c>
      <c r="T1" s="2">
        <f>Data!AA7</f>
        <v>2035</v>
      </c>
      <c r="U1" s="2">
        <f>Data!AB7</f>
        <v>2036</v>
      </c>
      <c r="V1" s="2">
        <f>Data!AC7</f>
        <v>2037</v>
      </c>
      <c r="W1" s="2">
        <f>Data!AD7</f>
        <v>2038</v>
      </c>
      <c r="X1" s="2">
        <f>Data!AE7</f>
        <v>2039</v>
      </c>
      <c r="Y1" s="2">
        <f>Data!AF7</f>
        <v>2040</v>
      </c>
      <c r="Z1" s="2">
        <f>Data!AG7</f>
        <v>2041</v>
      </c>
      <c r="AA1" s="2">
        <f>Data!AH7</f>
        <v>2042</v>
      </c>
      <c r="AB1" s="2">
        <f>Data!AI7</f>
        <v>2043</v>
      </c>
      <c r="AC1" s="2">
        <f>Data!AJ7</f>
        <v>2044</v>
      </c>
      <c r="AD1" s="2">
        <f>Data!AK7</f>
        <v>2045</v>
      </c>
      <c r="AE1" s="2">
        <f>Data!AL7</f>
        <v>2046</v>
      </c>
      <c r="AF1" s="2">
        <f>Data!AM7</f>
        <v>2047</v>
      </c>
      <c r="AG1" s="2">
        <f>Data!AN7</f>
        <v>2048</v>
      </c>
      <c r="AH1" s="2">
        <f>Data!AO7</f>
        <v>2049</v>
      </c>
      <c r="AI1" s="2">
        <f>Data!AP7</f>
        <v>2050</v>
      </c>
    </row>
    <row r="2" spans="1:35" ht="14.25" x14ac:dyDescent="0.45">
      <c r="A2" s="2" t="s">
        <v>584</v>
      </c>
      <c r="B2" s="87">
        <f>Data!I85</f>
        <v>0</v>
      </c>
      <c r="C2" s="2">
        <f>Data!J85</f>
        <v>0</v>
      </c>
      <c r="D2" s="2">
        <f>Data!K85</f>
        <v>0</v>
      </c>
      <c r="E2" s="2">
        <f>Data!L85</f>
        <v>0</v>
      </c>
      <c r="F2" s="2">
        <f>Data!M85</f>
        <v>0</v>
      </c>
      <c r="G2" s="2">
        <f>Data!N85</f>
        <v>0</v>
      </c>
      <c r="H2" s="2">
        <f>Data!O85</f>
        <v>0</v>
      </c>
      <c r="I2" s="2">
        <f>Data!P85</f>
        <v>0</v>
      </c>
      <c r="J2" s="2">
        <f>Data!Q85</f>
        <v>0</v>
      </c>
      <c r="K2" s="2">
        <f>Data!R85</f>
        <v>0</v>
      </c>
      <c r="L2" s="2">
        <f>Data!S85</f>
        <v>0</v>
      </c>
      <c r="M2" s="2">
        <f>Data!T85</f>
        <v>0</v>
      </c>
      <c r="N2" s="2">
        <f>Data!U85</f>
        <v>0</v>
      </c>
      <c r="O2" s="2">
        <f>Data!V85</f>
        <v>0</v>
      </c>
      <c r="P2" s="2">
        <f>Data!W85</f>
        <v>0</v>
      </c>
      <c r="Q2" s="2">
        <f>Data!X85</f>
        <v>0</v>
      </c>
      <c r="R2" s="2">
        <f>Data!Y85</f>
        <v>0</v>
      </c>
      <c r="S2" s="2">
        <f>Data!Z85</f>
        <v>0</v>
      </c>
      <c r="T2" s="2">
        <f>Data!AA85</f>
        <v>0</v>
      </c>
      <c r="U2" s="2">
        <f>Data!AB85</f>
        <v>0</v>
      </c>
      <c r="V2" s="2">
        <f>Data!AC85</f>
        <v>0</v>
      </c>
      <c r="W2" s="2">
        <f>Data!AD85</f>
        <v>0</v>
      </c>
      <c r="X2" s="2">
        <f>Data!AE85</f>
        <v>0</v>
      </c>
      <c r="Y2" s="2">
        <f>Data!AF85</f>
        <v>0</v>
      </c>
      <c r="Z2" s="2">
        <f>Data!AG85</f>
        <v>0</v>
      </c>
      <c r="AA2" s="2">
        <f>Data!AH85</f>
        <v>0</v>
      </c>
      <c r="AB2" s="2">
        <f>Data!AI85</f>
        <v>0</v>
      </c>
      <c r="AC2" s="2">
        <f>Data!AJ85</f>
        <v>0</v>
      </c>
      <c r="AD2" s="2">
        <f>Data!AK85</f>
        <v>0</v>
      </c>
      <c r="AE2" s="2">
        <f>Data!AL85</f>
        <v>0</v>
      </c>
      <c r="AF2" s="2">
        <f>Data!AM85</f>
        <v>0</v>
      </c>
      <c r="AG2" s="2">
        <f>Data!AN85</f>
        <v>0</v>
      </c>
      <c r="AH2" s="2">
        <f>Data!AO85</f>
        <v>0</v>
      </c>
      <c r="AI2" s="2">
        <f>Data!AP85</f>
        <v>0</v>
      </c>
    </row>
    <row r="3" spans="1:35" ht="14.25" x14ac:dyDescent="0.45">
      <c r="A3" s="2" t="s">
        <v>585</v>
      </c>
      <c r="B3" s="87">
        <f>Data!I86</f>
        <v>0</v>
      </c>
      <c r="C3" s="2">
        <f>Data!J86</f>
        <v>0</v>
      </c>
      <c r="D3" s="2">
        <f>Data!K86</f>
        <v>0</v>
      </c>
      <c r="E3" s="2">
        <f>Data!L86</f>
        <v>0</v>
      </c>
      <c r="F3" s="2">
        <f>Data!M86</f>
        <v>0</v>
      </c>
      <c r="G3" s="2">
        <f>Data!N86</f>
        <v>0</v>
      </c>
      <c r="H3" s="2">
        <f>Data!O86</f>
        <v>0</v>
      </c>
      <c r="I3" s="2">
        <f>Data!P86</f>
        <v>0</v>
      </c>
      <c r="J3" s="2">
        <f>Data!Q86</f>
        <v>0</v>
      </c>
      <c r="K3" s="2">
        <f>Data!R86</f>
        <v>0</v>
      </c>
      <c r="L3" s="2">
        <f>Data!S86</f>
        <v>0</v>
      </c>
      <c r="M3" s="2">
        <f>Data!T86</f>
        <v>0</v>
      </c>
      <c r="N3" s="2">
        <f>Data!U86</f>
        <v>0</v>
      </c>
      <c r="O3" s="2">
        <f>Data!V86</f>
        <v>0</v>
      </c>
      <c r="P3" s="2">
        <f>Data!W86</f>
        <v>0</v>
      </c>
      <c r="Q3" s="2">
        <f>Data!X86</f>
        <v>0</v>
      </c>
      <c r="R3" s="2">
        <f>Data!Y86</f>
        <v>0</v>
      </c>
      <c r="S3" s="2">
        <f>Data!Z86</f>
        <v>0</v>
      </c>
      <c r="T3" s="2">
        <f>Data!AA86</f>
        <v>0</v>
      </c>
      <c r="U3" s="2">
        <f>Data!AB86</f>
        <v>0</v>
      </c>
      <c r="V3" s="2">
        <f>Data!AC86</f>
        <v>0</v>
      </c>
      <c r="W3" s="2">
        <f>Data!AD86</f>
        <v>0</v>
      </c>
      <c r="X3" s="2">
        <f>Data!AE86</f>
        <v>0</v>
      </c>
      <c r="Y3" s="2">
        <f>Data!AF86</f>
        <v>0</v>
      </c>
      <c r="Z3" s="2">
        <f>Data!AG86</f>
        <v>0</v>
      </c>
      <c r="AA3" s="2">
        <f>Data!AH86</f>
        <v>0</v>
      </c>
      <c r="AB3" s="2">
        <f>Data!AI86</f>
        <v>0</v>
      </c>
      <c r="AC3" s="2">
        <f>Data!AJ86</f>
        <v>0</v>
      </c>
      <c r="AD3" s="2">
        <f>Data!AK86</f>
        <v>0</v>
      </c>
      <c r="AE3" s="2">
        <f>Data!AL86</f>
        <v>0</v>
      </c>
      <c r="AF3" s="2">
        <f>Data!AM86</f>
        <v>0</v>
      </c>
      <c r="AG3" s="2">
        <f>Data!AN86</f>
        <v>0</v>
      </c>
      <c r="AH3" s="2">
        <f>Data!AO86</f>
        <v>0</v>
      </c>
      <c r="AI3" s="2">
        <f>Data!AP86</f>
        <v>0</v>
      </c>
    </row>
    <row r="4" spans="1:35" ht="14.25" x14ac:dyDescent="0.45">
      <c r="A4" s="2" t="s">
        <v>586</v>
      </c>
      <c r="B4" s="87">
        <f>Data!I87</f>
        <v>0</v>
      </c>
      <c r="C4" s="2">
        <f>Data!J87</f>
        <v>0</v>
      </c>
      <c r="D4" s="2">
        <f>Data!K87</f>
        <v>0</v>
      </c>
      <c r="E4" s="2">
        <f>Data!L87</f>
        <v>0</v>
      </c>
      <c r="F4" s="2">
        <f>Data!M87</f>
        <v>0</v>
      </c>
      <c r="G4" s="2">
        <f>Data!N87</f>
        <v>0</v>
      </c>
      <c r="H4" s="2">
        <f>Data!O87</f>
        <v>0</v>
      </c>
      <c r="I4" s="2">
        <f>Data!P87</f>
        <v>0</v>
      </c>
      <c r="J4" s="2">
        <f>Data!Q87</f>
        <v>0</v>
      </c>
      <c r="K4" s="2">
        <f>Data!R87</f>
        <v>0</v>
      </c>
      <c r="L4" s="2">
        <f>Data!S87</f>
        <v>0</v>
      </c>
      <c r="M4" s="2">
        <f>Data!T87</f>
        <v>0</v>
      </c>
      <c r="N4" s="2">
        <f>Data!U87</f>
        <v>0</v>
      </c>
      <c r="O4" s="2">
        <f>Data!V87</f>
        <v>0</v>
      </c>
      <c r="P4" s="2">
        <f>Data!W87</f>
        <v>0</v>
      </c>
      <c r="Q4" s="2">
        <f>Data!X87</f>
        <v>0</v>
      </c>
      <c r="R4" s="2">
        <f>Data!Y87</f>
        <v>0</v>
      </c>
      <c r="S4" s="2">
        <f>Data!Z87</f>
        <v>0</v>
      </c>
      <c r="T4" s="2">
        <f>Data!AA87</f>
        <v>0</v>
      </c>
      <c r="U4" s="2">
        <f>Data!AB87</f>
        <v>0</v>
      </c>
      <c r="V4" s="2">
        <f>Data!AC87</f>
        <v>0</v>
      </c>
      <c r="W4" s="2">
        <f>Data!AD87</f>
        <v>0</v>
      </c>
      <c r="X4" s="2">
        <f>Data!AE87</f>
        <v>0</v>
      </c>
      <c r="Y4" s="2">
        <f>Data!AF87</f>
        <v>0</v>
      </c>
      <c r="Z4" s="2">
        <f>Data!AG87</f>
        <v>0</v>
      </c>
      <c r="AA4" s="2">
        <f>Data!AH87</f>
        <v>0</v>
      </c>
      <c r="AB4" s="2">
        <f>Data!AI87</f>
        <v>0</v>
      </c>
      <c r="AC4" s="2">
        <f>Data!AJ87</f>
        <v>0</v>
      </c>
      <c r="AD4" s="2">
        <f>Data!AK87</f>
        <v>0</v>
      </c>
      <c r="AE4" s="2">
        <f>Data!AL87</f>
        <v>0</v>
      </c>
      <c r="AF4" s="2">
        <f>Data!AM87</f>
        <v>0</v>
      </c>
      <c r="AG4" s="2">
        <f>Data!AN87</f>
        <v>0</v>
      </c>
      <c r="AH4" s="2">
        <f>Data!AO87</f>
        <v>0</v>
      </c>
      <c r="AI4" s="2">
        <f>Data!AP87</f>
        <v>0</v>
      </c>
    </row>
    <row r="5" spans="1:35" ht="14.25" x14ac:dyDescent="0.45">
      <c r="A5" s="2" t="s">
        <v>587</v>
      </c>
      <c r="B5" s="87">
        <f>Data!I88</f>
        <v>0</v>
      </c>
      <c r="C5" s="2">
        <f>Data!J88</f>
        <v>0</v>
      </c>
      <c r="D5" s="2">
        <f>Data!K88</f>
        <v>0</v>
      </c>
      <c r="E5" s="2">
        <f>Data!L88</f>
        <v>0</v>
      </c>
      <c r="F5" s="2">
        <f>Data!M88</f>
        <v>0</v>
      </c>
      <c r="G5" s="2">
        <f>Data!N88</f>
        <v>0</v>
      </c>
      <c r="H5" s="2">
        <f>Data!O88</f>
        <v>0</v>
      </c>
      <c r="I5" s="2">
        <f>Data!P88</f>
        <v>0</v>
      </c>
      <c r="J5" s="2">
        <f>Data!Q88</f>
        <v>0</v>
      </c>
      <c r="K5" s="2">
        <f>Data!R88</f>
        <v>0</v>
      </c>
      <c r="L5" s="2">
        <f>Data!S88</f>
        <v>0</v>
      </c>
      <c r="M5" s="2">
        <f>Data!T88</f>
        <v>0</v>
      </c>
      <c r="N5" s="2">
        <f>Data!U88</f>
        <v>0</v>
      </c>
      <c r="O5" s="2">
        <f>Data!V88</f>
        <v>0</v>
      </c>
      <c r="P5" s="2">
        <f>Data!W88</f>
        <v>0</v>
      </c>
      <c r="Q5" s="2">
        <f>Data!X88</f>
        <v>0</v>
      </c>
      <c r="R5" s="2">
        <f>Data!Y88</f>
        <v>0</v>
      </c>
      <c r="S5" s="2">
        <f>Data!Z88</f>
        <v>0</v>
      </c>
      <c r="T5" s="2">
        <f>Data!AA88</f>
        <v>0</v>
      </c>
      <c r="U5" s="2">
        <f>Data!AB88</f>
        <v>0</v>
      </c>
      <c r="V5" s="2">
        <f>Data!AC88</f>
        <v>0</v>
      </c>
      <c r="W5" s="2">
        <f>Data!AD88</f>
        <v>0</v>
      </c>
      <c r="X5" s="2">
        <f>Data!AE88</f>
        <v>0</v>
      </c>
      <c r="Y5" s="2">
        <f>Data!AF88</f>
        <v>0</v>
      </c>
      <c r="Z5" s="2">
        <f>Data!AG88</f>
        <v>0</v>
      </c>
      <c r="AA5" s="2">
        <f>Data!AH88</f>
        <v>0</v>
      </c>
      <c r="AB5" s="2">
        <f>Data!AI88</f>
        <v>0</v>
      </c>
      <c r="AC5" s="2">
        <f>Data!AJ88</f>
        <v>0</v>
      </c>
      <c r="AD5" s="2">
        <f>Data!AK88</f>
        <v>0</v>
      </c>
      <c r="AE5" s="2">
        <f>Data!AL88</f>
        <v>0</v>
      </c>
      <c r="AF5" s="2">
        <f>Data!AM88</f>
        <v>0</v>
      </c>
      <c r="AG5" s="2">
        <f>Data!AN88</f>
        <v>0</v>
      </c>
      <c r="AH5" s="2">
        <f>Data!AO88</f>
        <v>0</v>
      </c>
      <c r="AI5" s="2">
        <f>Data!AP88</f>
        <v>0</v>
      </c>
    </row>
    <row r="6" spans="1:35" ht="14.25" x14ac:dyDescent="0.45">
      <c r="A6" s="2" t="s">
        <v>588</v>
      </c>
      <c r="B6" s="87">
        <f>Data!I89</f>
        <v>0</v>
      </c>
      <c r="C6" s="2">
        <f>Data!J89</f>
        <v>0</v>
      </c>
      <c r="D6" s="2">
        <f>Data!K89</f>
        <v>0</v>
      </c>
      <c r="E6" s="2">
        <f>Data!L89</f>
        <v>0</v>
      </c>
      <c r="F6" s="2">
        <f>Data!M89</f>
        <v>0</v>
      </c>
      <c r="G6" s="2">
        <f>Data!N89</f>
        <v>0</v>
      </c>
      <c r="H6" s="2">
        <f>Data!O89</f>
        <v>0</v>
      </c>
      <c r="I6" s="2">
        <f>Data!P89</f>
        <v>0</v>
      </c>
      <c r="J6" s="2">
        <f>Data!Q89</f>
        <v>0</v>
      </c>
      <c r="K6" s="2">
        <f>Data!R89</f>
        <v>0</v>
      </c>
      <c r="L6" s="2">
        <f>Data!S89</f>
        <v>0</v>
      </c>
      <c r="M6" s="2">
        <f>Data!T89</f>
        <v>0</v>
      </c>
      <c r="N6" s="2">
        <f>Data!U89</f>
        <v>0</v>
      </c>
      <c r="O6" s="2">
        <f>Data!V89</f>
        <v>0</v>
      </c>
      <c r="P6" s="2">
        <f>Data!W89</f>
        <v>0</v>
      </c>
      <c r="Q6" s="2">
        <f>Data!X89</f>
        <v>0</v>
      </c>
      <c r="R6" s="2">
        <f>Data!Y89</f>
        <v>0</v>
      </c>
      <c r="S6" s="2">
        <f>Data!Z89</f>
        <v>0</v>
      </c>
      <c r="T6" s="2">
        <f>Data!AA89</f>
        <v>0</v>
      </c>
      <c r="U6" s="2">
        <f>Data!AB89</f>
        <v>0</v>
      </c>
      <c r="V6" s="2">
        <f>Data!AC89</f>
        <v>0</v>
      </c>
      <c r="W6" s="2">
        <f>Data!AD89</f>
        <v>0</v>
      </c>
      <c r="X6" s="2">
        <f>Data!AE89</f>
        <v>0</v>
      </c>
      <c r="Y6" s="2">
        <f>Data!AF89</f>
        <v>0</v>
      </c>
      <c r="Z6" s="2">
        <f>Data!AG89</f>
        <v>0</v>
      </c>
      <c r="AA6" s="2">
        <f>Data!AH89</f>
        <v>0</v>
      </c>
      <c r="AB6" s="2">
        <f>Data!AI89</f>
        <v>0</v>
      </c>
      <c r="AC6" s="2">
        <f>Data!AJ89</f>
        <v>0</v>
      </c>
      <c r="AD6" s="2">
        <f>Data!AK89</f>
        <v>0</v>
      </c>
      <c r="AE6" s="2">
        <f>Data!AL89</f>
        <v>0</v>
      </c>
      <c r="AF6" s="2">
        <f>Data!AM89</f>
        <v>0</v>
      </c>
      <c r="AG6" s="2">
        <f>Data!AN89</f>
        <v>0</v>
      </c>
      <c r="AH6" s="2">
        <f>Data!AO89</f>
        <v>0</v>
      </c>
      <c r="AI6" s="2">
        <f>Data!AP89</f>
        <v>0</v>
      </c>
    </row>
    <row r="7" spans="1:35" ht="14.25" x14ac:dyDescent="0.45">
      <c r="A7" s="2" t="s">
        <v>589</v>
      </c>
      <c r="B7" s="87">
        <f>Data!I90</f>
        <v>0</v>
      </c>
      <c r="C7" s="2">
        <f>Data!J90</f>
        <v>0</v>
      </c>
      <c r="D7" s="2">
        <f>Data!K90</f>
        <v>0</v>
      </c>
      <c r="E7" s="2">
        <f>Data!L90</f>
        <v>0</v>
      </c>
      <c r="F7" s="2">
        <f>Data!M90</f>
        <v>0</v>
      </c>
      <c r="G7" s="2">
        <f>Data!N90</f>
        <v>0</v>
      </c>
      <c r="H7" s="2">
        <f>Data!O90</f>
        <v>0</v>
      </c>
      <c r="I7" s="2">
        <f>Data!P90</f>
        <v>0</v>
      </c>
      <c r="J7" s="2">
        <f>Data!Q90</f>
        <v>0</v>
      </c>
      <c r="K7" s="2">
        <f>Data!R90</f>
        <v>0</v>
      </c>
      <c r="L7" s="2">
        <f>Data!S90</f>
        <v>0</v>
      </c>
      <c r="M7" s="2">
        <f>Data!T90</f>
        <v>0</v>
      </c>
      <c r="N7" s="2">
        <f>Data!U90</f>
        <v>0</v>
      </c>
      <c r="O7" s="2">
        <f>Data!V90</f>
        <v>0</v>
      </c>
      <c r="P7" s="2">
        <f>Data!W90</f>
        <v>0</v>
      </c>
      <c r="Q7" s="2">
        <f>Data!X90</f>
        <v>0</v>
      </c>
      <c r="R7" s="2">
        <f>Data!Y90</f>
        <v>0</v>
      </c>
      <c r="S7" s="2">
        <f>Data!Z90</f>
        <v>0</v>
      </c>
      <c r="T7" s="2">
        <f>Data!AA90</f>
        <v>0</v>
      </c>
      <c r="U7" s="2">
        <f>Data!AB90</f>
        <v>0</v>
      </c>
      <c r="V7" s="2">
        <f>Data!AC90</f>
        <v>0</v>
      </c>
      <c r="W7" s="2">
        <f>Data!AD90</f>
        <v>0</v>
      </c>
      <c r="X7" s="2">
        <f>Data!AE90</f>
        <v>0</v>
      </c>
      <c r="Y7" s="2">
        <f>Data!AF90</f>
        <v>0</v>
      </c>
      <c r="Z7" s="2">
        <f>Data!AG90</f>
        <v>0</v>
      </c>
      <c r="AA7" s="2">
        <f>Data!AH90</f>
        <v>0</v>
      </c>
      <c r="AB7" s="2">
        <f>Data!AI90</f>
        <v>0</v>
      </c>
      <c r="AC7" s="2">
        <f>Data!AJ90</f>
        <v>0</v>
      </c>
      <c r="AD7" s="2">
        <f>Data!AK90</f>
        <v>0</v>
      </c>
      <c r="AE7" s="2">
        <f>Data!AL90</f>
        <v>0</v>
      </c>
      <c r="AF7" s="2">
        <f>Data!AM90</f>
        <v>0</v>
      </c>
      <c r="AG7" s="2">
        <f>Data!AN90</f>
        <v>0</v>
      </c>
      <c r="AH7" s="2">
        <f>Data!AO90</f>
        <v>0</v>
      </c>
      <c r="AI7" s="2">
        <f>Data!AP90</f>
        <v>0</v>
      </c>
    </row>
    <row r="8" spans="1:35" ht="14.25" x14ac:dyDescent="0.45">
      <c r="A8" s="2" t="s">
        <v>590</v>
      </c>
      <c r="B8" s="87">
        <f>Data!I91</f>
        <v>0</v>
      </c>
      <c r="C8" s="2">
        <f>Data!J91</f>
        <v>0</v>
      </c>
      <c r="D8" s="2">
        <f>Data!K91</f>
        <v>0</v>
      </c>
      <c r="E8" s="2">
        <f>Data!L91</f>
        <v>0</v>
      </c>
      <c r="F8" s="2">
        <f>Data!M91</f>
        <v>0</v>
      </c>
      <c r="G8" s="2">
        <f>Data!N91</f>
        <v>0</v>
      </c>
      <c r="H8" s="2">
        <f>Data!O91</f>
        <v>0</v>
      </c>
      <c r="I8" s="2">
        <f>Data!P91</f>
        <v>0</v>
      </c>
      <c r="J8" s="2">
        <f>Data!Q91</f>
        <v>0</v>
      </c>
      <c r="K8" s="2">
        <f>Data!R91</f>
        <v>0</v>
      </c>
      <c r="L8" s="2">
        <f>Data!S91</f>
        <v>0</v>
      </c>
      <c r="M8" s="2">
        <f>Data!T91</f>
        <v>0</v>
      </c>
      <c r="N8" s="2">
        <f>Data!U91</f>
        <v>0</v>
      </c>
      <c r="O8" s="2">
        <f>Data!V91</f>
        <v>0</v>
      </c>
      <c r="P8" s="2">
        <f>Data!W91</f>
        <v>0</v>
      </c>
      <c r="Q8" s="2">
        <f>Data!X91</f>
        <v>0</v>
      </c>
      <c r="R8" s="2">
        <f>Data!Y91</f>
        <v>0</v>
      </c>
      <c r="S8" s="2">
        <f>Data!Z91</f>
        <v>0</v>
      </c>
      <c r="T8" s="2">
        <f>Data!AA91</f>
        <v>0</v>
      </c>
      <c r="U8" s="2">
        <f>Data!AB91</f>
        <v>0</v>
      </c>
      <c r="V8" s="2">
        <f>Data!AC91</f>
        <v>0</v>
      </c>
      <c r="W8" s="2">
        <f>Data!AD91</f>
        <v>0</v>
      </c>
      <c r="X8" s="2">
        <f>Data!AE91</f>
        <v>0</v>
      </c>
      <c r="Y8" s="2">
        <f>Data!AF91</f>
        <v>0</v>
      </c>
      <c r="Z8" s="2">
        <f>Data!AG91</f>
        <v>0</v>
      </c>
      <c r="AA8" s="2">
        <f>Data!AH91</f>
        <v>0</v>
      </c>
      <c r="AB8" s="2">
        <f>Data!AI91</f>
        <v>0</v>
      </c>
      <c r="AC8" s="2">
        <f>Data!AJ91</f>
        <v>0</v>
      </c>
      <c r="AD8" s="2">
        <f>Data!AK91</f>
        <v>0</v>
      </c>
      <c r="AE8" s="2">
        <f>Data!AL91</f>
        <v>0</v>
      </c>
      <c r="AF8" s="2">
        <f>Data!AM91</f>
        <v>0</v>
      </c>
      <c r="AG8" s="2">
        <f>Data!AN91</f>
        <v>0</v>
      </c>
      <c r="AH8" s="2">
        <f>Data!AO91</f>
        <v>0</v>
      </c>
      <c r="AI8" s="2">
        <f>Data!AP91</f>
        <v>0</v>
      </c>
    </row>
    <row r="9" spans="1:35" ht="14.25" x14ac:dyDescent="0.4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</row>
    <row r="10" spans="1:35" ht="14.25" x14ac:dyDescent="0.4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</row>
    <row r="11" spans="1:35" ht="14.25" x14ac:dyDescent="0.4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</row>
    <row r="12" spans="1:35" ht="14.25" x14ac:dyDescent="0.4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</row>
    <row r="13" spans="1:35" ht="14.25" x14ac:dyDescent="0.4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</row>
    <row r="14" spans="1:35" ht="14.25" x14ac:dyDescent="0.4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</row>
    <row r="15" spans="1:35" ht="14.25" x14ac:dyDescent="0.4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</row>
    <row r="16" spans="1:35" ht="14.25" x14ac:dyDescent="0.4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</row>
    <row r="17" spans="1:35" ht="14.25" x14ac:dyDescent="0.4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</row>
    <row r="18" spans="1:35" ht="14.25" x14ac:dyDescent="0.4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</row>
    <row r="19" spans="1:35" ht="14.25" x14ac:dyDescent="0.4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</row>
    <row r="20" spans="1:35" ht="14.25" x14ac:dyDescent="0.4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</row>
    <row r="21" spans="1:35" ht="15.75" customHeight="1" x14ac:dyDescent="0.4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</row>
    <row r="22" spans="1:35" ht="15.75" customHeight="1" x14ac:dyDescent="0.4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</row>
    <row r="23" spans="1:35" ht="15.75" customHeight="1" x14ac:dyDescent="0.4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</row>
    <row r="24" spans="1:35" ht="15.75" customHeight="1" x14ac:dyDescent="0.4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</row>
    <row r="25" spans="1:35" ht="15.75" customHeight="1" x14ac:dyDescent="0.4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</row>
    <row r="26" spans="1:35" ht="15.75" customHeight="1" x14ac:dyDescent="0.4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</row>
    <row r="27" spans="1:35" ht="15.75" customHeight="1" x14ac:dyDescent="0.4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</row>
    <row r="28" spans="1:35" ht="15.75" customHeight="1" x14ac:dyDescent="0.4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</row>
    <row r="29" spans="1:35" ht="15.75" customHeight="1" x14ac:dyDescent="0.4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</row>
    <row r="30" spans="1:35" ht="15.75" customHeight="1" x14ac:dyDescent="0.4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</row>
    <row r="31" spans="1:35" ht="15.75" customHeight="1" x14ac:dyDescent="0.4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</row>
    <row r="32" spans="1:35" ht="15.75" customHeight="1" x14ac:dyDescent="0.4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</row>
    <row r="33" spans="1:35" ht="15.75" customHeight="1" x14ac:dyDescent="0.4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</row>
    <row r="34" spans="1:35" ht="15.75" customHeight="1" x14ac:dyDescent="0.4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</row>
    <row r="35" spans="1:35" ht="15.75" customHeight="1" x14ac:dyDescent="0.4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</row>
    <row r="36" spans="1:35" ht="15.75" customHeight="1" x14ac:dyDescent="0.4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</row>
    <row r="37" spans="1:35" ht="15.75" customHeight="1" x14ac:dyDescent="0.4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</row>
    <row r="38" spans="1:35" ht="15.75" customHeight="1" x14ac:dyDescent="0.4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</row>
    <row r="39" spans="1:35" ht="15.75" customHeight="1" x14ac:dyDescent="0.4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</row>
    <row r="40" spans="1:35" ht="15.75" customHeight="1" x14ac:dyDescent="0.4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</row>
    <row r="41" spans="1:35" ht="15.75" customHeight="1" x14ac:dyDescent="0.4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</row>
    <row r="42" spans="1:35" ht="15.75" customHeight="1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</row>
    <row r="43" spans="1:35" ht="15.75" customHeight="1" x14ac:dyDescent="0.4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</row>
    <row r="44" spans="1:35" ht="15.75" customHeight="1" x14ac:dyDescent="0.4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</row>
    <row r="45" spans="1:35" ht="15.75" customHeight="1" x14ac:dyDescent="0.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</row>
    <row r="46" spans="1:35" ht="15.75" customHeight="1" x14ac:dyDescent="0.4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</row>
    <row r="47" spans="1:35" ht="15.75" customHeight="1" x14ac:dyDescent="0.4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spans="1:35" ht="15.75" customHeight="1" x14ac:dyDescent="0.4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</row>
    <row r="49" spans="1:35" ht="15.75" customHeight="1" x14ac:dyDescent="0.4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spans="1:35" ht="15.75" customHeight="1" x14ac:dyDescent="0.4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</row>
    <row r="51" spans="1:35" ht="15.75" customHeight="1" x14ac:dyDescent="0.4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spans="1:35" ht="15.75" customHeight="1" x14ac:dyDescent="0.4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</row>
    <row r="53" spans="1:35" ht="15.75" customHeight="1" x14ac:dyDescent="0.4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spans="1:35" ht="15.75" customHeight="1" x14ac:dyDescent="0.4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</row>
    <row r="55" spans="1:35" ht="15.75" customHeight="1" x14ac:dyDescent="0.4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spans="1:35" ht="15.75" customHeight="1" x14ac:dyDescent="0.4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</row>
    <row r="57" spans="1:35" ht="15.75" customHeight="1" x14ac:dyDescent="0.4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spans="1:35" ht="15.75" customHeight="1" x14ac:dyDescent="0.4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  <row r="59" spans="1:35" ht="15.75" customHeight="1" x14ac:dyDescent="0.4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spans="1:35" ht="15.75" customHeight="1" x14ac:dyDescent="0.4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</row>
    <row r="61" spans="1:35" ht="15.75" customHeight="1" x14ac:dyDescent="0.4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spans="1:35" ht="15.75" customHeight="1" x14ac:dyDescent="0.4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</row>
    <row r="63" spans="1:35" ht="15.75" customHeight="1" x14ac:dyDescent="0.4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spans="1:35" ht="15.75" customHeight="1" x14ac:dyDescent="0.4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</row>
    <row r="65" spans="1:35" ht="15.75" customHeight="1" x14ac:dyDescent="0.4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spans="1:35" ht="15.75" customHeight="1" x14ac:dyDescent="0.4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</row>
    <row r="67" spans="1:35" ht="15.75" customHeight="1" x14ac:dyDescent="0.4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spans="1:35" ht="15.75" customHeight="1" x14ac:dyDescent="0.4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</row>
    <row r="69" spans="1:35" ht="15.75" customHeight="1" x14ac:dyDescent="0.4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spans="1:35" ht="15.75" customHeight="1" x14ac:dyDescent="0.4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</row>
    <row r="71" spans="1:35" ht="15.75" customHeight="1" x14ac:dyDescent="0.4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spans="1:35" ht="15.75" customHeight="1" x14ac:dyDescent="0.4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</row>
    <row r="73" spans="1:35" ht="15.75" customHeight="1" x14ac:dyDescent="0.4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spans="1:35" ht="15.75" customHeight="1" x14ac:dyDescent="0.4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</row>
    <row r="75" spans="1:35" ht="15.75" customHeight="1" x14ac:dyDescent="0.4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spans="1:35" ht="15.75" customHeight="1" x14ac:dyDescent="0.4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spans="1:35" ht="15.75" customHeight="1" x14ac:dyDescent="0.4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spans="1:35" ht="15.75" customHeight="1" x14ac:dyDescent="0.4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</row>
    <row r="79" spans="1:35" ht="15.75" customHeight="1" x14ac:dyDescent="0.4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spans="1:35" ht="15.75" customHeight="1" x14ac:dyDescent="0.4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</row>
    <row r="81" spans="1:35" ht="15.75" customHeight="1" x14ac:dyDescent="0.4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spans="1:35" ht="15.75" customHeight="1" x14ac:dyDescent="0.4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</row>
    <row r="83" spans="1:35" ht="15.75" customHeight="1" x14ac:dyDescent="0.4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spans="1:35" ht="15.75" customHeight="1" x14ac:dyDescent="0.4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</row>
    <row r="85" spans="1:35" ht="15.75" customHeight="1" x14ac:dyDescent="0.4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spans="1:35" ht="15.75" customHeight="1" x14ac:dyDescent="0.4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</row>
    <row r="87" spans="1:35" ht="15.75" customHeight="1" x14ac:dyDescent="0.4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spans="1:35" ht="15.75" customHeight="1" x14ac:dyDescent="0.4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</row>
    <row r="89" spans="1:35" ht="15.75" customHeight="1" x14ac:dyDescent="0.4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spans="1:35" ht="15.75" customHeight="1" x14ac:dyDescent="0.4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</row>
    <row r="91" spans="1:35" ht="15.75" customHeight="1" x14ac:dyDescent="0.4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spans="1:35" ht="15.75" customHeight="1" x14ac:dyDescent="0.4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</row>
    <row r="93" spans="1:35" ht="15.75" customHeight="1" x14ac:dyDescent="0.4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 spans="1:35" ht="15.75" customHeight="1" x14ac:dyDescent="0.4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</row>
    <row r="95" spans="1:35" ht="15.75" customHeight="1" x14ac:dyDescent="0.4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spans="1:35" ht="15.75" customHeight="1" x14ac:dyDescent="0.4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</row>
    <row r="97" spans="1:35" ht="15.75" customHeight="1" x14ac:dyDescent="0.4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spans="1:35" ht="15.75" customHeight="1" x14ac:dyDescent="0.4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</row>
    <row r="99" spans="1:35" ht="15.75" customHeight="1" x14ac:dyDescent="0.4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spans="1:35" ht="15.75" customHeight="1" x14ac:dyDescent="0.4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</row>
    <row r="101" spans="1:35" ht="15.75" customHeight="1" x14ac:dyDescent="0.4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spans="1:35" ht="15.75" customHeight="1" x14ac:dyDescent="0.4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</row>
    <row r="103" spans="1:35" ht="15.75" customHeight="1" x14ac:dyDescent="0.4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spans="1:35" ht="15.75" customHeight="1" x14ac:dyDescent="0.4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</row>
    <row r="105" spans="1:35" ht="15.75" customHeight="1" x14ac:dyDescent="0.4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spans="1:35" ht="15.75" customHeight="1" x14ac:dyDescent="0.4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</row>
    <row r="107" spans="1:35" ht="15.75" customHeight="1" x14ac:dyDescent="0.4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spans="1:35" ht="15.75" customHeight="1" x14ac:dyDescent="0.4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</row>
    <row r="109" spans="1:35" ht="15.75" customHeight="1" x14ac:dyDescent="0.4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spans="1:35" ht="15.75" customHeight="1" x14ac:dyDescent="0.4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</row>
    <row r="111" spans="1:35" ht="15.75" customHeight="1" x14ac:dyDescent="0.4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spans="1:35" ht="15.75" customHeight="1" x14ac:dyDescent="0.4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 spans="1:35" ht="15.75" customHeight="1" x14ac:dyDescent="0.4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spans="1:35" ht="15.75" customHeight="1" x14ac:dyDescent="0.4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spans="1:35" ht="15.75" customHeight="1" x14ac:dyDescent="0.4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spans="1:35" ht="15.75" customHeight="1" x14ac:dyDescent="0.4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 spans="1:35" ht="15.75" customHeight="1" x14ac:dyDescent="0.4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spans="1:35" ht="15.75" customHeight="1" x14ac:dyDescent="0.4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</row>
    <row r="119" spans="1:35" ht="15.75" customHeight="1" x14ac:dyDescent="0.4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spans="1:35" ht="15.75" customHeight="1" x14ac:dyDescent="0.4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</row>
    <row r="121" spans="1:35" ht="15.75" customHeight="1" x14ac:dyDescent="0.4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spans="1:35" ht="15.75" customHeight="1" x14ac:dyDescent="0.4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</row>
    <row r="123" spans="1:35" ht="15.75" customHeight="1" x14ac:dyDescent="0.4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spans="1:35" ht="15.75" customHeight="1" x14ac:dyDescent="0.4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</row>
    <row r="125" spans="1:35" ht="15.75" customHeight="1" x14ac:dyDescent="0.4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spans="1:35" ht="15.75" customHeight="1" x14ac:dyDescent="0.4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</row>
    <row r="127" spans="1:35" ht="15.75" customHeight="1" x14ac:dyDescent="0.4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 spans="1:35" ht="15.75" customHeight="1" x14ac:dyDescent="0.4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</row>
    <row r="129" spans="1:35" ht="15.75" customHeight="1" x14ac:dyDescent="0.4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 spans="1:35" ht="15.75" customHeight="1" x14ac:dyDescent="0.4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</row>
    <row r="131" spans="1:35" ht="15.75" customHeight="1" x14ac:dyDescent="0.4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 spans="1:35" ht="15.75" customHeight="1" x14ac:dyDescent="0.4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</row>
    <row r="133" spans="1:35" ht="15.75" customHeight="1" x14ac:dyDescent="0.4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 spans="1:35" ht="15.75" customHeight="1" x14ac:dyDescent="0.4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</row>
    <row r="135" spans="1:35" ht="15.75" customHeight="1" x14ac:dyDescent="0.4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 spans="1:35" ht="15.75" customHeight="1" x14ac:dyDescent="0.4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</row>
    <row r="137" spans="1:35" ht="15.75" customHeight="1" x14ac:dyDescent="0.4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 spans="1:35" ht="15.75" customHeight="1" x14ac:dyDescent="0.4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</row>
    <row r="139" spans="1:35" ht="15.75" customHeight="1" x14ac:dyDescent="0.4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 spans="1:35" ht="15.75" customHeight="1" x14ac:dyDescent="0.4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</row>
    <row r="141" spans="1:35" ht="15.75" customHeight="1" x14ac:dyDescent="0.4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 spans="1:35" ht="15.75" customHeight="1" x14ac:dyDescent="0.4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</row>
    <row r="143" spans="1:35" ht="15.75" customHeight="1" x14ac:dyDescent="0.4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 spans="1:35" ht="15.75" customHeight="1" x14ac:dyDescent="0.4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</row>
    <row r="145" spans="1:35" ht="15.75" customHeight="1" x14ac:dyDescent="0.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 spans="1:35" ht="15.75" customHeight="1" x14ac:dyDescent="0.4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</row>
    <row r="147" spans="1:35" ht="15.75" customHeight="1" x14ac:dyDescent="0.4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 spans="1:35" ht="15.75" customHeight="1" x14ac:dyDescent="0.4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</row>
    <row r="149" spans="1:35" ht="15.75" customHeight="1" x14ac:dyDescent="0.4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 spans="1:35" ht="15.75" customHeight="1" x14ac:dyDescent="0.4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</row>
    <row r="151" spans="1:35" ht="15.75" customHeight="1" x14ac:dyDescent="0.4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spans="1:35" ht="15.75" customHeight="1" x14ac:dyDescent="0.4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</row>
    <row r="153" spans="1:35" ht="15.75" customHeight="1" x14ac:dyDescent="0.4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 spans="1:35" ht="15.75" customHeight="1" x14ac:dyDescent="0.4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</row>
    <row r="155" spans="1:35" ht="15.75" customHeight="1" x14ac:dyDescent="0.4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</row>
    <row r="156" spans="1:35" ht="15.75" customHeight="1" x14ac:dyDescent="0.4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</row>
    <row r="157" spans="1:35" ht="15.75" customHeight="1" x14ac:dyDescent="0.4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</row>
    <row r="158" spans="1:35" ht="15.75" customHeight="1" x14ac:dyDescent="0.4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</row>
    <row r="159" spans="1:35" ht="15.75" customHeight="1" x14ac:dyDescent="0.4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</row>
    <row r="160" spans="1:35" ht="15.75" customHeight="1" x14ac:dyDescent="0.4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</row>
    <row r="161" spans="1:35" ht="15.75" customHeight="1" x14ac:dyDescent="0.4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</row>
    <row r="162" spans="1:35" ht="15.75" customHeight="1" x14ac:dyDescent="0.4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</row>
    <row r="163" spans="1:35" ht="15.75" customHeight="1" x14ac:dyDescent="0.4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</row>
    <row r="164" spans="1:35" ht="15.75" customHeight="1" x14ac:dyDescent="0.4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</row>
    <row r="165" spans="1:35" ht="15.75" customHeight="1" x14ac:dyDescent="0.4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</row>
    <row r="166" spans="1:35" ht="15.75" customHeight="1" x14ac:dyDescent="0.4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</row>
    <row r="167" spans="1:35" ht="15.75" customHeight="1" x14ac:dyDescent="0.4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</row>
    <row r="168" spans="1:35" ht="15.75" customHeight="1" x14ac:dyDescent="0.4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</row>
    <row r="169" spans="1:35" ht="15.75" customHeight="1" x14ac:dyDescent="0.4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</row>
    <row r="170" spans="1:35" ht="15.75" customHeight="1" x14ac:dyDescent="0.4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</row>
    <row r="171" spans="1:35" ht="15.75" customHeight="1" x14ac:dyDescent="0.4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</row>
    <row r="172" spans="1:35" ht="15.75" customHeight="1" x14ac:dyDescent="0.4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</row>
    <row r="173" spans="1:35" ht="15.75" customHeight="1" x14ac:dyDescent="0.4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</row>
    <row r="174" spans="1:35" ht="15.75" customHeight="1" x14ac:dyDescent="0.4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</row>
    <row r="175" spans="1:35" ht="15.75" customHeight="1" x14ac:dyDescent="0.4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</row>
    <row r="176" spans="1:35" ht="15.75" customHeight="1" x14ac:dyDescent="0.4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</row>
    <row r="177" spans="1:35" ht="15.75" customHeight="1" x14ac:dyDescent="0.4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</row>
    <row r="178" spans="1:35" ht="15.75" customHeight="1" x14ac:dyDescent="0.4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</row>
    <row r="179" spans="1:35" ht="15.75" customHeight="1" x14ac:dyDescent="0.4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</row>
    <row r="180" spans="1:35" ht="15.75" customHeight="1" x14ac:dyDescent="0.4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</row>
    <row r="181" spans="1:35" ht="15.75" customHeight="1" x14ac:dyDescent="0.4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</row>
    <row r="182" spans="1:35" ht="15.75" customHeight="1" x14ac:dyDescent="0.4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</row>
    <row r="183" spans="1:35" ht="15.75" customHeight="1" x14ac:dyDescent="0.4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</row>
    <row r="184" spans="1:35" ht="15.75" customHeight="1" x14ac:dyDescent="0.4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</row>
    <row r="185" spans="1:35" ht="15.75" customHeight="1" x14ac:dyDescent="0.4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</row>
    <row r="186" spans="1:35" ht="15.75" customHeight="1" x14ac:dyDescent="0.4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</row>
    <row r="187" spans="1:35" ht="15.75" customHeight="1" x14ac:dyDescent="0.4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</row>
    <row r="188" spans="1:35" ht="15.75" customHeight="1" x14ac:dyDescent="0.4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</row>
    <row r="189" spans="1:35" ht="15.75" customHeight="1" x14ac:dyDescent="0.4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</row>
    <row r="190" spans="1:35" ht="15.75" customHeight="1" x14ac:dyDescent="0.4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</row>
    <row r="191" spans="1:35" ht="15.75" customHeight="1" x14ac:dyDescent="0.4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</row>
    <row r="192" spans="1:35" ht="15.75" customHeight="1" x14ac:dyDescent="0.4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</row>
    <row r="193" spans="1:35" ht="15.75" customHeight="1" x14ac:dyDescent="0.4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</row>
    <row r="194" spans="1:35" ht="15.75" customHeight="1" x14ac:dyDescent="0.4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</row>
    <row r="195" spans="1:35" ht="15.75" customHeight="1" x14ac:dyDescent="0.4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</row>
    <row r="196" spans="1:35" ht="15.75" customHeight="1" x14ac:dyDescent="0.4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</row>
    <row r="197" spans="1:35" ht="15.75" customHeight="1" x14ac:dyDescent="0.4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</row>
    <row r="198" spans="1:35" ht="15.75" customHeight="1" x14ac:dyDescent="0.4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</row>
    <row r="199" spans="1:35" ht="15.75" customHeight="1" x14ac:dyDescent="0.4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</row>
    <row r="200" spans="1:35" ht="15.75" customHeight="1" x14ac:dyDescent="0.4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</row>
    <row r="201" spans="1:35" ht="15.75" customHeight="1" x14ac:dyDescent="0.4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</row>
    <row r="202" spans="1:35" ht="15.75" customHeight="1" x14ac:dyDescent="0.4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</row>
    <row r="203" spans="1:35" ht="15.75" customHeight="1" x14ac:dyDescent="0.4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</row>
    <row r="204" spans="1:35" ht="15.75" customHeight="1" x14ac:dyDescent="0.4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</row>
    <row r="205" spans="1:35" ht="15.75" customHeight="1" x14ac:dyDescent="0.4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</row>
    <row r="206" spans="1:35" ht="15.75" customHeight="1" x14ac:dyDescent="0.4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</row>
    <row r="207" spans="1:35" ht="15.75" customHeight="1" x14ac:dyDescent="0.4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</row>
    <row r="208" spans="1:35" ht="15.75" customHeight="1" x14ac:dyDescent="0.4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</row>
    <row r="209" spans="1:35" ht="15.75" customHeight="1" x14ac:dyDescent="0.4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</row>
    <row r="210" spans="1:35" ht="15.75" customHeight="1" x14ac:dyDescent="0.4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</row>
    <row r="211" spans="1:35" ht="15.75" customHeight="1" x14ac:dyDescent="0.4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</row>
    <row r="212" spans="1:35" ht="15.75" customHeight="1" x14ac:dyDescent="0.4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</row>
    <row r="213" spans="1:35" ht="15.75" customHeight="1" x14ac:dyDescent="0.4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</row>
    <row r="214" spans="1:35" ht="15.75" customHeight="1" x14ac:dyDescent="0.4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</row>
    <row r="215" spans="1:35" ht="15.75" customHeight="1" x14ac:dyDescent="0.4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</row>
    <row r="216" spans="1:35" ht="15.75" customHeight="1" x14ac:dyDescent="0.4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</row>
    <row r="217" spans="1:35" ht="15.75" customHeight="1" x14ac:dyDescent="0.4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</row>
    <row r="218" spans="1:35" ht="15.75" customHeight="1" x14ac:dyDescent="0.4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</row>
    <row r="219" spans="1:35" ht="15.75" customHeight="1" x14ac:dyDescent="0.4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</row>
    <row r="220" spans="1:35" ht="15.75" customHeight="1" x14ac:dyDescent="0.4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</row>
    <row r="221" spans="1:35" ht="15.75" customHeight="1" x14ac:dyDescent="0.4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</row>
    <row r="222" spans="1:35" ht="15.75" customHeight="1" x14ac:dyDescent="0.4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</row>
    <row r="223" spans="1:35" ht="15.75" customHeight="1" x14ac:dyDescent="0.4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</row>
    <row r="224" spans="1:35" ht="15.75" customHeight="1" x14ac:dyDescent="0.4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</row>
    <row r="225" spans="1:35" ht="15.75" customHeight="1" x14ac:dyDescent="0.4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</row>
    <row r="226" spans="1:35" ht="15.75" customHeight="1" x14ac:dyDescent="0.4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</row>
    <row r="227" spans="1:35" ht="15.75" customHeight="1" x14ac:dyDescent="0.4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</row>
    <row r="228" spans="1:35" ht="15.75" customHeight="1" x14ac:dyDescent="0.4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</row>
    <row r="229" spans="1:35" ht="15.75" customHeight="1" x14ac:dyDescent="0.4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</row>
    <row r="230" spans="1:35" ht="15.75" customHeight="1" x14ac:dyDescent="0.4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</row>
    <row r="231" spans="1:35" ht="15.75" customHeight="1" x14ac:dyDescent="0.4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</row>
    <row r="232" spans="1:35" ht="15.75" customHeight="1" x14ac:dyDescent="0.4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</row>
    <row r="233" spans="1:35" ht="15.75" customHeight="1" x14ac:dyDescent="0.4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</row>
    <row r="234" spans="1:35" ht="15.75" customHeight="1" x14ac:dyDescent="0.4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</row>
    <row r="235" spans="1:35" ht="15.75" customHeight="1" x14ac:dyDescent="0.4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</row>
    <row r="236" spans="1:35" ht="15.75" customHeight="1" x14ac:dyDescent="0.4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</row>
    <row r="237" spans="1:35" ht="15.75" customHeight="1" x14ac:dyDescent="0.4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</row>
    <row r="238" spans="1:35" ht="15.75" customHeight="1" x14ac:dyDescent="0.4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</row>
    <row r="239" spans="1:35" ht="15.75" customHeight="1" x14ac:dyDescent="0.4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</row>
    <row r="240" spans="1:35" ht="15.75" customHeight="1" x14ac:dyDescent="0.4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</row>
    <row r="241" spans="1:35" ht="15.75" customHeight="1" x14ac:dyDescent="0.4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</row>
    <row r="242" spans="1:35" ht="15.75" customHeight="1" x14ac:dyDescent="0.4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</row>
    <row r="243" spans="1:35" ht="15.75" customHeight="1" x14ac:dyDescent="0.4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</row>
    <row r="244" spans="1:35" ht="15.75" customHeight="1" x14ac:dyDescent="0.4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</row>
    <row r="245" spans="1:35" ht="15.75" customHeight="1" x14ac:dyDescent="0.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</row>
    <row r="246" spans="1:35" ht="15.75" customHeight="1" x14ac:dyDescent="0.4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</row>
    <row r="247" spans="1:35" ht="15.75" customHeight="1" x14ac:dyDescent="0.4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</row>
    <row r="248" spans="1:35" ht="15.75" customHeight="1" x14ac:dyDescent="0.4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</row>
    <row r="249" spans="1:35" ht="15.75" customHeight="1" x14ac:dyDescent="0.4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</row>
    <row r="250" spans="1:35" ht="15.75" customHeight="1" x14ac:dyDescent="0.4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</row>
    <row r="251" spans="1:35" ht="15.75" customHeight="1" x14ac:dyDescent="0.4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</row>
    <row r="252" spans="1:35" ht="15.75" customHeight="1" x14ac:dyDescent="0.4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</row>
    <row r="253" spans="1:35" ht="15.75" customHeight="1" x14ac:dyDescent="0.4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</row>
    <row r="254" spans="1:35" ht="15.75" customHeight="1" x14ac:dyDescent="0.4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</row>
    <row r="255" spans="1:35" ht="15.75" customHeight="1" x14ac:dyDescent="0.4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</row>
    <row r="256" spans="1:35" ht="15.75" customHeight="1" x14ac:dyDescent="0.4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</row>
    <row r="257" spans="1:35" ht="15.75" customHeight="1" x14ac:dyDescent="0.4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</row>
    <row r="258" spans="1:35" ht="15.75" customHeight="1" x14ac:dyDescent="0.4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</row>
    <row r="259" spans="1:35" ht="15.75" customHeight="1" x14ac:dyDescent="0.4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</row>
    <row r="260" spans="1:35" ht="15.75" customHeight="1" x14ac:dyDescent="0.4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</row>
    <row r="261" spans="1:35" ht="15.75" customHeight="1" x14ac:dyDescent="0.4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</row>
    <row r="262" spans="1:35" ht="15.75" customHeight="1" x14ac:dyDescent="0.4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</row>
    <row r="263" spans="1:35" ht="15.75" customHeight="1" x14ac:dyDescent="0.4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</row>
    <row r="264" spans="1:35" ht="15.75" customHeight="1" x14ac:dyDescent="0.4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</row>
    <row r="265" spans="1:35" ht="15.75" customHeight="1" x14ac:dyDescent="0.4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</row>
    <row r="266" spans="1:35" ht="15.75" customHeight="1" x14ac:dyDescent="0.4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</row>
    <row r="267" spans="1:35" ht="15.75" customHeight="1" x14ac:dyDescent="0.4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</row>
    <row r="268" spans="1:35" ht="15.75" customHeight="1" x14ac:dyDescent="0.4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</row>
    <row r="269" spans="1:35" ht="15.75" customHeight="1" x14ac:dyDescent="0.4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</row>
    <row r="270" spans="1:35" ht="15.75" customHeight="1" x14ac:dyDescent="0.4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</row>
    <row r="271" spans="1:35" ht="15.75" customHeight="1" x14ac:dyDescent="0.4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</row>
    <row r="272" spans="1:35" ht="15.75" customHeight="1" x14ac:dyDescent="0.4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</row>
    <row r="273" spans="1:35" ht="15.75" customHeight="1" x14ac:dyDescent="0.4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</row>
    <row r="274" spans="1:35" ht="15.75" customHeight="1" x14ac:dyDescent="0.4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</row>
    <row r="275" spans="1:35" ht="15.75" customHeight="1" x14ac:dyDescent="0.4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</row>
    <row r="276" spans="1:35" ht="15.75" customHeight="1" x14ac:dyDescent="0.4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</row>
    <row r="277" spans="1:35" ht="15.75" customHeight="1" x14ac:dyDescent="0.4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</row>
    <row r="278" spans="1:35" ht="15.75" customHeight="1" x14ac:dyDescent="0.4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</row>
    <row r="279" spans="1:35" ht="15.75" customHeight="1" x14ac:dyDescent="0.4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</row>
    <row r="280" spans="1:35" ht="15.75" customHeight="1" x14ac:dyDescent="0.4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</row>
    <row r="281" spans="1:35" ht="15.75" customHeight="1" x14ac:dyDescent="0.4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</row>
    <row r="282" spans="1:35" ht="15.75" customHeight="1" x14ac:dyDescent="0.4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</row>
    <row r="283" spans="1:35" ht="15.75" customHeight="1" x14ac:dyDescent="0.4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</row>
    <row r="284" spans="1:35" ht="15.75" customHeight="1" x14ac:dyDescent="0.4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</row>
    <row r="285" spans="1:35" ht="15.75" customHeight="1" x14ac:dyDescent="0.4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</row>
    <row r="286" spans="1:35" ht="15.75" customHeight="1" x14ac:dyDescent="0.4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</row>
    <row r="287" spans="1:35" ht="15.75" customHeight="1" x14ac:dyDescent="0.4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</row>
    <row r="288" spans="1:35" ht="15.75" customHeight="1" x14ac:dyDescent="0.4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</row>
    <row r="289" spans="1:35" ht="15.75" customHeight="1" x14ac:dyDescent="0.4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</row>
    <row r="290" spans="1:35" ht="15.75" customHeight="1" x14ac:dyDescent="0.4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</row>
    <row r="291" spans="1:35" ht="15.75" customHeight="1" x14ac:dyDescent="0.4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</row>
    <row r="292" spans="1:35" ht="15.75" customHeight="1" x14ac:dyDescent="0.4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</row>
    <row r="293" spans="1:35" ht="15.75" customHeight="1" x14ac:dyDescent="0.4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</row>
    <row r="294" spans="1:35" ht="15.75" customHeight="1" x14ac:dyDescent="0.4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</row>
    <row r="295" spans="1:35" ht="15.75" customHeight="1" x14ac:dyDescent="0.4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</row>
    <row r="296" spans="1:35" ht="15.75" customHeight="1" x14ac:dyDescent="0.4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</row>
    <row r="297" spans="1:35" ht="15.75" customHeight="1" x14ac:dyDescent="0.4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</row>
    <row r="298" spans="1:35" ht="15.75" customHeight="1" x14ac:dyDescent="0.4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</row>
    <row r="299" spans="1:35" ht="15.75" customHeight="1" x14ac:dyDescent="0.4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</row>
    <row r="300" spans="1:35" ht="15.75" customHeight="1" x14ac:dyDescent="0.4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</row>
    <row r="301" spans="1:35" ht="15.75" customHeight="1" x14ac:dyDescent="0.4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</row>
    <row r="302" spans="1:35" ht="15.75" customHeight="1" x14ac:dyDescent="0.4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</row>
    <row r="303" spans="1:35" ht="15.75" customHeight="1" x14ac:dyDescent="0.4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</row>
    <row r="304" spans="1:35" ht="15.75" customHeight="1" x14ac:dyDescent="0.4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</row>
    <row r="305" spans="1:35" ht="15.75" customHeight="1" x14ac:dyDescent="0.4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</row>
    <row r="306" spans="1:35" ht="15.75" customHeight="1" x14ac:dyDescent="0.4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</row>
    <row r="307" spans="1:35" ht="15.75" customHeight="1" x14ac:dyDescent="0.4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</row>
    <row r="308" spans="1:35" ht="15.75" customHeight="1" x14ac:dyDescent="0.4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</row>
    <row r="309" spans="1:35" ht="15.75" customHeight="1" x14ac:dyDescent="0.4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</row>
    <row r="310" spans="1:35" ht="15.75" customHeight="1" x14ac:dyDescent="0.4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</row>
    <row r="311" spans="1:35" ht="15.75" customHeight="1" x14ac:dyDescent="0.4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</row>
    <row r="312" spans="1:35" ht="15.75" customHeight="1" x14ac:dyDescent="0.4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</row>
    <row r="313" spans="1:35" ht="15.75" customHeight="1" x14ac:dyDescent="0.4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</row>
    <row r="314" spans="1:35" ht="15.75" customHeight="1" x14ac:dyDescent="0.4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</row>
    <row r="315" spans="1:35" ht="15.75" customHeight="1" x14ac:dyDescent="0.4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</row>
    <row r="316" spans="1:35" ht="15.75" customHeight="1" x14ac:dyDescent="0.4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</row>
    <row r="317" spans="1:35" ht="15.75" customHeight="1" x14ac:dyDescent="0.4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</row>
    <row r="318" spans="1:35" ht="15.75" customHeight="1" x14ac:dyDescent="0.4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</row>
    <row r="319" spans="1:35" ht="15.75" customHeight="1" x14ac:dyDescent="0.4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</row>
    <row r="320" spans="1:35" ht="15.75" customHeight="1" x14ac:dyDescent="0.4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</row>
    <row r="321" spans="1:35" ht="15.75" customHeight="1" x14ac:dyDescent="0.4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</row>
    <row r="322" spans="1:35" ht="15.75" customHeight="1" x14ac:dyDescent="0.4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</row>
    <row r="323" spans="1:35" ht="15.75" customHeight="1" x14ac:dyDescent="0.4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</row>
    <row r="324" spans="1:35" ht="15.75" customHeight="1" x14ac:dyDescent="0.4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</row>
    <row r="325" spans="1:35" ht="15.75" customHeight="1" x14ac:dyDescent="0.4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</row>
    <row r="326" spans="1:35" ht="15.75" customHeight="1" x14ac:dyDescent="0.4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</row>
    <row r="327" spans="1:35" ht="15.75" customHeight="1" x14ac:dyDescent="0.4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</row>
    <row r="328" spans="1:35" ht="15.75" customHeight="1" x14ac:dyDescent="0.4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</row>
    <row r="329" spans="1:35" ht="15.75" customHeight="1" x14ac:dyDescent="0.4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</row>
    <row r="330" spans="1:35" ht="15.75" customHeight="1" x14ac:dyDescent="0.4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</row>
    <row r="331" spans="1:35" ht="15.75" customHeight="1" x14ac:dyDescent="0.4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</row>
    <row r="332" spans="1:35" ht="15.75" customHeight="1" x14ac:dyDescent="0.4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</row>
    <row r="333" spans="1:35" ht="15.75" customHeight="1" x14ac:dyDescent="0.4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</row>
    <row r="334" spans="1:35" ht="15.75" customHeight="1" x14ac:dyDescent="0.4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</row>
    <row r="335" spans="1:35" ht="15.75" customHeight="1" x14ac:dyDescent="0.4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</row>
    <row r="336" spans="1:35" ht="15.75" customHeight="1" x14ac:dyDescent="0.4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</row>
    <row r="337" spans="1:35" ht="15.75" customHeight="1" x14ac:dyDescent="0.4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</row>
    <row r="338" spans="1:35" ht="15.75" customHeight="1" x14ac:dyDescent="0.4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</row>
    <row r="339" spans="1:35" ht="15.75" customHeight="1" x14ac:dyDescent="0.4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</row>
    <row r="340" spans="1:35" ht="15.75" customHeight="1" x14ac:dyDescent="0.4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</row>
    <row r="341" spans="1:35" ht="15.75" customHeight="1" x14ac:dyDescent="0.4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</row>
    <row r="342" spans="1:35" ht="15.75" customHeight="1" x14ac:dyDescent="0.4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</row>
    <row r="343" spans="1:35" ht="15.75" customHeight="1" x14ac:dyDescent="0.4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</row>
    <row r="344" spans="1:35" ht="15.75" customHeight="1" x14ac:dyDescent="0.4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</row>
    <row r="345" spans="1:35" ht="15.75" customHeight="1" x14ac:dyDescent="0.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</row>
    <row r="346" spans="1:35" ht="15.75" customHeight="1" x14ac:dyDescent="0.4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</row>
    <row r="347" spans="1:35" ht="15.75" customHeight="1" x14ac:dyDescent="0.4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</row>
    <row r="348" spans="1:35" ht="15.75" customHeight="1" x14ac:dyDescent="0.4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</row>
    <row r="349" spans="1:35" ht="15.75" customHeight="1" x14ac:dyDescent="0.4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</row>
    <row r="350" spans="1:35" ht="15.75" customHeight="1" x14ac:dyDescent="0.4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</row>
    <row r="351" spans="1:35" ht="15.75" customHeight="1" x14ac:dyDescent="0.4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</row>
    <row r="352" spans="1:35" ht="15.75" customHeight="1" x14ac:dyDescent="0.4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</row>
    <row r="353" spans="1:35" ht="15.75" customHeight="1" x14ac:dyDescent="0.4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</row>
    <row r="354" spans="1:35" ht="15.75" customHeight="1" x14ac:dyDescent="0.4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</row>
    <row r="355" spans="1:35" ht="15.75" customHeight="1" x14ac:dyDescent="0.4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</row>
    <row r="356" spans="1:35" ht="15.75" customHeight="1" x14ac:dyDescent="0.4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</row>
    <row r="357" spans="1:35" ht="15.75" customHeight="1" x14ac:dyDescent="0.4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</row>
    <row r="358" spans="1:35" ht="15.75" customHeight="1" x14ac:dyDescent="0.4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</row>
    <row r="359" spans="1:35" ht="15.75" customHeight="1" x14ac:dyDescent="0.4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</row>
    <row r="360" spans="1:35" ht="15.75" customHeight="1" x14ac:dyDescent="0.4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</row>
    <row r="361" spans="1:35" ht="15.75" customHeight="1" x14ac:dyDescent="0.4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</row>
    <row r="362" spans="1:35" ht="15.75" customHeight="1" x14ac:dyDescent="0.4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</row>
    <row r="363" spans="1:35" ht="15.75" customHeight="1" x14ac:dyDescent="0.4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</row>
    <row r="364" spans="1:35" ht="15.75" customHeight="1" x14ac:dyDescent="0.4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</row>
    <row r="365" spans="1:35" ht="15.75" customHeight="1" x14ac:dyDescent="0.4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</row>
    <row r="366" spans="1:35" ht="15.75" customHeight="1" x14ac:dyDescent="0.4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</row>
    <row r="367" spans="1:35" ht="15.75" customHeight="1" x14ac:dyDescent="0.4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</row>
    <row r="368" spans="1:35" ht="15.75" customHeight="1" x14ac:dyDescent="0.4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</row>
    <row r="369" spans="1:35" ht="15.75" customHeight="1" x14ac:dyDescent="0.4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</row>
    <row r="370" spans="1:35" ht="15.75" customHeight="1" x14ac:dyDescent="0.4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</row>
    <row r="371" spans="1:35" ht="15.75" customHeight="1" x14ac:dyDescent="0.4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</row>
    <row r="372" spans="1:35" ht="15.75" customHeight="1" x14ac:dyDescent="0.4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</row>
    <row r="373" spans="1:35" ht="15.75" customHeight="1" x14ac:dyDescent="0.4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</row>
    <row r="374" spans="1:35" ht="15.75" customHeight="1" x14ac:dyDescent="0.4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</row>
    <row r="375" spans="1:35" ht="15.75" customHeight="1" x14ac:dyDescent="0.4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</row>
    <row r="376" spans="1:35" ht="15.75" customHeight="1" x14ac:dyDescent="0.4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</row>
    <row r="377" spans="1:35" ht="15.75" customHeight="1" x14ac:dyDescent="0.4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</row>
    <row r="378" spans="1:35" ht="15.75" customHeight="1" x14ac:dyDescent="0.4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</row>
    <row r="379" spans="1:35" ht="15.75" customHeight="1" x14ac:dyDescent="0.4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</row>
    <row r="380" spans="1:35" ht="15.75" customHeight="1" x14ac:dyDescent="0.4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</row>
    <row r="381" spans="1:35" ht="15.75" customHeight="1" x14ac:dyDescent="0.4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</row>
    <row r="382" spans="1:35" ht="15.75" customHeight="1" x14ac:dyDescent="0.4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</row>
    <row r="383" spans="1:35" ht="15.75" customHeight="1" x14ac:dyDescent="0.4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</row>
    <row r="384" spans="1:35" ht="15.75" customHeight="1" x14ac:dyDescent="0.4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</row>
    <row r="385" spans="1:35" ht="15.75" customHeight="1" x14ac:dyDescent="0.4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</row>
    <row r="386" spans="1:35" ht="15.75" customHeight="1" x14ac:dyDescent="0.4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</row>
    <row r="387" spans="1:35" ht="15.75" customHeight="1" x14ac:dyDescent="0.4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</row>
    <row r="388" spans="1:35" ht="15.75" customHeight="1" x14ac:dyDescent="0.4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</row>
    <row r="389" spans="1:35" ht="15.75" customHeight="1" x14ac:dyDescent="0.4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</row>
    <row r="390" spans="1:35" ht="15.75" customHeight="1" x14ac:dyDescent="0.4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</row>
    <row r="391" spans="1:35" ht="15.75" customHeight="1" x14ac:dyDescent="0.4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</row>
    <row r="392" spans="1:35" ht="15.75" customHeight="1" x14ac:dyDescent="0.4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</row>
    <row r="393" spans="1:35" ht="15.75" customHeight="1" x14ac:dyDescent="0.4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</row>
    <row r="394" spans="1:35" ht="15.75" customHeight="1" x14ac:dyDescent="0.4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</row>
    <row r="395" spans="1:35" ht="15.75" customHeight="1" x14ac:dyDescent="0.4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</row>
    <row r="396" spans="1:35" ht="15.75" customHeight="1" x14ac:dyDescent="0.4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</row>
    <row r="397" spans="1:35" ht="15.75" customHeight="1" x14ac:dyDescent="0.4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</row>
    <row r="398" spans="1:35" ht="15.75" customHeight="1" x14ac:dyDescent="0.4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</row>
    <row r="399" spans="1:35" ht="15.75" customHeight="1" x14ac:dyDescent="0.4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</row>
    <row r="400" spans="1:35" ht="15.75" customHeight="1" x14ac:dyDescent="0.4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</row>
    <row r="401" spans="1:35" ht="15.75" customHeight="1" x14ac:dyDescent="0.4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</row>
    <row r="402" spans="1:35" ht="15.75" customHeight="1" x14ac:dyDescent="0.4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</row>
    <row r="403" spans="1:35" ht="15.75" customHeight="1" x14ac:dyDescent="0.4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</row>
    <row r="404" spans="1:35" ht="15.75" customHeight="1" x14ac:dyDescent="0.4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</row>
    <row r="405" spans="1:35" ht="15.75" customHeight="1" x14ac:dyDescent="0.4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</row>
    <row r="406" spans="1:35" ht="15.75" customHeight="1" x14ac:dyDescent="0.4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</row>
    <row r="407" spans="1:35" ht="15.75" customHeight="1" x14ac:dyDescent="0.4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</row>
    <row r="408" spans="1:35" ht="15.75" customHeight="1" x14ac:dyDescent="0.4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</row>
    <row r="409" spans="1:35" ht="15.75" customHeight="1" x14ac:dyDescent="0.4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</row>
    <row r="410" spans="1:35" ht="15.75" customHeight="1" x14ac:dyDescent="0.4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</row>
    <row r="411" spans="1:35" ht="15.75" customHeight="1" x14ac:dyDescent="0.4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</row>
    <row r="412" spans="1:35" ht="15.75" customHeight="1" x14ac:dyDescent="0.4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</row>
    <row r="413" spans="1:35" ht="15.75" customHeight="1" x14ac:dyDescent="0.4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</row>
    <row r="414" spans="1:35" ht="15.75" customHeight="1" x14ac:dyDescent="0.4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</row>
    <row r="415" spans="1:35" ht="15.75" customHeight="1" x14ac:dyDescent="0.4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</row>
    <row r="416" spans="1:35" ht="15.75" customHeight="1" x14ac:dyDescent="0.4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</row>
    <row r="417" spans="1:35" ht="15.75" customHeight="1" x14ac:dyDescent="0.4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</row>
    <row r="418" spans="1:35" ht="15.75" customHeight="1" x14ac:dyDescent="0.4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</row>
    <row r="419" spans="1:35" ht="15.75" customHeight="1" x14ac:dyDescent="0.4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</row>
    <row r="420" spans="1:35" ht="15.75" customHeight="1" x14ac:dyDescent="0.4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</row>
    <row r="421" spans="1:35" ht="15.75" customHeight="1" x14ac:dyDescent="0.4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</row>
    <row r="422" spans="1:35" ht="15.75" customHeight="1" x14ac:dyDescent="0.4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</row>
    <row r="423" spans="1:35" ht="15.75" customHeight="1" x14ac:dyDescent="0.4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</row>
    <row r="424" spans="1:35" ht="15.75" customHeight="1" x14ac:dyDescent="0.4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</row>
    <row r="425" spans="1:35" ht="15.75" customHeight="1" x14ac:dyDescent="0.4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</row>
    <row r="426" spans="1:35" ht="15.75" customHeight="1" x14ac:dyDescent="0.4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</row>
    <row r="427" spans="1:35" ht="15.75" customHeight="1" x14ac:dyDescent="0.4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</row>
    <row r="428" spans="1:35" ht="15.75" customHeight="1" x14ac:dyDescent="0.4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</row>
    <row r="429" spans="1:35" ht="15.75" customHeight="1" x14ac:dyDescent="0.4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</row>
    <row r="430" spans="1:35" ht="15.75" customHeight="1" x14ac:dyDescent="0.4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</row>
    <row r="431" spans="1:35" ht="15.75" customHeight="1" x14ac:dyDescent="0.4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</row>
    <row r="432" spans="1:35" ht="15.75" customHeight="1" x14ac:dyDescent="0.4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</row>
    <row r="433" spans="1:35" ht="15.75" customHeight="1" x14ac:dyDescent="0.4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</row>
    <row r="434" spans="1:35" ht="15.75" customHeight="1" x14ac:dyDescent="0.4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</row>
    <row r="435" spans="1:35" ht="15.75" customHeight="1" x14ac:dyDescent="0.4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</row>
    <row r="436" spans="1:35" ht="15.75" customHeight="1" x14ac:dyDescent="0.4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</row>
    <row r="437" spans="1:35" ht="15.75" customHeight="1" x14ac:dyDescent="0.4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</row>
    <row r="438" spans="1:35" ht="15.75" customHeight="1" x14ac:dyDescent="0.4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</row>
    <row r="439" spans="1:35" ht="15.75" customHeight="1" x14ac:dyDescent="0.4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</row>
    <row r="440" spans="1:35" ht="15.75" customHeight="1" x14ac:dyDescent="0.4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</row>
    <row r="441" spans="1:35" ht="15.75" customHeight="1" x14ac:dyDescent="0.4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</row>
    <row r="442" spans="1:35" ht="15.75" customHeight="1" x14ac:dyDescent="0.4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</row>
    <row r="443" spans="1:35" ht="15.75" customHeight="1" x14ac:dyDescent="0.4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</row>
    <row r="444" spans="1:35" ht="15.75" customHeight="1" x14ac:dyDescent="0.4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</row>
    <row r="445" spans="1:35" ht="15.75" customHeight="1" x14ac:dyDescent="0.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</row>
    <row r="446" spans="1:35" ht="15.75" customHeight="1" x14ac:dyDescent="0.4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</row>
    <row r="447" spans="1:35" ht="15.75" customHeight="1" x14ac:dyDescent="0.4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</row>
    <row r="448" spans="1:35" ht="15.75" customHeight="1" x14ac:dyDescent="0.4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</row>
    <row r="449" spans="1:35" ht="15.75" customHeight="1" x14ac:dyDescent="0.4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</row>
    <row r="450" spans="1:35" ht="15.75" customHeight="1" x14ac:dyDescent="0.4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</row>
    <row r="451" spans="1:35" ht="15.75" customHeight="1" x14ac:dyDescent="0.4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</row>
    <row r="452" spans="1:35" ht="15.75" customHeight="1" x14ac:dyDescent="0.4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</row>
    <row r="453" spans="1:35" ht="15.75" customHeight="1" x14ac:dyDescent="0.4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</row>
    <row r="454" spans="1:35" ht="15.75" customHeight="1" x14ac:dyDescent="0.4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</row>
    <row r="455" spans="1:35" ht="15.75" customHeight="1" x14ac:dyDescent="0.4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</row>
    <row r="456" spans="1:35" ht="15.75" customHeight="1" x14ac:dyDescent="0.4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</row>
    <row r="457" spans="1:35" ht="15.75" customHeight="1" x14ac:dyDescent="0.4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</row>
    <row r="458" spans="1:35" ht="15.75" customHeight="1" x14ac:dyDescent="0.4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</row>
    <row r="459" spans="1:35" ht="15.75" customHeight="1" x14ac:dyDescent="0.4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</row>
    <row r="460" spans="1:35" ht="15.75" customHeight="1" x14ac:dyDescent="0.4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</row>
    <row r="461" spans="1:35" ht="15.75" customHeight="1" x14ac:dyDescent="0.4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</row>
    <row r="462" spans="1:35" ht="15.75" customHeight="1" x14ac:dyDescent="0.4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</row>
    <row r="463" spans="1:35" ht="15.75" customHeight="1" x14ac:dyDescent="0.4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</row>
    <row r="464" spans="1:35" ht="15.75" customHeight="1" x14ac:dyDescent="0.4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</row>
    <row r="465" spans="1:35" ht="15.75" customHeight="1" x14ac:dyDescent="0.4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</row>
    <row r="466" spans="1:35" ht="15.75" customHeight="1" x14ac:dyDescent="0.4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</row>
    <row r="467" spans="1:35" ht="15.75" customHeight="1" x14ac:dyDescent="0.4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</row>
    <row r="468" spans="1:35" ht="15.75" customHeight="1" x14ac:dyDescent="0.4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</row>
    <row r="469" spans="1:35" ht="15.75" customHeight="1" x14ac:dyDescent="0.4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</row>
    <row r="470" spans="1:35" ht="15.75" customHeight="1" x14ac:dyDescent="0.4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</row>
    <row r="471" spans="1:35" ht="15.75" customHeight="1" x14ac:dyDescent="0.4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</row>
    <row r="472" spans="1:35" ht="15.75" customHeight="1" x14ac:dyDescent="0.4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</row>
    <row r="473" spans="1:35" ht="15.75" customHeight="1" x14ac:dyDescent="0.4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</row>
    <row r="474" spans="1:35" ht="15.75" customHeight="1" x14ac:dyDescent="0.4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</row>
    <row r="475" spans="1:35" ht="15.75" customHeight="1" x14ac:dyDescent="0.4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</row>
    <row r="476" spans="1:35" ht="15.75" customHeight="1" x14ac:dyDescent="0.4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</row>
    <row r="477" spans="1:35" ht="15.75" customHeight="1" x14ac:dyDescent="0.4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</row>
    <row r="478" spans="1:35" ht="15.75" customHeight="1" x14ac:dyDescent="0.4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</row>
    <row r="479" spans="1:35" ht="15.75" customHeight="1" x14ac:dyDescent="0.4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</row>
    <row r="480" spans="1:35" ht="15.75" customHeight="1" x14ac:dyDescent="0.4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</row>
    <row r="481" spans="1:35" ht="15.75" customHeight="1" x14ac:dyDescent="0.4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</row>
    <row r="482" spans="1:35" ht="15.75" customHeight="1" x14ac:dyDescent="0.4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</row>
    <row r="483" spans="1:35" ht="15.75" customHeight="1" x14ac:dyDescent="0.4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</row>
    <row r="484" spans="1:35" ht="15.75" customHeight="1" x14ac:dyDescent="0.4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</row>
    <row r="485" spans="1:35" ht="15.75" customHeight="1" x14ac:dyDescent="0.4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</row>
    <row r="486" spans="1:35" ht="15.75" customHeight="1" x14ac:dyDescent="0.4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</row>
    <row r="487" spans="1:35" ht="15.75" customHeight="1" x14ac:dyDescent="0.4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</row>
    <row r="488" spans="1:35" ht="15.75" customHeight="1" x14ac:dyDescent="0.4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</row>
    <row r="489" spans="1:35" ht="15.75" customHeight="1" x14ac:dyDescent="0.4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</row>
    <row r="490" spans="1:35" ht="15.75" customHeight="1" x14ac:dyDescent="0.4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</row>
    <row r="491" spans="1:35" ht="15.75" customHeight="1" x14ac:dyDescent="0.4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</row>
    <row r="492" spans="1:35" ht="15.75" customHeight="1" x14ac:dyDescent="0.4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</row>
    <row r="493" spans="1:35" ht="15.75" customHeight="1" x14ac:dyDescent="0.4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</row>
    <row r="494" spans="1:35" ht="15.75" customHeight="1" x14ac:dyDescent="0.4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</row>
    <row r="495" spans="1:35" ht="15.75" customHeight="1" x14ac:dyDescent="0.4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</row>
    <row r="496" spans="1:35" ht="15.75" customHeight="1" x14ac:dyDescent="0.4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</row>
    <row r="497" spans="1:35" ht="15.75" customHeight="1" x14ac:dyDescent="0.4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</row>
    <row r="498" spans="1:35" ht="15.75" customHeight="1" x14ac:dyDescent="0.4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</row>
    <row r="499" spans="1:35" ht="15.75" customHeight="1" x14ac:dyDescent="0.4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</row>
    <row r="500" spans="1:35" ht="15.75" customHeight="1" x14ac:dyDescent="0.4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</row>
    <row r="501" spans="1:35" ht="15.75" customHeight="1" x14ac:dyDescent="0.4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</row>
    <row r="502" spans="1:35" ht="15.75" customHeight="1" x14ac:dyDescent="0.4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</row>
    <row r="503" spans="1:35" ht="15.75" customHeight="1" x14ac:dyDescent="0.4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</row>
    <row r="504" spans="1:35" ht="15.75" customHeight="1" x14ac:dyDescent="0.4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</row>
    <row r="505" spans="1:35" ht="15.75" customHeight="1" x14ac:dyDescent="0.4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</row>
    <row r="506" spans="1:35" ht="15.75" customHeight="1" x14ac:dyDescent="0.4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</row>
    <row r="507" spans="1:35" ht="15.75" customHeight="1" x14ac:dyDescent="0.4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</row>
    <row r="508" spans="1:35" ht="15.75" customHeight="1" x14ac:dyDescent="0.4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</row>
    <row r="509" spans="1:35" ht="15.75" customHeight="1" x14ac:dyDescent="0.4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</row>
    <row r="510" spans="1:35" ht="15.75" customHeight="1" x14ac:dyDescent="0.4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</row>
    <row r="511" spans="1:35" ht="15.75" customHeight="1" x14ac:dyDescent="0.4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</row>
    <row r="512" spans="1:35" ht="15.75" customHeight="1" x14ac:dyDescent="0.4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</row>
    <row r="513" spans="1:35" ht="15.75" customHeight="1" x14ac:dyDescent="0.4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</row>
    <row r="514" spans="1:35" ht="15.75" customHeight="1" x14ac:dyDescent="0.4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</row>
    <row r="515" spans="1:35" ht="15.75" customHeight="1" x14ac:dyDescent="0.4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</row>
    <row r="516" spans="1:35" ht="15.75" customHeight="1" x14ac:dyDescent="0.4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</row>
    <row r="517" spans="1:35" ht="15.75" customHeight="1" x14ac:dyDescent="0.4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</row>
    <row r="518" spans="1:35" ht="15.75" customHeight="1" x14ac:dyDescent="0.4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</row>
    <row r="519" spans="1:35" ht="15.75" customHeight="1" x14ac:dyDescent="0.4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</row>
    <row r="520" spans="1:35" ht="15.75" customHeight="1" x14ac:dyDescent="0.4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</row>
    <row r="521" spans="1:35" ht="15.75" customHeight="1" x14ac:dyDescent="0.4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</row>
    <row r="522" spans="1:35" ht="15.75" customHeight="1" x14ac:dyDescent="0.4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</row>
    <row r="523" spans="1:35" ht="15.75" customHeight="1" x14ac:dyDescent="0.4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</row>
    <row r="524" spans="1:35" ht="15.75" customHeight="1" x14ac:dyDescent="0.4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</row>
    <row r="525" spans="1:35" ht="15.75" customHeight="1" x14ac:dyDescent="0.4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</row>
    <row r="526" spans="1:35" ht="15.75" customHeight="1" x14ac:dyDescent="0.4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</row>
    <row r="527" spans="1:35" ht="15.75" customHeight="1" x14ac:dyDescent="0.4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</row>
    <row r="528" spans="1:35" ht="15.75" customHeight="1" x14ac:dyDescent="0.4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</row>
    <row r="529" spans="1:35" ht="15.75" customHeight="1" x14ac:dyDescent="0.4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</row>
    <row r="530" spans="1:35" ht="15.75" customHeight="1" x14ac:dyDescent="0.4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</row>
    <row r="531" spans="1:35" ht="15.75" customHeight="1" x14ac:dyDescent="0.4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</row>
    <row r="532" spans="1:35" ht="15.75" customHeight="1" x14ac:dyDescent="0.4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</row>
    <row r="533" spans="1:35" ht="15.75" customHeight="1" x14ac:dyDescent="0.4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</row>
    <row r="534" spans="1:35" ht="15.75" customHeight="1" x14ac:dyDescent="0.4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</row>
    <row r="535" spans="1:35" ht="15.75" customHeight="1" x14ac:dyDescent="0.4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</row>
    <row r="536" spans="1:35" ht="15.75" customHeight="1" x14ac:dyDescent="0.4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</row>
    <row r="537" spans="1:35" ht="15.75" customHeight="1" x14ac:dyDescent="0.4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</row>
    <row r="538" spans="1:35" ht="15.75" customHeight="1" x14ac:dyDescent="0.4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</row>
    <row r="539" spans="1:35" ht="15.75" customHeight="1" x14ac:dyDescent="0.4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</row>
    <row r="540" spans="1:35" ht="15.75" customHeight="1" x14ac:dyDescent="0.4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</row>
    <row r="541" spans="1:35" ht="15.75" customHeight="1" x14ac:dyDescent="0.4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</row>
    <row r="542" spans="1:35" ht="15.75" customHeight="1" x14ac:dyDescent="0.4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</row>
    <row r="543" spans="1:35" ht="15.75" customHeight="1" x14ac:dyDescent="0.4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</row>
    <row r="544" spans="1:35" ht="15.75" customHeight="1" x14ac:dyDescent="0.4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</row>
    <row r="545" spans="1:35" ht="15.75" customHeight="1" x14ac:dyDescent="0.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</row>
    <row r="546" spans="1:35" ht="15.75" customHeight="1" x14ac:dyDescent="0.4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</row>
    <row r="547" spans="1:35" ht="15.75" customHeight="1" x14ac:dyDescent="0.4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</row>
    <row r="548" spans="1:35" ht="15.75" customHeight="1" x14ac:dyDescent="0.4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</row>
    <row r="549" spans="1:35" ht="15.75" customHeight="1" x14ac:dyDescent="0.4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</row>
    <row r="550" spans="1:35" ht="15.75" customHeight="1" x14ac:dyDescent="0.4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</row>
    <row r="551" spans="1:35" ht="15.75" customHeight="1" x14ac:dyDescent="0.4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</row>
    <row r="552" spans="1:35" ht="15.75" customHeight="1" x14ac:dyDescent="0.4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</row>
    <row r="553" spans="1:35" ht="15.75" customHeight="1" x14ac:dyDescent="0.4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</row>
    <row r="554" spans="1:35" ht="15.75" customHeight="1" x14ac:dyDescent="0.4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</row>
    <row r="555" spans="1:35" ht="15.75" customHeight="1" x14ac:dyDescent="0.4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</row>
    <row r="556" spans="1:35" ht="15.75" customHeight="1" x14ac:dyDescent="0.4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</row>
    <row r="557" spans="1:35" ht="15.75" customHeight="1" x14ac:dyDescent="0.4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</row>
    <row r="558" spans="1:35" ht="15.75" customHeight="1" x14ac:dyDescent="0.4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</row>
    <row r="559" spans="1:35" ht="15.75" customHeight="1" x14ac:dyDescent="0.4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</row>
    <row r="560" spans="1:35" ht="15.75" customHeight="1" x14ac:dyDescent="0.4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</row>
    <row r="561" spans="1:35" ht="15.75" customHeight="1" x14ac:dyDescent="0.4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</row>
    <row r="562" spans="1:35" ht="15.75" customHeight="1" x14ac:dyDescent="0.4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</row>
    <row r="563" spans="1:35" ht="15.75" customHeight="1" x14ac:dyDescent="0.4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</row>
    <row r="564" spans="1:35" ht="15.75" customHeight="1" x14ac:dyDescent="0.4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</row>
    <row r="565" spans="1:35" ht="15.75" customHeight="1" x14ac:dyDescent="0.4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</row>
    <row r="566" spans="1:35" ht="15.75" customHeight="1" x14ac:dyDescent="0.4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</row>
    <row r="567" spans="1:35" ht="15.75" customHeight="1" x14ac:dyDescent="0.4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</row>
    <row r="568" spans="1:35" ht="15.75" customHeight="1" x14ac:dyDescent="0.4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</row>
    <row r="569" spans="1:35" ht="15.75" customHeight="1" x14ac:dyDescent="0.4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</row>
    <row r="570" spans="1:35" ht="15.75" customHeight="1" x14ac:dyDescent="0.4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</row>
    <row r="571" spans="1:35" ht="15.75" customHeight="1" x14ac:dyDescent="0.4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</row>
    <row r="572" spans="1:35" ht="15.75" customHeight="1" x14ac:dyDescent="0.4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</row>
    <row r="573" spans="1:35" ht="15.75" customHeight="1" x14ac:dyDescent="0.4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</row>
    <row r="574" spans="1:35" ht="15.75" customHeight="1" x14ac:dyDescent="0.4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</row>
    <row r="575" spans="1:35" ht="15.75" customHeight="1" x14ac:dyDescent="0.4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</row>
    <row r="576" spans="1:35" ht="15.75" customHeight="1" x14ac:dyDescent="0.4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</row>
    <row r="577" spans="1:35" ht="15.75" customHeight="1" x14ac:dyDescent="0.4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</row>
    <row r="578" spans="1:35" ht="15.75" customHeight="1" x14ac:dyDescent="0.4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</row>
    <row r="579" spans="1:35" ht="15.75" customHeight="1" x14ac:dyDescent="0.4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</row>
    <row r="580" spans="1:35" ht="15.75" customHeight="1" x14ac:dyDescent="0.4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</row>
    <row r="581" spans="1:35" ht="15.75" customHeight="1" x14ac:dyDescent="0.4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</row>
    <row r="582" spans="1:35" ht="15.75" customHeight="1" x14ac:dyDescent="0.4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</row>
    <row r="583" spans="1:35" ht="15.75" customHeight="1" x14ac:dyDescent="0.4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</row>
    <row r="584" spans="1:35" ht="15.75" customHeight="1" x14ac:dyDescent="0.4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</row>
    <row r="585" spans="1:35" ht="15.75" customHeight="1" x14ac:dyDescent="0.4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</row>
    <row r="586" spans="1:35" ht="15.75" customHeight="1" x14ac:dyDescent="0.4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</row>
    <row r="587" spans="1:35" ht="15.75" customHeight="1" x14ac:dyDescent="0.4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</row>
    <row r="588" spans="1:35" ht="15.75" customHeight="1" x14ac:dyDescent="0.4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</row>
    <row r="589" spans="1:35" ht="15.75" customHeight="1" x14ac:dyDescent="0.4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</row>
    <row r="590" spans="1:35" ht="15.75" customHeight="1" x14ac:dyDescent="0.4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</row>
    <row r="591" spans="1:35" ht="15.75" customHeight="1" x14ac:dyDescent="0.4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</row>
    <row r="592" spans="1:35" ht="15.75" customHeight="1" x14ac:dyDescent="0.4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</row>
    <row r="593" spans="1:35" ht="15.75" customHeight="1" x14ac:dyDescent="0.4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</row>
    <row r="594" spans="1:35" ht="15.75" customHeight="1" x14ac:dyDescent="0.4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</row>
    <row r="595" spans="1:35" ht="15.75" customHeight="1" x14ac:dyDescent="0.4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</row>
    <row r="596" spans="1:35" ht="15.75" customHeight="1" x14ac:dyDescent="0.4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</row>
    <row r="597" spans="1:35" ht="15.75" customHeight="1" x14ac:dyDescent="0.4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</row>
    <row r="598" spans="1:35" ht="15.75" customHeight="1" x14ac:dyDescent="0.4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</row>
    <row r="599" spans="1:35" ht="15.75" customHeight="1" x14ac:dyDescent="0.4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</row>
    <row r="600" spans="1:35" ht="15.75" customHeight="1" x14ac:dyDescent="0.4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</row>
    <row r="601" spans="1:35" ht="15.75" customHeight="1" x14ac:dyDescent="0.4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</row>
    <row r="602" spans="1:35" ht="15.75" customHeight="1" x14ac:dyDescent="0.4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</row>
    <row r="603" spans="1:35" ht="15.75" customHeight="1" x14ac:dyDescent="0.4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</row>
    <row r="604" spans="1:35" ht="15.75" customHeight="1" x14ac:dyDescent="0.4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</row>
    <row r="605" spans="1:35" ht="15.75" customHeight="1" x14ac:dyDescent="0.4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</row>
    <row r="606" spans="1:35" ht="15.75" customHeight="1" x14ac:dyDescent="0.4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</row>
    <row r="607" spans="1:35" ht="15.75" customHeight="1" x14ac:dyDescent="0.4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</row>
    <row r="608" spans="1:35" ht="15.75" customHeight="1" x14ac:dyDescent="0.4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</row>
    <row r="609" spans="1:35" ht="15.75" customHeight="1" x14ac:dyDescent="0.4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</row>
    <row r="610" spans="1:35" ht="15.75" customHeight="1" x14ac:dyDescent="0.4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</row>
    <row r="611" spans="1:35" ht="15.75" customHeight="1" x14ac:dyDescent="0.4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</row>
    <row r="612" spans="1:35" ht="15.75" customHeight="1" x14ac:dyDescent="0.4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</row>
    <row r="613" spans="1:35" ht="15.75" customHeight="1" x14ac:dyDescent="0.4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</row>
    <row r="614" spans="1:35" ht="15.75" customHeight="1" x14ac:dyDescent="0.4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</row>
    <row r="615" spans="1:35" ht="15.75" customHeight="1" x14ac:dyDescent="0.4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</row>
    <row r="616" spans="1:35" ht="15.75" customHeight="1" x14ac:dyDescent="0.4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</row>
    <row r="617" spans="1:35" ht="15.75" customHeight="1" x14ac:dyDescent="0.4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</row>
    <row r="618" spans="1:35" ht="15.75" customHeight="1" x14ac:dyDescent="0.4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</row>
    <row r="619" spans="1:35" ht="15.75" customHeight="1" x14ac:dyDescent="0.4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</row>
    <row r="620" spans="1:35" ht="15.75" customHeight="1" x14ac:dyDescent="0.4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</row>
    <row r="621" spans="1:35" ht="15.75" customHeight="1" x14ac:dyDescent="0.4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</row>
    <row r="622" spans="1:35" ht="15.75" customHeight="1" x14ac:dyDescent="0.4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</row>
    <row r="623" spans="1:35" ht="15.75" customHeight="1" x14ac:dyDescent="0.4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</row>
    <row r="624" spans="1:35" ht="15.75" customHeight="1" x14ac:dyDescent="0.4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</row>
    <row r="625" spans="1:35" ht="15.75" customHeight="1" x14ac:dyDescent="0.4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</row>
    <row r="626" spans="1:35" ht="15.75" customHeight="1" x14ac:dyDescent="0.4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</row>
    <row r="627" spans="1:35" ht="15.75" customHeight="1" x14ac:dyDescent="0.4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</row>
    <row r="628" spans="1:35" ht="15.75" customHeight="1" x14ac:dyDescent="0.4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</row>
    <row r="629" spans="1:35" ht="15.75" customHeight="1" x14ac:dyDescent="0.4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</row>
    <row r="630" spans="1:35" ht="15.75" customHeight="1" x14ac:dyDescent="0.4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</row>
    <row r="631" spans="1:35" ht="15.75" customHeight="1" x14ac:dyDescent="0.4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</row>
    <row r="632" spans="1:35" ht="15.75" customHeight="1" x14ac:dyDescent="0.4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</row>
    <row r="633" spans="1:35" ht="15.75" customHeight="1" x14ac:dyDescent="0.4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</row>
    <row r="634" spans="1:35" ht="15.75" customHeight="1" x14ac:dyDescent="0.4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</row>
    <row r="635" spans="1:35" ht="15.75" customHeight="1" x14ac:dyDescent="0.4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</row>
    <row r="636" spans="1:35" ht="15.75" customHeight="1" x14ac:dyDescent="0.4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</row>
    <row r="637" spans="1:35" ht="15.75" customHeight="1" x14ac:dyDescent="0.4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</row>
    <row r="638" spans="1:35" ht="15.75" customHeight="1" x14ac:dyDescent="0.4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</row>
    <row r="639" spans="1:35" ht="15.75" customHeight="1" x14ac:dyDescent="0.4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</row>
    <row r="640" spans="1:35" ht="15.75" customHeight="1" x14ac:dyDescent="0.4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</row>
    <row r="641" spans="1:35" ht="15.75" customHeight="1" x14ac:dyDescent="0.4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</row>
    <row r="642" spans="1:35" ht="15.75" customHeight="1" x14ac:dyDescent="0.4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</row>
    <row r="643" spans="1:35" ht="15.75" customHeight="1" x14ac:dyDescent="0.4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</row>
    <row r="644" spans="1:35" ht="15.75" customHeight="1" x14ac:dyDescent="0.4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</row>
    <row r="645" spans="1:35" ht="15.75" customHeight="1" x14ac:dyDescent="0.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</row>
    <row r="646" spans="1:35" ht="15.75" customHeight="1" x14ac:dyDescent="0.4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</row>
    <row r="647" spans="1:35" ht="15.75" customHeight="1" x14ac:dyDescent="0.4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</row>
    <row r="648" spans="1:35" ht="15.75" customHeight="1" x14ac:dyDescent="0.4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</row>
    <row r="649" spans="1:35" ht="15.75" customHeight="1" x14ac:dyDescent="0.4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</row>
    <row r="650" spans="1:35" ht="15.75" customHeight="1" x14ac:dyDescent="0.4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</row>
    <row r="651" spans="1:35" ht="15.75" customHeight="1" x14ac:dyDescent="0.4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</row>
    <row r="652" spans="1:35" ht="15.75" customHeight="1" x14ac:dyDescent="0.4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</row>
    <row r="653" spans="1:35" ht="15.75" customHeight="1" x14ac:dyDescent="0.4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</row>
    <row r="654" spans="1:35" ht="15.75" customHeight="1" x14ac:dyDescent="0.4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</row>
    <row r="655" spans="1:35" ht="15.75" customHeight="1" x14ac:dyDescent="0.4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</row>
    <row r="656" spans="1:35" ht="15.75" customHeight="1" x14ac:dyDescent="0.4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</row>
    <row r="657" spans="1:35" ht="15.75" customHeight="1" x14ac:dyDescent="0.4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</row>
    <row r="658" spans="1:35" ht="15.75" customHeight="1" x14ac:dyDescent="0.4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</row>
    <row r="659" spans="1:35" ht="15.75" customHeight="1" x14ac:dyDescent="0.4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</row>
    <row r="660" spans="1:35" ht="15.75" customHeight="1" x14ac:dyDescent="0.4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</row>
    <row r="661" spans="1:35" ht="15.75" customHeight="1" x14ac:dyDescent="0.4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</row>
    <row r="662" spans="1:35" ht="15.75" customHeight="1" x14ac:dyDescent="0.4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</row>
    <row r="663" spans="1:35" ht="15.75" customHeight="1" x14ac:dyDescent="0.4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</row>
    <row r="664" spans="1:35" ht="15.75" customHeight="1" x14ac:dyDescent="0.4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</row>
    <row r="665" spans="1:35" ht="15.75" customHeight="1" x14ac:dyDescent="0.4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</row>
    <row r="666" spans="1:35" ht="15.75" customHeight="1" x14ac:dyDescent="0.4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</row>
    <row r="667" spans="1:35" ht="15.75" customHeight="1" x14ac:dyDescent="0.4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</row>
    <row r="668" spans="1:35" ht="15.75" customHeight="1" x14ac:dyDescent="0.4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</row>
    <row r="669" spans="1:35" ht="15.75" customHeight="1" x14ac:dyDescent="0.4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</row>
    <row r="670" spans="1:35" ht="15.75" customHeight="1" x14ac:dyDescent="0.4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</row>
    <row r="671" spans="1:35" ht="15.75" customHeight="1" x14ac:dyDescent="0.4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</row>
    <row r="672" spans="1:35" ht="15.75" customHeight="1" x14ac:dyDescent="0.4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</row>
    <row r="673" spans="1:35" ht="15.75" customHeight="1" x14ac:dyDescent="0.4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</row>
    <row r="674" spans="1:35" ht="15.75" customHeight="1" x14ac:dyDescent="0.4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</row>
    <row r="675" spans="1:35" ht="15.75" customHeight="1" x14ac:dyDescent="0.4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</row>
    <row r="676" spans="1:35" ht="15.75" customHeight="1" x14ac:dyDescent="0.4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</row>
    <row r="677" spans="1:35" ht="15.75" customHeight="1" x14ac:dyDescent="0.4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</row>
    <row r="678" spans="1:35" ht="15.75" customHeight="1" x14ac:dyDescent="0.4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</row>
    <row r="679" spans="1:35" ht="15.75" customHeight="1" x14ac:dyDescent="0.4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</row>
    <row r="680" spans="1:35" ht="15.75" customHeight="1" x14ac:dyDescent="0.4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</row>
    <row r="681" spans="1:35" ht="15.75" customHeight="1" x14ac:dyDescent="0.4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</row>
    <row r="682" spans="1:35" ht="15.75" customHeight="1" x14ac:dyDescent="0.4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</row>
    <row r="683" spans="1:35" ht="15.75" customHeight="1" x14ac:dyDescent="0.4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</row>
    <row r="684" spans="1:35" ht="15.75" customHeight="1" x14ac:dyDescent="0.4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</row>
    <row r="685" spans="1:35" ht="15.75" customHeight="1" x14ac:dyDescent="0.4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</row>
    <row r="686" spans="1:35" ht="15.75" customHeight="1" x14ac:dyDescent="0.4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</row>
    <row r="687" spans="1:35" ht="15.75" customHeight="1" x14ac:dyDescent="0.4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</row>
    <row r="688" spans="1:35" ht="15.75" customHeight="1" x14ac:dyDescent="0.4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</row>
    <row r="689" spans="1:35" ht="15.75" customHeight="1" x14ac:dyDescent="0.4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</row>
    <row r="690" spans="1:35" ht="15.75" customHeight="1" x14ac:dyDescent="0.4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</row>
    <row r="691" spans="1:35" ht="15.75" customHeight="1" x14ac:dyDescent="0.4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</row>
    <row r="692" spans="1:35" ht="15.75" customHeight="1" x14ac:dyDescent="0.4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</row>
    <row r="693" spans="1:35" ht="15.75" customHeight="1" x14ac:dyDescent="0.4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</row>
    <row r="694" spans="1:35" ht="15.75" customHeight="1" x14ac:dyDescent="0.4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</row>
    <row r="695" spans="1:35" ht="15.75" customHeight="1" x14ac:dyDescent="0.4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</row>
    <row r="696" spans="1:35" ht="15.75" customHeight="1" x14ac:dyDescent="0.4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</row>
    <row r="697" spans="1:35" ht="15.75" customHeight="1" x14ac:dyDescent="0.4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</row>
    <row r="698" spans="1:35" ht="15.75" customHeight="1" x14ac:dyDescent="0.4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</row>
    <row r="699" spans="1:35" ht="15.75" customHeight="1" x14ac:dyDescent="0.4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</row>
    <row r="700" spans="1:35" ht="15.75" customHeight="1" x14ac:dyDescent="0.4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</row>
    <row r="701" spans="1:35" ht="15.75" customHeight="1" x14ac:dyDescent="0.4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</row>
    <row r="702" spans="1:35" ht="15.75" customHeight="1" x14ac:dyDescent="0.4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</row>
    <row r="703" spans="1:35" ht="15.75" customHeight="1" x14ac:dyDescent="0.4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</row>
    <row r="704" spans="1:35" ht="15.75" customHeight="1" x14ac:dyDescent="0.4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</row>
    <row r="705" spans="1:35" ht="15.75" customHeight="1" x14ac:dyDescent="0.4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</row>
    <row r="706" spans="1:35" ht="15.75" customHeight="1" x14ac:dyDescent="0.4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</row>
    <row r="707" spans="1:35" ht="15.75" customHeight="1" x14ac:dyDescent="0.4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</row>
    <row r="708" spans="1:35" ht="15.75" customHeight="1" x14ac:dyDescent="0.4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</row>
    <row r="709" spans="1:35" ht="15.75" customHeight="1" x14ac:dyDescent="0.4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</row>
    <row r="710" spans="1:35" ht="15.75" customHeight="1" x14ac:dyDescent="0.4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</row>
    <row r="711" spans="1:35" ht="15.75" customHeight="1" x14ac:dyDescent="0.4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</row>
    <row r="712" spans="1:35" ht="15.75" customHeight="1" x14ac:dyDescent="0.4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</row>
    <row r="713" spans="1:35" ht="15.75" customHeight="1" x14ac:dyDescent="0.4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</row>
    <row r="714" spans="1:35" ht="15.75" customHeight="1" x14ac:dyDescent="0.4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</row>
    <row r="715" spans="1:35" ht="15.75" customHeight="1" x14ac:dyDescent="0.4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</row>
    <row r="716" spans="1:35" ht="15.75" customHeight="1" x14ac:dyDescent="0.4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</row>
    <row r="717" spans="1:35" ht="15.75" customHeight="1" x14ac:dyDescent="0.4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</row>
    <row r="718" spans="1:35" ht="15.75" customHeight="1" x14ac:dyDescent="0.4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</row>
    <row r="719" spans="1:35" ht="15.75" customHeight="1" x14ac:dyDescent="0.4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</row>
    <row r="720" spans="1:35" ht="15.75" customHeight="1" x14ac:dyDescent="0.4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</row>
    <row r="721" spans="1:35" ht="15.75" customHeight="1" x14ac:dyDescent="0.4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</row>
    <row r="722" spans="1:35" ht="15.75" customHeight="1" x14ac:dyDescent="0.4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</row>
    <row r="723" spans="1:35" ht="15.75" customHeight="1" x14ac:dyDescent="0.4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</row>
    <row r="724" spans="1:35" ht="15.75" customHeight="1" x14ac:dyDescent="0.4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</row>
    <row r="725" spans="1:35" ht="15.75" customHeight="1" x14ac:dyDescent="0.4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</row>
    <row r="726" spans="1:35" ht="15.75" customHeight="1" x14ac:dyDescent="0.4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</row>
    <row r="727" spans="1:35" ht="15.75" customHeight="1" x14ac:dyDescent="0.4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</row>
    <row r="728" spans="1:35" ht="15.75" customHeight="1" x14ac:dyDescent="0.4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</row>
    <row r="729" spans="1:35" ht="15.75" customHeight="1" x14ac:dyDescent="0.4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</row>
    <row r="730" spans="1:35" ht="15.75" customHeight="1" x14ac:dyDescent="0.4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</row>
    <row r="731" spans="1:35" ht="15.75" customHeight="1" x14ac:dyDescent="0.4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</row>
    <row r="732" spans="1:35" ht="15.75" customHeight="1" x14ac:dyDescent="0.4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</row>
    <row r="733" spans="1:35" ht="15.75" customHeight="1" x14ac:dyDescent="0.4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</row>
    <row r="734" spans="1:35" ht="15.75" customHeight="1" x14ac:dyDescent="0.4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</row>
    <row r="735" spans="1:35" ht="15.75" customHeight="1" x14ac:dyDescent="0.4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</row>
    <row r="736" spans="1:35" ht="15.75" customHeight="1" x14ac:dyDescent="0.4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</row>
    <row r="737" spans="1:35" ht="15.75" customHeight="1" x14ac:dyDescent="0.4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</row>
    <row r="738" spans="1:35" ht="15.75" customHeight="1" x14ac:dyDescent="0.4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</row>
    <row r="739" spans="1:35" ht="15.75" customHeight="1" x14ac:dyDescent="0.4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</row>
    <row r="740" spans="1:35" ht="15.75" customHeight="1" x14ac:dyDescent="0.4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</row>
    <row r="741" spans="1:35" ht="15.75" customHeight="1" x14ac:dyDescent="0.4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</row>
    <row r="742" spans="1:35" ht="15.75" customHeight="1" x14ac:dyDescent="0.4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</row>
    <row r="743" spans="1:35" ht="15.75" customHeight="1" x14ac:dyDescent="0.4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</row>
    <row r="744" spans="1:35" ht="15.75" customHeight="1" x14ac:dyDescent="0.4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</row>
    <row r="745" spans="1:35" ht="15.75" customHeight="1" x14ac:dyDescent="0.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</row>
    <row r="746" spans="1:35" ht="15.75" customHeight="1" x14ac:dyDescent="0.4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</row>
    <row r="747" spans="1:35" ht="15.75" customHeight="1" x14ac:dyDescent="0.4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</row>
    <row r="748" spans="1:35" ht="15.75" customHeight="1" x14ac:dyDescent="0.4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</row>
    <row r="749" spans="1:35" ht="15.75" customHeight="1" x14ac:dyDescent="0.4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</row>
    <row r="750" spans="1:35" ht="15.75" customHeight="1" x14ac:dyDescent="0.4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</row>
    <row r="751" spans="1:35" ht="15.75" customHeight="1" x14ac:dyDescent="0.4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</row>
    <row r="752" spans="1:35" ht="15.75" customHeight="1" x14ac:dyDescent="0.4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</row>
    <row r="753" spans="1:35" ht="15.75" customHeight="1" x14ac:dyDescent="0.4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</row>
    <row r="754" spans="1:35" ht="15.75" customHeight="1" x14ac:dyDescent="0.4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</row>
    <row r="755" spans="1:35" ht="15.75" customHeight="1" x14ac:dyDescent="0.4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</row>
    <row r="756" spans="1:35" ht="15.75" customHeight="1" x14ac:dyDescent="0.4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</row>
    <row r="757" spans="1:35" ht="15.75" customHeight="1" x14ac:dyDescent="0.4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</row>
    <row r="758" spans="1:35" ht="15.75" customHeight="1" x14ac:dyDescent="0.4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</row>
    <row r="759" spans="1:35" ht="15.75" customHeight="1" x14ac:dyDescent="0.4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</row>
    <row r="760" spans="1:35" ht="15.75" customHeight="1" x14ac:dyDescent="0.4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</row>
    <row r="761" spans="1:35" ht="15.75" customHeight="1" x14ac:dyDescent="0.4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</row>
    <row r="762" spans="1:35" ht="15.75" customHeight="1" x14ac:dyDescent="0.4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</row>
    <row r="763" spans="1:35" ht="15.75" customHeight="1" x14ac:dyDescent="0.4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</row>
    <row r="764" spans="1:35" ht="15.75" customHeight="1" x14ac:dyDescent="0.4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</row>
    <row r="765" spans="1:35" ht="15.75" customHeight="1" x14ac:dyDescent="0.4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</row>
    <row r="766" spans="1:35" ht="15.75" customHeight="1" x14ac:dyDescent="0.4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</row>
    <row r="767" spans="1:35" ht="15.75" customHeight="1" x14ac:dyDescent="0.4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</row>
    <row r="768" spans="1:35" ht="15.75" customHeight="1" x14ac:dyDescent="0.4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</row>
    <row r="769" spans="1:35" ht="15.75" customHeight="1" x14ac:dyDescent="0.4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</row>
    <row r="770" spans="1:35" ht="15.75" customHeight="1" x14ac:dyDescent="0.4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</row>
    <row r="771" spans="1:35" ht="15.75" customHeight="1" x14ac:dyDescent="0.4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</row>
    <row r="772" spans="1:35" ht="15.75" customHeight="1" x14ac:dyDescent="0.4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</row>
    <row r="773" spans="1:35" ht="15.75" customHeight="1" x14ac:dyDescent="0.4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</row>
    <row r="774" spans="1:35" ht="15.75" customHeight="1" x14ac:dyDescent="0.4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</row>
    <row r="775" spans="1:35" ht="15.75" customHeight="1" x14ac:dyDescent="0.4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</row>
    <row r="776" spans="1:35" ht="15.75" customHeight="1" x14ac:dyDescent="0.4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</row>
    <row r="777" spans="1:35" ht="15.75" customHeight="1" x14ac:dyDescent="0.4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</row>
    <row r="778" spans="1:35" ht="15.75" customHeight="1" x14ac:dyDescent="0.4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</row>
    <row r="779" spans="1:35" ht="15.75" customHeight="1" x14ac:dyDescent="0.4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</row>
    <row r="780" spans="1:35" ht="15.75" customHeight="1" x14ac:dyDescent="0.4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</row>
    <row r="781" spans="1:35" ht="15.75" customHeight="1" x14ac:dyDescent="0.4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</row>
    <row r="782" spans="1:35" ht="15.75" customHeight="1" x14ac:dyDescent="0.4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</row>
    <row r="783" spans="1:35" ht="15.75" customHeight="1" x14ac:dyDescent="0.4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</row>
    <row r="784" spans="1:35" ht="15.75" customHeight="1" x14ac:dyDescent="0.4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</row>
    <row r="785" spans="1:35" ht="15.75" customHeight="1" x14ac:dyDescent="0.4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</row>
    <row r="786" spans="1:35" ht="15.75" customHeight="1" x14ac:dyDescent="0.4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</row>
    <row r="787" spans="1:35" ht="15.75" customHeight="1" x14ac:dyDescent="0.4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</row>
    <row r="788" spans="1:35" ht="15.75" customHeight="1" x14ac:dyDescent="0.4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</row>
    <row r="789" spans="1:35" ht="15.75" customHeight="1" x14ac:dyDescent="0.4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</row>
    <row r="790" spans="1:35" ht="15.75" customHeight="1" x14ac:dyDescent="0.4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</row>
    <row r="791" spans="1:35" ht="15.75" customHeight="1" x14ac:dyDescent="0.4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</row>
    <row r="792" spans="1:35" ht="15.75" customHeight="1" x14ac:dyDescent="0.4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</row>
    <row r="793" spans="1:35" ht="15.75" customHeight="1" x14ac:dyDescent="0.4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</row>
    <row r="794" spans="1:35" ht="15.75" customHeight="1" x14ac:dyDescent="0.4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</row>
    <row r="795" spans="1:35" ht="15.75" customHeight="1" x14ac:dyDescent="0.4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</row>
    <row r="796" spans="1:35" ht="15.75" customHeight="1" x14ac:dyDescent="0.4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</row>
    <row r="797" spans="1:35" ht="15.75" customHeight="1" x14ac:dyDescent="0.4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</row>
    <row r="798" spans="1:35" ht="15.75" customHeight="1" x14ac:dyDescent="0.4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</row>
    <row r="799" spans="1:35" ht="15.75" customHeight="1" x14ac:dyDescent="0.4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</row>
    <row r="800" spans="1:35" ht="15.75" customHeight="1" x14ac:dyDescent="0.4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</row>
    <row r="801" spans="1:35" ht="15.75" customHeight="1" x14ac:dyDescent="0.4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</row>
    <row r="802" spans="1:35" ht="15.75" customHeight="1" x14ac:dyDescent="0.4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</row>
    <row r="803" spans="1:35" ht="15.75" customHeight="1" x14ac:dyDescent="0.4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</row>
    <row r="804" spans="1:35" ht="15.75" customHeight="1" x14ac:dyDescent="0.4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</row>
    <row r="805" spans="1:35" ht="15.75" customHeight="1" x14ac:dyDescent="0.4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</row>
    <row r="806" spans="1:35" ht="15.75" customHeight="1" x14ac:dyDescent="0.4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</row>
    <row r="807" spans="1:35" ht="15.75" customHeight="1" x14ac:dyDescent="0.4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</row>
    <row r="808" spans="1:35" ht="15.75" customHeight="1" x14ac:dyDescent="0.4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</row>
    <row r="809" spans="1:35" ht="15.75" customHeight="1" x14ac:dyDescent="0.4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</row>
    <row r="810" spans="1:35" ht="15.75" customHeight="1" x14ac:dyDescent="0.4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</row>
    <row r="811" spans="1:35" ht="15.75" customHeight="1" x14ac:dyDescent="0.4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</row>
    <row r="812" spans="1:35" ht="15.75" customHeight="1" x14ac:dyDescent="0.4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</row>
    <row r="813" spans="1:35" ht="15.75" customHeight="1" x14ac:dyDescent="0.4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</row>
    <row r="814" spans="1:35" ht="15.75" customHeight="1" x14ac:dyDescent="0.4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</row>
    <row r="815" spans="1:35" ht="15.75" customHeight="1" x14ac:dyDescent="0.4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</row>
    <row r="816" spans="1:35" ht="15.75" customHeight="1" x14ac:dyDescent="0.4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</row>
    <row r="817" spans="1:35" ht="15.75" customHeight="1" x14ac:dyDescent="0.4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</row>
    <row r="818" spans="1:35" ht="15.75" customHeight="1" x14ac:dyDescent="0.4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</row>
    <row r="819" spans="1:35" ht="15.75" customHeight="1" x14ac:dyDescent="0.4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</row>
    <row r="820" spans="1:35" ht="15.75" customHeight="1" x14ac:dyDescent="0.4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</row>
    <row r="821" spans="1:35" ht="15.75" customHeight="1" x14ac:dyDescent="0.4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</row>
    <row r="822" spans="1:35" ht="15.75" customHeight="1" x14ac:dyDescent="0.4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</row>
    <row r="823" spans="1:35" ht="15.75" customHeight="1" x14ac:dyDescent="0.4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</row>
    <row r="824" spans="1:35" ht="15.75" customHeight="1" x14ac:dyDescent="0.4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</row>
    <row r="825" spans="1:35" ht="15.75" customHeight="1" x14ac:dyDescent="0.4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</row>
    <row r="826" spans="1:35" ht="15.75" customHeight="1" x14ac:dyDescent="0.4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</row>
    <row r="827" spans="1:35" ht="15.75" customHeight="1" x14ac:dyDescent="0.4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</row>
    <row r="828" spans="1:35" ht="15.75" customHeight="1" x14ac:dyDescent="0.4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</row>
    <row r="829" spans="1:35" ht="15.75" customHeight="1" x14ac:dyDescent="0.4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</row>
    <row r="830" spans="1:35" ht="15.75" customHeight="1" x14ac:dyDescent="0.4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</row>
    <row r="831" spans="1:35" ht="15.75" customHeight="1" x14ac:dyDescent="0.4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</row>
    <row r="832" spans="1:35" ht="15.75" customHeight="1" x14ac:dyDescent="0.4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</row>
    <row r="833" spans="1:35" ht="15.75" customHeight="1" x14ac:dyDescent="0.4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</row>
    <row r="834" spans="1:35" ht="15.75" customHeight="1" x14ac:dyDescent="0.4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</row>
    <row r="835" spans="1:35" ht="15.75" customHeight="1" x14ac:dyDescent="0.4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</row>
    <row r="836" spans="1:35" ht="15.75" customHeight="1" x14ac:dyDescent="0.4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</row>
    <row r="837" spans="1:35" ht="15.75" customHeight="1" x14ac:dyDescent="0.4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</row>
    <row r="838" spans="1:35" ht="15.75" customHeight="1" x14ac:dyDescent="0.4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</row>
    <row r="839" spans="1:35" ht="15.75" customHeight="1" x14ac:dyDescent="0.4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</row>
    <row r="840" spans="1:35" ht="15.75" customHeight="1" x14ac:dyDescent="0.4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</row>
    <row r="841" spans="1:35" ht="15.75" customHeight="1" x14ac:dyDescent="0.4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</row>
    <row r="842" spans="1:35" ht="15.75" customHeight="1" x14ac:dyDescent="0.4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</row>
    <row r="843" spans="1:35" ht="15.75" customHeight="1" x14ac:dyDescent="0.4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</row>
    <row r="844" spans="1:35" ht="15.75" customHeight="1" x14ac:dyDescent="0.4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</row>
    <row r="845" spans="1:35" ht="15.75" customHeight="1" x14ac:dyDescent="0.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</row>
    <row r="846" spans="1:35" ht="15.75" customHeight="1" x14ac:dyDescent="0.4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</row>
    <row r="847" spans="1:35" ht="15.75" customHeight="1" x14ac:dyDescent="0.4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</row>
    <row r="848" spans="1:35" ht="15.75" customHeight="1" x14ac:dyDescent="0.4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</row>
    <row r="849" spans="1:35" ht="15.75" customHeight="1" x14ac:dyDescent="0.4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</row>
    <row r="850" spans="1:35" ht="15.75" customHeight="1" x14ac:dyDescent="0.4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</row>
    <row r="851" spans="1:35" ht="15.75" customHeight="1" x14ac:dyDescent="0.4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</row>
    <row r="852" spans="1:35" ht="15.75" customHeight="1" x14ac:dyDescent="0.4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</row>
    <row r="853" spans="1:35" ht="15.75" customHeight="1" x14ac:dyDescent="0.4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</row>
    <row r="854" spans="1:35" ht="15.75" customHeight="1" x14ac:dyDescent="0.4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</row>
    <row r="855" spans="1:35" ht="15.75" customHeight="1" x14ac:dyDescent="0.4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</row>
    <row r="856" spans="1:35" ht="15.75" customHeight="1" x14ac:dyDescent="0.4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</row>
    <row r="857" spans="1:35" ht="15.75" customHeight="1" x14ac:dyDescent="0.4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</row>
    <row r="858" spans="1:35" ht="15.75" customHeight="1" x14ac:dyDescent="0.4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</row>
    <row r="859" spans="1:35" ht="15.75" customHeight="1" x14ac:dyDescent="0.4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</row>
    <row r="860" spans="1:35" ht="15.75" customHeight="1" x14ac:dyDescent="0.4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</row>
    <row r="861" spans="1:35" ht="15.75" customHeight="1" x14ac:dyDescent="0.4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</row>
    <row r="862" spans="1:35" ht="15.75" customHeight="1" x14ac:dyDescent="0.4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</row>
    <row r="863" spans="1:35" ht="15.75" customHeight="1" x14ac:dyDescent="0.4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</row>
    <row r="864" spans="1:35" ht="15.75" customHeight="1" x14ac:dyDescent="0.4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</row>
    <row r="865" spans="1:35" ht="15.75" customHeight="1" x14ac:dyDescent="0.4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</row>
    <row r="866" spans="1:35" ht="15.75" customHeight="1" x14ac:dyDescent="0.4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</row>
    <row r="867" spans="1:35" ht="15.75" customHeight="1" x14ac:dyDescent="0.4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</row>
    <row r="868" spans="1:35" ht="15.75" customHeight="1" x14ac:dyDescent="0.4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</row>
    <row r="869" spans="1:35" ht="15.75" customHeight="1" x14ac:dyDescent="0.4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</row>
    <row r="870" spans="1:35" ht="15.75" customHeight="1" x14ac:dyDescent="0.4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</row>
    <row r="871" spans="1:35" ht="15.75" customHeight="1" x14ac:dyDescent="0.4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</row>
    <row r="872" spans="1:35" ht="15.75" customHeight="1" x14ac:dyDescent="0.4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</row>
    <row r="873" spans="1:35" ht="15.75" customHeight="1" x14ac:dyDescent="0.4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</row>
    <row r="874" spans="1:35" ht="15.75" customHeight="1" x14ac:dyDescent="0.4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</row>
    <row r="875" spans="1:35" ht="15.75" customHeight="1" x14ac:dyDescent="0.4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</row>
    <row r="876" spans="1:35" ht="15.75" customHeight="1" x14ac:dyDescent="0.4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</row>
    <row r="877" spans="1:35" ht="15.75" customHeight="1" x14ac:dyDescent="0.4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</row>
    <row r="878" spans="1:35" ht="15.75" customHeight="1" x14ac:dyDescent="0.4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</row>
    <row r="879" spans="1:35" ht="15.75" customHeight="1" x14ac:dyDescent="0.4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</row>
    <row r="880" spans="1:35" ht="15.75" customHeight="1" x14ac:dyDescent="0.4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</row>
    <row r="881" spans="1:35" ht="15.75" customHeight="1" x14ac:dyDescent="0.4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</row>
    <row r="882" spans="1:35" ht="15.75" customHeight="1" x14ac:dyDescent="0.4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</row>
    <row r="883" spans="1:35" ht="15.75" customHeight="1" x14ac:dyDescent="0.4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</row>
    <row r="884" spans="1:35" ht="15.75" customHeight="1" x14ac:dyDescent="0.4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</row>
    <row r="885" spans="1:35" ht="15.75" customHeight="1" x14ac:dyDescent="0.4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</row>
    <row r="886" spans="1:35" ht="15.75" customHeight="1" x14ac:dyDescent="0.4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</row>
    <row r="887" spans="1:35" ht="15.75" customHeight="1" x14ac:dyDescent="0.4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</row>
    <row r="888" spans="1:35" ht="15.75" customHeight="1" x14ac:dyDescent="0.4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</row>
    <row r="889" spans="1:35" ht="15.75" customHeight="1" x14ac:dyDescent="0.4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</row>
    <row r="890" spans="1:35" ht="15.75" customHeight="1" x14ac:dyDescent="0.4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</row>
    <row r="891" spans="1:35" ht="15.75" customHeight="1" x14ac:dyDescent="0.4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</row>
    <row r="892" spans="1:35" ht="15.75" customHeight="1" x14ac:dyDescent="0.4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</row>
    <row r="893" spans="1:35" ht="15.75" customHeight="1" x14ac:dyDescent="0.4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</row>
    <row r="894" spans="1:35" ht="15.75" customHeight="1" x14ac:dyDescent="0.4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</row>
    <row r="895" spans="1:35" ht="15.75" customHeight="1" x14ac:dyDescent="0.4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</row>
    <row r="896" spans="1:35" ht="15.75" customHeight="1" x14ac:dyDescent="0.4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</row>
    <row r="897" spans="1:35" ht="15.75" customHeight="1" x14ac:dyDescent="0.4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</row>
    <row r="898" spans="1:35" ht="15.75" customHeight="1" x14ac:dyDescent="0.4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</row>
    <row r="899" spans="1:35" ht="15.75" customHeight="1" x14ac:dyDescent="0.4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</row>
    <row r="900" spans="1:35" ht="15.75" customHeight="1" x14ac:dyDescent="0.4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</row>
    <row r="901" spans="1:35" ht="15.75" customHeight="1" x14ac:dyDescent="0.4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</row>
    <row r="902" spans="1:35" ht="15.75" customHeight="1" x14ac:dyDescent="0.4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</row>
    <row r="903" spans="1:35" ht="15.75" customHeight="1" x14ac:dyDescent="0.4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</row>
    <row r="904" spans="1:35" ht="15.75" customHeight="1" x14ac:dyDescent="0.4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</row>
    <row r="905" spans="1:35" ht="15.75" customHeight="1" x14ac:dyDescent="0.4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</row>
    <row r="906" spans="1:35" ht="15.75" customHeight="1" x14ac:dyDescent="0.4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</row>
    <row r="907" spans="1:35" ht="15.75" customHeight="1" x14ac:dyDescent="0.4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</row>
    <row r="908" spans="1:35" ht="15.75" customHeight="1" x14ac:dyDescent="0.4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</row>
    <row r="909" spans="1:35" ht="15.75" customHeight="1" x14ac:dyDescent="0.4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</row>
    <row r="910" spans="1:35" ht="15.75" customHeight="1" x14ac:dyDescent="0.4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</row>
    <row r="911" spans="1:35" ht="15.75" customHeight="1" x14ac:dyDescent="0.4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</row>
    <row r="912" spans="1:35" ht="15.75" customHeight="1" x14ac:dyDescent="0.4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</row>
    <row r="913" spans="1:35" ht="15.75" customHeight="1" x14ac:dyDescent="0.4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</row>
    <row r="914" spans="1:35" ht="15.75" customHeight="1" x14ac:dyDescent="0.4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</row>
    <row r="915" spans="1:35" ht="15.75" customHeight="1" x14ac:dyDescent="0.4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</row>
    <row r="916" spans="1:35" ht="15.75" customHeight="1" x14ac:dyDescent="0.4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</row>
    <row r="917" spans="1:35" ht="15.75" customHeight="1" x14ac:dyDescent="0.4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</row>
    <row r="918" spans="1:35" ht="15.75" customHeight="1" x14ac:dyDescent="0.4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</row>
    <row r="919" spans="1:35" ht="15.75" customHeight="1" x14ac:dyDescent="0.4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</row>
    <row r="920" spans="1:35" ht="15.75" customHeight="1" x14ac:dyDescent="0.4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</row>
    <row r="921" spans="1:35" ht="15.75" customHeight="1" x14ac:dyDescent="0.4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</row>
    <row r="922" spans="1:35" ht="15.75" customHeight="1" x14ac:dyDescent="0.4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</row>
    <row r="923" spans="1:35" ht="15.75" customHeight="1" x14ac:dyDescent="0.4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</row>
    <row r="924" spans="1:35" ht="15.75" customHeight="1" x14ac:dyDescent="0.4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</row>
    <row r="925" spans="1:35" ht="15.75" customHeight="1" x14ac:dyDescent="0.4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</row>
    <row r="926" spans="1:35" ht="15.75" customHeight="1" x14ac:dyDescent="0.4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</row>
    <row r="927" spans="1:35" ht="15.75" customHeight="1" x14ac:dyDescent="0.4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</row>
    <row r="928" spans="1:35" ht="15.75" customHeight="1" x14ac:dyDescent="0.4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</row>
    <row r="929" spans="1:35" ht="15.75" customHeight="1" x14ac:dyDescent="0.4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</row>
    <row r="930" spans="1:35" ht="15.75" customHeight="1" x14ac:dyDescent="0.4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</row>
    <row r="931" spans="1:35" ht="15.75" customHeight="1" x14ac:dyDescent="0.4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</row>
    <row r="932" spans="1:35" ht="15.75" customHeight="1" x14ac:dyDescent="0.4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</row>
    <row r="933" spans="1:35" ht="15.75" customHeight="1" x14ac:dyDescent="0.4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</row>
    <row r="934" spans="1:35" ht="15.75" customHeight="1" x14ac:dyDescent="0.4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</row>
    <row r="935" spans="1:35" ht="15.75" customHeight="1" x14ac:dyDescent="0.4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</row>
    <row r="936" spans="1:35" ht="15.75" customHeight="1" x14ac:dyDescent="0.4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</row>
    <row r="937" spans="1:35" ht="15.75" customHeight="1" x14ac:dyDescent="0.4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</row>
    <row r="938" spans="1:35" ht="15.75" customHeight="1" x14ac:dyDescent="0.4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</row>
    <row r="939" spans="1:35" ht="15.75" customHeight="1" x14ac:dyDescent="0.4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</row>
    <row r="940" spans="1:35" ht="15.75" customHeight="1" x14ac:dyDescent="0.4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</row>
    <row r="941" spans="1:35" ht="15.75" customHeight="1" x14ac:dyDescent="0.4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</row>
    <row r="942" spans="1:35" ht="15.75" customHeight="1" x14ac:dyDescent="0.4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</row>
    <row r="943" spans="1:35" ht="15.75" customHeight="1" x14ac:dyDescent="0.4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</row>
    <row r="944" spans="1:35" ht="15.75" customHeight="1" x14ac:dyDescent="0.4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</row>
    <row r="945" spans="1:35" ht="15.75" customHeight="1" x14ac:dyDescent="0.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</row>
    <row r="946" spans="1:35" ht="15.75" customHeight="1" x14ac:dyDescent="0.4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</row>
    <row r="947" spans="1:35" ht="15.75" customHeight="1" x14ac:dyDescent="0.4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</row>
    <row r="948" spans="1:35" ht="15.75" customHeight="1" x14ac:dyDescent="0.4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</row>
    <row r="949" spans="1:35" ht="15.75" customHeight="1" x14ac:dyDescent="0.4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</row>
    <row r="950" spans="1:35" ht="15.75" customHeight="1" x14ac:dyDescent="0.4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</row>
    <row r="951" spans="1:35" ht="15.75" customHeight="1" x14ac:dyDescent="0.4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</row>
    <row r="952" spans="1:35" ht="15.75" customHeight="1" x14ac:dyDescent="0.4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</row>
    <row r="953" spans="1:35" ht="15.75" customHeight="1" x14ac:dyDescent="0.4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</row>
    <row r="954" spans="1:35" ht="15.75" customHeight="1" x14ac:dyDescent="0.4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</row>
    <row r="955" spans="1:35" ht="15.75" customHeight="1" x14ac:dyDescent="0.4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</row>
    <row r="956" spans="1:35" ht="15.75" customHeight="1" x14ac:dyDescent="0.4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</row>
    <row r="957" spans="1:35" ht="15.75" customHeight="1" x14ac:dyDescent="0.4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</row>
    <row r="958" spans="1:35" ht="15.75" customHeight="1" x14ac:dyDescent="0.4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</row>
    <row r="959" spans="1:35" ht="15.75" customHeight="1" x14ac:dyDescent="0.4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</row>
    <row r="960" spans="1:35" ht="15.75" customHeight="1" x14ac:dyDescent="0.4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</row>
    <row r="961" spans="1:35" ht="15.75" customHeight="1" x14ac:dyDescent="0.4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</row>
    <row r="962" spans="1:35" ht="15.75" customHeight="1" x14ac:dyDescent="0.4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</row>
    <row r="963" spans="1:35" ht="15.75" customHeight="1" x14ac:dyDescent="0.4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</row>
    <row r="964" spans="1:35" ht="15.75" customHeight="1" x14ac:dyDescent="0.4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</row>
    <row r="965" spans="1:35" ht="15.75" customHeight="1" x14ac:dyDescent="0.4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</row>
    <row r="966" spans="1:35" ht="15.75" customHeight="1" x14ac:dyDescent="0.4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</row>
    <row r="967" spans="1:35" ht="15.75" customHeight="1" x14ac:dyDescent="0.4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</row>
    <row r="968" spans="1:35" ht="15.75" customHeight="1" x14ac:dyDescent="0.4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</row>
    <row r="969" spans="1:35" ht="15.75" customHeight="1" x14ac:dyDescent="0.4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</row>
    <row r="970" spans="1:35" ht="15.75" customHeight="1" x14ac:dyDescent="0.4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</row>
    <row r="971" spans="1:35" ht="15.75" customHeight="1" x14ac:dyDescent="0.4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</row>
    <row r="972" spans="1:35" ht="15.75" customHeight="1" x14ac:dyDescent="0.4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</row>
    <row r="973" spans="1:35" ht="15.75" customHeight="1" x14ac:dyDescent="0.4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</row>
    <row r="974" spans="1:35" ht="15.75" customHeight="1" x14ac:dyDescent="0.4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</row>
    <row r="975" spans="1:35" ht="15.75" customHeight="1" x14ac:dyDescent="0.4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</row>
    <row r="976" spans="1:35" ht="15.75" customHeight="1" x14ac:dyDescent="0.4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</row>
    <row r="977" spans="1:35" ht="15.75" customHeight="1" x14ac:dyDescent="0.4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</row>
    <row r="978" spans="1:35" ht="15.75" customHeight="1" x14ac:dyDescent="0.4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</row>
    <row r="979" spans="1:35" ht="15.75" customHeight="1" x14ac:dyDescent="0.4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</row>
    <row r="980" spans="1:35" ht="15.75" customHeight="1" x14ac:dyDescent="0.4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</row>
    <row r="981" spans="1:35" ht="15.75" customHeight="1" x14ac:dyDescent="0.4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</row>
    <row r="982" spans="1:35" ht="15.75" customHeight="1" x14ac:dyDescent="0.4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</row>
    <row r="983" spans="1:35" ht="15.75" customHeight="1" x14ac:dyDescent="0.4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</row>
    <row r="984" spans="1:35" ht="15.75" customHeight="1" x14ac:dyDescent="0.4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</row>
    <row r="985" spans="1:35" ht="15.75" customHeight="1" x14ac:dyDescent="0.4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</row>
    <row r="986" spans="1:35" ht="15.75" customHeight="1" x14ac:dyDescent="0.4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</row>
    <row r="987" spans="1:35" ht="15.75" customHeight="1" x14ac:dyDescent="0.4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</row>
    <row r="988" spans="1:35" ht="15.75" customHeight="1" x14ac:dyDescent="0.4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</row>
    <row r="989" spans="1:35" ht="15.75" customHeight="1" x14ac:dyDescent="0.4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</row>
    <row r="990" spans="1:35" ht="15.75" customHeight="1" x14ac:dyDescent="0.4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</row>
    <row r="991" spans="1:35" ht="15.75" customHeight="1" x14ac:dyDescent="0.4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</row>
    <row r="992" spans="1:35" ht="15.75" customHeight="1" x14ac:dyDescent="0.4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</row>
    <row r="993" spans="1:35" ht="15.75" customHeight="1" x14ac:dyDescent="0.4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</row>
    <row r="994" spans="1:35" ht="15.75" customHeight="1" x14ac:dyDescent="0.4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</row>
    <row r="995" spans="1:35" ht="15.75" customHeight="1" x14ac:dyDescent="0.4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</row>
    <row r="996" spans="1:35" ht="15.75" customHeight="1" x14ac:dyDescent="0.4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</row>
    <row r="997" spans="1:35" ht="15.75" customHeight="1" x14ac:dyDescent="0.4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</row>
    <row r="998" spans="1:35" ht="15.75" customHeight="1" x14ac:dyDescent="0.4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</row>
    <row r="999" spans="1:35" ht="15.75" customHeight="1" x14ac:dyDescent="0.4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</row>
    <row r="1000" spans="1:35" ht="15.75" customHeight="1" x14ac:dyDescent="0.4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About</vt:lpstr>
      <vt:lpstr>AEO 39</vt:lpstr>
      <vt:lpstr>AEO 40</vt:lpstr>
      <vt:lpstr>AEO 50</vt:lpstr>
      <vt:lpstr>SYVbT-passenger</vt:lpstr>
      <vt:lpstr>SYVbT-freight</vt:lpstr>
      <vt:lpstr>Assumptions</vt:lpstr>
      <vt:lpstr>Data</vt:lpstr>
      <vt:lpstr>MPNVbT-LDVs-psgr</vt:lpstr>
      <vt:lpstr>MPNVbT-LDVs-frgt</vt:lpstr>
      <vt:lpstr>MPNVbT-HDVs-psgr</vt:lpstr>
      <vt:lpstr>MPNVbT-HDVs-frgt</vt:lpstr>
      <vt:lpstr>MPNVbT-aircraft-psgr</vt:lpstr>
      <vt:lpstr>MPNVbT-aircraft-frgt</vt:lpstr>
      <vt:lpstr>MPNVbT-rail-psgr</vt:lpstr>
      <vt:lpstr>MPNVbT-rail-frgt</vt:lpstr>
      <vt:lpstr>MPNVbT-ships-psgr</vt:lpstr>
      <vt:lpstr>MPNVbT-ships-frgt</vt:lpstr>
      <vt:lpstr>MPNVbT-motorbikes-psgr</vt:lpstr>
      <vt:lpstr>MPNVbT-motorbikes-frgt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2017-07-01T03:43:09Z</dcterms:created>
  <dcterms:modified xsi:type="dcterms:W3CDTF">2020-08-18T17:23:26Z</dcterms:modified>
</cp:coreProperties>
</file>