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Mahajan\Documents\eps-us-analysis\InputData\elec\ALG\"/>
    </mc:Choice>
  </mc:AlternateContent>
  <xr:revisionPtr revIDLastSave="0" documentId="13_ncr:1_{1A0B8980-0DEB-4319-9DD0-296F4CB4F46A}" xr6:coauthVersionLast="47" xr6:coauthVersionMax="47" xr10:uidLastSave="{00000000-0000-0000-0000-000000000000}"/>
  <bookViews>
    <workbookView xWindow="28680" yWindow="-120" windowWidth="29040" windowHeight="17520" xr2:uid="{E755D2B6-154D-4132-AE62-7719D42AA9EA}"/>
  </bookViews>
  <sheets>
    <sheet name="About" sheetId="1" r:id="rId1"/>
    <sheet name="Calculations" sheetId="3" r:id="rId2"/>
    <sheet name="Datacenterdemandgrowth" sheetId="4" r:id="rId3"/>
    <sheet name="ALG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7" i="3" l="1"/>
  <c r="O17" i="3"/>
  <c r="N17" i="3"/>
  <c r="N18" i="3" s="1"/>
  <c r="N2" i="2" s="1"/>
  <c r="M17" i="3"/>
  <c r="L17" i="3"/>
  <c r="K17" i="3"/>
  <c r="J17" i="3"/>
  <c r="I17" i="3"/>
  <c r="H17" i="3"/>
  <c r="G17" i="3"/>
  <c r="F17" i="3"/>
  <c r="E17" i="3"/>
  <c r="D17" i="3"/>
  <c r="C17" i="3"/>
  <c r="A13" i="1"/>
  <c r="AE17" i="3" l="1" a="1"/>
  <c r="AE17" i="3" s="1"/>
  <c r="AE18" i="3" s="1"/>
  <c r="AE2" i="2" s="1"/>
  <c r="O18" i="3"/>
  <c r="O2" i="2" s="1"/>
  <c r="L18" i="3"/>
  <c r="L2" i="2" s="1"/>
  <c r="J18" i="3"/>
  <c r="J2" i="2" s="1"/>
  <c r="B18" i="3"/>
  <c r="B2" i="2" s="1"/>
  <c r="D18" i="3"/>
  <c r="D2" i="2" s="1"/>
  <c r="S17" i="3" a="1"/>
  <c r="S17" i="3" s="1"/>
  <c r="S18" i="3" s="1"/>
  <c r="S2" i="2" s="1"/>
  <c r="I18" i="3"/>
  <c r="I2" i="2" s="1"/>
  <c r="F18" i="3"/>
  <c r="F2" i="2" s="1"/>
  <c r="G18" i="3"/>
  <c r="G2" i="2" s="1"/>
  <c r="T17" i="3" a="1"/>
  <c r="T17" i="3" s="1"/>
  <c r="T18" i="3" s="1"/>
  <c r="T2" i="2" s="1"/>
  <c r="Z17" i="3" a="1"/>
  <c r="Z17" i="3" s="1"/>
  <c r="Z18" i="3" s="1"/>
  <c r="Z2" i="2" s="1"/>
  <c r="U17" i="3" a="1"/>
  <c r="U17" i="3" s="1"/>
  <c r="U18" i="3" s="1"/>
  <c r="U2" i="2" s="1"/>
  <c r="AA17" i="3" a="1"/>
  <c r="AA17" i="3" s="1"/>
  <c r="AA18" i="3" s="1"/>
  <c r="AA2" i="2" s="1"/>
  <c r="AB17" i="3" a="1"/>
  <c r="AB17" i="3" s="1"/>
  <c r="AB18" i="3" s="1"/>
  <c r="AB2" i="2" s="1"/>
  <c r="Q17" i="3" a="1"/>
  <c r="Q17" i="3" s="1"/>
  <c r="Q18" i="3" s="1"/>
  <c r="Q2" i="2" s="1"/>
  <c r="V17" i="3" a="1"/>
  <c r="V17" i="3" s="1"/>
  <c r="V18" i="3" s="1"/>
  <c r="V2" i="2" s="1"/>
  <c r="AC17" i="3" a="1"/>
  <c r="AC17" i="3" s="1"/>
  <c r="AC18" i="3" s="1"/>
  <c r="AC2" i="2" s="1"/>
  <c r="W17" i="3" a="1"/>
  <c r="W17" i="3" s="1"/>
  <c r="W18" i="3" s="1"/>
  <c r="W2" i="2" s="1"/>
  <c r="X17" i="3" a="1"/>
  <c r="X17" i="3" s="1"/>
  <c r="X18" i="3" s="1"/>
  <c r="X2" i="2" s="1"/>
  <c r="AD17" i="3" a="1"/>
  <c r="AD17" i="3" s="1"/>
  <c r="AD18" i="3" s="1"/>
  <c r="AD2" i="2" s="1"/>
  <c r="R17" i="3" a="1"/>
  <c r="R17" i="3" s="1"/>
  <c r="R18" i="3" s="1"/>
  <c r="R2" i="2" s="1"/>
  <c r="Y17" i="3" a="1"/>
  <c r="Y17" i="3" s="1"/>
  <c r="Y18" i="3" s="1"/>
  <c r="Y2" i="2" s="1"/>
  <c r="H18" i="3"/>
  <c r="H2" i="2" s="1"/>
  <c r="P18" i="3"/>
  <c r="P2" i="2" s="1"/>
  <c r="C18" i="3"/>
  <c r="C2" i="2" s="1"/>
  <c r="K18" i="3"/>
  <c r="K2" i="2" s="1"/>
  <c r="E18" i="3"/>
  <c r="E2" i="2" s="1"/>
  <c r="M18" i="3"/>
  <c r="M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<sst xmlns="http://schemas.openxmlformats.org/spreadsheetml/2006/main" count="60" uniqueCount="19">
  <si>
    <t>Source:</t>
  </si>
  <si>
    <t>Notes</t>
  </si>
  <si>
    <t>Units: dimensionless</t>
  </si>
  <si>
    <t>ALG Additional Load Growth</t>
  </si>
  <si>
    <t>Data Center Load Growth</t>
  </si>
  <si>
    <t>Rhodium</t>
  </si>
  <si>
    <t>Rhodium Taking Stock</t>
  </si>
  <si>
    <t xml:space="preserve">This variable can be read in to increase load growth for sensitivities. </t>
  </si>
  <si>
    <t>bn kWh</t>
  </si>
  <si>
    <t>MWh per billion kWh</t>
  </si>
  <si>
    <t>MWh</t>
  </si>
  <si>
    <t>Mid growth</t>
  </si>
  <si>
    <t>Low growth</t>
  </si>
  <si>
    <t>High growth</t>
  </si>
  <si>
    <t>Total Value</t>
  </si>
  <si>
    <t>Scenario</t>
  </si>
  <si>
    <t>Year</t>
  </si>
  <si>
    <t>https://rhg.com/wp-content/uploads/2024/07/Taking-Stock-2024_Technical-Appendix.pdf</t>
  </si>
  <si>
    <t>Assuming a mid-growth scenario. Adjust to High growth or Low growth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</si>
</sst>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1" fontId="0" fillId="0" borderId="0" xfId="0" applyNumberFormat="1" applyAlignment="1">
      <alignment wrapText="1"/>
    </xf>
    <xf numFmtId="3" fontId="0" fillId="0" borderId="0" xfId="0" applyNumberForma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1</xdr:row>
      <xdr:rowOff>31750</xdr:rowOff>
    </xdr:from>
    <xdr:to>
      <xdr:col>8</xdr:col>
      <xdr:colOff>438150</xdr:colOff>
      <xdr:row>13</xdr:row>
      <xdr:rowOff>127000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3B914C5C-588E-095B-F615-01A018FD2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215900"/>
          <a:ext cx="4305300" cy="2305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B16"/>
  <sheetViews>
    <sheetView tabSelected="1" workbookViewId="0">
      <selection activeCell="A17" sqref="A17"/>
    </sheetView>
  </sheetViews>
  <sheetFormatPr defaultRowHeight="15" x14ac:dyDescent="0.25"/>
  <cols>
    <col min="2" max="2" width="43.140625" customWidth="1"/>
  </cols>
  <sheetData>
    <row r="1" spans="1:2" x14ac:dyDescent="0.25">
      <c r="A1" s="1" t="s">
        <v>3</v>
      </c>
    </row>
    <row r="3" spans="1:2" x14ac:dyDescent="0.25">
      <c r="A3" s="1" t="s">
        <v>0</v>
      </c>
      <c r="B3" s="2" t="s">
        <v>4</v>
      </c>
    </row>
    <row r="4" spans="1:2" x14ac:dyDescent="0.25">
      <c r="B4" t="s">
        <v>5</v>
      </c>
    </row>
    <row r="5" spans="1:2" x14ac:dyDescent="0.25">
      <c r="B5" s="3">
        <v>2024</v>
      </c>
    </row>
    <row r="6" spans="1:2" x14ac:dyDescent="0.25">
      <c r="B6" t="s">
        <v>6</v>
      </c>
    </row>
    <row r="7" spans="1:2" x14ac:dyDescent="0.25">
      <c r="B7" s="4" t="s">
        <v>17</v>
      </c>
    </row>
    <row r="10" spans="1:2" x14ac:dyDescent="0.25">
      <c r="A10" s="1" t="s">
        <v>1</v>
      </c>
    </row>
    <row r="11" spans="1:2" x14ac:dyDescent="0.25">
      <c r="A11" t="s">
        <v>7</v>
      </c>
    </row>
    <row r="13" spans="1:2" x14ac:dyDescent="0.25">
      <c r="A13">
        <f>10^6</f>
        <v>1000000</v>
      </c>
      <c r="B13" t="s">
        <v>9</v>
      </c>
    </row>
    <row r="15" spans="1:2" x14ac:dyDescent="0.25">
      <c r="A15" t="s">
        <v>18</v>
      </c>
    </row>
    <row r="16" spans="1:2" x14ac:dyDescent="0.25">
      <c r="A16" s="10" t="s">
        <v>13</v>
      </c>
      <c r="B16" s="10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E075-7D0B-46F4-B88E-1ABED91B12E5}">
  <dimension ref="A16:AE18"/>
  <sheetViews>
    <sheetView workbookViewId="0">
      <selection activeCell="D17" sqref="D17"/>
    </sheetView>
  </sheetViews>
  <sheetFormatPr defaultRowHeight="15" x14ac:dyDescent="0.25"/>
  <sheetData>
    <row r="16" spans="2:31" x14ac:dyDescent="0.25"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8</v>
      </c>
      <c r="B17">
        <v>0</v>
      </c>
      <c r="C17">
        <f>SUMIFS(Datacenterdemandgrowth!$C:$C,Datacenterdemandgrowth!$A:$A,Calculations!C16,Datacenterdemandgrowth!$B:$B,About!$A16)</f>
        <v>0</v>
      </c>
      <c r="D17">
        <f>SUMIFS(Datacenterdemandgrowth!$C:$C,Datacenterdemandgrowth!$A:$A,Calculations!D16,Datacenterdemandgrowth!$B:$B,About!$A16)</f>
        <v>30.125</v>
      </c>
      <c r="E17">
        <f>SUMIFS(Datacenterdemandgrowth!$C:$C,Datacenterdemandgrowth!$A:$A,Calculations!E16,Datacenterdemandgrowth!$B:$B,About!$A16)</f>
        <v>60.25</v>
      </c>
      <c r="F17">
        <f>SUMIFS(Datacenterdemandgrowth!$C:$C,Datacenterdemandgrowth!$A:$A,Calculations!F16,Datacenterdemandgrowth!$B:$B,About!$A16)</f>
        <v>90.375</v>
      </c>
      <c r="G17">
        <f>SUMIFS(Datacenterdemandgrowth!$C:$C,Datacenterdemandgrowth!$A:$A,Calculations!G16,Datacenterdemandgrowth!$B:$B,About!$A16)</f>
        <v>120.5</v>
      </c>
      <c r="H17">
        <f>SUMIFS(Datacenterdemandgrowth!$C:$C,Datacenterdemandgrowth!$A:$A,Calculations!H16,Datacenterdemandgrowth!$B:$B,About!$A16)</f>
        <v>150.625</v>
      </c>
      <c r="I17">
        <f>SUMIFS(Datacenterdemandgrowth!$C:$C,Datacenterdemandgrowth!$A:$A,Calculations!I16,Datacenterdemandgrowth!$B:$B,About!$A16)</f>
        <v>180.75</v>
      </c>
      <c r="J17">
        <f>SUMIFS(Datacenterdemandgrowth!$C:$C,Datacenterdemandgrowth!$A:$A,Calculations!J16,Datacenterdemandgrowth!$B:$B,About!$A16)</f>
        <v>210.875</v>
      </c>
      <c r="K17">
        <f>SUMIFS(Datacenterdemandgrowth!$C:$C,Datacenterdemandgrowth!$A:$A,Calculations!K16,Datacenterdemandgrowth!$B:$B,About!$A16)</f>
        <v>241</v>
      </c>
      <c r="L17">
        <f>SUMIFS(Datacenterdemandgrowth!$C:$C,Datacenterdemandgrowth!$A:$A,Calculations!L16,Datacenterdemandgrowth!$B:$B,About!$A16)</f>
        <v>271.125</v>
      </c>
      <c r="M17">
        <f>SUMIFS(Datacenterdemandgrowth!$C:$C,Datacenterdemandgrowth!$A:$A,Calculations!M16,Datacenterdemandgrowth!$B:$B,About!$A16)</f>
        <v>301.25</v>
      </c>
      <c r="N17">
        <f>SUMIFS(Datacenterdemandgrowth!$C:$C,Datacenterdemandgrowth!$A:$A,Calculations!N16,Datacenterdemandgrowth!$B:$B,About!$A16)</f>
        <v>331.375</v>
      </c>
      <c r="O17">
        <f>SUMIFS(Datacenterdemandgrowth!$C:$C,Datacenterdemandgrowth!$A:$A,Calculations!O16,Datacenterdemandgrowth!$B:$B,About!$A16)</f>
        <v>361.5</v>
      </c>
      <c r="P17">
        <f>SUMIFS(Datacenterdemandgrowth!$C:$C,Datacenterdemandgrowth!$A:$A,Calculations!P16,Datacenterdemandgrowth!$B:$B,About!$A16)</f>
        <v>391.625</v>
      </c>
      <c r="Q17" cm="1">
        <f t="array" ref="Q17">TREND($K17:$P17,$K16:$P16,Q16)</f>
        <v>421.75</v>
      </c>
      <c r="R17" cm="1">
        <f t="array" ref="R17">TREND($K17:$P17,$K16:$P16,R16)</f>
        <v>451.875</v>
      </c>
      <c r="S17" cm="1">
        <f t="array" ref="S17">TREND($K17:$P17,$K16:$P16,S16)</f>
        <v>482</v>
      </c>
      <c r="T17" cm="1">
        <f t="array" ref="T17">TREND($K17:$P17,$K16:$P16,T16)</f>
        <v>512.125</v>
      </c>
      <c r="U17" cm="1">
        <f t="array" ref="U17">TREND($K17:$P17,$K16:$P16,U16)</f>
        <v>542.25</v>
      </c>
      <c r="V17" cm="1">
        <f t="array" ref="V17">TREND($K17:$P17,$K16:$P16,V16)</f>
        <v>572.375</v>
      </c>
      <c r="W17" cm="1">
        <f t="array" ref="W17">TREND($K17:$P17,$K16:$P16,W16)</f>
        <v>602.5</v>
      </c>
      <c r="X17" cm="1">
        <f t="array" ref="X17">TREND($K17:$P17,$K16:$P16,X16)</f>
        <v>632.625</v>
      </c>
      <c r="Y17" cm="1">
        <f t="array" ref="Y17">TREND($K17:$P17,$K16:$P16,Y16)</f>
        <v>662.75</v>
      </c>
      <c r="Z17" cm="1">
        <f t="array" ref="Z17">TREND($K17:$P17,$K16:$P16,Z16)</f>
        <v>692.875</v>
      </c>
      <c r="AA17" cm="1">
        <f t="array" ref="AA17">TREND($K17:$P17,$K16:$P16,AA16)</f>
        <v>723</v>
      </c>
      <c r="AB17" cm="1">
        <f t="array" ref="AB17">TREND($K17:$P17,$K16:$P16,AB16)</f>
        <v>753.125</v>
      </c>
      <c r="AC17" cm="1">
        <f t="array" ref="AC17">TREND($K17:$P17,$K16:$P16,AC16)</f>
        <v>783.25</v>
      </c>
      <c r="AD17" cm="1">
        <f t="array" ref="AD17">TREND($K17:$P17,$K16:$P16,AD16)</f>
        <v>813.375</v>
      </c>
      <c r="AE17" cm="1">
        <f t="array" ref="AE17">TREND($K17:$P17,$K16:$P16,AE16)</f>
        <v>843.5</v>
      </c>
    </row>
    <row r="18" spans="1:31" x14ac:dyDescent="0.25">
      <c r="A18" t="s">
        <v>10</v>
      </c>
      <c r="B18">
        <f>B17*About!$A13</f>
        <v>0</v>
      </c>
      <c r="C18">
        <f>C17*About!$A13</f>
        <v>0</v>
      </c>
      <c r="D18">
        <f>D17*About!$A13</f>
        <v>30125000</v>
      </c>
      <c r="E18">
        <f>E17*About!$A13</f>
        <v>60250000</v>
      </c>
      <c r="F18">
        <f>F17*About!$A13</f>
        <v>90375000</v>
      </c>
      <c r="G18">
        <f>G17*About!$A13</f>
        <v>120500000</v>
      </c>
      <c r="H18">
        <f>H17*About!$A13</f>
        <v>150625000</v>
      </c>
      <c r="I18">
        <f>I17*About!$A13</f>
        <v>180750000</v>
      </c>
      <c r="J18">
        <f>J17*About!$A13</f>
        <v>210875000</v>
      </c>
      <c r="K18">
        <f>K17*About!$A13</f>
        <v>241000000</v>
      </c>
      <c r="L18">
        <f>L17*About!$A13</f>
        <v>271125000</v>
      </c>
      <c r="M18">
        <f>M17*About!$A13</f>
        <v>301250000</v>
      </c>
      <c r="N18">
        <f>N17*About!$A13</f>
        <v>331375000</v>
      </c>
      <c r="O18">
        <f>O17*About!$A13</f>
        <v>361500000</v>
      </c>
      <c r="P18">
        <f>P17*About!$A13</f>
        <v>391625000</v>
      </c>
      <c r="Q18">
        <f>Q17*About!$A13</f>
        <v>421750000</v>
      </c>
      <c r="R18">
        <f>R17*About!$A13</f>
        <v>451875000</v>
      </c>
      <c r="S18">
        <f>S17*About!$A13</f>
        <v>482000000</v>
      </c>
      <c r="T18">
        <f>T17*About!$A13</f>
        <v>512125000</v>
      </c>
      <c r="U18">
        <f>U17*About!$A13</f>
        <v>542250000</v>
      </c>
      <c r="V18">
        <f>V17*About!$A13</f>
        <v>572375000</v>
      </c>
      <c r="W18">
        <f>W17*About!$A13</f>
        <v>602500000</v>
      </c>
      <c r="X18">
        <f>X17*About!$A13</f>
        <v>632625000</v>
      </c>
      <c r="Y18">
        <f>Y17*About!$A13</f>
        <v>662750000</v>
      </c>
      <c r="Z18">
        <f>Z17*About!$A13</f>
        <v>692875000</v>
      </c>
      <c r="AA18">
        <f>AA17*About!$A13</f>
        <v>723000000</v>
      </c>
      <c r="AB18">
        <f>AB17*About!$A13</f>
        <v>753125000</v>
      </c>
      <c r="AC18">
        <f>AC17*About!$A13</f>
        <v>783250000</v>
      </c>
      <c r="AD18">
        <f>AD17*About!$A13</f>
        <v>813375000</v>
      </c>
      <c r="AE18">
        <f>AE17*About!$A13</f>
        <v>843500000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A2D3-B3E5-4917-BB96-89224C84BD07}">
  <dimension ref="A1:C43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16</v>
      </c>
      <c r="B1" t="s">
        <v>15</v>
      </c>
      <c r="C1" t="s">
        <v>14</v>
      </c>
    </row>
    <row r="2" spans="1:3" x14ac:dyDescent="0.25">
      <c r="A2" s="9">
        <v>2022</v>
      </c>
      <c r="B2" t="s">
        <v>13</v>
      </c>
      <c r="C2">
        <v>0</v>
      </c>
    </row>
    <row r="3" spans="1:3" x14ac:dyDescent="0.25">
      <c r="A3" s="9">
        <v>2022</v>
      </c>
      <c r="B3" t="s">
        <v>12</v>
      </c>
      <c r="C3">
        <v>0</v>
      </c>
    </row>
    <row r="4" spans="1:3" x14ac:dyDescent="0.25">
      <c r="A4" s="9">
        <v>2022</v>
      </c>
      <c r="B4" t="s">
        <v>11</v>
      </c>
      <c r="C4">
        <v>0</v>
      </c>
    </row>
    <row r="5" spans="1:3" x14ac:dyDescent="0.25">
      <c r="A5" s="9">
        <v>2023</v>
      </c>
      <c r="B5" t="s">
        <v>13</v>
      </c>
      <c r="C5">
        <v>30.125</v>
      </c>
    </row>
    <row r="6" spans="1:3" x14ac:dyDescent="0.25">
      <c r="A6" s="9">
        <v>2023</v>
      </c>
      <c r="B6" t="s">
        <v>12</v>
      </c>
      <c r="C6">
        <v>15.875</v>
      </c>
    </row>
    <row r="7" spans="1:3" x14ac:dyDescent="0.25">
      <c r="A7" s="9">
        <v>2023</v>
      </c>
      <c r="B7" t="s">
        <v>11</v>
      </c>
      <c r="C7">
        <v>20.795000000000002</v>
      </c>
    </row>
    <row r="8" spans="1:3" x14ac:dyDescent="0.25">
      <c r="A8" s="9">
        <v>2024</v>
      </c>
      <c r="B8" t="s">
        <v>13</v>
      </c>
      <c r="C8">
        <v>60.25</v>
      </c>
    </row>
    <row r="9" spans="1:3" x14ac:dyDescent="0.25">
      <c r="A9" s="9">
        <v>2024</v>
      </c>
      <c r="B9" t="s">
        <v>12</v>
      </c>
      <c r="C9">
        <v>31.75</v>
      </c>
    </row>
    <row r="10" spans="1:3" x14ac:dyDescent="0.25">
      <c r="A10" s="9">
        <v>2024</v>
      </c>
      <c r="B10" t="s">
        <v>11</v>
      </c>
      <c r="C10">
        <v>41.59</v>
      </c>
    </row>
    <row r="11" spans="1:3" x14ac:dyDescent="0.25">
      <c r="A11" s="9">
        <v>2025</v>
      </c>
      <c r="B11" t="s">
        <v>13</v>
      </c>
      <c r="C11">
        <v>90.375</v>
      </c>
    </row>
    <row r="12" spans="1:3" x14ac:dyDescent="0.25">
      <c r="A12" s="9">
        <v>2025</v>
      </c>
      <c r="B12" t="s">
        <v>12</v>
      </c>
      <c r="C12">
        <v>47.625</v>
      </c>
    </row>
    <row r="13" spans="1:3" x14ac:dyDescent="0.25">
      <c r="A13" s="9">
        <v>2025</v>
      </c>
      <c r="B13" t="s">
        <v>11</v>
      </c>
      <c r="C13">
        <v>62.384999999999998</v>
      </c>
    </row>
    <row r="14" spans="1:3" x14ac:dyDescent="0.25">
      <c r="A14" s="9">
        <v>2026</v>
      </c>
      <c r="B14" t="s">
        <v>13</v>
      </c>
      <c r="C14">
        <v>120.5</v>
      </c>
    </row>
    <row r="15" spans="1:3" x14ac:dyDescent="0.25">
      <c r="A15" s="9">
        <v>2026</v>
      </c>
      <c r="B15" t="s">
        <v>12</v>
      </c>
      <c r="C15">
        <v>63.5</v>
      </c>
    </row>
    <row r="16" spans="1:3" x14ac:dyDescent="0.25">
      <c r="A16" s="9">
        <v>2026</v>
      </c>
      <c r="B16" t="s">
        <v>11</v>
      </c>
      <c r="C16">
        <v>83.18</v>
      </c>
    </row>
    <row r="17" spans="1:3" x14ac:dyDescent="0.25">
      <c r="A17" s="9">
        <v>2027</v>
      </c>
      <c r="B17" t="s">
        <v>13</v>
      </c>
      <c r="C17">
        <v>150.625</v>
      </c>
    </row>
    <row r="18" spans="1:3" x14ac:dyDescent="0.25">
      <c r="A18" s="9">
        <v>2027</v>
      </c>
      <c r="B18" t="s">
        <v>12</v>
      </c>
      <c r="C18">
        <v>79.375</v>
      </c>
    </row>
    <row r="19" spans="1:3" x14ac:dyDescent="0.25">
      <c r="A19" s="9">
        <v>2027</v>
      </c>
      <c r="B19" t="s">
        <v>11</v>
      </c>
      <c r="C19">
        <v>103.97499999999999</v>
      </c>
    </row>
    <row r="20" spans="1:3" x14ac:dyDescent="0.25">
      <c r="A20" s="9">
        <v>2028</v>
      </c>
      <c r="B20" t="s">
        <v>13</v>
      </c>
      <c r="C20">
        <v>180.75</v>
      </c>
    </row>
    <row r="21" spans="1:3" x14ac:dyDescent="0.25">
      <c r="A21" s="9">
        <v>2028</v>
      </c>
      <c r="B21" t="s">
        <v>12</v>
      </c>
      <c r="C21">
        <v>95.25</v>
      </c>
    </row>
    <row r="22" spans="1:3" x14ac:dyDescent="0.25">
      <c r="A22" s="9">
        <v>2028</v>
      </c>
      <c r="B22" t="s">
        <v>11</v>
      </c>
      <c r="C22">
        <v>124.77</v>
      </c>
    </row>
    <row r="23" spans="1:3" x14ac:dyDescent="0.25">
      <c r="A23" s="9">
        <v>2029</v>
      </c>
      <c r="B23" t="s">
        <v>13</v>
      </c>
      <c r="C23">
        <v>210.875</v>
      </c>
    </row>
    <row r="24" spans="1:3" x14ac:dyDescent="0.25">
      <c r="A24" s="9">
        <v>2029</v>
      </c>
      <c r="B24" t="s">
        <v>12</v>
      </c>
      <c r="C24">
        <v>111.125</v>
      </c>
    </row>
    <row r="25" spans="1:3" x14ac:dyDescent="0.25">
      <c r="A25" s="9">
        <v>2029</v>
      </c>
      <c r="B25" t="s">
        <v>11</v>
      </c>
      <c r="C25">
        <v>145.565</v>
      </c>
    </row>
    <row r="26" spans="1:3" x14ac:dyDescent="0.25">
      <c r="A26" s="9">
        <v>2030</v>
      </c>
      <c r="B26" t="s">
        <v>13</v>
      </c>
      <c r="C26">
        <v>241</v>
      </c>
    </row>
    <row r="27" spans="1:3" x14ac:dyDescent="0.25">
      <c r="A27" s="9">
        <v>2030</v>
      </c>
      <c r="B27" t="s">
        <v>12</v>
      </c>
      <c r="C27">
        <v>127</v>
      </c>
    </row>
    <row r="28" spans="1:3" x14ac:dyDescent="0.25">
      <c r="A28" s="9">
        <v>2030</v>
      </c>
      <c r="B28" t="s">
        <v>11</v>
      </c>
      <c r="C28">
        <v>166.36</v>
      </c>
    </row>
    <row r="29" spans="1:3" x14ac:dyDescent="0.25">
      <c r="A29" s="9">
        <v>2031</v>
      </c>
      <c r="B29" t="s">
        <v>13</v>
      </c>
      <c r="C29">
        <v>271.125</v>
      </c>
    </row>
    <row r="30" spans="1:3" x14ac:dyDescent="0.25">
      <c r="A30" s="9">
        <v>2031</v>
      </c>
      <c r="B30" t="s">
        <v>12</v>
      </c>
      <c r="C30">
        <v>142.875</v>
      </c>
    </row>
    <row r="31" spans="1:3" x14ac:dyDescent="0.25">
      <c r="A31" s="9">
        <v>2031</v>
      </c>
      <c r="B31" t="s">
        <v>11</v>
      </c>
      <c r="C31">
        <v>187.155</v>
      </c>
    </row>
    <row r="32" spans="1:3" x14ac:dyDescent="0.25">
      <c r="A32" s="9">
        <v>2032</v>
      </c>
      <c r="B32" t="s">
        <v>13</v>
      </c>
      <c r="C32">
        <v>301.25</v>
      </c>
    </row>
    <row r="33" spans="1:3" x14ac:dyDescent="0.25">
      <c r="A33" s="9">
        <v>2032</v>
      </c>
      <c r="B33" t="s">
        <v>12</v>
      </c>
      <c r="C33">
        <v>158.75</v>
      </c>
    </row>
    <row r="34" spans="1:3" x14ac:dyDescent="0.25">
      <c r="A34" s="9">
        <v>2032</v>
      </c>
      <c r="B34" t="s">
        <v>11</v>
      </c>
      <c r="C34">
        <v>207.95</v>
      </c>
    </row>
    <row r="35" spans="1:3" x14ac:dyDescent="0.25">
      <c r="A35" s="9">
        <v>2033</v>
      </c>
      <c r="B35" t="s">
        <v>13</v>
      </c>
      <c r="C35">
        <v>331.375</v>
      </c>
    </row>
    <row r="36" spans="1:3" x14ac:dyDescent="0.25">
      <c r="A36" s="9">
        <v>2033</v>
      </c>
      <c r="B36" t="s">
        <v>12</v>
      </c>
      <c r="C36">
        <v>174.625</v>
      </c>
    </row>
    <row r="37" spans="1:3" x14ac:dyDescent="0.25">
      <c r="A37" s="9">
        <v>2033</v>
      </c>
      <c r="B37" t="s">
        <v>11</v>
      </c>
      <c r="C37">
        <v>228.745</v>
      </c>
    </row>
    <row r="38" spans="1:3" x14ac:dyDescent="0.25">
      <c r="A38" s="9">
        <v>2034</v>
      </c>
      <c r="B38" t="s">
        <v>13</v>
      </c>
      <c r="C38">
        <v>361.5</v>
      </c>
    </row>
    <row r="39" spans="1:3" x14ac:dyDescent="0.25">
      <c r="A39" s="9">
        <v>2034</v>
      </c>
      <c r="B39" t="s">
        <v>12</v>
      </c>
      <c r="C39">
        <v>190.5</v>
      </c>
    </row>
    <row r="40" spans="1:3" x14ac:dyDescent="0.25">
      <c r="A40" s="9">
        <v>2034</v>
      </c>
      <c r="B40" t="s">
        <v>11</v>
      </c>
      <c r="C40">
        <v>249.54</v>
      </c>
    </row>
    <row r="41" spans="1:3" x14ac:dyDescent="0.25">
      <c r="A41" s="9">
        <v>2035</v>
      </c>
      <c r="B41" t="s">
        <v>13</v>
      </c>
      <c r="C41">
        <v>391.625</v>
      </c>
    </row>
    <row r="42" spans="1:3" x14ac:dyDescent="0.25">
      <c r="A42" s="9">
        <v>2035</v>
      </c>
      <c r="B42" t="s">
        <v>12</v>
      </c>
      <c r="C42">
        <v>206.375</v>
      </c>
    </row>
    <row r="43" spans="1:3" x14ac:dyDescent="0.25">
      <c r="A43" s="9">
        <v>2035</v>
      </c>
      <c r="B43" t="s">
        <v>11</v>
      </c>
      <c r="C43">
        <v>270.33499999999998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AE2"/>
  <sheetViews>
    <sheetView workbookViewId="0">
      <selection activeCell="F2" sqref="F2"/>
    </sheetView>
  </sheetViews>
  <sheetFormatPr defaultRowHeight="15" x14ac:dyDescent="0.25"/>
  <cols>
    <col min="1" max="1" width="21.42578125" customWidth="1"/>
    <col min="2" max="9" width="16.28515625" style="6" customWidth="1"/>
  </cols>
  <sheetData>
    <row r="1" spans="1:31" x14ac:dyDescent="0.25">
      <c r="A1" s="5" t="s">
        <v>2</v>
      </c>
      <c r="B1" s="7">
        <v>2021</v>
      </c>
      <c r="C1" s="7">
        <v>2022</v>
      </c>
      <c r="D1" s="7">
        <v>2023</v>
      </c>
      <c r="E1" s="7">
        <v>2024</v>
      </c>
      <c r="F1" s="7">
        <v>2025</v>
      </c>
      <c r="G1" s="7">
        <v>2026</v>
      </c>
      <c r="H1" s="7">
        <v>2027</v>
      </c>
      <c r="I1" s="7">
        <v>2028</v>
      </c>
      <c r="J1" s="7">
        <v>2029</v>
      </c>
      <c r="K1" s="7">
        <v>2030</v>
      </c>
      <c r="L1" s="7">
        <v>2031</v>
      </c>
      <c r="M1" s="7">
        <v>2032</v>
      </c>
      <c r="N1" s="7">
        <v>2033</v>
      </c>
      <c r="O1" s="7">
        <v>2034</v>
      </c>
      <c r="P1" s="7">
        <v>2035</v>
      </c>
      <c r="Q1" s="7">
        <v>2036</v>
      </c>
      <c r="R1" s="7">
        <v>2037</v>
      </c>
      <c r="S1" s="7">
        <v>2038</v>
      </c>
      <c r="T1" s="7">
        <v>2039</v>
      </c>
      <c r="U1" s="7">
        <v>2040</v>
      </c>
      <c r="V1" s="7">
        <v>2041</v>
      </c>
      <c r="W1" s="7">
        <v>2042</v>
      </c>
      <c r="X1" s="7">
        <v>2043</v>
      </c>
      <c r="Y1" s="7">
        <v>2044</v>
      </c>
      <c r="Z1" s="7">
        <v>2045</v>
      </c>
      <c r="AA1" s="7">
        <v>2046</v>
      </c>
      <c r="AB1" s="7">
        <v>2047</v>
      </c>
      <c r="AC1" s="7">
        <v>2048</v>
      </c>
      <c r="AD1" s="7">
        <v>2049</v>
      </c>
      <c r="AE1" s="7">
        <v>2050</v>
      </c>
    </row>
    <row r="2" spans="1:31" x14ac:dyDescent="0.25">
      <c r="A2" t="s">
        <v>3</v>
      </c>
      <c r="B2" s="8">
        <f>Calculations!B18</f>
        <v>0</v>
      </c>
      <c r="C2" s="8">
        <f>Calculations!C18</f>
        <v>0</v>
      </c>
      <c r="D2" s="8">
        <f>Calculations!D18</f>
        <v>30125000</v>
      </c>
      <c r="E2" s="8">
        <f>Calculations!E18</f>
        <v>60250000</v>
      </c>
      <c r="F2" s="8">
        <f>Calculations!F18</f>
        <v>90375000</v>
      </c>
      <c r="G2" s="8">
        <f>Calculations!G18</f>
        <v>120500000</v>
      </c>
      <c r="H2" s="8">
        <f>Calculations!H18</f>
        <v>150625000</v>
      </c>
      <c r="I2" s="8">
        <f>Calculations!I18</f>
        <v>180750000</v>
      </c>
      <c r="J2" s="8">
        <f>Calculations!J18</f>
        <v>210875000</v>
      </c>
      <c r="K2" s="8">
        <f>Calculations!K18</f>
        <v>241000000</v>
      </c>
      <c r="L2" s="8">
        <f>Calculations!L18</f>
        <v>271125000</v>
      </c>
      <c r="M2" s="8">
        <f>Calculations!M18</f>
        <v>301250000</v>
      </c>
      <c r="N2" s="8">
        <f>Calculations!N18</f>
        <v>331375000</v>
      </c>
      <c r="O2" s="8">
        <f>Calculations!O18</f>
        <v>361500000</v>
      </c>
      <c r="P2" s="8">
        <f>Calculations!P18</f>
        <v>391625000</v>
      </c>
      <c r="Q2" s="8">
        <f>Calculations!Q18</f>
        <v>421750000</v>
      </c>
      <c r="R2" s="8">
        <f>Calculations!R18</f>
        <v>451875000</v>
      </c>
      <c r="S2" s="8">
        <f>Calculations!S18</f>
        <v>482000000</v>
      </c>
      <c r="T2" s="8">
        <f>Calculations!T18</f>
        <v>512125000</v>
      </c>
      <c r="U2" s="8">
        <f>Calculations!U18</f>
        <v>542250000</v>
      </c>
      <c r="V2" s="8">
        <f>Calculations!V18</f>
        <v>572375000</v>
      </c>
      <c r="W2" s="8">
        <f>Calculations!W18</f>
        <v>602500000</v>
      </c>
      <c r="X2" s="8">
        <f>Calculations!X18</f>
        <v>632625000</v>
      </c>
      <c r="Y2" s="8">
        <f>Calculations!Y18</f>
        <v>662750000</v>
      </c>
      <c r="Z2" s="8">
        <f>Calculations!Z18</f>
        <v>692875000</v>
      </c>
      <c r="AA2" s="8">
        <f>Calculations!AA18</f>
        <v>723000000</v>
      </c>
      <c r="AB2" s="8">
        <f>Calculations!AB18</f>
        <v>753125000</v>
      </c>
      <c r="AC2" s="8">
        <f>Calculations!AC18</f>
        <v>783250000</v>
      </c>
      <c r="AD2" s="8">
        <f>Calculations!AD18</f>
        <v>813375000</v>
      </c>
      <c r="AE2" s="8">
        <f>Calculations!AE18</f>
        <v>843500000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Calculations</vt:lpstr>
      <vt:lpstr>Datacenterdemandgrowth</vt:lpstr>
      <vt:lpstr>ALG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Megan Mahajan</cp:lastModifiedBy>
  <dcterms:created xsi:type="dcterms:W3CDTF">2023-05-06T05:09:24Z</dcterms:created>
  <dcterms:modified xsi:type="dcterms:W3CDTF">2024-08-08T16:01:04Z</dcterms:modified>
</cp:coreProperties>
</file>