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24226"/>
  <mc:AlternateContent xmlns:mc="http://schemas.openxmlformats.org/markup-compatibility/2006">
    <mc:Choice Requires="x15">
      <x15ac:absPath xmlns:x15ac="http://schemas.microsoft.com/office/spreadsheetml/2010/11/ac" url="C:\Users\MeganMahajan\Documents\eps-us-analysis\InputData\trans\BCDTRtSYHOP\"/>
    </mc:Choice>
  </mc:AlternateContent>
  <xr:revisionPtr revIDLastSave="0" documentId="13_ncr:1_{0C929AB6-9E0F-4500-A9D7-F6730D076040}" xr6:coauthVersionLast="47" xr6:coauthVersionMax="47" xr10:uidLastSave="{00000000-0000-0000-0000-000000000000}"/>
  <bookViews>
    <workbookView xWindow="28680" yWindow="-120" windowWidth="29040" windowHeight="17520" firstSheet="15" activeTab="16"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HOP-psgr" sheetId="23" r:id="rId29"/>
    <sheet name="BCDTRtSYHOP-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3" i="24" l="1"/>
  <c r="C2" i="24"/>
  <c r="C7" i="23"/>
  <c r="B7" i="23"/>
  <c r="B10" i="56"/>
  <c r="B9" i="56"/>
  <c r="AL3" i="58"/>
  <c r="AK3" i="58"/>
  <c r="AL2" i="58"/>
  <c r="AK2" i="58"/>
  <c r="D5" i="56"/>
  <c r="C4" i="23"/>
  <c r="D4" i="23" s="1"/>
  <c r="L4" i="23" l="1"/>
  <c r="AF4" i="23"/>
  <c r="M4" i="23"/>
  <c r="E4" i="23"/>
  <c r="N4" i="23"/>
  <c r="O4" i="23"/>
  <c r="P4" i="23"/>
  <c r="Q4" i="23"/>
  <c r="R4" i="23"/>
  <c r="S4" i="23"/>
  <c r="T4" i="23"/>
  <c r="U4" i="23"/>
  <c r="V4" i="23"/>
  <c r="W4" i="23"/>
  <c r="X4" i="23"/>
  <c r="Y4" i="23"/>
  <c r="F4" i="23"/>
  <c r="Z4" i="23"/>
  <c r="G4" i="23"/>
  <c r="AA4" i="23"/>
  <c r="H4" i="23"/>
  <c r="AB4" i="23"/>
  <c r="I4" i="23"/>
  <c r="AC4" i="23"/>
  <c r="J4" i="23"/>
  <c r="AD4" i="23"/>
  <c r="K4" i="23"/>
  <c r="AE4" i="23"/>
  <c r="C4" i="24"/>
  <c r="D4" i="24" s="1"/>
  <c r="U4" i="24" l="1"/>
  <c r="V4" i="24"/>
  <c r="W4" i="24"/>
  <c r="X4" i="24"/>
  <c r="Y4" i="24"/>
  <c r="F4" i="24"/>
  <c r="Z4" i="24"/>
  <c r="G4" i="24"/>
  <c r="AA4" i="24"/>
  <c r="H4" i="24"/>
  <c r="AB4" i="24"/>
  <c r="I4" i="24"/>
  <c r="AC4" i="24"/>
  <c r="J4" i="24"/>
  <c r="AD4" i="24"/>
  <c r="K4" i="24"/>
  <c r="AE4" i="24"/>
  <c r="L4" i="24"/>
  <c r="AF4" i="24"/>
  <c r="M4" i="24"/>
  <c r="E4" i="24"/>
  <c r="N4" i="24"/>
  <c r="O4" i="24"/>
  <c r="P4" i="24"/>
  <c r="Q4" i="24"/>
  <c r="R4" i="24"/>
  <c r="S4" i="24"/>
  <c r="T4" i="24"/>
  <c r="D66" i="37"/>
  <c r="B4" i="23"/>
  <c r="E66" i="37"/>
  <c r="E65" i="37"/>
  <c r="D65" i="37"/>
  <c r="C6" i="24"/>
  <c r="D6" i="24"/>
  <c r="E6" i="24"/>
  <c r="C3" i="23"/>
  <c r="D3" i="23"/>
  <c r="E23" i="37"/>
  <c r="D25" i="37"/>
  <c r="D26" i="37" s="1"/>
  <c r="D22" i="37"/>
  <c r="D23" i="37" s="1"/>
  <c r="E25" i="37"/>
  <c r="E26" i="37" s="1"/>
  <c r="E22" i="37"/>
  <c r="G4" i="57"/>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AF3" i="23"/>
  <c r="AE3" i="23"/>
  <c r="AD3" i="23"/>
  <c r="AC3" i="23"/>
  <c r="AB3" i="23"/>
  <c r="AA3" i="23"/>
  <c r="Z3" i="23"/>
  <c r="Y3" i="23"/>
  <c r="X3" i="23"/>
  <c r="W3" i="23"/>
  <c r="V3" i="23"/>
  <c r="U3" i="23"/>
  <c r="T3" i="23"/>
  <c r="S3" i="23"/>
  <c r="R3" i="23"/>
  <c r="Q3" i="23"/>
  <c r="P3" i="23"/>
  <c r="O3" i="23"/>
  <c r="N3" i="23"/>
  <c r="M3" i="23"/>
  <c r="L3" i="23"/>
  <c r="K3" i="23"/>
  <c r="J3" i="23"/>
  <c r="I3" i="23"/>
  <c r="H3" i="23"/>
  <c r="E3" i="23"/>
  <c r="F3" i="23"/>
  <c r="G3"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C6"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5" i="23"/>
  <c r="C5"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C2" i="23"/>
  <c r="B6" i="23"/>
  <c r="B5" i="23"/>
  <c r="B3" i="23"/>
  <c r="B2" i="23"/>
  <c r="B6" i="24" l="1"/>
  <c r="B5" i="24"/>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D2" i="24" s="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7" i="23" s="1"/>
  <c r="E20" i="38"/>
  <c r="F7" i="23" s="1"/>
  <c r="F20" i="38"/>
  <c r="G7" i="23" s="1"/>
  <c r="G20" i="38"/>
  <c r="H7" i="23" s="1"/>
  <c r="H20" i="38"/>
  <c r="I7" i="23" s="1"/>
  <c r="I20" i="38"/>
  <c r="J7" i="23" s="1"/>
  <c r="J20" i="38"/>
  <c r="K7" i="23" s="1"/>
  <c r="K20" i="38"/>
  <c r="L7" i="23" s="1"/>
  <c r="L20" i="38"/>
  <c r="M7" i="23" s="1"/>
  <c r="M20" i="38"/>
  <c r="N7" i="23" s="1"/>
  <c r="N20" i="38"/>
  <c r="O7" i="23" s="1"/>
  <c r="O20" i="38"/>
  <c r="P7" i="23" s="1"/>
  <c r="P20" i="38"/>
  <c r="Q7" i="23" s="1"/>
  <c r="Q20" i="38"/>
  <c r="R7" i="23" s="1"/>
  <c r="R20" i="38"/>
  <c r="S7" i="23" s="1"/>
  <c r="S20" i="38"/>
  <c r="T7" i="23" s="1"/>
  <c r="T20" i="38"/>
  <c r="U7" i="23" s="1"/>
  <c r="U20" i="38"/>
  <c r="V7" i="23" s="1"/>
  <c r="V20" i="38"/>
  <c r="W7" i="23" s="1"/>
  <c r="W20" i="38"/>
  <c r="X7" i="23" s="1"/>
  <c r="X20" i="38"/>
  <c r="Y7" i="23" s="1"/>
  <c r="Y20" i="38"/>
  <c r="Z7" i="23" s="1"/>
  <c r="Z20" i="38"/>
  <c r="AA7" i="23" s="1"/>
  <c r="AA20" i="38"/>
  <c r="AB7" i="23" s="1"/>
  <c r="AB20" i="38"/>
  <c r="AC7" i="23" s="1"/>
  <c r="AC20" i="38"/>
  <c r="AD7" i="23" s="1"/>
  <c r="AD20" i="38"/>
  <c r="AE7" i="23" s="1"/>
  <c r="AE20" i="38"/>
  <c r="AF7" i="23" s="1"/>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D7" i="23" s="1"/>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 r="E5" i="24" l="1"/>
  <c r="E3" i="24"/>
  <c r="E2" i="24"/>
  <c r="G3" i="24"/>
  <c r="G2" i="24"/>
  <c r="G5" i="24"/>
  <c r="P5" i="24"/>
  <c r="P3" i="24"/>
  <c r="P2" i="24"/>
  <c r="V5" i="24"/>
  <c r="V2" i="24"/>
  <c r="V3" i="24"/>
  <c r="D5" i="24"/>
  <c r="D3" i="24"/>
  <c r="Z3" i="24"/>
  <c r="Z2" i="24"/>
  <c r="Z5" i="24"/>
  <c r="N3" i="24"/>
  <c r="N2" i="24"/>
  <c r="N5" i="24"/>
  <c r="O3" i="24"/>
  <c r="O2" i="24"/>
  <c r="O5" i="24"/>
  <c r="Q5" i="24"/>
  <c r="Q3" i="24"/>
  <c r="Q2" i="24"/>
  <c r="R3" i="24"/>
  <c r="R2" i="24"/>
  <c r="R5" i="24"/>
  <c r="S5" i="24"/>
  <c r="S3" i="24"/>
  <c r="S2" i="24"/>
  <c r="T3" i="24"/>
  <c r="T5" i="24"/>
  <c r="T2" i="24"/>
  <c r="U5" i="24"/>
  <c r="U2" i="24"/>
  <c r="U3" i="24"/>
  <c r="C5" i="24"/>
  <c r="W5" i="24"/>
  <c r="W2" i="24"/>
  <c r="W3" i="24"/>
  <c r="Y5" i="24"/>
  <c r="Y2" i="24"/>
  <c r="Y3" i="24"/>
  <c r="AD3" i="24"/>
  <c r="AD2" i="24"/>
  <c r="AD5" i="24"/>
  <c r="X5" i="24"/>
  <c r="X3" i="24"/>
  <c r="X2" i="24"/>
  <c r="F3" i="24"/>
  <c r="F2" i="24"/>
  <c r="F5" i="24"/>
  <c r="AA3" i="24"/>
  <c r="AA2" i="24"/>
  <c r="AA5" i="24"/>
  <c r="H5" i="24"/>
  <c r="H3" i="24"/>
  <c r="H2" i="24"/>
  <c r="AB5" i="24"/>
  <c r="AB3" i="24"/>
  <c r="AB2" i="24"/>
  <c r="I3" i="24"/>
  <c r="I2" i="24"/>
  <c r="I5" i="24"/>
  <c r="AC3" i="24"/>
  <c r="AC2" i="24"/>
  <c r="AC5" i="24"/>
  <c r="J3" i="24"/>
  <c r="J2" i="24"/>
  <c r="J5" i="24"/>
  <c r="K3" i="24"/>
  <c r="K2" i="24"/>
  <c r="K5" i="24"/>
  <c r="AE3" i="24"/>
  <c r="AE2" i="24"/>
  <c r="AE5" i="24"/>
  <c r="L3" i="24"/>
  <c r="L2" i="24"/>
  <c r="L5" i="24"/>
  <c r="AF3" i="24"/>
  <c r="AF2" i="24"/>
  <c r="AF5" i="24"/>
  <c r="M3" i="24"/>
  <c r="M2" i="24"/>
  <c r="M5" i="24"/>
</calcChain>
</file>

<file path=xl/sharedStrings.xml><?xml version="1.0" encoding="utf-8"?>
<sst xmlns="http://schemas.openxmlformats.org/spreadsheetml/2006/main" count="8652" uniqueCount="3851">
  <si>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</si>
  <si>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</si>
  <si>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</si>
  <si>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</si>
  <si>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</si>
  <si>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</si>
  <si>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</si>
  <si>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</si>
  <si>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</si>
  <si>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</si>
  <si>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</si>
  <si>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</si>
  <si>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</si>
  <si>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</si>
  <si>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</si>
  <si>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</si>
  <si>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</si>
  <si>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</si>
  <si>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</si>
  <si>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</si>
  <si>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</si>
  <si>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</si>
  <si>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</si>
  <si>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</si>
  <si>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</si>
  <si>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</si>
  <si>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</si>
  <si>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</si>
  <si>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</si>
  <si>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</si>
  <si>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</si>
  <si>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</si>
  <si>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</si>
  <si>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</si>
  <si>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</si>
  <si>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</si>
  <si>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</si>
  <si>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</si>
  <si>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</si>
  <si>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</si>
  <si>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</si>
  <si>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</si>
  <si>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</si>
  <si>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</si>
  <si>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</si>
  <si>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</si>
  <si>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</si>
  <si>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</si>
  <si>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</si>
  <si>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</si>
  <si>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</si>
  <si>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</si>
  <si>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</si>
  <si>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</si>
  <si>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</si>
  <si>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</si>
  <si>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</si>
  <si>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</si>
  <si>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</si>
  <si>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</si>
  <si>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</si>
  <si>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</si>
  <si>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</si>
  <si>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</si>
  <si>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</si>
  <si>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</si>
  <si>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</si>
  <si>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</si>
  <si>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</si>
  <si>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</si>
  <si>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</si>
  <si>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</si>
  <si>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</si>
  <si>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</si>
  <si>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</si>
  <si>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</si>
  <si>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</si>
  <si>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</si>
  <si>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</si>
  <si>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</si>
  <si>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</si>
  <si>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</si>
  <si>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</si>
  <si>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</si>
  <si>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</si>
  <si>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</si>
  <si>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</si>
  <si>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</si>
  <si>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</si>
  <si>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</si>
  <si>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</si>
  <si>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</si>
  <si>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</si>
  <si>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</si>
  <si>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</si>
  <si>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</si>
  <si>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</si>
  <si>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</si>
  <si>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</si>
  <si>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</si>
  <si>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</si>
  <si>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</si>
  <si>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</si>
  <si>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</si>
  <si>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</si>
  <si>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</si>
  <si>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</si>
  <si>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</si>
  <si>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</si>
  <si>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</si>
  <si>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</si>
  <si>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</si>
  <si>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</si>
  <si>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</si>
  <si>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</si>
  <si>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</si>
  <si>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</si>
  <si>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</si>
  <si>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</si>
  <si>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</si>
  <si>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</si>
  <si>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</si>
  <si>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</si>
  <si>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</si>
  <si>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</si>
  <si>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</si>
  <si>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</si>
  <si>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</si>
  <si>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</si>
  <si>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</si>
  <si>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</si>
  <si>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</si>
  <si>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</si>
  <si>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</si>
  <si>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</si>
  <si>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</si>
  <si>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</si>
  <si>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</si>
  <si>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</si>
  <si>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</si>
  <si>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</si>
  <si>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</si>
  <si>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</si>
  <si>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</si>
  <si>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</si>
  <si>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</si>
  <si>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</si>
  <si>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</si>
  <si>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</si>
  <si>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</si>
  <si>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</si>
  <si>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</si>
  <si>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</si>
  <si>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</si>
  <si>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</si>
  <si>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</si>
  <si>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</si>
  <si>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</si>
  <si>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</si>
  <si>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</si>
  <si>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</si>
  <si>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</si>
  <si>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</si>
  <si>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</si>
  <si>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</si>
  <si>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</si>
  <si>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</si>
  <si>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</si>
  <si>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</si>
  <si>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</si>
  <si>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</si>
  <si>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</si>
  <si>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</si>
  <si>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</si>
  <si>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</si>
  <si>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</si>
  <si>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</si>
  <si>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</si>
  <si>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</si>
  <si>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</si>
  <si>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</si>
  <si>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</si>
  <si>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</si>
  <si>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</si>
  <si>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</si>
  <si>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</si>
  <si>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</si>
  <si>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</si>
  <si>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</si>
  <si>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</si>
  <si>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</si>
  <si>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</si>
  <si>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</si>
  <si>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</si>
  <si>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</si>
  <si>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</si>
  <si>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</si>
  <si>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</si>
  <si>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</si>
  <si>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</si>
  <si>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</si>
  <si>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</si>
  <si>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</si>
  <si>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</si>
  <si>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</si>
  <si>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</si>
  <si>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</si>
  <si>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</si>
  <si>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</si>
  <si>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</si>
  <si>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</si>
  <si>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</si>
  <si>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</si>
  <si>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</si>
  <si>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</si>
  <si>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</si>
  <si>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</si>
  <si>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</si>
  <si>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</si>
  <si>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</si>
  <si>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</si>
  <si>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</si>
  <si>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</si>
  <si>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</si>
  <si>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</si>
  <si>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</si>
  <si>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</si>
  <si>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</si>
  <si>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</si>
  <si>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</si>
  <si>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</si>
  <si>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</si>
  <si>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</si>
  <si>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</si>
  <si>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</si>
  <si>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</si>
  <si>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</si>
  <si>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</si>
  <si>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</si>
  <si>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</si>
  <si>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</si>
  <si>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</si>
  <si>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</si>
  <si>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</si>
  <si>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</si>
  <si>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</si>
  <si>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</si>
  <si>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</si>
  <si>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</si>
  <si>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</si>
  <si>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</si>
  <si>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</si>
  <si>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</si>
  <si>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</si>
  <si>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</si>
  <si>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</si>
  <si>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</si>
  <si>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</si>
  <si>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</si>
  <si>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</si>
  <si>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</si>
  <si>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</si>
  <si>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</si>
  <si>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</si>
  <si>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</si>
  <si>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</si>
  <si>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</si>
  <si>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</si>
  <si>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</si>
  <si>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</si>
  <si>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</si>
  <si>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</si>
  <si>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</si>
  <si>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</si>
  <si>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</si>
  <si>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</si>
  <si>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</si>
  <si>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</si>
  <si>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</si>
  <si>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</si>
  <si>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</si>
  <si>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</si>
  <si>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</si>
  <si>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</si>
  <si>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</si>
  <si>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</si>
  <si>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</si>
  <si>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</si>
  <si>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</si>
  <si>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</si>
  <si>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</si>
  <si>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</si>
  <si>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</si>
  <si>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</si>
  <si>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</si>
  <si>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</si>
  <si>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</si>
  <si>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</si>
  <si>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</si>
  <si>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</si>
  <si>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</si>
  <si>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</si>
  <si>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</si>
  <si>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</si>
  <si>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</si>
  <si>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</si>
  <si>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</si>
  <si>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</si>
  <si>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</si>
  <si>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</si>
  <si>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</si>
  <si>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</si>
  <si>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</si>
  <si>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</si>
  <si>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</si>
  <si>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</si>
  <si>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</si>
  <si>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</si>
  <si>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</si>
  <si>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</si>
  <si>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</si>
  <si>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</si>
  <si>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</si>
  <si>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</si>
  <si>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</si>
  <si>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</si>
  <si>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</si>
  <si>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</si>
  <si>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</si>
  <si>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</si>
  <si>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</si>
  <si>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</si>
  <si>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</si>
  <si>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</si>
  <si>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</si>
  <si>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</si>
  <si>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</si>
  <si>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</si>
  <si>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</si>
  <si>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</si>
  <si>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</si>
  <si>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</si>
  <si>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</si>
  <si>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</si>
  <si>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</si>
  <si>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</si>
  <si>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</si>
  <si>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</si>
  <si>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</si>
  <si>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</si>
  <si>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</si>
  <si>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</si>
  <si>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</si>
  <si>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</si>
  <si>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</si>
  <si>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</si>
  <si>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</si>
  <si>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</si>
  <si>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</si>
  <si>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</si>
  <si>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</si>
  <si>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</si>
  <si>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</si>
  <si>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</si>
  <si>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</si>
  <si>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</si>
  <si>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</si>
  <si>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</si>
  <si>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</si>
  <si>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</si>
  <si>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</si>
  <si>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</si>
  <si>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</si>
  <si>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</si>
  <si>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</si>
  <si>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</si>
  <si>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</si>
  <si>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</si>
  <si>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</si>
  <si>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</si>
  <si>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</si>
  <si>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</si>
  <si>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</si>
  <si>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</si>
  <si>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</si>
  <si>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</si>
  <si>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</si>
  <si>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</si>
  <si>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</si>
  <si>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</si>
  <si>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</si>
  <si>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</si>
  <si>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</si>
  <si>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</si>
  <si>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</si>
  <si>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</si>
  <si>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</si>
  <si>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</si>
  <si>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</si>
  <si>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</si>
  <si>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</si>
  <si>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</si>
  <si>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</si>
  <si>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</si>
  <si>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</si>
  <si>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</si>
  <si>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</si>
  <si>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</si>
  <si>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</si>
  <si>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</si>
  <si>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</si>
  <si>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</si>
  <si>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</si>
  <si>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</si>
  <si>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</si>
  <si>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</si>
  <si>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</si>
  <si>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</si>
  <si>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</si>
  <si>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</si>
  <si>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</si>
  <si>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</si>
  <si>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</si>
  <si>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</si>
  <si>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</si>
  <si>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</si>
  <si>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</si>
  <si>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</si>
  <si>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</si>
  <si>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</si>
  <si>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</si>
  <si>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</si>
  <si>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</si>
  <si>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</si>
  <si>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</si>
  <si>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</si>
  <si>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</si>
  <si>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</si>
  <si>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</si>
  <si>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</si>
  <si>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</si>
  <si>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</si>
  <si>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</si>
  <si>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</si>
  <si>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</si>
  <si>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</si>
  <si>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</si>
  <si>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</si>
  <si>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</si>
  <si>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</si>
  <si>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</si>
  <si>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</si>
  <si>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</si>
  <si>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</si>
  <si>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</si>
  <si>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</si>
  <si>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</si>
  <si>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</si>
  <si>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</si>
  <si>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</si>
  <si>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</si>
  <si>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</si>
  <si>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</si>
  <si>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</si>
  <si>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</si>
  <si>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</si>
  <si>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</si>
  <si>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</si>
  <si>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</si>
  <si>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</si>
  <si>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</si>
  <si>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</si>
  <si>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</si>
  <si>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</si>
  <si>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</si>
  <si>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</si>
  <si>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</si>
  <si>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</si>
  <si>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</si>
  <si>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</si>
  <si>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</si>
  <si>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</si>
  <si>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</si>
  <si>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</si>
  <si>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</si>
  <si>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</si>
  <si>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</si>
  <si>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</si>
  <si>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</si>
  <si>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</si>
  <si>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</si>
  <si>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</si>
  <si>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</si>
  <si>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</si>
  <si>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</si>
  <si>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</si>
  <si>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</si>
  <si>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</si>
  <si>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</si>
  <si>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</si>
  <si>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</si>
  <si>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</si>
  <si>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</si>
  <si>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</si>
  <si>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</si>
  <si>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</si>
  <si>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</si>
  <si>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</si>
  <si>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</si>
  <si>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</si>
  <si>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</si>
  <si>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</si>
  <si>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</si>
  <si>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</si>
  <si>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</si>
  <si>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</si>
  <si>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</si>
  <si>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</si>
  <si>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</si>
  <si>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</si>
  <si>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</si>
  <si>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</si>
  <si>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</si>
  <si>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</si>
  <si>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</si>
  <si>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</si>
  <si>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</si>
  <si>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</si>
  <si>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</si>
  <si>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</si>
  <si>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</si>
  <si>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</si>
  <si>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</si>
  <si>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</si>
  <si>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</si>
  <si>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</si>
  <si>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</si>
  <si>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</si>
  <si>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</si>
  <si>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</si>
  <si>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</si>
  <si>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</si>
  <si>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</si>
  <si>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</si>
  <si>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</si>
  <si>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</si>
  <si>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</si>
  <si>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</si>
  <si>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</si>
  <si>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</si>
  <si>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</si>
  <si>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</si>
  <si>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</si>
  <si>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</si>
  <si>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</si>
  <si>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</si>
  <si>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</si>
  <si>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</si>
  <si>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</si>
  <si>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</si>
  <si>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</si>
  <si>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</si>
  <si>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</si>
  <si>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</si>
  <si>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</si>
  <si>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</si>
  <si>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</si>
  <si>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</si>
  <si>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</si>
  <si>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</si>
  <si>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</si>
  <si>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</si>
  <si>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</si>
  <si>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</si>
  <si>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</si>
  <si>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</si>
  <si>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</si>
  <si>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</si>
  <si>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</si>
  <si>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</si>
  <si>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</si>
  <si>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</si>
  <si>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</si>
  <si>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</si>
  <si>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</si>
  <si>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</si>
  <si>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</si>
  <si>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</si>
  <si>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</si>
  <si>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</si>
  <si>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</si>
  <si>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</si>
  <si>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</si>
  <si>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</si>
  <si>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</si>
  <si>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</si>
  <si>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</si>
  <si>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</si>
  <si>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</si>
  <si>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</si>
  <si>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</si>
  <si>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</si>
  <si>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</si>
  <si>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</si>
  <si>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</si>
  <si>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</si>
  <si>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</si>
  <si>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</si>
  <si>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</si>
  <si>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</si>
  <si>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</si>
  <si>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</si>
  <si>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</si>
  <si>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</si>
  <si>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</si>
  <si>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</si>
  <si>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</si>
  <si>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</si>
  <si>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</si>
  <si>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</si>
  <si>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</si>
  <si>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</si>
  <si>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</si>
  <si>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</si>
  <si>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</si>
  <si>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</si>
  <si>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</si>
  <si>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</si>
  <si>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</si>
  <si>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</si>
  <si>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</si>
  <si>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</si>
  <si>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</si>
  <si>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</si>
  <si>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</si>
  <si>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</si>
  <si>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</si>
  <si>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</si>
  <si>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</si>
  <si>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</si>
  <si>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</si>
  <si>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</si>
  <si>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</si>
  <si>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</si>
  <si>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</si>
  <si>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</si>
  <si>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</si>
  <si>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</si>
  <si>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</si>
  <si>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</si>
  <si>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</si>
  <si>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</si>
  <si>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</si>
  <si>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</si>
  <si>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</si>
  <si>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</si>
  <si>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</si>
  <si>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</si>
  <si>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</si>
  <si>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</si>
  <si>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</si>
  <si>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</si>
  <si>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</si>
  <si>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</si>
  <si>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</si>
  <si>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</si>
  <si>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</si>
  <si>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</si>
  <si>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</si>
  <si>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</si>
  <si>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</si>
  <si>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</si>
  <si>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</si>
  <si>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</si>
  <si>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</si>
  <si>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</si>
  <si>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</si>
  <si>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</si>
  <si>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</si>
  <si>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</si>
  <si>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</si>
  <si>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</si>
  <si>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</si>
  <si>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</si>
  <si>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</si>
  <si>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</si>
  <si>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</si>
  <si>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</si>
  <si>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</si>
  <si>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</si>
  <si>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</si>
  <si>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</si>
  <si>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</si>
  <si>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</si>
  <si>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</si>
  <si>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</si>
  <si>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</si>
  <si>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</si>
  <si>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</si>
  <si>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</si>
  <si>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</si>
  <si>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</si>
  <si>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</si>
  <si>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</si>
  <si>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</si>
  <si>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</si>
  <si>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</si>
  <si>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</si>
  <si>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</si>
  <si>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</si>
  <si>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</si>
  <si>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</si>
  <si>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</si>
  <si>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</si>
  <si>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</si>
  <si>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</si>
  <si>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</si>
  <si>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</si>
  <si>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</si>
  <si>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</si>
  <si>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</si>
  <si>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</si>
  <si>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</si>
  <si>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</si>
  <si>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</si>
  <si>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</si>
  <si>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</si>
  <si>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</si>
  <si>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</si>
  <si>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</si>
  <si>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</si>
  <si>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</si>
  <si>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</si>
  <si>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</si>
  <si>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</si>
  <si>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</si>
  <si>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</si>
  <si>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</si>
  <si>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</si>
  <si>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</si>
  <si>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</si>
  <si>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</si>
  <si>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</si>
  <si>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</si>
  <si>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</si>
  <si>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</si>
  <si>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</si>
  <si>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</si>
  <si>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</si>
  <si>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</si>
  <si>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</si>
  <si>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</si>
  <si>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</si>
  <si>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</si>
  <si>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</si>
  <si>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</si>
  <si>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</si>
  <si>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</si>
  <si>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</si>
  <si>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</si>
  <si>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</si>
  <si>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</si>
  <si>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</si>
  <si>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</si>
  <si>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</si>
  <si>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</si>
  <si>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</si>
  <si>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</si>
  <si>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</si>
  <si>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</si>
  <si>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</si>
  <si>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</si>
  <si>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</si>
  <si>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</si>
  <si>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</si>
  <si>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</si>
  <si>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</si>
  <si>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</si>
  <si>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</si>
  <si>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</si>
  <si>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</si>
  <si>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</si>
  <si>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</si>
  <si>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</si>
  <si>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</si>
  <si>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</si>
  <si>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</si>
  <si>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</si>
  <si>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</si>
  <si>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</si>
  <si>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</si>
  <si>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</si>
  <si>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</si>
  <si>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</si>
  <si>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</si>
  <si>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</si>
  <si>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</si>
  <si>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</si>
  <si>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</si>
  <si>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</si>
  <si>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</si>
  <si>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</si>
  <si>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</si>
  <si>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</si>
  <si>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</si>
  <si>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</si>
  <si>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</si>
  <si>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</si>
  <si>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</si>
  <si>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</si>
  <si>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</si>
  <si>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</si>
  <si>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</si>
  <si>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</si>
  <si>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</si>
  <si>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</si>
  <si>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</si>
  <si>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</si>
  <si>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</si>
  <si>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</si>
  <si>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</si>
  <si>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</si>
  <si>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</si>
  <si>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</si>
  <si>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</si>
  <si>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</si>
  <si>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</si>
  <si>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</si>
  <si>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</si>
  <si>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</si>
  <si>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</si>
  <si>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</si>
  <si>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</si>
  <si>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</si>
  <si>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</si>
  <si>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</si>
  <si>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</si>
  <si>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</si>
  <si>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</si>
  <si>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</si>
  <si>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</si>
  <si>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</si>
  <si>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</si>
  <si>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</si>
  <si>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</si>
  <si>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</si>
  <si>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</si>
  <si>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</si>
  <si>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</si>
  <si>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</si>
  <si>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</si>
  <si>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</si>
  <si>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</si>
  <si>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</si>
  <si>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</si>
  <si>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</si>
  <si>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</si>
  <si>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</si>
  <si>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</si>
  <si>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</si>
  <si>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</si>
  <si>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</si>
  <si>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</si>
  <si>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</si>
  <si>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</si>
  <si>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</si>
  <si>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</si>
  <si>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</si>
  <si>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</si>
  <si>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</si>
  <si>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</si>
  <si>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</si>
  <si>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</si>
  <si>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</si>
  <si>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</si>
  <si>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</si>
  <si>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</si>
  <si>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</si>
  <si>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</si>
  <si>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</si>
  <si>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</si>
  <si>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</si>
  <si>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</si>
  <si>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</si>
  <si>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</si>
  <si>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</si>
  <si>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</si>
  <si>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</si>
  <si>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</si>
  <si>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</si>
  <si>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</si>
  <si>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</si>
  <si>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</si>
  <si>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</si>
  <si>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</si>
  <si>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</si>
  <si>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</si>
  <si>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</si>
  <si>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</si>
  <si>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</si>
  <si>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</si>
  <si>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</si>
  <si>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</si>
  <si>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</si>
  <si>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</si>
  <si>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</si>
  <si>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</si>
  <si>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</si>
  <si>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</si>
  <si>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</si>
  <si>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</si>
  <si>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</si>
  <si>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</si>
  <si>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</si>
  <si>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</si>
  <si>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</si>
  <si>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</si>
  <si>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</si>
  <si>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</si>
  <si>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</si>
  <si>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</si>
  <si>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</si>
  <si>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</si>
  <si>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</si>
  <si>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</si>
  <si>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</si>
  <si>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</si>
  <si>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</si>
  <si>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</si>
  <si>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</si>
  <si>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</si>
  <si>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</si>
  <si>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</si>
  <si>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</si>
  <si>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</si>
  <si>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</si>
  <si>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</si>
  <si>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</si>
  <si>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</si>
  <si>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</si>
  <si>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</si>
  <si>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</si>
  <si>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</si>
  <si>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</si>
  <si>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</si>
  <si>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</si>
  <si>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</si>
  <si>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</si>
  <si>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</si>
  <si>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</si>
  <si>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</si>
  <si>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</si>
  <si>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</si>
  <si>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</si>
  <si>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</si>
  <si>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</si>
  <si>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</si>
  <si>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</si>
  <si>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</si>
  <si>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</si>
  <si>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</si>
  <si>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</si>
  <si>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</si>
  <si>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</si>
  <si>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</si>
  <si>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</si>
  <si>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</si>
  <si>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</si>
  <si>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</si>
  <si>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</si>
  <si>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</si>
  <si>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</si>
  <si>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</si>
  <si>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</si>
  <si>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</si>
  <si>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</si>
  <si>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</si>
  <si>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</si>
  <si>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</si>
  <si>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</si>
  <si>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</si>
  <si>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</si>
  <si>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</si>
  <si>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</si>
  <si>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</si>
  <si>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</si>
  <si>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</si>
  <si>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</si>
  <si>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</si>
  <si>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</si>
  <si>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</si>
  <si>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</si>
  <si>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</si>
  <si>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</si>
  <si>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</si>
  <si>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</si>
  <si>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</si>
  <si>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</si>
  <si>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</si>
  <si>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</si>
  <si>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</si>
  <si>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</si>
  <si>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</si>
  <si>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</si>
  <si>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</si>
  <si>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</si>
  <si>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</si>
  <si>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</si>
  <si>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</si>
  <si>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</si>
  <si>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</si>
  <si>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</si>
  <si>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</si>
  <si>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</si>
  <si>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</si>
  <si>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</si>
  <si>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</si>
  <si>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</si>
  <si>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</si>
  <si>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</si>
  <si>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</si>
  <si>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</si>
  <si>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</si>
  <si>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</si>
  <si>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</si>
  <si>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</si>
  <si>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</si>
  <si>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</si>
  <si>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</si>
  <si>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</si>
  <si>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</si>
  <si>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</si>
  <si>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</si>
  <si>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</si>
  <si>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</si>
  <si>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</si>
  <si>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</si>
  <si>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</si>
  <si>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</si>
  <si>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</si>
  <si>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</si>
  <si>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</si>
  <si>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</si>
  <si>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</si>
  <si>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</si>
  <si>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</si>
  <si>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</si>
  <si>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</si>
  <si>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</si>
  <si>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</si>
  <si>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</si>
  <si>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</si>
  <si>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</si>
  <si>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</si>
  <si>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</si>
  <si>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</si>
  <si>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</si>
  <si>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</si>
  <si>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</si>
  <si>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</si>
  <si>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</si>
  <si>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</si>
  <si>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</si>
  <si>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</si>
  <si>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</si>
  <si>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</si>
  <si>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</si>
  <si>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</si>
  <si>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</si>
  <si>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</si>
  <si>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</si>
  <si>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</si>
  <si>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</si>
  <si>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</si>
  <si>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</si>
  <si>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</si>
  <si>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</si>
  <si>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</si>
  <si>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</si>
  <si>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</si>
  <si>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</si>
  <si>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</si>
  <si>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</si>
  <si>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</si>
  <si>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</si>
  <si>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</si>
  <si>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</si>
  <si>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</si>
  <si>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</si>
  <si>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</si>
  <si>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</si>
  <si>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</si>
  <si>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</si>
  <si>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</si>
  <si>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</si>
  <si>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</si>
  <si>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</si>
  <si>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</si>
  <si>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</si>
  <si>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</si>
  <si>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</si>
  <si>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</si>
  <si>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</si>
  <si>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</si>
  <si>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</si>
  <si>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</si>
  <si>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</si>
  <si>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</si>
  <si>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</si>
  <si>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</si>
  <si>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</si>
  <si>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</si>
  <si>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</si>
  <si>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</si>
  <si>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</si>
  <si>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</si>
  <si>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</si>
  <si>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</si>
  <si>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</si>
  <si>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</si>
  <si>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</si>
  <si>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</si>
  <si>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</si>
  <si>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</si>
  <si>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</si>
  <si>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</si>
  <si>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</si>
  <si>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</si>
  <si>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</si>
  <si>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</si>
  <si>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</si>
  <si>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</si>
  <si>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</si>
  <si>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</si>
  <si>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</si>
  <si>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</si>
  <si>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</si>
  <si>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</si>
  <si>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</si>
  <si>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</si>
  <si>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</si>
  <si>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</si>
  <si>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</si>
  <si>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</si>
  <si>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</si>
  <si>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</si>
  <si>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</si>
  <si>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</si>
  <si>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</si>
  <si>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</si>
  <si>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</si>
  <si>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</si>
  <si>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</si>
  <si>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</si>
  <si>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</si>
  <si>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</si>
  <si>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</si>
  <si>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</si>
  <si>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</si>
  <si>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</si>
  <si>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</si>
  <si>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</si>
  <si>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</si>
  <si>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</si>
  <si>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</si>
  <si>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</si>
  <si>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</si>
  <si>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</si>
  <si>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</si>
  <si>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</si>
  <si>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</si>
  <si>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</si>
  <si>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</si>
  <si>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</si>
  <si>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</si>
  <si>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</si>
  <si>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</si>
  <si>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</si>
  <si>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</si>
  <si>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</si>
  <si>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</si>
  <si>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</si>
  <si>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</si>
  <si>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</si>
  <si>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</si>
  <si>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</si>
  <si>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</si>
  <si>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</si>
  <si>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</si>
  <si>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</si>
  <si>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</si>
  <si>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</si>
  <si>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</si>
  <si>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</si>
  <si>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</si>
  <si>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</si>
  <si>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</si>
  <si>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</si>
  <si>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</si>
  <si>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</si>
  <si>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</si>
  <si>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</si>
  <si>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</si>
  <si>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</si>
  <si>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</si>
  <si>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</si>
  <si>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</si>
  <si>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</si>
  <si>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</si>
  <si>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</si>
  <si>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</si>
  <si>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</si>
  <si>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</si>
  <si>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</si>
  <si>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</si>
  <si>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</si>
  <si>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</si>
  <si>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</si>
  <si>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</si>
  <si>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</si>
  <si>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</si>
  <si>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</si>
  <si>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</si>
  <si>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</si>
  <si>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</si>
  <si>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</si>
  <si>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</si>
  <si>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</si>
  <si>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</si>
  <si>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</si>
  <si>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</si>
  <si>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</si>
  <si>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</si>
  <si>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</si>
  <si>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</si>
  <si>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</si>
  <si>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</si>
  <si>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</si>
  <si>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</si>
  <si>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</si>
  <si>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</si>
  <si>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</si>
  <si>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</si>
  <si>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</si>
  <si>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</si>
  <si>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</si>
  <si>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</si>
  <si>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</si>
  <si>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</si>
  <si>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</si>
  <si>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</si>
  <si>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</si>
  <si>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</si>
  <si>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</si>
  <si>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</si>
  <si>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</si>
  <si>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</si>
  <si>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</si>
  <si>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</si>
  <si>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</si>
  <si>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</si>
  <si>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</si>
  <si>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</si>
  <si>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</si>
  <si>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</si>
  <si>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</si>
  <si>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</si>
  <si>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</si>
  <si>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</si>
  <si>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</si>
  <si>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</si>
  <si>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</si>
  <si>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</si>
  <si>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</si>
  <si>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</si>
  <si>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</si>
  <si>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</si>
  <si>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</si>
  <si>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</si>
  <si>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</si>
  <si>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</si>
  <si>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</si>
  <si>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</si>
  <si>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</si>
  <si>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</si>
  <si>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</si>
  <si>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</si>
  <si>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</si>
  <si>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</si>
  <si>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</si>
  <si>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</si>
  <si>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</si>
  <si>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</si>
  <si>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</si>
  <si>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</si>
  <si>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</si>
  <si>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</si>
  <si>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</si>
  <si>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</si>
  <si>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</si>
  <si>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</si>
  <si>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</si>
  <si>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</si>
  <si>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</si>
  <si>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</si>
  <si>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</si>
  <si>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</si>
  <si>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</si>
  <si>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</si>
  <si>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</si>
  <si>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</si>
  <si>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</si>
  <si>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</si>
  <si>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</si>
  <si>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</si>
  <si>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</si>
  <si>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</si>
  <si>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</si>
  <si>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</si>
  <si>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</si>
  <si>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</si>
  <si>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</si>
  <si>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</si>
  <si>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</si>
  <si>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</si>
  <si>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</si>
  <si>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</si>
  <si>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</si>
  <si>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</si>
  <si>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</si>
  <si>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</si>
  <si>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</si>
  <si>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</si>
  <si>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</si>
  <si>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</si>
  <si>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</si>
  <si>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</si>
  <si>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</si>
  <si>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</si>
  <si>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</si>
  <si>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</si>
  <si>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</si>
  <si>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</si>
  <si>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</si>
  <si>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</si>
  <si>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</si>
  <si>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</si>
  <si>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</si>
  <si>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</si>
  <si>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</si>
  <si>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</si>
  <si>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</si>
  <si>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</si>
  <si>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</si>
  <si>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</si>
  <si>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</si>
  <si>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</si>
  <si>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</si>
  <si>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</si>
  <si>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</si>
  <si>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</si>
  <si>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</si>
  <si>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</si>
  <si>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</si>
  <si>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</si>
  <si>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</si>
  <si>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</si>
  <si>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</si>
  <si>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</si>
  <si>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</si>
  <si>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</si>
  <si>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</si>
  <si>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</si>
  <si>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</si>
  <si>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</si>
  <si>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</si>
  <si>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</si>
  <si>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</si>
  <si>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</si>
  <si>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</si>
  <si>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</si>
  <si>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</si>
  <si>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</si>
  <si>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</si>
  <si>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</si>
  <si>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</si>
  <si>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</si>
  <si>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</si>
  <si>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</si>
  <si>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</si>
  <si>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</si>
  <si>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</si>
  <si>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</si>
  <si>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</si>
  <si>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</si>
  <si>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</si>
  <si>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</si>
  <si>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</si>
  <si>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</si>
  <si>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</si>
  <si>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</si>
  <si>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</si>
  <si>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</si>
  <si>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</si>
  <si>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</si>
  <si>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</si>
  <si>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</si>
  <si>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</si>
  <si>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</si>
  <si>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</si>
  <si>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</si>
  <si>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</si>
  <si>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</si>
  <si>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</si>
  <si>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</si>
  <si>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</si>
  <si>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</si>
  <si>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</si>
  <si>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</si>
  <si>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</si>
  <si>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</si>
  <si>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</si>
  <si>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</si>
  <si>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</si>
  <si>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</si>
  <si>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</si>
  <si>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</si>
  <si>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</si>
  <si>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</si>
  <si>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</si>
  <si>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</si>
  <si>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</si>
  <si>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</si>
  <si>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</si>
  <si>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</si>
  <si>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</si>
  <si>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</si>
  <si>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</si>
  <si>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</si>
  <si>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</si>
  <si>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</si>
  <si>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</si>
  <si>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</si>
  <si>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</si>
  <si>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</si>
  <si>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</si>
  <si>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</si>
  <si>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</si>
  <si>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</si>
  <si>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</si>
  <si>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</si>
  <si>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</si>
  <si>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</si>
  <si>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</si>
  <si>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</si>
  <si>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</si>
  <si>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</si>
  <si>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</si>
  <si>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</si>
  <si>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</si>
  <si>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</si>
  <si>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</si>
  <si>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</si>
  <si>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</si>
  <si>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</si>
  <si>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</si>
  <si>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</si>
  <si>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</si>
  <si>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</si>
  <si>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</si>
  <si>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</si>
  <si>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</si>
  <si>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</si>
  <si>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</si>
  <si>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</si>
  <si>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</si>
  <si>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</si>
  <si>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</si>
  <si>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</si>
  <si>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</si>
  <si>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</si>
  <si>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</si>
  <si>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</si>
  <si>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</si>
  <si>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</si>
  <si>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</si>
  <si>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</si>
  <si>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</si>
  <si>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</si>
  <si>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</si>
  <si>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</si>
  <si>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</si>
  <si>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</si>
  <si>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</si>
  <si>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</si>
  <si>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</si>
  <si>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</si>
  <si>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</si>
  <si>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</si>
  <si>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</si>
  <si>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</si>
  <si>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</si>
  <si>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</si>
  <si>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</si>
  <si>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</si>
  <si>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</si>
  <si>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</si>
  <si>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</si>
  <si>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</si>
  <si>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</si>
  <si>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</si>
  <si>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</si>
  <si>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</si>
  <si>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</si>
  <si>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</si>
  <si>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</si>
  <si>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</si>
  <si>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</si>
  <si>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</si>
  <si>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</si>
  <si>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</si>
  <si>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</si>
  <si>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</si>
  <si>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</si>
  <si>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</si>
  <si>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</si>
  <si>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</si>
  <si>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</si>
  <si>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</si>
  <si>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</si>
  <si>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</si>
  <si>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</si>
  <si>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</si>
  <si>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</si>
  <si>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</si>
  <si>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</si>
  <si>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</si>
  <si>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</si>
  <si>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</si>
  <si>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</si>
  <si>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</si>
  <si>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</si>
  <si>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</si>
  <si>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</si>
  <si>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</si>
  <si>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</si>
  <si>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</si>
  <si>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</si>
  <si>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</si>
  <si>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</si>
  <si>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</si>
  <si>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</si>
  <si>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</si>
  <si>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</si>
  <si>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</si>
  <si>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</si>
  <si>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</si>
  <si>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</si>
  <si>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</si>
  <si>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</si>
  <si>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</si>
  <si>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</si>
  <si>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</si>
  <si>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</si>
  <si>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</si>
  <si>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</si>
  <si>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</si>
  <si>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</si>
  <si>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</si>
  <si>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</si>
  <si>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</si>
  <si>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</si>
  <si>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</si>
  <si>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</si>
  <si>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</si>
  <si>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</si>
  <si>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</si>
  <si>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</si>
  <si>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</si>
  <si>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</si>
  <si>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</si>
  <si>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</si>
  <si>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</si>
  <si>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</si>
  <si>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</si>
  <si>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</si>
  <si>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</si>
  <si>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</si>
  <si>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</si>
  <si>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</si>
  <si>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</si>
  <si>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</si>
  <si>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</si>
  <si>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</si>
  <si>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</si>
  <si>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</si>
  <si>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</si>
  <si>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</si>
  <si>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</si>
  <si>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</si>
  <si>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</si>
  <si>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</si>
  <si>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</si>
  <si>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</si>
  <si>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</si>
  <si>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</si>
  <si>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</si>
  <si>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</si>
  <si>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</si>
  <si>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</si>
  <si>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</si>
  <si>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</si>
  <si>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</si>
  <si>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</si>
  <si>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</si>
  <si>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</si>
  <si>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</si>
  <si>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</si>
  <si>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</si>
  <si>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</si>
  <si>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</si>
  <si>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</si>
  <si>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</si>
  <si>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</si>
  <si>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</si>
  <si>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</si>
  <si>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</si>
  <si>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</si>
  <si>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</si>
  <si>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</si>
  <si>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</si>
  <si>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</si>
  <si>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</si>
  <si>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</si>
  <si>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</si>
  <si>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</si>
  <si>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</si>
  <si>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</si>
  <si>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</si>
  <si>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</si>
  <si>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</si>
  <si>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</si>
  <si>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</si>
  <si>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</si>
  <si>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</si>
  <si>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</si>
  <si>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</si>
  <si>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</si>
  <si>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</si>
  <si>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</si>
  <si>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</si>
  <si>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</si>
  <si>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</si>
  <si>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</si>
  <si>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</si>
  <si>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</si>
  <si>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</si>
  <si>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</si>
  <si>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</si>
  <si>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</si>
  <si>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</si>
  <si>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</si>
  <si>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</si>
  <si>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</si>
  <si>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</si>
  <si>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</si>
  <si>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</si>
  <si>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</si>
  <si>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</si>
  <si>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</si>
  <si>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</si>
  <si>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</si>
  <si>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</si>
  <si>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</si>
  <si>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</si>
  <si>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</si>
  <si>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</si>
  <si>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</si>
  <si>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</si>
  <si>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</si>
  <si>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</si>
  <si>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</si>
  <si>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</si>
  <si>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</si>
  <si>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</si>
  <si>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</si>
  <si>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</si>
  <si>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</si>
  <si>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</si>
  <si>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</si>
  <si>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</si>
  <si>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</si>
  <si>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</si>
  <si>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</si>
  <si>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</si>
  <si>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</si>
  <si>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</si>
  <si>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</si>
  <si>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</si>
  <si>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</si>
  <si>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</si>
  <si>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</si>
  <si>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</si>
  <si>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</si>
  <si>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</si>
  <si>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</si>
  <si>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</si>
  <si>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</si>
  <si>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</si>
  <si>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</si>
  <si>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</si>
  <si>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</si>
  <si>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</si>
  <si>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</si>
  <si>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</si>
  <si>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</si>
  <si>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</si>
  <si>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</si>
  <si>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</si>
  <si>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</si>
  <si>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</si>
  <si>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</si>
  <si>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</si>
  <si>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</si>
  <si>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</si>
  <si>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</si>
  <si>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</si>
  <si>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</si>
  <si>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</si>
  <si>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</si>
  <si>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</si>
  <si>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</si>
  <si>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</si>
  <si>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</si>
  <si>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</si>
  <si>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</si>
  <si>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</si>
  <si>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</si>
  <si>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</si>
  <si>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</si>
  <si>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</si>
  <si>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</si>
  <si>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</si>
  <si>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</si>
  <si>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</si>
  <si>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</si>
  <si>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</si>
  <si>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</si>
  <si>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</si>
  <si>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</si>
  <si>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</si>
  <si>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</si>
  <si>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</si>
  <si>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</si>
  <si>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</si>
  <si>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</si>
  <si>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</si>
  <si>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</si>
  <si>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</si>
  <si>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</si>
  <si>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</si>
  <si>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</si>
  <si>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</si>
  <si>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</si>
  <si>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</si>
  <si>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</si>
  <si>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</si>
  <si>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</si>
  <si>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</si>
  <si>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</si>
  <si>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</si>
  <si>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</si>
  <si>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</si>
  <si>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</si>
  <si>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</si>
  <si>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</si>
  <si>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</si>
  <si>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</si>
  <si>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</si>
  <si>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</si>
  <si>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</si>
  <si>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</si>
  <si>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</si>
  <si>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</si>
  <si>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</si>
  <si>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</si>
  <si>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</si>
  <si>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</si>
  <si>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</si>
  <si>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</si>
  <si>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</si>
  <si>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</si>
  <si>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</si>
  <si>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</si>
  <si>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</si>
  <si>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</si>
  <si>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</si>
  <si>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</si>
  <si>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</si>
  <si>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</si>
  <si>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</si>
  <si>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</si>
  <si>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</si>
  <si>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</si>
  <si>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</si>
  <si>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</si>
  <si>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</si>
  <si>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</si>
  <si>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</si>
  <si>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</si>
  <si>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</si>
  <si>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</si>
  <si>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</si>
  <si>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</si>
  <si>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</si>
  <si>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</si>
  <si>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</si>
  <si>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</si>
  <si>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</si>
  <si>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</si>
  <si>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</si>
  <si>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</si>
  <si>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</si>
  <si>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</si>
  <si>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</si>
  <si>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</si>
  <si>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</si>
  <si>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</si>
  <si>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</si>
  <si>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</si>
  <si>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</si>
  <si>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</si>
  <si>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</si>
  <si>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</si>
  <si>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</si>
  <si>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</si>
  <si>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</si>
  <si>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</si>
  <si>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</si>
  <si>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</si>
  <si>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</si>
  <si>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</si>
  <si>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</si>
  <si>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</si>
  <si>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</si>
  <si>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</si>
  <si>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</si>
  <si>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</si>
  <si>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</si>
  <si>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</si>
  <si>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</si>
  <si>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</si>
  <si>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</si>
  <si>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</si>
  <si>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</si>
  <si>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</si>
  <si>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</si>
  <si>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</si>
  <si>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</si>
  <si>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</si>
  <si>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</si>
  <si>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</si>
  <si>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</si>
  <si>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</si>
  <si>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</si>
  <si>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</si>
  <si>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</si>
  <si>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</si>
  <si>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</si>
  <si>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</si>
  <si>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</si>
  <si>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</si>
  <si>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</si>
  <si>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</si>
  <si>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</si>
  <si>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</si>
  <si>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</si>
  <si>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</si>
  <si>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</si>
  <si>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</si>
  <si>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</si>
  <si>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</si>
  <si>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</si>
  <si>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</si>
  <si>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</si>
  <si>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</si>
  <si>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</si>
  <si>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</si>
  <si>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</si>
  <si>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</si>
  <si>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</si>
  <si>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</si>
  <si>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</si>
  <si>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</si>
  <si>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</si>
  <si>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</si>
  <si>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</si>
  <si>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</si>
  <si>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</si>
  <si>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</si>
  <si>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</si>
  <si>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</si>
  <si>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</si>
  <si>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</si>
  <si>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</si>
  <si>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</si>
  <si>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</si>
  <si>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</si>
  <si>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</si>
  <si>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</si>
  <si>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</si>
  <si>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</si>
  <si>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</si>
  <si>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</si>
  <si>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</si>
  <si>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</si>
  <si>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</si>
  <si>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</si>
  <si>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</si>
  <si>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</si>
  <si>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</si>
  <si>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</si>
  <si>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</si>
  <si>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</si>
  <si>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</si>
  <si>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</si>
  <si>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</si>
  <si>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</si>
  <si>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</si>
  <si>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</si>
  <si>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</si>
  <si>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</si>
  <si>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</si>
  <si>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</si>
  <si>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</si>
  <si>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</si>
  <si>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</si>
  <si>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</si>
  <si>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</si>
  <si>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</si>
  <si>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</si>
  <si>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</si>
  <si>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</si>
  <si>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</si>
  <si>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</si>
  <si>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</si>
  <si>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</si>
  <si>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</si>
  <si>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</si>
  <si>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</si>
  <si>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</si>
  <si>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</si>
  <si>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</si>
  <si>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</si>
  <si>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</si>
  <si>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</si>
  <si>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</si>
  <si>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</si>
  <si>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</si>
  <si>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</si>
  <si>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</si>
  <si>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</si>
  <si>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</si>
  <si>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</si>
  <si>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</si>
  <si>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</si>
  <si>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</si>
  <si>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</si>
  <si>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</si>
  <si>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</si>
  <si>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</si>
  <si>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</si>
  <si>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</si>
  <si>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</si>
  <si>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</si>
  <si>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</si>
  <si>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</si>
  <si>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</si>
  <si>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</si>
  <si>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</si>
  <si>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</si>
  <si>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</si>
  <si>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</si>
  <si>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</si>
  <si>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</si>
  <si>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</si>
  <si>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</si>
  <si>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</si>
  <si>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</si>
  <si>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</si>
  <si>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</si>
  <si>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</si>
  <si>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</si>
  <si>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</si>
  <si>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</si>
  <si>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</si>
  <si>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</si>
  <si>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</si>
  <si>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</si>
  <si>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</si>
  <si>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</si>
  <si>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</si>
  <si>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</si>
  <si>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</si>
  <si>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</si>
  <si>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</si>
  <si>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</si>
  <si>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</si>
  <si>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</si>
  <si>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</si>
  <si>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</si>
  <si>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</si>
  <si>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</si>
  <si>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</si>
  <si>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</si>
  <si>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</si>
  <si>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</si>
  <si>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</si>
  <si>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</si>
  <si>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</si>
  <si>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</si>
  <si>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</si>
  <si>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</si>
  <si>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</si>
  <si>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</si>
  <si>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</si>
  <si>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</si>
  <si>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</si>
  <si>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</si>
  <si>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</si>
  <si>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</si>
  <si>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</si>
  <si>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</si>
  <si>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</si>
  <si>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</si>
  <si>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</si>
  <si>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</si>
  <si>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</si>
  <si>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</si>
  <si>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</si>
  <si>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</si>
  <si>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</si>
  <si>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</si>
  <si>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</si>
  <si>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</si>
  <si>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</si>
  <si>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</si>
  <si>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</si>
  <si>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</si>
  <si>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</si>
  <si>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</si>
  <si>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</si>
  <si>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</si>
  <si>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</si>
  <si>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</si>
  <si>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</si>
  <si>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</si>
  <si>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</si>
  <si>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</si>
  <si>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</si>
  <si>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</si>
  <si>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</si>
  <si>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</si>
  <si>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</si>
  <si>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</si>
  <si>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</si>
  <si>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</si>
  <si>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</si>
  <si>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</si>
  <si>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</si>
  <si>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</si>
  <si>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</si>
  <si>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</si>
  <si>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</si>
  <si>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</si>
  <si>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</si>
  <si>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</si>
  <si>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</si>
  <si>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</si>
  <si>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</si>
  <si>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</si>
  <si>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</si>
  <si>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</si>
  <si>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</si>
  <si>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</si>
  <si>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</si>
  <si>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</si>
  <si>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</si>
  <si>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</si>
  <si>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</si>
  <si>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</si>
  <si>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</si>
  <si>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</si>
  <si>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</si>
  <si>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</si>
  <si>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</si>
  <si>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</si>
  <si>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</si>
  <si>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</si>
  <si>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</si>
  <si>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</si>
  <si>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</si>
  <si>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</si>
  <si>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</si>
  <si>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</si>
  <si>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</si>
  <si>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</si>
  <si>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</si>
  <si>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</si>
  <si>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</si>
  <si>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</si>
  <si>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</si>
  <si>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</si>
  <si>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</si>
  <si>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</si>
  <si>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</si>
  <si>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</si>
  <si>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</si>
  <si>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</si>
  <si>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</si>
  <si>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</si>
  <si>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</si>
  <si>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</si>
  <si>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</si>
  <si>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</si>
  <si>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</si>
  <si>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</si>
  <si>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</si>
  <si>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</si>
  <si>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</si>
  <si>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</si>
  <si>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</si>
  <si>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</si>
  <si>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</si>
  <si>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</si>
  <si>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</si>
  <si>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</si>
  <si>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</si>
  <si>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</si>
  <si>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</si>
  <si>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</si>
  <si>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</si>
  <si>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</si>
  <si>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</si>
  <si>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</si>
  <si>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</si>
  <si>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</si>
  <si>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</si>
  <si>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</si>
  <si>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</si>
  <si>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</si>
  <si>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</si>
  <si>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</si>
  <si>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</si>
  <si>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</si>
  <si>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</si>
  <si>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</si>
  <si>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</si>
  <si>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</si>
  <si>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</si>
  <si>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</si>
  <si>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</si>
  <si>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</si>
  <si>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</si>
  <si>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</si>
  <si>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</si>
  <si>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</si>
  <si>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</si>
  <si>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</si>
  <si>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</si>
  <si>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</si>
  <si>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</si>
  <si>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</si>
  <si>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</si>
  <si>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</si>
  <si>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</si>
  <si>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</si>
  <si>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</si>
  <si>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</si>
  <si>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</si>
  <si>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</si>
  <si>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</si>
  <si>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</si>
  <si>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</si>
  <si>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</si>
  <si>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</si>
  <si>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</si>
  <si>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</si>
  <si>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</si>
  <si>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</si>
  <si>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</si>
  <si>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</si>
  <si>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</si>
  <si>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</si>
  <si>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</si>
  <si>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</si>
  <si>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</si>
  <si>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</si>
  <si>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</si>
  <si>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</si>
  <si>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</si>
  <si>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</si>
  <si>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</si>
  <si>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</si>
  <si>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</si>
  <si>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</si>
  <si>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</si>
  <si>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</si>
  <si>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</si>
  <si>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</si>
  <si>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</si>
  <si>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</si>
  <si>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</si>
  <si>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</si>
  <si>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</si>
  <si>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</si>
  <si>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</si>
  <si>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</si>
  <si>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</si>
  <si>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</si>
  <si>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</si>
  <si>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</si>
  <si>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</si>
  <si>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</si>
  <si>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</si>
  <si>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</si>
  <si>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</si>
  <si>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</si>
  <si>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</si>
  <si>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</si>
  <si>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</si>
  <si>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</si>
  <si>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</si>
  <si>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</si>
  <si>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</si>
  <si>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</si>
  <si>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</si>
  <si>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</si>
  <si>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</si>
  <si>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</si>
  <si>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</si>
  <si>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</si>
  <si>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</si>
  <si>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</si>
  <si>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</si>
  <si>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</si>
  <si>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</si>
  <si>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</si>
  <si>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</si>
  <si>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</si>
  <si>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</si>
  <si>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</si>
  <si>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</si>
  <si>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</si>
  <si>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</si>
  <si>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</si>
  <si>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</si>
  <si>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</si>
  <si>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</si>
  <si>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</si>
  <si>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</si>
  <si>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</si>
  <si>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</si>
  <si>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</si>
  <si>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</si>
  <si>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</si>
  <si>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</si>
  <si>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</si>
  <si>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</si>
  <si>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</si>
  <si>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</si>
  <si>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</si>
  <si>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</si>
  <si>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</si>
  <si>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</si>
  <si>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</si>
  <si>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</si>
  <si>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</si>
  <si>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</si>
  <si>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</si>
  <si>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</si>
  <si>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</si>
  <si>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</si>
  <si>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</si>
  <si>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</si>
  <si>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</si>
  <si>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</si>
  <si>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</si>
  <si>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</si>
  <si>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</si>
  <si>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</si>
  <si>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</si>
  <si>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</si>
  <si>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</si>
  <si>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</si>
  <si>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</si>
  <si>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</si>
  <si>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</si>
  <si>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</si>
  <si>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</si>
  <si>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</si>
  <si>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</si>
  <si>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</si>
  <si>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</si>
  <si>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</si>
  <si>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</si>
  <si>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</si>
  <si>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</si>
  <si>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</si>
  <si>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</si>
  <si>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</si>
  <si>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</si>
  <si>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</si>
  <si>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</si>
  <si>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</si>
  <si>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</si>
  <si>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</si>
  <si>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</si>
  <si>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</si>
  <si>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</si>
  <si>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</si>
  <si>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</si>
  <si>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</si>
  <si>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</si>
  <si>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</si>
  <si>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</si>
  <si>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</si>
  <si>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</si>
  <si>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</si>
  <si>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</si>
  <si>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</si>
  <si>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</si>
  <si>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</si>
  <si>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</si>
  <si>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</si>
  <si>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</si>
  <si>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</si>
  <si>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</si>
  <si>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</si>
  <si>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</si>
  <si>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</si>
  <si>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</si>
  <si>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</si>
  <si>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</si>
  <si>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</si>
  <si>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</si>
  <si>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</si>
  <si>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</si>
  <si>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</si>
  <si>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</si>
  <si>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</si>
  <si>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</si>
  <si>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</si>
  <si>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</si>
  <si>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</si>
  <si>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</si>
  <si>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</si>
  <si>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</si>
  <si>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</si>
  <si>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</si>
  <si>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</si>
  <si>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</si>
  <si>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</si>
  <si>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</si>
  <si>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</si>
  <si>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</si>
  <si>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</si>
  <si>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</si>
  <si>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</si>
  <si>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</si>
  <si>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</si>
  <si>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</si>
  <si>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</si>
  <si>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</si>
  <si>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</si>
  <si>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</si>
  <si>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</si>
  <si>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</si>
  <si>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</si>
  <si>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</si>
  <si>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</si>
  <si>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</si>
  <si>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</si>
  <si>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</si>
  <si>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</si>
  <si>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</si>
  <si>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</si>
  <si>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</si>
  <si>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</si>
  <si>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</si>
  <si>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</si>
  <si>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</si>
  <si>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</si>
  <si>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</si>
  <si>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</si>
  <si>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</si>
  <si>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</si>
  <si>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</si>
  <si>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</si>
  <si>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</si>
  <si>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</si>
  <si>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</si>
  <si>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</si>
  <si>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</si>
  <si>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</si>
  <si>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</si>
  <si>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</si>
  <si>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</si>
  <si>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</si>
  <si>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</si>
  <si>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</si>
  <si>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</si>
  <si>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</si>
  <si>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</si>
  <si>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</si>
  <si>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</si>
  <si>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</si>
  <si>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</si>
  <si>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</si>
  <si>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</si>
  <si>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</si>
  <si>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</si>
  <si>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</si>
  <si>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</si>
  <si>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</si>
  <si>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</si>
  <si>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</si>
  <si>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</si>
  <si>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</si>
  <si>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</si>
  <si>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</si>
  <si>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</si>
  <si>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</si>
  <si>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</si>
  <si>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</si>
  <si>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</si>
  <si>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</si>
  <si>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</si>
  <si>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</si>
  <si>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</si>
  <si>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</si>
  <si>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</si>
  <si>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</si>
  <si>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</si>
  <si>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</si>
  <si>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</si>
  <si>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</si>
  <si>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</si>
  <si>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</si>
  <si>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</si>
  <si>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</si>
  <si>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</si>
  <si>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</si>
  <si>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</si>
  <si>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</si>
  <si>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</si>
  <si>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</si>
  <si>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</si>
  <si>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</si>
  <si>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</si>
  <si>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</si>
  <si>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</si>
  <si>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</si>
  <si>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</si>
  <si>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</si>
  <si>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</si>
  <si>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</si>
  <si>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</si>
  <si>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</si>
  <si>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</si>
  <si>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</si>
  <si>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</si>
  <si>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</si>
  <si>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</si>
  <si>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</si>
  <si>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</si>
  <si>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</si>
  <si>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</si>
  <si>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</si>
  <si>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</si>
  <si>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</si>
  <si>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</si>
  <si>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</si>
  <si>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</si>
  <si>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</si>
  <si>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</si>
  <si>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</si>
  <si>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</si>
  <si>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</si>
  <si>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</si>
  <si>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</si>
  <si>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</si>
  <si>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</si>
  <si>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</si>
  <si>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</si>
  <si>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</si>
  <si>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</si>
  <si>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</si>
  <si>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</si>
  <si>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</si>
  <si>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</si>
  <si>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</si>
  <si>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</si>
  <si>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</si>
  <si>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</si>
  <si>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</si>
  <si>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</si>
  <si>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</si>
  <si>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</si>
  <si>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</si>
  <si>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</si>
  <si>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</si>
  <si>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</si>
  <si>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</si>
  <si>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</si>
  <si>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</si>
  <si>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</si>
  <si>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</si>
  <si>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</si>
  <si>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</si>
  <si>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</si>
  <si>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</si>
  <si>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</si>
  <si>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</si>
  <si>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</si>
  <si>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</si>
  <si>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</si>
  <si>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</si>
  <si>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</si>
  <si>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</si>
  <si>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</si>
  <si>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</si>
  <si>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</si>
  <si>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</si>
  <si>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</si>
  <si>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</si>
  <si>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</si>
  <si>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</si>
  <si>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</si>
  <si>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</si>
  <si>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</si>
  <si>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</si>
  <si>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</si>
  <si>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</si>
  <si>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</si>
  <si>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</si>
  <si>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</si>
  <si>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</si>
  <si>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</si>
  <si>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</si>
  <si>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</si>
  <si>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</si>
  <si>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</si>
  <si>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</si>
  <si>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</si>
  <si>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</si>
  <si>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</si>
  <si>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</si>
  <si>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</si>
  <si>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</si>
  <si>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</si>
  <si>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</si>
  <si>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</si>
  <si>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</si>
  <si>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</si>
  <si>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</si>
  <si>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</si>
  <si>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</si>
  <si>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</si>
  <si>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</si>
  <si>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</si>
  <si>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</si>
  <si>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</si>
  <si>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</si>
  <si>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</si>
  <si>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</si>
  <si>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</si>
  <si>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</si>
  <si>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</si>
  <si>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Growth (2022-2050)</t>
  </si>
  <si>
    <t>Large  (more than 26000 pounds)</t>
  </si>
  <si>
    <t>Natural Gas Liquefaction for Export</t>
  </si>
  <si>
    <t>100-Mile Electric Vehicle</t>
  </si>
  <si>
    <t>200-Mile Electric Vehicle</t>
  </si>
  <si>
    <t>300-Mile Electric Vehicle</t>
  </si>
  <si>
    <t>Mexico and other OECD Americas</t>
  </si>
  <si>
    <t>OECD Europe</t>
  </si>
  <si>
    <t>Japan</t>
  </si>
  <si>
    <t>Australia and New Zealand</t>
  </si>
  <si>
    <t>South Korea</t>
  </si>
  <si>
    <t>Russia</t>
  </si>
  <si>
    <t>Other Europe and Eurasia</t>
  </si>
  <si>
    <t>India</t>
  </si>
  <si>
    <t>Other Non-OECD Asia</t>
  </si>
  <si>
    <t>Middle East</t>
  </si>
  <si>
    <t>Brazil</t>
  </si>
  <si>
    <t>Other Non-OECD Americas</t>
  </si>
  <si>
    <t>Total World Domestic</t>
  </si>
  <si>
    <t>Total World International</t>
  </si>
  <si>
    <t>Total Narrow Body</t>
  </si>
  <si>
    <t>Total Wide Body</t>
  </si>
  <si>
    <t>Total Regional Jet</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</si>
  <si>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</si>
  <si>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</si>
  <si>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</si>
  <si>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</si>
  <si>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</si>
  <si>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</si>
  <si>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</si>
  <si>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</si>
  <si>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</si>
  <si>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</si>
  <si>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</si>
  <si>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</si>
  <si>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</si>
  <si>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</si>
  <si>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</si>
  <si>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</si>
  <si>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</si>
  <si>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</si>
  <si>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</si>
  <si>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</si>
  <si>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</si>
  <si>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</si>
  <si>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</si>
  <si>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</si>
  <si>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</si>
  <si>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</si>
  <si>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</si>
  <si>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</si>
  <si>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</si>
  <si>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</si>
  <si>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</si>
  <si>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</si>
  <si>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</si>
  <si>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</si>
  <si>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</si>
  <si>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</si>
  <si>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</si>
  <si>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</si>
  <si>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</si>
  <si>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</si>
  <si>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</si>
  <si>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</si>
  <si>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</si>
  <si>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</si>
  <si>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</si>
  <si>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</si>
  <si>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</si>
  <si>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</si>
  <si>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</si>
  <si>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</si>
  <si>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</si>
  <si>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</si>
  <si>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</si>
  <si>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</si>
  <si>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</si>
  <si>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</si>
  <si>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</si>
  <si>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</si>
  <si>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</si>
  <si>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</si>
  <si>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</si>
  <si>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</si>
  <si>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</si>
  <si>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</si>
  <si>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</si>
  <si>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</si>
  <si>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</si>
  <si>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</si>
  <si>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</si>
  <si>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</si>
  <si>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</si>
  <si>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</si>
  <si>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</si>
  <si>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</si>
  <si>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</si>
  <si>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</si>
  <si>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</si>
  <si>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</si>
  <si>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</si>
  <si>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</si>
  <si>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</si>
  <si>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</si>
  <si>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</si>
  <si>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</si>
  <si>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</si>
  <si>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</si>
  <si>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</si>
  <si>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</si>
  <si>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</si>
  <si>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</si>
  <si>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</si>
  <si>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</si>
  <si>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</si>
  <si>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</si>
  <si>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</si>
  <si>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</si>
  <si>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</si>
  <si>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</si>
  <si>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</si>
  <si>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</si>
  <si>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</si>
  <si>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</si>
  <si>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</si>
  <si>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</si>
  <si>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</si>
  <si>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</si>
  <si>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</si>
  <si>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</si>
  <si>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</si>
  <si>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</si>
  <si>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</si>
  <si>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</si>
  <si>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</si>
  <si>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</si>
  <si>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</si>
  <si>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</si>
  <si>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</si>
  <si>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</si>
  <si>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</si>
  <si>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</si>
  <si>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</si>
  <si>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</si>
  <si>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</si>
  <si>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</si>
  <si>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</si>
  <si>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</si>
  <si>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</si>
  <si>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</si>
  <si>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</si>
  <si>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</si>
  <si>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</si>
  <si>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</si>
  <si>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</si>
  <si>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</si>
  <si>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</si>
  <si>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</si>
  <si>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</si>
  <si>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</si>
  <si>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</si>
  <si>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</si>
  <si>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</si>
  <si>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</si>
  <si>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</si>
  <si>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</si>
  <si>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</si>
  <si>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</si>
  <si>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</si>
  <si>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</si>
  <si>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</si>
  <si>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</si>
  <si>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</si>
  <si>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</si>
  <si>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</si>
  <si>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</si>
  <si>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</si>
  <si>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</si>
  <si>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</si>
  <si>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</si>
  <si>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</si>
  <si>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</si>
  <si>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</si>
  <si>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</si>
  <si>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</si>
  <si>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</si>
  <si>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</si>
  <si>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</si>
  <si>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</si>
  <si>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</si>
  <si>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</si>
  <si>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</si>
  <si>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</si>
  <si>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</si>
  <si>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</si>
  <si>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</si>
  <si>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</si>
  <si>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</si>
  <si>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</si>
  <si>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</si>
  <si>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</si>
  <si>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</si>
  <si>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</si>
  <si>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</si>
  <si>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</si>
  <si>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</si>
  <si>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</si>
  <si>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</si>
  <si>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</si>
  <si>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</si>
  <si>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</si>
  <si>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</si>
  <si>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</si>
  <si>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</si>
  <si>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</si>
  <si>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</si>
  <si>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</si>
  <si>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</si>
  <si>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</si>
  <si>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</si>
  <si>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</si>
  <si>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</si>
  <si>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</si>
  <si>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</si>
  <si>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</si>
  <si>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</si>
  <si>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</si>
  <si>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</si>
  <si>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</si>
  <si>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</si>
  <si>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</si>
  <si>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</si>
  <si>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</si>
  <si>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</si>
  <si>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</si>
  <si>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</si>
  <si>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</si>
  <si>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</si>
  <si>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highprice</t>
  </si>
  <si>
    <t>https://www.eia.gov/outlooks/aeo/data/browser/#/?id=45-AEO2023&amp;cases=lowogs&amp;sourcekey=0</t>
  </si>
  <si>
    <t>Fri Aug 16 2024 09:06:24 GMT-0700 (Pacific Daylight Time)</t>
  </si>
  <si>
    <t>Transportation Energy Use: Highway: Light-Duty Vehicles: Low Oil and Gas Supply</t>
  </si>
  <si>
    <t>AEO.2023.LOWOGS.CNSM_NA_TRN_HWY_LDV_NA_NA_TRLBTU.A</t>
  </si>
  <si>
    <t>Transportation Energy Use: Highway: Light-Duty Vehicles: Automobiles: Low Oil and Gas Supply</t>
  </si>
  <si>
    <t>AEO.2023.LOWOGS.CNSM_NA_TRN_HWY_LDV_AUTO_NA_TRLBTU.A</t>
  </si>
  <si>
    <t>Transportation Energy Use: Highway: Light-Duty Vehicles: Light Trucks: Low Oil and Gas Supply</t>
  </si>
  <si>
    <t>AEO.2023.LOWOGS.CNSM_NA_TRN_HWY_LDV_LTRT_NA_TRLBTU.A</t>
  </si>
  <si>
    <t>Transportation Energy Use: Highway: Light-Duty Vehicles: Motorcycles: Low Oil and Gas Supply</t>
  </si>
  <si>
    <t>AEO.2023.LOWOGS.CNSM_NA_TRN_HWY_LDV_MCYCL_NA_TRLBTU.A</t>
  </si>
  <si>
    <t>Transportation Energy Use: Highway: Commercial Light Trucks: Low Oil and Gas Supply</t>
  </si>
  <si>
    <t>AEO.2023.LOWOGS.CNSM_NA_TRN_HWY_CML_NA_NA_TRLBTU.A</t>
  </si>
  <si>
    <t>Transportation Energy Use: Highway: Buses: Low Oil and Gas Supply</t>
  </si>
  <si>
    <t>AEO.2023.LOWOGS.CNSM_NA_TRN_HWY_BUS_NA_NA_TRLBTU.A</t>
  </si>
  <si>
    <t>Transportation Energy Use: Highway: Buses: Transit: Low Oil and Gas Supply</t>
  </si>
  <si>
    <t>AEO.2023.LOWOGS.CNSM_NA_TRN_HWY_BUS_TNST_NA_TRLBTU.A</t>
  </si>
  <si>
    <t>Transportation Energy Use: Highway: Buses: Intercity: Low Oil and Gas Supply</t>
  </si>
  <si>
    <t>AEO.2023.LOWOGS.CNSM_NA_TRN_HWY_BUS_ICYT_NA_TRLBTU.A</t>
  </si>
  <si>
    <t>Transportation Energy Use: Highway: Buses: School: Low Oil and Gas Supply</t>
  </si>
  <si>
    <t>AEO.2023.LOWOGS.CNSM_NA_TRN_HWY_BUS_SCBU_NA_TRLBTU.A</t>
  </si>
  <si>
    <t>Transportation Energy Use: Highway: Freight Trucks: Low Oil and Gas Supply</t>
  </si>
  <si>
    <t>AEO.2023.LOWOGS.CNSM_NA_TRN_HWY_FGHT_NA_NA_TRLBTU.A</t>
  </si>
  <si>
    <t>Transportation Energy Use: Highway: Freight Trucks: Light Medium: Low Oil and Gas Supply</t>
  </si>
  <si>
    <t>AEO.2023.LOWOGS.CNSM_NA_TRN_HWY_FGHT_LITEMED_NA_TRLBTU.A</t>
  </si>
  <si>
    <t>Transportation Energy Use: Highway: Freight Trucks: Medium: Low Oil and Gas Supply</t>
  </si>
  <si>
    <t>AEO.2023.LOWOGS.CNSM_NA_TRN_HWY_FGHT_MD10T26KLB_NA_TRLBTU.A</t>
  </si>
  <si>
    <t>Transportation Energy Use: Highway: Freight Trucks: Large: Low Oil and Gas Supply</t>
  </si>
  <si>
    <t>AEO.2023.LOWOGS.#N/A.A</t>
  </si>
  <si>
    <t>Transportation Energy Use: Non-Highway: Air: Low Oil and Gas Supply</t>
  </si>
  <si>
    <t>AEO.2023.LOWOGS.CNSM_NA_TRN_AIR_NA_NA_NA_TRLBTU.A</t>
  </si>
  <si>
    <t>Transportation Energy Use: Non-Highway: Air: General Aviation: Low Oil and Gas Supply</t>
  </si>
  <si>
    <t>AEO.2023.LOWOGS.CNSM_NA_TRN_AIR_GAV_NA_NA_TRLBTU.A</t>
  </si>
  <si>
    <t>Transportation Energy Use: Non-Highway: Air: Domestic Passenger: Low Oil and Gas Supply</t>
  </si>
  <si>
    <t>AEO.2023.LOWOGS.CNSM_NA_TRN_AIR_DAC_NA_NA_TRLBTU.A</t>
  </si>
  <si>
    <t>Transportation Energy Use: Non-Highway: Air: International Passenger: Low Oil and Gas Supply</t>
  </si>
  <si>
    <t>AEO.2023.LOWOGS.CNSM_NA_TRN_AIR_IAC_NA_NA_TRLBTU.A</t>
  </si>
  <si>
    <t>Transportation Energy Use: Non-Highway: Air: Dedicated Freight: Low Oil and Gas Supply</t>
  </si>
  <si>
    <t>AEO.2023.LOWOGS.CNSM_NA_TRN_AIR_DFT_NA_NA_TRLBTU.A</t>
  </si>
  <si>
    <t>Transportation Energy Use: Non-Highway: Water: Low Oil and Gas Supply</t>
  </si>
  <si>
    <t>AEO.2023.LOWOGS.CNSM_NA_TRN_WTR_NA_NA_NA_TRLBTU.A</t>
  </si>
  <si>
    <t>Transportation Energy Use: Non-Highway: Water: Freight: Low Oil and Gas Supply</t>
  </si>
  <si>
    <t>AEO.2023.LOWOGS.CNSM_NA_TRN_WTR_FGT_NA_NA_TRLBTU.A</t>
  </si>
  <si>
    <t>Transportation Energy Use: Non-Highway: Water: Freight: Domestic Shipping: Low Oil and Gas Supply</t>
  </si>
  <si>
    <t>AEO.2023.LOWOGS.CNSM_NA_TRN_WTR_DMT_NA_NA_TRLBTU.A</t>
  </si>
  <si>
    <t>Transportation Energy Use: Non-Highway: Water: Freight: International Shipping: Low Oil and Gas Supply</t>
  </si>
  <si>
    <t>AEO.2023.LOWOGS.CNSM_NA_TRN_WTR_INTS_NA_NA_TRLBTU.A</t>
  </si>
  <si>
    <t>Transportation Energy Use: Non-Highway: Water: Recreational Boats: Low Oil and Gas Supply</t>
  </si>
  <si>
    <t>AEO.2023.LOWOGS.CNSM_NA_TRN_WTR_RBT_NA_NA_TRLBTU.A</t>
  </si>
  <si>
    <t>Transportation Energy Use: Non-Highway: Rail: Low Oil and Gas Supply</t>
  </si>
  <si>
    <t>AEO.2023.LOWOGS.CNSM_NA_TRN_RAIL_RAIL_NA_NA_TRLBTU.A</t>
  </si>
  <si>
    <t>Transportation Energy Use: Non-Highway: Rail: Freight: Low Oil and Gas Supply</t>
  </si>
  <si>
    <t>AEO.2023.LOWOGS.CNSM_NA_TRN_RAIL_FGT_NA_NA_TRLBTU.A</t>
  </si>
  <si>
    <t>Transportation Energy Use: Non-Highway: Rail: Passenger: Low Oil and Gas Supply</t>
  </si>
  <si>
    <t>AEO.2023.LOWOGS.CNSM_NA_TRN_RAIL_PSG_PSG_NA_TRLBTU.A</t>
  </si>
  <si>
    <t>Transportation Energy Use: Non-Highway: Rail: Passenger: Intercity: Low Oil and Gas Supply</t>
  </si>
  <si>
    <t>AEO.2023.LOWOGS.CNSM_NA_TRN_RAIL_PSG_ICYT_NA_TRLBTU.A</t>
  </si>
  <si>
    <t>Transportation Energy Use: Non-Highway: Rail: Passenger: Transit: Low Oil and Gas Supply</t>
  </si>
  <si>
    <t>AEO.2023.LOWOGS.CNSM_NA_TRN_RAIL_PSG_TNST_NA_TRLBTU.A</t>
  </si>
  <si>
    <t>Transportation Energy Use: Non-Highway: Rail: Passenger: Commuter: Low Oil and Gas Supply</t>
  </si>
  <si>
    <t>AEO.2023.LOWOGS.CNSM_NA_TRN_RAIL_PSG_CMTR_NA_TRLBTU.A</t>
  </si>
  <si>
    <t>Transportation Energy Use: Non-Highway: Lubricants: Low Oil and Gas Supply</t>
  </si>
  <si>
    <t>AEO.2023.LOWOGS.CNSM_NA_TRN_NA_LBC_NA_NA_TRLBTU.A</t>
  </si>
  <si>
    <t>Transportation Energy Use: Non-Highway: Pipeline Fuel Natural Gas: Low Oil and Gas Supply</t>
  </si>
  <si>
    <t>AEO.2023.LOWOGS.CNSM_NA_TRN_PIPL_NG_NA_NA_TRLBTU.A</t>
  </si>
  <si>
    <t>Transportation Energy Use: Non-Highway: Natural Gas for Liquefaction: Low Oil and Gas Supply</t>
  </si>
  <si>
    <t>AEO.2023.LOWOGS.CNSM_NA_NMFG_LQFCT_DELE_NA_NA_TRLBTU.A</t>
  </si>
  <si>
    <t>Transportation Energy Use: Military Use: Low Oil and Gas Supply</t>
  </si>
  <si>
    <t>AEO.2023.LOWOGS.CNSM_NA_TRN_MLU_MILU_NA_NA_TRLBTU.A</t>
  </si>
  <si>
    <t>Transportation Energy Use: Military Use: Aviation: Low Oil and Gas Supply</t>
  </si>
  <si>
    <t>AEO.2023.LOWOGS.CNSM_NA_TRN_MLU_AVI_NA_NA_TRLBTU.A</t>
  </si>
  <si>
    <t>Transportation Energy Use: Military Use: Residual Fuel Oil: Low Oil and Gas Supply</t>
  </si>
  <si>
    <t>AEO.2023.LOWOGS.CNSM_NA_TRN_MLU_RFO_NA_NA_TRLBTU.A</t>
  </si>
  <si>
    <t>Transportation Energy Use: Military Use: Distillate Fuel Oil: Low Oil and Gas Supply</t>
  </si>
  <si>
    <t>AEO.2023.LOWOGS.CNSM_NA_TRN_MLU_DFO_NA_NA_TRLBTU.A</t>
  </si>
  <si>
    <t>Transportation Energy Use: Total: Low Oil and Gas Supply</t>
  </si>
  <si>
    <t>AEO.2023.LOWOGS.CNSM_NA_TRN_NA_TOT_NA_NA_TRLBTU.A</t>
  </si>
  <si>
    <t>Transportation Energy Use: Petroleum: Motor Gasoline: Low Oil and Gas Supply</t>
  </si>
  <si>
    <t>AEO.2023.LOWOGS.CNSM_NA_TRN_NA_PET_MGS_NA_TRLBTU.A</t>
  </si>
  <si>
    <t>Transportation Energy Use: E85: Low Oil and Gas Supply</t>
  </si>
  <si>
    <t>AEO.2023.LOWOGS.CNSM_NA_TRN_NA_E85_NA_NA_TRLBTU.A</t>
  </si>
  <si>
    <t>Transportation Energy Use: Petroleum: Diesel: Low Oil and Gas Supply</t>
  </si>
  <si>
    <t>AEO.2023.LOWOGS.CNSM_NA_TRN_NA_PET_DSL_NA_TRLBTU.A</t>
  </si>
  <si>
    <t>Transportation Energy Use: Petroleum: Jet Fuel: Low Oil and Gas Supply</t>
  </si>
  <si>
    <t>AEO.2023.LOWOGS.UNC_NA_TRN_NA_PET_JFL_NA_TRLBTU.A</t>
  </si>
  <si>
    <t>Transportation Energy Use: Petroleum: Residual Fuel Oil: Low Oil and Gas Supply</t>
  </si>
  <si>
    <t>AEO.2023.LOWOGS.CNSM_NA_TRN_NA_PET_RFO_NA_TRLBTU.A</t>
  </si>
  <si>
    <t>Transportation Energy Use: Petroleum: Aviation Gasoline: Low Oil and Gas Supply</t>
  </si>
  <si>
    <t>AEO.2023.LOWOGS.CNSM_NA_TRN_NA_PET_AVGA_NA_TRLBTU.A</t>
  </si>
  <si>
    <t>Transportation Energy Use: Petroleum: Propane: Low Oil and Gas Supply</t>
  </si>
  <si>
    <t>AEO.2023.LOWOGS.CNSM_NA_TRN_NA_PET_PROP_NA_TRLBTU.A</t>
  </si>
  <si>
    <t>Transportation Energy Use: Petroleum: Lubricants: Low Oil and Gas Supply</t>
  </si>
  <si>
    <t>AEO.2023.LOWOGS.CNSM_NA_TRN_NA_PET_LBC_NA_TRLBTU.A</t>
  </si>
  <si>
    <t>Transportation Energy Use: Petroleum Subtotal: Low Oil and Gas Supply</t>
  </si>
  <si>
    <t>AEO.2023.LOWOGS.CNSM_NA_TRN_NA_PET_NA_NA_TRLBTU.A</t>
  </si>
  <si>
    <t>Transportation Energy Use: Electricity: Low Oil and Gas Supply</t>
  </si>
  <si>
    <t>AEO.2023.LOWOGS.CNSM_NA_TRN_NA_ELC_NA_NA_TRLBTU.A</t>
  </si>
  <si>
    <t>Transportation Energy Use: Natural Gas: Low Oil and Gas Supply</t>
  </si>
  <si>
    <t>AEO.2023.LOWOGS.CNSM_NA_TRN_NA_NG_NA_NA_TRLBTU.A</t>
  </si>
  <si>
    <t>Transportation Energy Use: Hydrogen: Low Oil and Gas Supply</t>
  </si>
  <si>
    <t>AEO.2023.LOWOGS.CNSM_NA_TRN_NA_HDG_NA_NA_TRLBTU.A</t>
  </si>
  <si>
    <t>Transportation Energy Use: Pipeline Fuel Natural Gas: Low Oil and Gas Supply</t>
  </si>
  <si>
    <t>Transportation Energy Use: Natural Gas for Liquefaction: Low Oil and Gas Supply</t>
  </si>
  <si>
    <t>Transportation: Total Energy Use: Low Oil and Gas Supply</t>
  </si>
  <si>
    <t>AEO.2023.LOWOGS.CNSM_NA_TRN_NA_NA_NA_NA_TRLBTU.A</t>
  </si>
  <si>
    <t>https://www.eia.gov/outlooks/aeo/data/browser/#/?id=56-AEO2023&amp;cases=lowogs&amp;sourcekey=0</t>
  </si>
  <si>
    <t>Fri Aug 16 2024 09:06:48 GMT-0700 (Pacific Daylight Time)</t>
  </si>
  <si>
    <t>Fleet Vehicle Miles Traveled: Conventional Cars: Gasoline: Low Oil and Gas Supply</t>
  </si>
  <si>
    <t>AEO.2023.LOWOGS.ECI_VMT_CNV_FLC_GSL_NA_NA_BLNMLS.A</t>
  </si>
  <si>
    <t>Fleet Vehicle Miles Traveled: Conventional Cars: TDI Diesel: Low Oil and Gas Supply</t>
  </si>
  <si>
    <t>AEO.2023.LOWOGS.ECI_VMT_CNV_FLC_TDS_NA_NA_BLNMLS.A</t>
  </si>
  <si>
    <t>Fleet Vehicle Miles Traveled: Conventional Cars: Total: Low Oil and Gas Supply</t>
  </si>
  <si>
    <t>AEO.2023.LOWOGS.ECI_VMT_CNV_FLC_NA_NA_NA_BLNMLS.A</t>
  </si>
  <si>
    <t>Fleet Vehicle Miles Traveled: Alternative-Fuel Cars: Ethanol-Flex Fuel ICE: Low Oil and Gas Supply</t>
  </si>
  <si>
    <t>AEO.2023.LOWOGS.ECI_VMT_ALF1_FLC_EFFI_NA_NA_BLNMLS.A</t>
  </si>
  <si>
    <t>Fleet Vehicle Miles Traveled: Alternative-Fuel Cars: 100-Mile Electric Vehicle: Low Oil and Gas Supply</t>
  </si>
  <si>
    <t>Fleet Vehicle Miles Traveled: Alternative-Fuel Cars: 200-Mile Electric Vehicle: Low Oil and Gas Supply</t>
  </si>
  <si>
    <t>Fleet Vehicle Miles Traveled: Alternative-Fuel Cars: 300-Mile Electric Vehicle: Low Oil and Gas Supply</t>
  </si>
  <si>
    <t>Fleet Vehicle Miles Traveled: Alternative-Fuel Cars: Plug-in 20 Gasoline Hybrid: Low Oil and Gas Supply</t>
  </si>
  <si>
    <t>AEO.2023.LOWOGS.ECI_VMT_ALF1_FLC_PI20GH_NA_NA_BLNMLS.A</t>
  </si>
  <si>
    <t>Fleet Vehicle Miles Traveled: Alternative-Fuel Cars: Plug-in 50 Gasoline Hybrid: Low Oil and Gas Supply</t>
  </si>
  <si>
    <t>AEO.2023.LOWOGS.ECI_VMT_ALF1_FLC_PI50GH_NA_NA_BLNMLS.A</t>
  </si>
  <si>
    <t>Fleet Vehicle Miles Traveled: Alternative-Fuel Cars: Electric-Diesel Hybrid: Low Oil and Gas Supply</t>
  </si>
  <si>
    <t>AEO.2023.LOWOGS.ECI_VMT_ALF1_FLC_EDH_NA_NA_BLNMLS.A</t>
  </si>
  <si>
    <t>Fleet Vehicle Miles Traveled: Alternative-Fuel Cars: Electric-Gasoline Hybrid: Low Oil and Gas Supply</t>
  </si>
  <si>
    <t>AEO.2023.LOWOGS.ECI_VMT_ALF1_FLC_EGH_NA_NA_BLNMLS.A</t>
  </si>
  <si>
    <t>Fleet Vehicle Miles Traveled: Alternative-Fuel Cars: Natural Gas ICE: Low Oil and Gas Supply</t>
  </si>
  <si>
    <t>AEO.2023.LOWOGS.ECI_VMT_ALF1_FLC_NGI_NA_NA_BLNMLS.A</t>
  </si>
  <si>
    <t>Fleet Vehicle Miles Traveled: Alternative-Fuel Cars: Natural Gas Bi-fuel: Low Oil and Gas Supply</t>
  </si>
  <si>
    <t>AEO.2023.LOWOGS.ECI_VMT_ALF1_FLC_NBF_NA_NA_BLNMLS.A</t>
  </si>
  <si>
    <t>Fleet Vehicle Miles Traveled: Alternative-Fuel Cars: Propane ICE: Low Oil and Gas Supply</t>
  </si>
  <si>
    <t>AEO.2023.LOWOGS.ECI_VMT_ALF1_FLC_PROP_NA_NA_BLNMLS.A</t>
  </si>
  <si>
    <t>Fleet Vehicle Miles Traveled: Alternative-Fuel Cars: Propane Bi-fuel: Low Oil and Gas Supply</t>
  </si>
  <si>
    <t>AEO.2023.LOWOGS.ECI_VMT_ALF1_FLC_PBF_NA_NA_BLNMLS.A</t>
  </si>
  <si>
    <t>Fleet Vehicle Miles Traveled: Alternative-Fuel Cars: Fuel Cell Methanol: Low Oil and Gas Supply</t>
  </si>
  <si>
    <t>AEO.2023.LOWOGS.ECI_VMT_ALF1_FLC_FCLMTH_NA_NA_BLNMLS.A</t>
  </si>
  <si>
    <t>Fleet Vehicle Miles Traveled: Alternative-Fuel Cars: Fuel Cell Hydrogen: Low Oil and Gas Supply</t>
  </si>
  <si>
    <t>AEO.2023.LOWOGS.ECI_VMT_ALF1_FLC_FCH_NA_NA_BLNMLS.A</t>
  </si>
  <si>
    <t>Fleet Vehicle Miles Traveled: Alternative-Fuel Cars: Total: Low Oil and Gas Supply</t>
  </si>
  <si>
    <t>AEO.2023.LOWOGS.ECI_VMT_ALF1_FLC_NA_NA_NA_BLNMLS.A</t>
  </si>
  <si>
    <t>Fleet Vehicle Miles Traveled: Cars: Total: Low Oil and Gas Supply</t>
  </si>
  <si>
    <t>AEO.2023.LOWOGS.ECI_VMT_NA_FLC_NA_NA_NA_BLNMLS.A</t>
  </si>
  <si>
    <t>Fleet Vehicle Miles Traveled: Conventional Light Trucks: Gasoline: Low Oil and Gas Supply</t>
  </si>
  <si>
    <t>AEO.2023.LOWOGS.ECI_VMT_CNV_FLTR_GSL_NA_NA_BLNMLS.A</t>
  </si>
  <si>
    <t>Fleet Vehicle Miles Traveled: Conventional Light Trucks: TDI Diesel: Low Oil and Gas Supply</t>
  </si>
  <si>
    <t>AEO.2023.LOWOGS.ECI_VMT_CNV_FLTR_TDS_NA_NA_BLNMLS.A</t>
  </si>
  <si>
    <t>Fleet Vehicle Miles Traveled: Conventional Light Trucks: Total: Low Oil and Gas Supply</t>
  </si>
  <si>
    <t>AEO.2023.LOWOGS.ECI_VMT_CNV_FLTR_NA_NA_NA_BLNMLS.A</t>
  </si>
  <si>
    <t>Fleet Vehicle Miles Traveled: Alternative-Fuel Light Trucks: Ethanol-Flex Fuel ICE: Low Oil and Gas Supply</t>
  </si>
  <si>
    <t>AEO.2023.LOWOGS.ECI_VMT_ALF1_FLTR_EFFI_NA_NA_BLNMLS.A</t>
  </si>
  <si>
    <t>Fleet Vehicle Miles Traveled: Alternative-Fuel Light Trucks: 100-Mile Electric Vehicle: Low Oil and Gas Supply</t>
  </si>
  <si>
    <t>Fleet Vehicle Miles Traveled: Alternative-Fuel Light Trucks: 200-Mile Electric Vehicle: Low Oil and Gas Supply</t>
  </si>
  <si>
    <t>Fleet Vehicle Miles Traveled: Alternative-Fuel Light Trucks: 300-Mile Electric Vehicle: Low Oil and Gas Supply</t>
  </si>
  <si>
    <t>Fleet Vehicle Miles Traveled: Alternative-Fuel Light Trucks: Plug-in 20 Gasoline Hybrid: Low Oil and Gas Supply</t>
  </si>
  <si>
    <t>AEO.2023.LOWOGS.ECI_VMT_ALF1_FLTR_PI20GH_NA_NA_BLNMLS.A</t>
  </si>
  <si>
    <t>Fleet Vehicle Miles Traveled: Alternative-Fuel Light Trucks: Plug-in 50 Gasoline Hybrid: Low Oil and Gas Supply</t>
  </si>
  <si>
    <t>AEO.2023.LOWOGS.ECI_VMT_ALF1_FLTR_PI50GH_NA_NA_BLNMLS.A</t>
  </si>
  <si>
    <t>Fleet Vehicle Miles Traveled: Alternative-Fuel Light Trucks: Electric-Diesel Hybrid: Low Oil and Gas Supply</t>
  </si>
  <si>
    <t>AEO.2023.LOWOGS.ECI_VMT_ALF1_FLTR_EDH_NA_NA_BLNMLS.A</t>
  </si>
  <si>
    <t>Fleet Vehicle Miles Traveled: Alternative-Fuel Light Trucks: Electric-Gasoline Hybrid: Low Oil and Gas Supply</t>
  </si>
  <si>
    <t>AEO.2023.LOWOGS.ECI_VMT_ALF1_FLTR_EGH_NA_NA_BLNMLS.A</t>
  </si>
  <si>
    <t>Fleet Vehicle Miles Traveled: Alternative-Fuel Light Trucks: Natural Gas ICE: Low Oil and Gas Supply</t>
  </si>
  <si>
    <t>AEO.2023.LOWOGS.ECI_VMT_ALF1_FLTR_NGI_NA_NA_BLNMLS.A</t>
  </si>
  <si>
    <t>Fleet Vehicle Miles Traveled: Alternative-Fuel Light Trucks: Natural Gas Bi-fuel: Low Oil and Gas Supply</t>
  </si>
  <si>
    <t>AEO.2023.LOWOGS.ECI_VMT_ALF1_FLTR_NBF_NA_NA_BLNMLS.A</t>
  </si>
  <si>
    <t>Fleet Vehicle Miles Traveled: Alternative-Fuel Light Trucks: Propane ICE: Low Oil and Gas Supply</t>
  </si>
  <si>
    <t>AEO.2023.LOWOGS.ECI_VMT_ALF1_FLTR_PROP_NA_NA_BLNMLS.A</t>
  </si>
  <si>
    <t>Fleet Vehicle Miles Traveled: Alternative-Fuel Light Trucks: Propane Bi-fuel: Low Oil and Gas Supply</t>
  </si>
  <si>
    <t>AEO.2023.LOWOGS.ECI_VMT_ALF1_FLTR_PBF_NA_NA_BLNMLS.A</t>
  </si>
  <si>
    <t>Fleet Vehicle Miles Traveled: Alternative-Fuel Light Trucks: Fuel Cell Methanol: Low Oil and Gas Supply</t>
  </si>
  <si>
    <t>AEO.2023.LOWOGS.ECI_VMT_ALF1_FLTR_FCLMTH_NA_NA_BLNMLS.A</t>
  </si>
  <si>
    <t>Fleet Vehicle Miles Traveled: Alternative-Fuel Light Trucks: Fuel Cell Hydrogen: Low Oil and Gas Supply</t>
  </si>
  <si>
    <t>AEO.2023.LOWOGS.ECI_VMT_ALF1_FLTR_FCH_NA_NA_BLNMLS.A</t>
  </si>
  <si>
    <t>Fleet Vehicle Miles Traveled: Alternative-Fuel Light Trucks: Total: Low Oil and Gas Supply</t>
  </si>
  <si>
    <t>AEO.2023.LOWOGS.ECI_VMT_ALF1_FLTR_NA_NA_NA_BLNMLS.A</t>
  </si>
  <si>
    <t>Fleet Vehicle Miles Traveled: Light Trucks: Total: Low Oil and Gas Supply</t>
  </si>
  <si>
    <t>AEO.2023.LOWOGS.ECI_VMT_NA_FLTR_NA_NA_NA_BLNMLS.A</t>
  </si>
  <si>
    <t>Fleet Vehicle Miles Traveled: Total Fleet Vehicles: Low Oil and Gas Supply</t>
  </si>
  <si>
    <t>AEO.2023.LOWOGS.ECI_VMT_NA_NA_NA_NA_NA_BLNMLS.A</t>
  </si>
  <si>
    <t>Fleet Vehicle Miles Traveled: Commercial Light Trucks: Gasoline: Low Oil and Gas Supply</t>
  </si>
  <si>
    <t>AEO.2023.LOWOGS.ECI_VMT_NA_CLTR_GSL_NA_NA_BLNMLS.A</t>
  </si>
  <si>
    <t>Fleet Vehicle Miles Traveled: Commercial Light Trucks: TDI Diesel: Low Oil and Gas Supply</t>
  </si>
  <si>
    <t>AEO.2023.LOWOGS.ECI_VMT_NA_CLTR_TDS_NA_NA_BLNMLS.A</t>
  </si>
  <si>
    <t>Fleet Vehicle Miles Traveled: Commercial Light Trucks: Propane: Low Oil and Gas Supply</t>
  </si>
  <si>
    <t>AEO.2023.LOWOGS.ECI_VMT_NA_CLTR_PROP_NA_NA_BLNMLS.A</t>
  </si>
  <si>
    <t>Fleet Vehicle Miles Traveled: Commercial Light Trucks: CNG/LNG: Low Oil and Gas Supply</t>
  </si>
  <si>
    <t>AEO.2023.LOWOGS.ECI_VMT_NA_CLTR_NG_NA_NA_BLNMLS.A</t>
  </si>
  <si>
    <t>Fleet Vehicle Miles Traveled: Commercial Light Trucks: Ethanol Flex: Low Oil and Gas Supply</t>
  </si>
  <si>
    <t>AEO.2023.LOWOGS.ECI_VMT_NA_CLTR_EFFI_NA_NA_BLNMLS.A</t>
  </si>
  <si>
    <t>Fleet Vehicle Miles Traveled: Commercial Light Trucks: Electric: Low Oil and Gas Supply</t>
  </si>
  <si>
    <t>AEO.2023.LOWOGS.ECI_VMT_NA_CLTR_ELE_NA_NA_BLNMLS.A</t>
  </si>
  <si>
    <t>Fleet Vehicle Miles Traveled: Commercial Light Trucks: Plug-in Gas: Low Oil and Gas Supply</t>
  </si>
  <si>
    <t>AEO.2023.LOWOGS.ECI_VMT_NA_CLTR_EGH_NA_NA_BLNMLS.A</t>
  </si>
  <si>
    <t>Fleet Vehicle Miles Traveled: Commercial Light Trucks: Plug-in Diesel: Low Oil and Gas Supply</t>
  </si>
  <si>
    <t>AEO.2023.LOWOGS.ECI_VMT_NA_CLTR_EDH_NA_NA_BLNMLS.A</t>
  </si>
  <si>
    <t>Fleet Vehicle Miles Traveled: Commercial Light Trucks: Fuel Cell: Low Oil and Gas Supply</t>
  </si>
  <si>
    <t>AEO.2023.LOWOGS.ECI_VMT_NA_CLTR_FUC_NA_NA_BLNMLS.A</t>
  </si>
  <si>
    <t>Fleet Vehicle Miles Traveled: Commercial Light Trucks: Total: Low Oil and Gas Supply</t>
  </si>
  <si>
    <t>AEO.2023.LOWOGS.ECI_VMT_NA_CLTR_NA_NA_NA_BLNMLS.A</t>
  </si>
  <si>
    <t>https://www.eia.gov/outlooks/aeo/data/browser/#/?id=57-AEO2023&amp;cases=lowogs&amp;sourcekey=0</t>
  </si>
  <si>
    <t>Fri Aug 16 2024 09:07:24 GMT-0700 (Pacific Daylight Time)</t>
  </si>
  <si>
    <t>Air Travel: Fuel Cost: Low Oil and Gas Supply</t>
  </si>
  <si>
    <t>AEO.2023.LOWOGS.PRCE_FUL_AIRT_NA_NA_NA_NA_87DLRPMBTU.A</t>
  </si>
  <si>
    <t>Air Travel: Load Factor: U.S. Domestic: Low Oil and Gas Supply</t>
  </si>
  <si>
    <t>AEO.2023.LOWOGS.CAP_LDFAC_AIRT_DMS_NA_NA_NA_FRAC.A</t>
  </si>
  <si>
    <t>Air Travel: Load Factor: U.S. International: Low Oil and Gas Supply</t>
  </si>
  <si>
    <t>AEO.2023.LOWOGS.CAP_LDFAC_AIRT_INTA_NA_NA_NA_FRAC.A</t>
  </si>
  <si>
    <t>Air Travel: Drivers: Population: U.S.: Low Oil and Gas Supply</t>
  </si>
  <si>
    <t>AEO.2023.LOWOGS.ECI_POP_NA_NA_NA_NA_USA_MILL.A</t>
  </si>
  <si>
    <t>Air Travel: Drivers: Population: Canada: Low Oil and Gas Supply</t>
  </si>
  <si>
    <t>AEO.2023.LOWOGS.ECI_POP_NA_NA_NA_NA_CAN_MILL.A</t>
  </si>
  <si>
    <t>Air Travel: Drivers: Population: Mexico and other OECD Americas: Low Oil and Gas Supply</t>
  </si>
  <si>
    <t>AEO.2023.LOWOGS.ECI_POP_NA_NA_NA_NA_MEXOTH_MILL.A</t>
  </si>
  <si>
    <t>Air Travel: Drivers: Population: OECD Europe: Low Oil and Gas Supply</t>
  </si>
  <si>
    <t>AEO.2023.LOWOGS.ECI_POP_NA_NA_NA_NA_OCDEU_MILL.A</t>
  </si>
  <si>
    <t>Air Travel: Drivers: Population: Japan: Low Oil and Gas Supply</t>
  </si>
  <si>
    <t>AEO.2023.LOWOGS.ECI_POP_NA_NA_NA_NA_JPN_MILL.A</t>
  </si>
  <si>
    <t>Air Travel: Drivers: Population: Australia and New Zealand: Low Oil and Gas Supply</t>
  </si>
  <si>
    <t>AEO.2023.LOWOGS.ECI_POP_NA_NA_NA_NA_AUNZ_MILL.A</t>
  </si>
  <si>
    <t>Air Travel: Drivers: Population: South Korea: Low Oil and Gas Supply</t>
  </si>
  <si>
    <t>AEO.2023.LOWOGS.ECI_POP_NA_NA_NA_NA_SOK_MILL.A</t>
  </si>
  <si>
    <t>Air Travel: Drivers: Population: Russia: Low Oil and Gas Supply</t>
  </si>
  <si>
    <t>AEO.2023.LOWOGS.ECI_POP_NA_NA_NA_NA_RUS_MILL.A</t>
  </si>
  <si>
    <t>Air Travel: Drivers: Population: Other Europe and Eurasia: Low Oil and Gas Supply</t>
  </si>
  <si>
    <t>AEO.2023.LOWOGS.ECI_POP_NA_NA_NA_NA_OEUAS_MILL.A</t>
  </si>
  <si>
    <t>Air Travel: Drivers: Population: China: Low Oil and Gas Supply</t>
  </si>
  <si>
    <t>AEO.2023.LOWOGS.ECI_POP_NA_NA_NA_NA_CHN_MILL.A</t>
  </si>
  <si>
    <t>Air Travel: Drivers: Population: India: Low Oil and Gas Supply</t>
  </si>
  <si>
    <t>AEO.2023.LOWOGS.ECI_POP_NA_NA_NA_NA_IND_MILL.A</t>
  </si>
  <si>
    <t>Air Travel: Drivers: Population: Other Non-OECD Asia: Low Oil and Gas Supply</t>
  </si>
  <si>
    <t>AEO.2023.LOWOGS.ECI_POP_NA_NA_NA_NA_ONCDAS_MILL.A</t>
  </si>
  <si>
    <t>Air Travel: Drivers: Population: Middle East: Low Oil and Gas Supply</t>
  </si>
  <si>
    <t>AEO.2023.LOWOGS.ECI_POP_NA_NA_NA_NA_MDE_MILL.A</t>
  </si>
  <si>
    <t>Air Travel: Drivers: Population: Africa: Low Oil and Gas Supply</t>
  </si>
  <si>
    <t>AEO.2023.LOWOGS.ECI_POP_NA_NA_NA_NA_AFR_MILL.A</t>
  </si>
  <si>
    <t>Air Travel: Drivers: Population: Brazil: Low Oil and Gas Supply</t>
  </si>
  <si>
    <t>AEO.2023.LOWOGS.ECI_POP_NA_NA_NA_NA_BRZ_MILL.A</t>
  </si>
  <si>
    <t>Air Travel: Drivers: Population: Other Non-OECD Americas: Low Oil and Gas Supply</t>
  </si>
  <si>
    <t>AEO.2023.LOWOGS.ECI_POP_NA_NA_NA_NA_OTHAMER_MILL.A</t>
  </si>
  <si>
    <t>Air Travel: Travel Demand: Revenue Passenger Miles: Domestic: U.S.: Low Oil and Gas Supply</t>
  </si>
  <si>
    <t>AEO.2023.LOWOGS.ECI_RPM_AIRT_DMS_NA_NA_USA_BLNMLS.A</t>
  </si>
  <si>
    <t>Air Travel: Travel Demand: Revenue Passenger Miles: Domestic: Canada: Low Oil and Gas Supply</t>
  </si>
  <si>
    <t>AEO.2023.LOWOGS.ECI_RPM_AIRT_DMS_NA_NA_CAN_BLNMLS.A</t>
  </si>
  <si>
    <t>Air Travel: Travel Demand: Revenue Passenger Miles: Domestic: Mexico and other OECD Americas: Low Oil and Gas Supply</t>
  </si>
  <si>
    <t>AEO.2023.LOWOGS.ECI_RPM_AIRT_DMS_NA_NA_MEXOTH_BLNMLS.A</t>
  </si>
  <si>
    <t>Air Travel: Travel Demand: Revenue Passenger Miles: Domestic: OECD Europe: Low Oil and Gas Supply</t>
  </si>
  <si>
    <t>AEO.2023.LOWOGS.ECI_RPM_AIRT_DMS_NA_NA_OCDEU_BLNMLS.A</t>
  </si>
  <si>
    <t>Air Travel: Travel Demand: Revenue Passenger Miles: Domestic: Japan: Low Oil and Gas Supply</t>
  </si>
  <si>
    <t>AEO.2023.LOWOGS.ECI_RPM_AIRT_DMS_NA_NA_JPN_BLNMLS.A</t>
  </si>
  <si>
    <t>Air Travel: Travel Demand: Revenue Passenger Miles: Domestic: Australia and New Zealand: Low Oil and Gas Supply</t>
  </si>
  <si>
    <t>AEO.2023.LOWOGS.ECI_RPM_AIRT_DMS_NA_NA_AUNZ_BLNMLS.A</t>
  </si>
  <si>
    <t>Air Travel: Travel Demand: Revenue Passenger Miles: Domestic: South Korea: Low Oil and Gas Supply</t>
  </si>
  <si>
    <t>AEO.2023.LOWOGS.ECI_RPM_AIRT_DMS_NA_NA_SOK_BLNMLS.A</t>
  </si>
  <si>
    <t>Air Travel: Travel Demand: Revenue Passenger Miles: Domestic: Russia: Low Oil and Gas Supply</t>
  </si>
  <si>
    <t>AEO.2023.LOWOGS.ECI_RPM_AIRT_DMS_NA_NA_RUS_BLNMLS.A</t>
  </si>
  <si>
    <t>Air Travel: Travel Demand: Revenue Passenger Miles: Domestic: Other Europe and Eurasia: Low Oil and Gas Supply</t>
  </si>
  <si>
    <t>AEO.2023.LOWOGS.ECI_RPM_AIRT_DMS_NA_NA_OEUAS_BLNMLS.A</t>
  </si>
  <si>
    <t>Air Travel: Travel Demand: Revenue Passenger Miles: Domestic: China: Low Oil and Gas Supply</t>
  </si>
  <si>
    <t>AEO.2023.LOWOGS.ECI_RPM_AIRT_DMS_NA_NA_CHN_BLNMLS.A</t>
  </si>
  <si>
    <t>Air Travel: Travel Demand: Revenue Passenger Miles: Domestic: India: Low Oil and Gas Supply</t>
  </si>
  <si>
    <t>AEO.2023.LOWOGS.ECI_RPM_AIRT_DMS_NA_NA_IND_BLNMLS.A</t>
  </si>
  <si>
    <t>Air Travel: Travel Demand: Revenue Passenger Miles: Domestic: Other Non-OECD Asia: Low Oil and Gas Supply</t>
  </si>
  <si>
    <t>AEO.2023.LOWOGS.ECI_RPM_AIRT_DMS_NA_NA_ONCDAS_BLNMLS.A</t>
  </si>
  <si>
    <t>Air Travel: Travel Demand: Revenue Passenger Miles: Domestic: Middle East: Low Oil and Gas Supply</t>
  </si>
  <si>
    <t>AEO.2023.LOWOGS.ECI_RPM_AIRT_DMS_NA_NA_MDE_BLNMLS.A</t>
  </si>
  <si>
    <t>Air Travel: Travel Demand: Revenue Passenger Miles: Domestic: Africa: Low Oil and Gas Supply</t>
  </si>
  <si>
    <t>AEO.2023.LOWOGS.ECI_RPM_AIRT_DMS_NA_NA_AFR_BLNMLS.A</t>
  </si>
  <si>
    <t>Air Travel: Travel Demand: Revenue Passenger Miles: Domestic: Brazil: Low Oil and Gas Supply</t>
  </si>
  <si>
    <t>AEO.2023.LOWOGS.ECI_RPM_AIRT_DMS_NA_NA_BRZ_BLNMLS.A</t>
  </si>
  <si>
    <t>Air Travel: Travel Demand: Revenue Passenger Miles: Domestic: Other Non-OECD Americas: Low Oil and Gas Supply</t>
  </si>
  <si>
    <t>AEO.2023.LOWOGS.ECI_RPM_AIRT_DMS_NA_NA_OTHAMER_BLNMLS.A</t>
  </si>
  <si>
    <t>Air Travel: Travel Demand: Revenue Passenger Miles: Domestic: World: Low Oil and Gas Supply</t>
  </si>
  <si>
    <t>AEO.2023.LOWOGS.ECI_RPM_AIRT_DMS_NA_NA_WRLD_BLNMLS.A</t>
  </si>
  <si>
    <t>Air Travel: Travel Demand: Revenue Passenger Miles: International U.S.: Low Oil and Gas Supply</t>
  </si>
  <si>
    <t>AEO.2023.LOWOGS.ECI_RPM_AIRT_INTA_NA_NA_USA_BLNMLS.A</t>
  </si>
  <si>
    <t>Air Travel: Travel Demand: Revenue Passenger Miles: International Canada: Low Oil and Gas Supply</t>
  </si>
  <si>
    <t>AEO.2023.LOWOGS.ECI_RPM_AIRT_INTA_NA_NA_CAN_BLNMLS.A</t>
  </si>
  <si>
    <t>Air Travel: Travel Demand: Revenue Passenger Miles: International Mexico and other OECD Americas: Low Oil and Gas Supply</t>
  </si>
  <si>
    <t>AEO.2023.LOWOGS.ECI_RPM_AIRT_INTA_NA_NA_MEXOTH_BLNMLS.A</t>
  </si>
  <si>
    <t>Air Travel: Travel Demand: Revenue Passenger Miles: International OECD Europe: Low Oil and Gas Supply</t>
  </si>
  <si>
    <t>AEO.2023.LOWOGS.ECI_RPM_AIRT_INTA_NA_NA_OCDEU_BLNMLS.A</t>
  </si>
  <si>
    <t>Air Travel: Travel Demand: Revenue Passenger Miles: International Japan: Low Oil and Gas Supply</t>
  </si>
  <si>
    <t>AEO.2023.LOWOGS.ECI_RPM_AIRT_INTA_NA_NA_JPN_BLNMLS.A</t>
  </si>
  <si>
    <t>Air Travel: Travel Demand: Revenue Passenger Miles: International Australia and New Zealand: Low Oil and Gas Supply</t>
  </si>
  <si>
    <t>AEO.2023.LOWOGS.ECI_RPM_AIRT_INTA_NA_NA_AUNZ_BLNMLS.A</t>
  </si>
  <si>
    <t>Air Travel: Travel Demand: Revenue Passenger Miles: International South Korea: Low Oil and Gas Supply</t>
  </si>
  <si>
    <t>AEO.2023.LOWOGS.ECI_RPM_AIRT_INTA_NA_NA_SOK_BLNMLS.A</t>
  </si>
  <si>
    <t>Air Travel: Travel Demand: Revenue Passenger Miles: International Russia: Low Oil and Gas Supply</t>
  </si>
  <si>
    <t>AEO.2023.LOWOGS.ECI_RPM_AIRT_INTA_NA_NA_RUS_BLNMLS.A</t>
  </si>
  <si>
    <t>Air Travel: Travel Demand: Revenue Passenger Miles: International Other Europe and Eurasia: Low Oil and Gas Supply</t>
  </si>
  <si>
    <t>AEO.2023.LOWOGS.ECI_RPM_AIRT_INTA_NA_NA_OEUAS_BLNMLS.A</t>
  </si>
  <si>
    <t>Air Travel: Travel Demand: Revenue Passenger Miles: International China: Low Oil and Gas Supply</t>
  </si>
  <si>
    <t>AEO.2023.LOWOGS.ECI_RPM_AIRT_INTA_NA_NA_CHN_BLNMLS.A</t>
  </si>
  <si>
    <t>Air Travel: Travel Demand: Revenue Passenger Miles: International India: Low Oil and Gas Supply</t>
  </si>
  <si>
    <t>AEO.2023.LOWOGS.ECI_RPM_AIRT_INTA_NA_NA_IND_BLNMLS.A</t>
  </si>
  <si>
    <t>Air Travel: Travel Demand: Revenue Passenger Miles: International Other Non-OECD Asia: Low Oil and Gas Supply</t>
  </si>
  <si>
    <t>AEO.2023.LOWOGS.ECI_RPM_AIRT_INTA_NA_NA_ONCDAS_BLNMLS.A</t>
  </si>
  <si>
    <t>Air Travel: Travel Demand: Revenue Passenger Miles: International Middle East: Low Oil and Gas Supply</t>
  </si>
  <si>
    <t>AEO.2023.LOWOGS.ECI_RPM_AIRT_INTA_NA_NA_MDE_BLNMLS.A</t>
  </si>
  <si>
    <t>Air Travel: Travel Demand: Revenue Passenger Miles: International Africa: Low Oil and Gas Supply</t>
  </si>
  <si>
    <t>AEO.2023.LOWOGS.ECI_RPM_AIRT_INTA_NA_NA_AFR_BLNMLS.A</t>
  </si>
  <si>
    <t>Air Travel: Travel Demand: Revenue Passenger Miles: International Brazil: Low Oil and Gas Supply</t>
  </si>
  <si>
    <t>AEO.2023.LOWOGS.ECI_RPM_AIRT_INTA_NA_NA_BRZ_BLNMLS.A</t>
  </si>
  <si>
    <t>Air Travel: Travel Demand: Revenue Passenger Miles: International Other Non-OECD Americas: Low Oil and Gas Supply</t>
  </si>
  <si>
    <t>AEO.2023.LOWOGS.ECI_RPM_AIRT_INTA_NA_NA_OTHAMER_BLNMLS.A</t>
  </si>
  <si>
    <t>Air Travel: Travel Demand: Revenue Passenger Miles: International World: Low Oil and Gas Supply</t>
  </si>
  <si>
    <t>AEO.2023.LOWOGS.ECI_RPM_AIRT_INTA_NA_NA_WRLD_BLNMLS.A</t>
  </si>
  <si>
    <t>Air Travel: Travel Demand: Revenue Passenger Miles: World: Low Oil and Gas Supply</t>
  </si>
  <si>
    <t>Air Travel: Travel Demand: Revenue Ton Miles: Freight: U.S.: Low Oil and Gas Supply</t>
  </si>
  <si>
    <t>AEO.2023.LOWOGS.ECI_RTM_AIRT_NA_NA_NA_USA_BLNMLS.A</t>
  </si>
  <si>
    <t>Air Travel: Travel Demand: Revenue Ton Miles: Freight: Canada: Low Oil and Gas Supply</t>
  </si>
  <si>
    <t>AEO.2023.LOWOGS.ECI_RTM_AIRT_NA_NA_NA_CAN_BLNMLS.A</t>
  </si>
  <si>
    <t>Air Travel: Travel Demand: Revenue Ton Miles: Freight: Mexico and other OECD Americas: Low Oil and Gas Supply</t>
  </si>
  <si>
    <t>AEO.2023.LOWOGS.ECI_RTM_AIRT_NA_NA_NA_MEXOTH_BLNMLS.A</t>
  </si>
  <si>
    <t>Air Travel: Travel Demand: Revenue Ton Miles: Freight: OECD Europe: Low Oil and Gas Supply</t>
  </si>
  <si>
    <t>AEO.2023.LOWOGS.ECI_RTM_AIRT_NA_NA_NA_OCDEU_BLNMLS.A</t>
  </si>
  <si>
    <t>Air Travel: Travel Demand: Revenue Ton Miles: Freight: Japan: Low Oil and Gas Supply</t>
  </si>
  <si>
    <t>AEO.2023.LOWOGS.ECI_RTM_AIRT_NA_NA_NA_JPN_BLNMLS.A</t>
  </si>
  <si>
    <t>Air Travel: Travel Demand: Revenue Ton Miles: Freight: Australia and New Zealand: Low Oil and Gas Supply</t>
  </si>
  <si>
    <t>AEO.2023.LOWOGS.ECI_RTM_AIRT_NA_NA_NA_AUNZ_BLNMLS.A</t>
  </si>
  <si>
    <t>Air Travel: Travel Demand: Revenue Ton Miles: Freight: South Korea: Low Oil and Gas Supply</t>
  </si>
  <si>
    <t>AEO.2023.LOWOGS.ECI_RTM_AIRT_NA_NA_NA_SOK_BLNMLS.A</t>
  </si>
  <si>
    <t>Air Travel: Travel Demand: Revenue Ton Miles: Freight: Russia: Low Oil and Gas Supply</t>
  </si>
  <si>
    <t>AEO.2023.LOWOGS.ECI_RTM_AIRT_NA_NA_NA_RUS_BLNMLS.A</t>
  </si>
  <si>
    <t>Air Travel: Travel Demand: Revenue Ton Miles: Freight: Other Europe and Eurasia: Low Oil and Gas Supply</t>
  </si>
  <si>
    <t>AEO.2023.LOWOGS.ECI_RTM_AIRT_NA_NA_NA_OEUAS_BLNMLS.A</t>
  </si>
  <si>
    <t>Air Travel: Travel Demand: Revenue Ton Miles: Freight: China: Low Oil and Gas Supply</t>
  </si>
  <si>
    <t>AEO.2023.LOWOGS.ECI_RTM_AIRT_NA_NA_NA_CHN_BLNMLS.A</t>
  </si>
  <si>
    <t>Air Travel: Travel Demand: Revenue Ton Miles: Freight: India: Low Oil and Gas Supply</t>
  </si>
  <si>
    <t>AEO.2023.LOWOGS.ECI_RTM_AIRT_NA_NA_NA_IND_BLNMLS.A</t>
  </si>
  <si>
    <t>Air Travel: Travel Demand: Revenue Ton Miles: Freight: Other Non-OECD Asia: Low Oil and Gas Supply</t>
  </si>
  <si>
    <t>AEO.2023.LOWOGS.ECI_RTM_AIRT_NA_NA_NA_ONCDAS_BLNMLS.A</t>
  </si>
  <si>
    <t>Air Travel: Travel Demand: Revenue Ton Miles: Freight: Middle East: Low Oil and Gas Supply</t>
  </si>
  <si>
    <t>AEO.2023.LOWOGS.ECI_RTM_AIRT_NA_NA_NA_MDE_BLNMLS.A</t>
  </si>
  <si>
    <t>Air Travel: Travel Demand: Revenue Ton Miles: Freight: Africa: Low Oil and Gas Supply</t>
  </si>
  <si>
    <t>AEO.2023.LOWOGS.ECI_RTM_AIRT_NA_NA_NA_AFR_BLNMLS.A</t>
  </si>
  <si>
    <t>Air Travel: Travel Demand: Revenue Ton Miles: Freight: Brazil: Low Oil and Gas Supply</t>
  </si>
  <si>
    <t>AEO.2023.LOWOGS.ECI_RTM_AIRT_NA_NA_NA_BRZ_BLNMLS.A</t>
  </si>
  <si>
    <t>Air Travel: Travel Demand: Revenue Ton Miles: Freight: Other Non-OECD Americas: Low Oil and Gas Supply</t>
  </si>
  <si>
    <t>AEO.2023.LOWOGS.ECI_RTM_AIRT_NA_NA_NA_OTHAMER_BLNMLS.A</t>
  </si>
  <si>
    <t>Air Travel: Travel Demand: Revenue Ton Miles: Freight: Domestic World: Low Oil and Gas Supply</t>
  </si>
  <si>
    <t>AEO.2023.LOWOGS.ECI_RTM_AIRT_NA_NA_NA_WRLD_BLNMLS.A</t>
  </si>
  <si>
    <t>Air Travel: Travel Demand: Revenue Ton Miles: Freight: International World: Low Oil and Gas Supply</t>
  </si>
  <si>
    <t>Air Travel: Travel Demand: Revenue Ton Miles: Freight: World: Low Oil and Gas Supply</t>
  </si>
  <si>
    <t>Air Travel: Seat Miles Demanded: U.S.: Low Oil and Gas Supply</t>
  </si>
  <si>
    <t>AEO.2023.LOWOGS.ECI_SMD_AIRT_NA_NA_NA_USA_BLNMLS.A</t>
  </si>
  <si>
    <t>Air Travel: Seat Miles Demanded: U.S.: Narrow Body Aircraft: Low Oil and Gas Supply</t>
  </si>
  <si>
    <t>AEO.2023.LOWOGS.ECI_SMD_AIRT_NBTR_NA_NA_USA_BLNMLS.A</t>
  </si>
  <si>
    <t>Air Travel: Seat Miles Demanded: U.S.: Wide Body Aircraft: Low Oil and Gas Supply</t>
  </si>
  <si>
    <t>AEO.2023.LOWOGS.ECI_SMD_AIRT_WBE_NA_NA_USA_BLNMLS.A</t>
  </si>
  <si>
    <t>Air Travel: Seat Miles Demanded: U.S.: Regional Jets: Low Oil and Gas Supply</t>
  </si>
  <si>
    <t>AEO.2023.LOWOGS.ECI_SMD_AIRT_REGJ_NA_NA_USA_BLNMLS.A</t>
  </si>
  <si>
    <t>Air Travel: Seat Miles Demanded: Canada: Low Oil and Gas Supply</t>
  </si>
  <si>
    <t>AEO.2023.LOWOGS.ECI_SMD_AIRT_NA_NA_NA_CAN_BLNMLS.A</t>
  </si>
  <si>
    <t>Air Travel: Seat Miles Demanded: Canada: Narrow Body Aircraft: Low Oil and Gas Supply</t>
  </si>
  <si>
    <t>AEO.2023.LOWOGS.ECI_SMD_AIRT_NBTR_NA_NA_CAN_BLNMLS.A</t>
  </si>
  <si>
    <t>Air Travel: Seat Miles Demanded: Canada: Wide Body Aircraft: Low Oil and Gas Supply</t>
  </si>
  <si>
    <t>AEO.2023.LOWOGS.ECI_SMD_AIRT_WBE_NA_NA_CAN_BLNMLS.A</t>
  </si>
  <si>
    <t>Air Travel: Seat Miles Demanded: Canada: Regional Jets: Low Oil and Gas Supply</t>
  </si>
  <si>
    <t>AEO.2023.LOWOGS.ECI_SMD_AIRT_REGJ_NA_NA_CAN_BLNMLS.A</t>
  </si>
  <si>
    <t>Air Travel: Seat Miles Demanded: Mexico and other OECD Americas: Low Oil and Gas Supply</t>
  </si>
  <si>
    <t>AEO.2023.LOWOGS.ECI_SMD_AIRT_NA_NA_NA_MEXOTH_BLNMLS.A</t>
  </si>
  <si>
    <t>Air Travel: Seat Miles Demanded: Mexico and other OECD Americas: Narrow Body Aircraft: Low Oil and Gas Supply</t>
  </si>
  <si>
    <t>AEO.2023.LOWOGS.ECI_SMD_AIRT_NBTR_NA_NA_MEXOTH_BLNMLS.A</t>
  </si>
  <si>
    <t>Air Travel: Seat Miles Demanded: Mexico and other OECD Americas: Wide Body Aircraft: Low Oil and Gas Supply</t>
  </si>
  <si>
    <t>AEO.2023.LOWOGS.ECI_SMD_AIRT_WBE_NA_NA_MEXOTH_BLNMLS.A</t>
  </si>
  <si>
    <t>Air Travel: Seat Miles Demanded: Mexico and other OECD Americas: Regional Jets: Low Oil and Gas Supply</t>
  </si>
  <si>
    <t>AEO.2023.LOWOGS.ECI_SMD_AIRT_REGJ_NA_NA_MEXOTH_BLNMLS.A</t>
  </si>
  <si>
    <t>Air Travel: Seat Miles Demanded: OECD Europe: Low Oil and Gas Supply</t>
  </si>
  <si>
    <t>AEO.2023.LOWOGS.ECI_SMD_AIRT_NA_NA_NA_OCDEU_BLNMLS.A</t>
  </si>
  <si>
    <t>Air Travel: Seat Miles Demanded: OECD Europe: Narrow Body Aircraft: Low Oil and Gas Supply</t>
  </si>
  <si>
    <t>AEO.2023.LOWOGS.ECI_SMD_AIRT_NBTR_NA_NA_OCDEU_BLNMLS.A</t>
  </si>
  <si>
    <t>Air Travel: Seat Miles Demanded: OECD Europe: Wide Body Aircraft: Low Oil and Gas Supply</t>
  </si>
  <si>
    <t>AEO.2023.LOWOGS.ECI_SMD_AIRT_WBE_NA_NA_OCDEU_BLNMLS.A</t>
  </si>
  <si>
    <t>Air Travel: Seat Miles Demanded: OECD Europe: Regional Jets: Low Oil and Gas Supply</t>
  </si>
  <si>
    <t>AEO.2023.LOWOGS.ECI_SMD_AIRT_REGJ_NA_NA_OCDEU_BLNMLS.A</t>
  </si>
  <si>
    <t>Air Travel: Seat Miles Demanded: Japan: Low Oil and Gas Supply</t>
  </si>
  <si>
    <t>AEO.2023.LOWOGS.ECI_SMD_AIRT_NA_NA_NA_JPN_BLNMLS.A</t>
  </si>
  <si>
    <t>Air Travel: Seat Miles Demanded: Japan: Narrow Body Aircraft: Low Oil and Gas Supply</t>
  </si>
  <si>
    <t>AEO.2023.LOWOGS.ECI_SMD_AIRT_NBTR_NA_NA_JPN_BLNMLS.A</t>
  </si>
  <si>
    <t>Air Travel: Seat Miles Demanded: Japan: Wide Body Aircraft: Low Oil and Gas Supply</t>
  </si>
  <si>
    <t>AEO.2023.LOWOGS.ECI_SMD_AIRT_WBE_NA_NA_JPN_BLNMLS.A</t>
  </si>
  <si>
    <t>Air Travel: Seat Miles Demanded: Japan: Regional Jets: Low Oil and Gas Supply</t>
  </si>
  <si>
    <t>AEO.2023.LOWOGS.ECI_SMD_AIRT_REGJ_NA_NA_JPN_BLNMLS.A</t>
  </si>
  <si>
    <t>Air Travel: Seat Miles Demanded: Australia and New Zealand: Low Oil and Gas Supply</t>
  </si>
  <si>
    <t>AEO.2023.LOWOGS.ECI_SMD_AIRT_NA_NA_NA_AUNZ_BLNMLS.A</t>
  </si>
  <si>
    <t>Air Travel: Seat Miles Demanded: Australia and New Zealand: Narrow Body Aircraft: Low Oil and Gas Supply</t>
  </si>
  <si>
    <t>AEO.2023.LOWOGS.ECI_SMD_AIRT_NBTR_NA_NA_AUNZ_BLNMLS.A</t>
  </si>
  <si>
    <t>Air Travel: Seat Miles Demanded: Australia and New Zealand: Wide Body Aircraft: Low Oil and Gas Supply</t>
  </si>
  <si>
    <t>AEO.2023.LOWOGS.ECI_SMD_AIRT_WBE_NA_NA_AUNZ_BLNMLS.A</t>
  </si>
  <si>
    <t>Air Travel: Seat Miles Demanded: Australia and New Zealand: Regional Jets: Low Oil and Gas Supply</t>
  </si>
  <si>
    <t>AEO.2023.LOWOGS.ECI_SMD_AIRT_REGJ_NA_NA_AUNZ_BLNMLS.A</t>
  </si>
  <si>
    <t>Air Travel: Seat Miles Demanded: South Korea: Low Oil and Gas Supply</t>
  </si>
  <si>
    <t>AEO.2023.LOWOGS.ECI_SMD_AIRT_NA_NA_NA_SOK_BLNMLS.A</t>
  </si>
  <si>
    <t>Air Travel: Seat Miles Demanded: South Korea: Narrow Body Aircraft: Low Oil and Gas Supply</t>
  </si>
  <si>
    <t>AEO.2023.LOWOGS.ECI_SMD_AIRT_NBTR_NA_NA_SOK_BLNMLS.A</t>
  </si>
  <si>
    <t>Air Travel: Seat Miles Demanded: South Korea: Wide Body Aircraft: Low Oil and Gas Supply</t>
  </si>
  <si>
    <t>AEO.2023.LOWOGS.ECI_SMD_AIRT_WBE_NA_NA_SOK_BLNMLS.A</t>
  </si>
  <si>
    <t>Air Travel: Seat Miles Demanded: South Korea: Regional Jets: Low Oil and Gas Supply</t>
  </si>
  <si>
    <t>AEO.2023.LOWOGS.ECI_SMD_AIRT_REGJ_NA_NA_SOK_BLNMLS.A</t>
  </si>
  <si>
    <t>Air Travel: Seat Miles Demanded: Russia: Low Oil and Gas Supply</t>
  </si>
  <si>
    <t>AEO.2023.LOWOGS.ECI_SMD_AIRT_NA_NA_NA_RUS_BLNMLS.A</t>
  </si>
  <si>
    <t>Air Travel: Seat Miles Demanded: Russia: Narrow Body Aircraft: Low Oil and Gas Supply</t>
  </si>
  <si>
    <t>AEO.2023.LOWOGS.ECI_SMD_AIRT_NBTR_NA_NA_RUS_BLNMLS.A</t>
  </si>
  <si>
    <t>Air Travel: Seat Miles Demanded: Russia: Wide Body Aircraft: Low Oil and Gas Supply</t>
  </si>
  <si>
    <t>AEO.2023.LOWOGS.ECI_SMD_AIRT_WBE_NA_NA_RUS_BLNMLS.A</t>
  </si>
  <si>
    <t>Air Travel: Seat Miles Demanded: Russia: Regional Jets: Low Oil and Gas Supply</t>
  </si>
  <si>
    <t>AEO.2023.LOWOGS.ECI_SMD_AIRT_REGJ_NA_NA_RUS_BLNMLS.A</t>
  </si>
  <si>
    <t>Air Travel: Seat Miles Demanded: Other Europe and Eurasia: Low Oil and Gas Supply</t>
  </si>
  <si>
    <t>AEO.2023.LOWOGS.ECI_SMD_AIRT_NA_NA_NA_OEUAS_BLNMLS.A</t>
  </si>
  <si>
    <t>Air Travel: Seat Miles Demanded: Other Europe and Eurasia: Narrow Body Aircraft: Low Oil and Gas Supply</t>
  </si>
  <si>
    <t>AEO.2023.LOWOGS.ECI_SMD_AIRT_NBTR_NA_NA_OEUAS_BLNMLS.A</t>
  </si>
  <si>
    <t>Air Travel: Seat Miles Demanded: Other Europe and Eurasia: Wide Body Aircraft: Low Oil and Gas Supply</t>
  </si>
  <si>
    <t>AEO.2023.LOWOGS.ECI_SMD_AIRT_WBE_NA_NA_OEUAS_BLNMLS.A</t>
  </si>
  <si>
    <t>Air Travel: Seat Miles Demanded: Other Europe and Eurasia: Regional Jets: Low Oil and Gas Supply</t>
  </si>
  <si>
    <t>AEO.2023.LOWOGS.ECI_SMD_AIRT_REGJ_NA_NA_OEUAS_BLNMLS.A</t>
  </si>
  <si>
    <t>Air Travel: Seat Miles Demanded: China: Low Oil and Gas Supply</t>
  </si>
  <si>
    <t>AEO.2023.LOWOGS.ECI_SMD_AIRT_NA_NA_NA_CHN_BLNMLS.A</t>
  </si>
  <si>
    <t>Air Travel: Seat Miles Demanded: China: Narrow Body Aircraft: Low Oil and Gas Supply</t>
  </si>
  <si>
    <t>AEO.2023.LOWOGS.ECI_SMD_AIRT_NBTR_NA_NA_CHN_BLNMLS.A</t>
  </si>
  <si>
    <t>Air Travel: Seat Miles Demanded: China: Wide Body Aircraft: Low Oil and Gas Supply</t>
  </si>
  <si>
    <t>AEO.2023.LOWOGS.ECI_SMD_AIRT_WBE_NA_NA_CHN_BLNMLS.A</t>
  </si>
  <si>
    <t>Air Travel: Seat Miles Demanded: China: Regional Jets: Low Oil and Gas Supply</t>
  </si>
  <si>
    <t>AEO.2023.LOWOGS.ECI_SMD_AIRT_REGJ_NA_NA_CHN_BLNMLS.A</t>
  </si>
  <si>
    <t>Air Travel: Seat Miles Demanded: India: Low Oil and Gas Supply</t>
  </si>
  <si>
    <t>AEO.2023.LOWOGS.ECI_SMD_AIRT_NA_NA_NA_IND_BLNMLS.A</t>
  </si>
  <si>
    <t>Air Travel: Seat Miles Demanded: India: Narrow Body Aircraft: Low Oil and Gas Supply</t>
  </si>
  <si>
    <t>AEO.2023.LOWOGS.ECI_SMD_AIRT_NBTR_NA_NA_IND_BLNMLS.A</t>
  </si>
  <si>
    <t>Air Travel: Seat Miles Demanded: India: Wide Body Aircraft: Low Oil and Gas Supply</t>
  </si>
  <si>
    <t>AEO.2023.LOWOGS.ECI_SMD_AIRT_WBE_NA_NA_IND_BLNMLS.A</t>
  </si>
  <si>
    <t>Air Travel: Seat Miles Demanded: India: Regional Jets: Low Oil and Gas Supply</t>
  </si>
  <si>
    <t>AEO.2023.LOWOGS.ECI_SMD_AIRT_REGJ_NA_NA_IND_BLNMLS.A</t>
  </si>
  <si>
    <t>Air Travel: Seat Miles Demanded: Other Non-OECD Asia: Low Oil and Gas Supply</t>
  </si>
  <si>
    <t>AEO.2023.LOWOGS.ECI_SMD_AIRT_NA_NA_NA_ONCDAS_BLNMLS.A</t>
  </si>
  <si>
    <t>Air Travel: Seat Miles Demanded: Other Non-OECD Asia: Narrow Body Aircraft: Low Oil and Gas Supply</t>
  </si>
  <si>
    <t>AEO.2023.LOWOGS.ECI_SMD_AIRT_NBTR_NA_NA_ONCDAS_BLNMLS.A</t>
  </si>
  <si>
    <t>Air Travel: Seat Miles Demanded: Other Non-OECD Asia: Wide Body Aircraft: Low Oil and Gas Supply</t>
  </si>
  <si>
    <t>AEO.2023.LOWOGS.ECI_SMD_AIRT_WBE_NA_NA_ONCDAS_BLNMLS.A</t>
  </si>
  <si>
    <t>Air Travel: Seat Miles Demanded: Other Non-OECD Asia: Regional Jets: Low Oil and Gas Supply</t>
  </si>
  <si>
    <t>AEO.2023.LOWOGS.ECI_SMD_AIRT_REGJ_NA_NA_ONCDAS_BLNMLS.A</t>
  </si>
  <si>
    <t>Air Travel: Seat Miles Demanded: Middle East: Low Oil and Gas Supply</t>
  </si>
  <si>
    <t>AEO.2023.LOWOGS.ECI_SMD_AIRT_NA_NA_NA_MDE_BLNMLS.A</t>
  </si>
  <si>
    <t>Air Travel: Seat Miles Demanded: Middle East: Narrow Body Aircraft: Low Oil and Gas Supply</t>
  </si>
  <si>
    <t>AEO.2023.LOWOGS.ECI_SMD_AIRT_NBTR_NA_NA_MDE_BLNMLS.A</t>
  </si>
  <si>
    <t>Air Travel: Seat Miles Demanded: Middle East: Wide Body Aircraft: Low Oil and Gas Supply</t>
  </si>
  <si>
    <t>AEO.2023.LOWOGS.ECI_SMD_AIRT_WBE_NA_NA_MDE_BLNMLS.A</t>
  </si>
  <si>
    <t>Air Travel: Seat Miles Demanded: Middle East: Regional Jets: Low Oil and Gas Supply</t>
  </si>
  <si>
    <t>AEO.2023.LOWOGS.ECI_SMD_AIRT_REGJ_NA_NA_MDE_BLNMLS.A</t>
  </si>
  <si>
    <t>Air Travel: Seat Miles Demanded: Africa: Low Oil and Gas Supply</t>
  </si>
  <si>
    <t>AEO.2023.LOWOGS.ECI_SMD_AIRT_NA_NA_NA_AFR_BLNMLS.A</t>
  </si>
  <si>
    <t>Air Travel: Seat Miles Demanded: Africa: Narrow Body Aircraft: Low Oil and Gas Supply</t>
  </si>
  <si>
    <t>AEO.2023.LOWOGS.ECI_SMD_AIRT_NBTR_NA_NA_AFR_BLNMLS.A</t>
  </si>
  <si>
    <t>Air Travel: Seat Miles Demanded: Africa: Wide Body Aircraft: Low Oil and Gas Supply</t>
  </si>
  <si>
    <t>AEO.2023.LOWOGS.ECI_SMD_AIRT_WBE_NA_NA_AFR_BLNMLS.A</t>
  </si>
  <si>
    <t>Air Travel: Seat Miles Demanded: Africa: Regional Jets: Low Oil and Gas Supply</t>
  </si>
  <si>
    <t>AEO.2023.LOWOGS.ECI_SMD_AIRT_REGJ_NA_NA_AFR_BLNMLS.A</t>
  </si>
  <si>
    <t>Air Travel: Seat Miles Demanded: Brazil: Low Oil and Gas Supply</t>
  </si>
  <si>
    <t>AEO.2023.LOWOGS.ECI_SMD_AIRT_NA_NA_NA_BRZ_BLNMLS.A</t>
  </si>
  <si>
    <t>Air Travel: Seat Miles Demanded: Brazil: Narrow Body Aircraft: Low Oil and Gas Supply</t>
  </si>
  <si>
    <t>AEO.2023.LOWOGS.ECI_SMD_AIRT_NBTR_NA_NA_BRZ_BLNMLS.A</t>
  </si>
  <si>
    <t>Air Travel: Seat Miles Demanded: Brazil: Wide Body Aircraft: Low Oil and Gas Supply</t>
  </si>
  <si>
    <t>AEO.2023.LOWOGS.ECI_SMD_AIRT_WBE_NA_NA_BRZ_BLNMLS.A</t>
  </si>
  <si>
    <t>Air Travel: Seat Miles Demanded: Brazil: Regional Jets: Low Oil and Gas Supply</t>
  </si>
  <si>
    <t>AEO.2023.LOWOGS.ECI_SMD_AIRT_REGJ_NA_NA_BRZ_BLNMLS.A</t>
  </si>
  <si>
    <t>Air Travel: Seat Miles Demanded: Other Non-OECD Americas: Low Oil and Gas Supply</t>
  </si>
  <si>
    <t>AEO.2023.LOWOGS.ECI_SMD_AIRT_NA_NA_NA_OTHAMER_BLNMLS.A</t>
  </si>
  <si>
    <t>Air Travel: Seat Miles Demanded: Other Non-OECD Americas: Narrow Body Aircraft: Low Oil and Gas Supply</t>
  </si>
  <si>
    <t>AEO.2023.LOWOGS.ECI_SMD_AIRT_NBTR_NA_NA_OTHAMER_BLNMLS.A</t>
  </si>
  <si>
    <t>Air Travel: Seat Miles Demanded: Other Non-OECD Americas: Wide Body Aircraft: Low Oil and Gas Supply</t>
  </si>
  <si>
    <t>AEO.2023.LOWOGS.ECI_SMD_AIRT_WBE_NA_NA_OTHAMER_BLNMLS.A</t>
  </si>
  <si>
    <t>Air Travel: Seat Miles Demanded: Other Non-OECD Americas: Regional Jets: Low Oil and Gas Supply</t>
  </si>
  <si>
    <t>AEO.2023.LOWOGS.ECI_SMD_AIRT_REGJ_NA_NA_OTHAMER_BLNMLS.A</t>
  </si>
  <si>
    <t>Air Travel: Seat Miles Demanded: World: Narrow Body Aircraft: Low Oil and Gas Supply</t>
  </si>
  <si>
    <t>AEO.2023.LOWOGS.ECI_SMD_AIRT_NBTR_NA_NA_WRLD_BLNMLS.A</t>
  </si>
  <si>
    <t>Air Travel: Seat Miles Demanded: World: Wide Body Aircraft: Low Oil and Gas Supply</t>
  </si>
  <si>
    <t>AEO.2023.LOWOGS.ECI_SMD_AIRT_WBE_NA_NA_WRLD_BLNMLS.A</t>
  </si>
  <si>
    <t>Air Travel: Seat Miles Demanded: World: Regional Jets: Low Oil and Gas Supply</t>
  </si>
  <si>
    <t>AEO.2023.LOWOGS.ECI_SMD_AIRT_REGJ_NA_NA_WRLD_BLNMLS.A</t>
  </si>
  <si>
    <t>Air Travel: Seat Miles Demanded: World: Low Oil and Gas Supply</t>
  </si>
  <si>
    <t>AEO.2023.LOWOGS.ECI_SMD_AIRT_NA_NA_NA_WRLD_BLNMLS.A</t>
  </si>
  <si>
    <t>Air Travel: Aircraft Deliveries: U.S.: Low Oil and Gas Supply</t>
  </si>
  <si>
    <t>Air Travel: Aircraft Deliveries: U.S.: Narrow Body Aircraft: Low Oil and Gas Supply</t>
  </si>
  <si>
    <t>Air Travel: Aircraft Deliveries: U.S.: Wide Body Aircraft: Low Oil and Gas Supply</t>
  </si>
  <si>
    <t>Air Travel: Aircraft Deliveries: U.S.: Regional Jets: Low Oil and Gas Supply</t>
  </si>
  <si>
    <t>Air Travel: Aircraft Deliveries: Canada: Low Oil and Gas Supply</t>
  </si>
  <si>
    <t>Air Travel: Aircraft Deliveries: Canada: Narrow Body Aircraft: Low Oil and Gas Supply</t>
  </si>
  <si>
    <t>Air Travel: Aircraft Deliveries: Canada: Wide Body Aircraft: Low Oil and Gas Supply</t>
  </si>
  <si>
    <t>Air Travel: Aircraft Deliveries: Canada: Regional Jets: Low Oil and Gas Supply</t>
  </si>
  <si>
    <t>Air Travel: Aircraft Deliveries: Mexico and other OECD Americas: Low Oil and Gas Supply</t>
  </si>
  <si>
    <t>Air Travel: Aircraft Deliveries: Mexico and other OECD Americas: Narrow Body Aircraft: Low Oil and Gas Supply</t>
  </si>
  <si>
    <t>Air Travel: Aircraft Deliveries: Mexico and other OECD Americas: Wide Body Aircraft: Low Oil and Gas Supply</t>
  </si>
  <si>
    <t>Air Travel: Aircraft Deliveries: Mexico and other OECD Americas: Regional Jets: Low Oil and Gas Supply</t>
  </si>
  <si>
    <t>Air Travel: Aircraft Deliveries: OECD Europe: Low Oil and Gas Supply</t>
  </si>
  <si>
    <t>Air Travel: Aircraft Deliveries: OECD Europe: Narrow Body Aircraft: Low Oil and Gas Supply</t>
  </si>
  <si>
    <t>Air Travel: Aircraft Deliveries: OECD Europe: Wide Body Aircraft: Low Oil and Gas Supply</t>
  </si>
  <si>
    <t>Air Travel: Aircraft Deliveries: OECD Europe: Regional Jets: Low Oil and Gas Supply</t>
  </si>
  <si>
    <t>Air Travel: Aircraft Deliveries: Japan: Low Oil and Gas Supply</t>
  </si>
  <si>
    <t>Air Travel: Aircraft Deliveries: Japan: Narrow Body Aircraft: Low Oil and Gas Supply</t>
  </si>
  <si>
    <t>Air Travel: Aircraft Deliveries: Japan: Wide Body Aircraft: Low Oil and Gas Supply</t>
  </si>
  <si>
    <t>Air Travel: Aircraft Deliveries: Japan: Regional Jets: Low Oil and Gas Supply</t>
  </si>
  <si>
    <t>Air Travel: Aircraft Deliveries: Australia and New Zealand: Low Oil and Gas Supply</t>
  </si>
  <si>
    <t>Air Travel: Aircraft Deliveries: Australia and New Zealand: Narrow Body Aircraft: Low Oil and Gas Supply</t>
  </si>
  <si>
    <t>Air Travel: Aircraft Deliveries: Australia and New Zealand: Wide Body Aircraft: Low Oil and Gas Supply</t>
  </si>
  <si>
    <t>Air Travel: Aircraft Deliveries: Australia and New Zealand: Regional Jets: Low Oil and Gas Supply</t>
  </si>
  <si>
    <t>Air Travel: Aircraft Deliveries: South Korea: Low Oil and Gas Supply</t>
  </si>
  <si>
    <t>Air Travel: Aircraft Deliveries: South Korea: Narrow Body Aircraft: Low Oil and Gas Supply</t>
  </si>
  <si>
    <t>Air Travel: Aircraft Deliveries: South Korea: Wide Body Aircraft: Low Oil and Gas Supply</t>
  </si>
  <si>
    <t>Air Travel: Aircraft Deliveries: South Korea: Regional Jets: Low Oil and Gas Supply</t>
  </si>
  <si>
    <t>Air Travel: Aircraft Deliveries: Russia: Low Oil and Gas Supply</t>
  </si>
  <si>
    <t>Air Travel: Aircraft Deliveries: Russia: Narrow Body Aircraft: Low Oil and Gas Supply</t>
  </si>
  <si>
    <t>Air Travel: Aircraft Deliveries: Russia: Wide Body Aircraft: Low Oil and Gas Supply</t>
  </si>
  <si>
    <t>Air Travel: Aircraft Deliveries: Russia: Regional Jets: Low Oil and Gas Supply</t>
  </si>
  <si>
    <t>Air Travel: Aircraft Deliveries: Other Europe and Eurasia: Low Oil and Gas Supply</t>
  </si>
  <si>
    <t>Air Travel: Aircraft Deliveries: Other Europe and Eurasia: Narrow Body Aircraft: Low Oil and Gas Supply</t>
  </si>
  <si>
    <t>Air Travel: Aircraft Deliveries: Other Europe and Eurasia: Wide Body Aircraft: Low Oil and Gas Supply</t>
  </si>
  <si>
    <t>Air Travel: Aircraft Deliveries: Other Europe and Eurasia: Regional Jets: Low Oil and Gas Supply</t>
  </si>
  <si>
    <t>Air Travel: Aircraft Deliveries: China: Low Oil and Gas Supply</t>
  </si>
  <si>
    <t>Air Travel: Aircraft Deliveries: China: Narrow Body Aircraft: Low Oil and Gas Supply</t>
  </si>
  <si>
    <t>Air Travel: Aircraft Deliveries: China: Wide Body Aircraft: Low Oil and Gas Supply</t>
  </si>
  <si>
    <t>Air Travel: Aircraft Deliveries: China: Regional Jets: Low Oil and Gas Supply</t>
  </si>
  <si>
    <t>Air Travel: Aircraft Deliveries: India: Low Oil and Gas Supply</t>
  </si>
  <si>
    <t>Air Travel: Aircraft Deliveries: India: Narrow Body Aircraft: Low Oil and Gas Supply</t>
  </si>
  <si>
    <t>Air Travel: Aircraft Deliveries: India: Wide Body Aircraft: Low Oil and Gas Supply</t>
  </si>
  <si>
    <t>Air Travel: Aircraft Deliveries: India: Regional Jets: Low Oil and Gas Supply</t>
  </si>
  <si>
    <t>Air Travel: Aircraft Deliveries: Other Non-OECD Asia: Low Oil and Gas Supply</t>
  </si>
  <si>
    <t>Air Travel: Aircraft Deliveries: Other Non-OECD Asia: Narrow Body Aircraft: Low Oil and Gas Supply</t>
  </si>
  <si>
    <t>Air Travel: Aircraft Deliveries: Other Non-OECD Asia: Wide Body Aircraft: Low Oil and Gas Supply</t>
  </si>
  <si>
    <t>Air Travel: Aircraft Deliveries: Other Non-OECD Asia: Regional Jets: Low Oil and Gas Supply</t>
  </si>
  <si>
    <t>Air Travel: Aircraft Deliveries: Middle East: Low Oil and Gas Supply</t>
  </si>
  <si>
    <t>Air Travel: Aircraft Deliveries: Middle East: Narrow Body Aircraft: Low Oil and Gas Supply</t>
  </si>
  <si>
    <t>Air Travel: Aircraft Deliveries: Middle East: Wide Body Aircraft: Low Oil and Gas Supply</t>
  </si>
  <si>
    <t>Air Travel: Aircraft Deliveries: Middle East: Regional Jets: Low Oil and Gas Supply</t>
  </si>
  <si>
    <t>Air Travel: Aircraft Deliveries: Africa: Low Oil and Gas Supply</t>
  </si>
  <si>
    <t>Air Travel: Aircraft Deliveries: Africa: Narrow Body Aircraft: Low Oil and Gas Supply</t>
  </si>
  <si>
    <t>Air Travel: Aircraft Deliveries: Africa: Wide Body Aircraft: Low Oil and Gas Supply</t>
  </si>
  <si>
    <t>Air Travel: Aircraft Deliveries: Africa: Regional Jets: Low Oil and Gas Supply</t>
  </si>
  <si>
    <t>Air Travel: Aircraft Deliveries: Brazil: Low Oil and Gas Supply</t>
  </si>
  <si>
    <t>Air Travel: Aircraft Deliveries: Brazil: Narrow Body Aircraft: Low Oil and Gas Supply</t>
  </si>
  <si>
    <t>Air Travel: Aircraft Deliveries: Brazil: Wide Body Aircraft: Low Oil and Gas Supply</t>
  </si>
  <si>
    <t>Air Travel: Aircraft Deliveries: Brazil: Regional Jets: Low Oil and Gas Supply</t>
  </si>
  <si>
    <t>Air Travel: Aircraft Deliveries: Other Non-OECD Americas: Low Oil and Gas Supply</t>
  </si>
  <si>
    <t>Air Travel: Aircraft Deliveries: Other Non-OECD Americas: Narrow Body Aircraft: Low Oil and Gas Supply</t>
  </si>
  <si>
    <t>Air Travel: Aircraft Deliveries: Other Non-OECD Americas: Wide Body Aircraft: Low Oil and Gas Supply</t>
  </si>
  <si>
    <t>Air Travel: Aircraft Deliveries: Other Non-OECD Americas: Regional Jets: Low Oil and Gas Supply</t>
  </si>
  <si>
    <t>Air Travel: Aircraft Deliveries: World: Narrow Body Aircraft: Low Oil and Gas Supply</t>
  </si>
  <si>
    <t>Air Travel: Aircraft Deliveries: World: Wide Body Aircraft: Low Oil and Gas Supply</t>
  </si>
  <si>
    <t>Air Travel: Aircraft Deliveries: World: Regional Jets: Low Oil and Gas Supply</t>
  </si>
  <si>
    <t>Air Travel: Aircraft Deliveries: World: Low Oil and Gas Supply</t>
  </si>
  <si>
    <t>Air Travel: New Aircraft Efficiency: Narrow Body Aircraft: Low Oil and Gas Supply</t>
  </si>
  <si>
    <t>AEO.2023.LOWOGS.EFI_NEW_AIRT_NBTR_NA_NA_USA_SEATMPG.A</t>
  </si>
  <si>
    <t>Air Travel: New Aircraft Efficiency: Wide Body Aircraft: Low Oil and Gas Supply</t>
  </si>
  <si>
    <t>AEO.2023.LOWOGS.EFI_NEW_AIRT_WBE_NA_NA_USA_SEATMPG.A</t>
  </si>
  <si>
    <t>Air Travel: New Aircraft Efficiency: Regional Jets: Low Oil and Gas Supply</t>
  </si>
  <si>
    <t>AEO.2023.LOWOGS.EFI_NEW_AIRT_REGJ_NA_NA_USA_SEATMPG.A</t>
  </si>
  <si>
    <t>Air Travel: New Aircraft Efficiency: Average Aircraft: Low Oil and Gas Supply</t>
  </si>
  <si>
    <t>AEO.2023.LOWOGS.EFI_NEW_AIRT_NA_NA_NA_USA_SEATMPG.A</t>
  </si>
  <si>
    <t>Air Travel: Aircraft Stock Efficiency: Narrow Body Aircraft: Low Oil and Gas Supply</t>
  </si>
  <si>
    <t>AEO.2023.LOWOGS.EFI_STK_AIRT_NBTR_NA_NA_USA_SEATMPG.A</t>
  </si>
  <si>
    <t>Air Travel: Aircraft Stock Efficiency: Wide Body Aircraft: Low Oil and Gas Supply</t>
  </si>
  <si>
    <t>AEO.2023.LOWOGS.EFI_STK_AIRT_WBE_NA_NA_USA_SEATMPG.A</t>
  </si>
  <si>
    <t>Air Travel: Aircraft Stock Efficiency: Regional Jets: Low Oil and Gas Supply</t>
  </si>
  <si>
    <t>AEO.2023.LOWOGS.EFI_STK_AIRT_REGJ_NA_NA_USA_SEATMPG.A</t>
  </si>
  <si>
    <t>Air Travel: Aircraft Stock Efficiency: Average Aircraft: Low Oil and Gas Supply</t>
  </si>
  <si>
    <t>AEO.2023.LOWOGS.EFI_STK_AIRT_NA_NA_NA_USA_SEATMPG.A</t>
  </si>
  <si>
    <t>Air Travel: Fuel Use: Commercial: Jet Fuel: U.S.: Low Oil and Gas Supply</t>
  </si>
  <si>
    <t>AEO.2023.LOWOGS.CNSM_NA_AIRT_COMM_JFL_NA_USA_TRLBTU.A</t>
  </si>
  <si>
    <t>Air Travel: Fuel Use: Commercial: Jet Fuel: Canada: Low Oil and Gas Supply</t>
  </si>
  <si>
    <t>AEO.2023.LOWOGS.CNSM_NA_AIRT_COMM_JFL_NA_CAN_TRLBTU.A</t>
  </si>
  <si>
    <t>Air Travel: Fuel Use: Commercial: Jet Fuel: Mexico and other OECD Americas: Low Oil and Gas Supply</t>
  </si>
  <si>
    <t>AEO.2023.LOWOGS.CNSM_NA_AIRT_COMM_JFL_NA_MEXOTH_TRLBTU.A</t>
  </si>
  <si>
    <t>Air Travel: Fuel Use: Commercial: Jet Fuel: OECD Europe: Low Oil and Gas Supply</t>
  </si>
  <si>
    <t>AEO.2023.LOWOGS.CNSM_NA_AIRT_COMM_JFL_NA_OCDEU_TRLBTU.A</t>
  </si>
  <si>
    <t>Air Travel: Fuel Use: Commercial: Jet Fuel: Japan: Low Oil and Gas Supply</t>
  </si>
  <si>
    <t>AEO.2023.LOWOGS.CNSM_NA_AIRT_COMM_JFL_NA_JPN_TRLBTU.A</t>
  </si>
  <si>
    <t>Air Travel: Fuel Use: Commercial: Jet Fuel: Australia and New Zealand: Low Oil and Gas Supply</t>
  </si>
  <si>
    <t>AEO.2023.LOWOGS.CNSM_NA_AIRT_COMM_JFL_NA_AUNZ_TRLBTU.A</t>
  </si>
  <si>
    <t>Air Travel: Fuel Use: Commercial: Jet Fuel: South Korea: Low Oil and Gas Supply</t>
  </si>
  <si>
    <t>AEO.2023.LOWOGS.CNSM_NA_AIRT_COMM_JFL_NA_SOK_TRLBTU.A</t>
  </si>
  <si>
    <t>Air Travel: Fuel Use: Commercial: Jet Fuel: Russia: Low Oil and Gas Supply</t>
  </si>
  <si>
    <t>AEO.2023.LOWOGS.CNSM_NA_AIRT_COMM_JFL_NA_RUS_TRLBTU.A</t>
  </si>
  <si>
    <t>Air Travel: Fuel Use: Commercial: Jet Fuel: Other Europe and Eurasia: Low Oil and Gas Supply</t>
  </si>
  <si>
    <t>AEO.2023.LOWOGS.CNSM_NA_AIRT_COMM_JFL_NA_OEUAS_TRLBTU.A</t>
  </si>
  <si>
    <t>Air Travel: Fuel Use: Commercial: Jet Fuel: China: Low Oil and Gas Supply</t>
  </si>
  <si>
    <t>AEO.2023.LOWOGS.CNSM_NA_AIRT_COMM_JFL_NA_CHN_TRLBTU.A</t>
  </si>
  <si>
    <t>Air Travel: Fuel Use: Commercial: Jet Fuel: India: Low Oil and Gas Supply</t>
  </si>
  <si>
    <t>AEO.2023.LOWOGS.CNSM_NA_AIRT_COMM_JFL_NA_IND_TRLBTU.A</t>
  </si>
  <si>
    <t>Air Travel: Fuel Use: Commercial: Jet Fuel: Other Non-OECD Asia: Low Oil and Gas Supply</t>
  </si>
  <si>
    <t>AEO.2023.LOWOGS.CNSM_NA_AIRT_COMM_JFL_NA_ONCDAS_TRLBTU.A</t>
  </si>
  <si>
    <t>Air Travel: Fuel Use: Commercial: Jet Fuel: Middle East: Low Oil and Gas Supply</t>
  </si>
  <si>
    <t>AEO.2023.LOWOGS.CNSM_NA_AIRT_COMM_JFL_NA_MDE_TRLBTU.A</t>
  </si>
  <si>
    <t>Air Travel: Fuel Use: Commercial: Jet Fuel: Africa: Low Oil and Gas Supply</t>
  </si>
  <si>
    <t>AEO.2023.LOWOGS.CNSM_NA_AIRT_COMM_JFL_NA_AFR_TRLBTU.A</t>
  </si>
  <si>
    <t>Air Travel: Fuel Use: Commercial: Jet Fuel: Brazil: Low Oil and Gas Supply</t>
  </si>
  <si>
    <t>AEO.2023.LOWOGS.CNSM_NA_AIRT_COMM_JFL_NA_BRZ_TRLBTU.A</t>
  </si>
  <si>
    <t>Air Travel: Fuel Use: Commercial: Jet Fuel: Other Non-OECD Americas: Low Oil and Gas Supply</t>
  </si>
  <si>
    <t>AEO.2023.LOWOGS.CNSM_NA_AIRT_COMM_JFL_NA_OTHAMER_TRLBTU.A</t>
  </si>
  <si>
    <t>Air Travel: Fuel Use: Commercial: Jet Fuel: World: Low Oil and Gas Supply</t>
  </si>
  <si>
    <t>AEO.2023.LOWOGS.CNSM_NA_AIRT_COMM_JFL_NA_WRLD_TRLBTU.A</t>
  </si>
  <si>
    <t>Air Travel: Fuel Use: Commercial: Aviation Gasoline: U.S.: Low Oil and Gas Supply</t>
  </si>
  <si>
    <t>AEO.2023.LOWOGS.CNSM_NA_AIRT_COMM_AVGA_NA_USA_TRLBTU.A</t>
  </si>
  <si>
    <t>Air Travel: Fuel Use: Military: Jet Fuel: U.S.: Low Oil and Gas Supply</t>
  </si>
  <si>
    <t>AEO.2023.LOWOGS.CNSM_NA_AIRT_MILT_JFL_NA_USA_TRLBTU.A</t>
  </si>
  <si>
    <t>https://www.eia.gov/outlooks/aeo/data/browser/#/?id=58-AEO2023&amp;cases=lowogs&amp;sourcekey=0</t>
  </si>
  <si>
    <t>Fri Aug 16 2024 09:07:55 GMT-0700 (Pacific Daylight Time)</t>
  </si>
  <si>
    <t>Freight: Truck Stock: Vehicle Miles Traveled: Light Medium: Diesel: Low Oil and Gas Supply</t>
  </si>
  <si>
    <t>AEO.2023.LOWOGS.ECI_VMT_FGHT_LITEMEDS_DSL_NA_NA_BLNMLS.A</t>
  </si>
  <si>
    <t>Freight: Truck Stock: Vehicle Miles Traveled: Light Medium: Motor Gasoline: Low Oil and Gas Supply</t>
  </si>
  <si>
    <t>AEO.2023.LOWOGS.ECI_VMT_FGHT_LITEMEDS_MGS_NA_NA_BLNMLS.A</t>
  </si>
  <si>
    <t>Freight: Truck Stock: Vehicle Miles Traveled: Light Medium: Propane: Low Oil and Gas Supply</t>
  </si>
  <si>
    <t>AEO.2023.LOWOGS.ECI_VMT_FGHT_LITEMEDS_PROP_NA_NA_BLNMLS.A</t>
  </si>
  <si>
    <t>Freight: Truck Stock: Vehicle Miles Traveled: Light Medium: Natural Gas: Low Oil and Gas Supply</t>
  </si>
  <si>
    <t>AEO.2023.LOWOGS.ECI_VMT_FGHT_LITEMEDS_NG_NA_NA_BLNMLS.A</t>
  </si>
  <si>
    <t>Freight: Truck Stock: Vehicle Miles Traveled: Light Medium: Ethanol-Flex Fuel: Low Oil and Gas Supply</t>
  </si>
  <si>
    <t>AEO.2023.LOWOGS.ECI_VMT_FGHT_LITEMEDS_EFFI_NA_NA_BLNMLS.A</t>
  </si>
  <si>
    <t>Freight: Truck Stock: Vehicle Miles Traveled: Light Medium: Electric: Low Oil and Gas Supply</t>
  </si>
  <si>
    <t>AEO.2023.LOWOGS.ECI_VMT_FGHT_LITEMEDS_ELE_NA_NA_BLNMLS.A</t>
  </si>
  <si>
    <t>Freight: Truck Stock: Vehicle Miles Traveled: Light Medium: Plug-in Diesel Hybrid: Low Oil and Gas Supply</t>
  </si>
  <si>
    <t>AEO.2023.LOWOGS.ECI_VMT_FGHT_LITEMEDS_EDH_NA_NA_BLNMLS.A</t>
  </si>
  <si>
    <t>Freight: Truck Stock: Vehicle Miles Traveled: Light Medium: Plug-in Gasoline Hybrid: Low Oil and Gas Supply</t>
  </si>
  <si>
    <t>AEO.2023.LOWOGS.ECI_VMT_FGHT_LITEMEDS_EGH_NA_NA_BLNMLS.A</t>
  </si>
  <si>
    <t>Freight: Truck Stock: Vehicle Miles Traveled: Light Medium: Fuel Cell: Low Oil and Gas Supply</t>
  </si>
  <si>
    <t>AEO.2023.LOWOGS.ECI_VMT_FGHT_LITEMEDS_FUC_NA_NA_BLNMLS.A</t>
  </si>
  <si>
    <t>Freight: Truck Stock: Vehicle Miles Traveled: Light Medium: Low Oil and Gas Supply</t>
  </si>
  <si>
    <t>AEO.2023.LOWOGS.ECI_VMT_FGHT_LITEMEDS_NA_NA_NA_BLNMLS.A</t>
  </si>
  <si>
    <t>Freight: Truck Stock: Vehicle Miles Traveled: Medium: Diesel: Low Oil and Gas Supply</t>
  </si>
  <si>
    <t>AEO.2023.LOWOGS.ECI_VMT_FGHT_SOSOS_DSL_NA_NA_BLNMLS.A</t>
  </si>
  <si>
    <t>Freight: Truck Stock: Vehicle Miles Traveled: Medium: Motor Gasoline: Low Oil and Gas Supply</t>
  </si>
  <si>
    <t>AEO.2023.LOWOGS.ECI_VMT_FGHT_SOSOS_MGS_NA_NA_BLNMLS.A</t>
  </si>
  <si>
    <t>Freight: Truck Stock: Vehicle Miles Traveled: Medium: Propane: Low Oil and Gas Supply</t>
  </si>
  <si>
    <t>AEO.2023.LOWOGS.ECI_VMT_FGHT_SOSOS_PROP_NA_NA_BLNMLS.A</t>
  </si>
  <si>
    <t>Freight: Truck Stock: Vehicle Miles Traveled: Medium: Natural Gas: Low Oil and Gas Supply</t>
  </si>
  <si>
    <t>AEO.2023.LOWOGS.ECI_VMT_FGHT_SOSOS_NG_NA_NA_BLNMLS.A</t>
  </si>
  <si>
    <t>Freight: Truck Stock: Vehicle Miles Traveled: Medium: Ethanol-Flex Fuel: Low Oil and Gas Supply</t>
  </si>
  <si>
    <t>AEO.2023.LOWOGS.ECI_VMT_FGHT_SOSOS_EFFI_NA_NA_BLNMLS.A</t>
  </si>
  <si>
    <t>Freight: Truck Stock: Vehicle Miles Traveled: Medium: Electric: Low Oil and Gas Supply</t>
  </si>
  <si>
    <t>AEO.2023.LOWOGS.ECI_VMT_FGHT_SOSOS_ELE_NA_NA_BLNMLS.A</t>
  </si>
  <si>
    <t>Freight: Truck Stock: Vehicle Miles Traveled: Medium: Plug-in Diesel Hybrid: Low Oil and Gas Supply</t>
  </si>
  <si>
    <t>AEO.2023.LOWOGS.ECI_VMT_FGHT_SOSOS_EDH_NA_NA_BLNMLS.A</t>
  </si>
  <si>
    <t>Freight: Truck Stock: Vehicle Miles Traveled: Medium: Plug-in Gasoline Hybrid: Low Oil and Gas Supply</t>
  </si>
  <si>
    <t>AEO.2023.LOWOGS.ECI_VMT_FGHT_SOSOS_EGH_NA_NA_BLNMLS.A</t>
  </si>
  <si>
    <t>Freight: Truck Stock: Vehicle Miles Traveled: Medium: Fuel Cell: Low Oil and Gas Supply</t>
  </si>
  <si>
    <t>AEO.2023.LOWOGS.ECI_VMT_FGHT_SOSOS_FUC_NA_NA_BLNMLS.A</t>
  </si>
  <si>
    <t>Freight: Truck Stock: Vehicle Miles Traveled: Medium: Low Oil and Gas Supply</t>
  </si>
  <si>
    <t>AEO.2023.LOWOGS.ECI_VMT_FGHT_SOSOS_NA_NA_NA_BLNMLS.A</t>
  </si>
  <si>
    <t>Freight: Truck Stock: Vehicle Miles Traveled: Heavy: Diesel: Low Oil and Gas Supply</t>
  </si>
  <si>
    <t>AEO.2023.LOWOGS.ECI_VMT_FGHT_RADS_DSL_NA_NA_BLNMLS.A</t>
  </si>
  <si>
    <t>Freight: Truck Stock: Vehicle Miles Traveled: Heavy: Motor Gasoline: Low Oil and Gas Supply</t>
  </si>
  <si>
    <t>AEO.2023.LOWOGS.ECI_VMT_FGHT_RADS_MGS_NA_NA_BLNMLS.A</t>
  </si>
  <si>
    <t>Freight: Truck Stock: Vehicle Miles Traveled: Heavy: Propane: Low Oil and Gas Supply</t>
  </si>
  <si>
    <t>AEO.2023.LOWOGS.ECI_VMT_FGHT_RADS_PROP_NA_NA_BLNMLS.A</t>
  </si>
  <si>
    <t>Freight: Truck Stock: Vehicle Miles Traveled: Heavy: Natural Gas: Low Oil and Gas Supply</t>
  </si>
  <si>
    <t>AEO.2023.LOWOGS.ECI_VMT_FGHT_RADS_NG_NA_NA_BLNMLS.A</t>
  </si>
  <si>
    <t>Freight: Truck Stock: Vehicle Miles Traveled: Heavy: Ethanol-Flex Fuel: Low Oil and Gas Supply</t>
  </si>
  <si>
    <t>AEO.2023.LOWOGS.ECI_VMT_FGHT_RADS_EFFI_NA_NA_BLNMLS.A</t>
  </si>
  <si>
    <t>Freight: Truck Stock: Vehicle Miles Traveled: Heavy: Electric: Low Oil and Gas Supply</t>
  </si>
  <si>
    <t>AEO.2023.LOWOGS.ECI_VMT_FGHT_RADS_ELE_NA_NA_BLNMLS.A</t>
  </si>
  <si>
    <t>Freight: Truck Stock: Vehicle Miles Traveled: Heavy: Plug-in Diesel Hybrid: Low Oil and Gas Supply</t>
  </si>
  <si>
    <t>AEO.2023.LOWOGS.ECI_VMT_FGHT_RADS_EDH_NA_NA_BLNMLS.A</t>
  </si>
  <si>
    <t>Freight: Truck Stock: Vehicle Miles Traveled: Heavy: Plug-in Gasoline Hybrid: Low Oil and Gas Supply</t>
  </si>
  <si>
    <t>AEO.2023.LOWOGS.ECI_VMT_FGHT_RADS_EGH_NA_NA_BLNMLS.A</t>
  </si>
  <si>
    <t>Freight: Truck Stock: Vehicle Miles Traveled: Heavy: Fuel Cell: Low Oil and Gas Supply</t>
  </si>
  <si>
    <t>AEO.2023.LOWOGS.ECI_VMT_FGHT_RADS_FUC_NA_NA_BLNMLS.A</t>
  </si>
  <si>
    <t>Freight: Truck Stock: Vehicle Miles Traveled: Heavy: Low Oil and Gas Supply</t>
  </si>
  <si>
    <t>AEO.2023.LOWOGS.ECI_VMT_FGHT_RADS_NA_NA_NA_BLNMLS.A</t>
  </si>
  <si>
    <t>Freight: Truck Stock: Vehicle Miles Traveled: Low Oil and Gas Supply</t>
  </si>
  <si>
    <t>AEO.2023.LOWOGS.ECI_VMT_FGHT_STK_NA_NA_NA_BLNMLS.A</t>
  </si>
  <si>
    <t>Freight: Truck Stock: Use: Light Medium: Diesel: Low Oil and Gas Supply</t>
  </si>
  <si>
    <t>AEO.2023.LOWOGS.CNSM_NA_FGHT_LITEMEDS_DSL_NA_NA_TRLBTU.A</t>
  </si>
  <si>
    <t>Freight: Truck Stock: Use: Light Medium: Motor Gasoline: Low Oil and Gas Supply</t>
  </si>
  <si>
    <t>AEO.2023.LOWOGS.CNSM_NA_FGHT_LITEMEDS_MGS_NA_NA_TRLBTU.A</t>
  </si>
  <si>
    <t>Freight: Truck Stock: Use: Light Medium: Propane: Low Oil and Gas Supply</t>
  </si>
  <si>
    <t>AEO.2023.LOWOGS.CNSM_NA_FGHT_LITEMEDS_PROP_NA_NA_TRLBTU.A</t>
  </si>
  <si>
    <t>Freight: Truck Stock: Use: Light Medium: Natural Gas: Low Oil and Gas Supply</t>
  </si>
  <si>
    <t>AEO.2023.LOWOGS.CNSM_NA_FGHT_LITEMEDS_NG_NA_NA_TRLBTU.A</t>
  </si>
  <si>
    <t>Freight: Truck Stock: Use: Light Medium: Ethanol-Flex Fuel: Low Oil and Gas Supply</t>
  </si>
  <si>
    <t>AEO.2023.LOWOGS.CNSM_NA_FGHT_LITEMEDS_EFFI_NA_NA_TRLBTU.A</t>
  </si>
  <si>
    <t>Freight: Truck Stock: Use: Light Medium: Electric: Low Oil and Gas Supply</t>
  </si>
  <si>
    <t>AEO.2023.LOWOGS.CNSM_NA_FGHT_LITEMEDS_ELE_NA_NA_TRLBTU.A</t>
  </si>
  <si>
    <t>Freight: Truck Stock: Use: Light Medium: Plug-in Diesel Hybrid: Low Oil and Gas Supply</t>
  </si>
  <si>
    <t>AEO.2023.LOWOGS.CNSM_NA_FGHT_LITEMEDS_EDH_NA_NA_TRLBTU.A</t>
  </si>
  <si>
    <t>Freight: Truck Stock: Use: Light Medium: Plug-in Gasoline Hybrid: Low Oil and Gas Supply</t>
  </si>
  <si>
    <t>AEO.2023.LOWOGS.CNSM_NA_FGHT_LITEMEDS_EGH_NA_NA_TRLBTU.A</t>
  </si>
  <si>
    <t>Freight: Truck Stock: Use: Light Medium: Fuel Cell: Low Oil and Gas Supply</t>
  </si>
  <si>
    <t>AEO.2023.LOWOGS.CNSM_NA_FGHT_LITEMEDS_FUC_NA_NA_TRLBTU.A</t>
  </si>
  <si>
    <t>Freight: Truck Stock: Use: Light Medium: Low Oil and Gas Supply</t>
  </si>
  <si>
    <t>AEO.2023.LOWOGS.CNSM_NA_FGHT_LITEMEDS_NA_NA_NA_TRLBTU.A</t>
  </si>
  <si>
    <t>Freight: Truck Stock: Use: Medium: Diesel: Low Oil and Gas Supply</t>
  </si>
  <si>
    <t>AEO.2023.LOWOGS.CNSM_NA_FGHT_SOSOS_DSL_NA_NA_TRLBTU.A</t>
  </si>
  <si>
    <t>Freight: Truck Stock: Use: Medium: Motor Gasoline: Low Oil and Gas Supply</t>
  </si>
  <si>
    <t>AEO.2023.LOWOGS.CNSM_NA_FGHT_SOSOS_MGS_NA_NA_TRLBTU.A</t>
  </si>
  <si>
    <t>Freight: Truck Stock: Use: Medium: Propane: Low Oil and Gas Supply</t>
  </si>
  <si>
    <t>AEO.2023.LOWOGS.CNSM_NA_FGHT_SOSOS_PROP_NA_NA_TRLBTU.A</t>
  </si>
  <si>
    <t>Freight: Truck Stock: Use: Medium: Natural Gas: Low Oil and Gas Supply</t>
  </si>
  <si>
    <t>AEO.2023.LOWOGS.CNSM_NA_FGHT_SOSOS_NG_NA_NA_TRLBTU.A</t>
  </si>
  <si>
    <t>Freight: Truck Stock: Use: Medium: Ethanol-Flex Fuel: Low Oil and Gas Supply</t>
  </si>
  <si>
    <t>AEO.2023.LOWOGS.CNSM_NA_FGHT_SOSOS_EFFI_NA_NA_TRLBTU.A</t>
  </si>
  <si>
    <t>Freight: Truck Stock: Use: Medium: Electric: Low Oil and Gas Supply</t>
  </si>
  <si>
    <t>AEO.2023.LOWOGS.CNSM_NA_FGHT_SOSOS_ELE_NA_NA_TRLBTU.A</t>
  </si>
  <si>
    <t>Freight: Truck Stock: Use: Medium: Plug-in Diesel Hybrid: Low Oil and Gas Supply</t>
  </si>
  <si>
    <t>AEO.2023.LOWOGS.CNSM_NA_FGHT_SOSOS_EDH_NA_NA_TRLBTU.A</t>
  </si>
  <si>
    <t>Freight: Truck Stock: Use: Medium: Plug-in Gasoline Hybrid: Low Oil and Gas Supply</t>
  </si>
  <si>
    <t>AEO.2023.LOWOGS.CNSM_NA_FGHT_SOSOS_EGH_NA_NA_TRLBTU.A</t>
  </si>
  <si>
    <t>Freight: Truck Stock: Use: Medium: Fuel Cell: Low Oil and Gas Supply</t>
  </si>
  <si>
    <t>AEO.2023.LOWOGS.CNSM_NA_FGHT_SOSOS_FUC_NA_NA_TRLBTU.A</t>
  </si>
  <si>
    <t>Freight: Truck Stock: Use: Medium: Low Oil and Gas Supply</t>
  </si>
  <si>
    <t>AEO.2023.LOWOGS.CNSM_NA_FGHT_SOSOS_NA_NA_NA_TRLBTU.A</t>
  </si>
  <si>
    <t>Freight: Truck Stock: Use: Heavy: Diesel: Low Oil and Gas Supply</t>
  </si>
  <si>
    <t>AEO.2023.LOWOGS.CNSM_NA_FGHT_RADS_DSL_NA_NA_TRLBTU.A</t>
  </si>
  <si>
    <t>Freight: Truck Stock: Use: Heavy: Motor Gasoline: Low Oil and Gas Supply</t>
  </si>
  <si>
    <t>AEO.2023.LOWOGS.CNSM_NA_FGHT_RADS_MGS_NA_NA_TRLBTU.A</t>
  </si>
  <si>
    <t>Freight: Truck Stock: Use: Heavy: Propane: Low Oil and Gas Supply</t>
  </si>
  <si>
    <t>AEO.2023.LOWOGS.CNSM_NA_FGHT_RADS_PROP_NA_NA_TRLBTU.A</t>
  </si>
  <si>
    <t>Freight: Truck Stock: Use: Heavy: Natural Gas: Low Oil and Gas Supply</t>
  </si>
  <si>
    <t>AEO.2023.LOWOGS.CNSM_NA_FGHT_RADS_NG_NA_NA_TRLBTU.A</t>
  </si>
  <si>
    <t>Freight: Truck Stock: Use: Heavy: Ethanol-Flex Fuel: Low Oil and Gas Supply</t>
  </si>
  <si>
    <t>AEO.2023.LOWOGS.CNSM_NA_FGHT_RADS_EFFI_NA_NA_TRLBTU.A</t>
  </si>
  <si>
    <t>Freight: Truck Stock: Use: Heavy: Electric: Low Oil and Gas Supply</t>
  </si>
  <si>
    <t>AEO.2023.LOWOGS.CNSM_NA_FGHT_RADS_ELE_NA_NA_TRLBTU.A</t>
  </si>
  <si>
    <t>Freight: Truck Stock: Use: Heavy: Plug-in Diesel Hybrid: Low Oil and Gas Supply</t>
  </si>
  <si>
    <t>AEO.2023.LOWOGS.CNSM_NA_FGHT_RADS_EDH_NA_NA_TRLBTU.A</t>
  </si>
  <si>
    <t>Freight: Truck Stock: Use: Heavy: Plug-in Gasoline Hybrid: Low Oil and Gas Supply</t>
  </si>
  <si>
    <t>AEO.2023.LOWOGS.CNSM_NA_FGHT_RADS_EGH_NA_NA_TRLBTU.A</t>
  </si>
  <si>
    <t>Freight: Truck Stock: Use: Heavy: Fuel Cell: Low Oil and Gas Supply</t>
  </si>
  <si>
    <t>AEO.2023.LOWOGS.CNSM_NA_FGHT_RADS_FUC_NA_NA_TRLBTU.A</t>
  </si>
  <si>
    <t>Freight: Truck Stock: Use: Heavy: Low Oil and Gas Supply</t>
  </si>
  <si>
    <t>AEO.2023.LOWOGS.CNSM_NA_FGHT_RADS_NA_NA_NA_TRLBTU.A</t>
  </si>
  <si>
    <t>Freight: Truck Stock: Use: Light Medium, Medium, and Heavy: Diesel: Low Oil and Gas Supply</t>
  </si>
  <si>
    <t>AEO.2023.LOWOGS.CNSM_NA_FGHT_STK_DSL_NA_NA_TRLBTU.A</t>
  </si>
  <si>
    <t>Freight: Truck Stock: Use: Light Medium, Medium, and Heavy: Motor Gasoline: Low Oil and Gas Supply</t>
  </si>
  <si>
    <t>AEO.2023.LOWOGS.CNSM_NA_FGHT_STK_MGS_NA_NA_TRLBTU.A</t>
  </si>
  <si>
    <t>Freight: Truck Stock: Use: Light Medium, Medium, and Heavy: Propane: Low Oil and Gas Supply</t>
  </si>
  <si>
    <t>AEO.2023.LOWOGS.CNSM_NA_FGHT_STK_PROP_NA_NA_TRLBTU.A</t>
  </si>
  <si>
    <t>Freight: Truck Stock: Use: Light Medium, Medium, and Heavy: Natural Gas: Low Oil and Gas Supply</t>
  </si>
  <si>
    <t>AEO.2023.LOWOGS.CNSM_NA_FGHT_STK_NG_NA_NA_TRLBTU.A</t>
  </si>
  <si>
    <t>Freight: Truck Stock: Use: Light Medium, Medium, and Heavy: Ethanol-Flex Fuel: Low Oil and Gas Supply</t>
  </si>
  <si>
    <t>AEO.2023.LOWOGS.CNSM_NA_FGHT_STK_EFFI_NA_NA_TRLBTU.A</t>
  </si>
  <si>
    <t>Freight: Truck Stock: Use: Light Medium, Medium, and Heavy: Electric: Low Oil and Gas Supply</t>
  </si>
  <si>
    <t>AEO.2023.LOWOGS.CNSM_NA_FGHT_STK_ELE_NA_NA_TRLBTU.A</t>
  </si>
  <si>
    <t>Freight: Truck Stock: Use: Light Medium, Medium, and Heavy: Plug-in Diesel Hybrid: Low Oil and Gas Supply</t>
  </si>
  <si>
    <t>AEO.2023.LOWOGS.CNSM_NA_FGHT_STK_EDH_NA_NA_TRLBTU.A</t>
  </si>
  <si>
    <t>Freight: Truck Stock: Use: Light Medium, Medium, and Heavy: Plug-in Gasoline Hybrid: Low Oil and Gas Supply</t>
  </si>
  <si>
    <t>AEO.2023.LOWOGS.CNSM_NA_FGHT_STK_EGH_NA_NA_TRLBTU.A</t>
  </si>
  <si>
    <t>Freight: Truck Stock: Use: Light Medium, Medium, and Heavy: Fuel Cell: Low Oil and Gas Supply</t>
  </si>
  <si>
    <t>AEO.2023.LOWOGS.CNSM_NA_FGHT_STK_FUC_NA_NA_TRLBTU.A</t>
  </si>
  <si>
    <t>Freight: Truck Stock: Use: Light Medium, Medium, and Heavy: Low Oil and Gas Supply</t>
  </si>
  <si>
    <t>AEO.2023.LOWOGS.CNSM_NA_FGHT_STK_NA_NA_NA_TRLBTU.A</t>
  </si>
  <si>
    <t>Freight: Truck Stock: Fuel Efficiency: Light Medium: Diesel: Low Oil and Gas Supply</t>
  </si>
  <si>
    <t>AEO.2023.LOWOGS.EFI_NA_FGHT_LITEMEDS_DSL_NA_NA_MPGDSEQ.A</t>
  </si>
  <si>
    <t>Freight: Truck Stock: Fuel Efficiency: Light Medium: Motor Gasoline: Low Oil and Gas Supply</t>
  </si>
  <si>
    <t>AEO.2023.LOWOGS.EFI_NA_FGHT_LITEMEDS_MGS_NA_NA_MPGGASEQ.A</t>
  </si>
  <si>
    <t>Freight: Truck Stock: Fuel Efficiency: Light Medium: Propane: Low Oil and Gas Supply</t>
  </si>
  <si>
    <t>AEO.2023.LOWOGS.EFI_NA_FGHT_LITEMEDS_PROP_NA_NA_MPGGASEQ.A</t>
  </si>
  <si>
    <t>Freight: Truck Stock: Fuel Efficiency: Light Medium: Natural Gas: Low Oil and Gas Supply</t>
  </si>
  <si>
    <t>AEO.2023.LOWOGS.EFI_NA_FGHT_LITEMEDS_NG_NA_NA_MPGGASEQ.A</t>
  </si>
  <si>
    <t>Freight: Truck Stock: Fuel Efficiency: Light Medium: Ethanol-Flex Fuel: Low Oil and Gas Supply</t>
  </si>
  <si>
    <t>AEO.2023.LOWOGS.EFI_NA_FGHT_LITEMEDS_EFFI_NA_NA_MPGGASEQ.A</t>
  </si>
  <si>
    <t>Freight: Truck Stock: Fuel Efficiency: Light Medium: Electric: Low Oil and Gas Supply</t>
  </si>
  <si>
    <t>AEO.2023.LOWOGS.EFI_NA_FGHT_LITEMEDS_ELE_NA_NA_MPGDSEQ.A</t>
  </si>
  <si>
    <t>Freight: Truck Stock: Fuel Efficiency: Light Medium: Plug-in Diesel Hybrid: Low Oil and Gas Supply</t>
  </si>
  <si>
    <t>AEO.2023.LOWOGS.EFI_NA_FGHT_LITEMEDS_EDH_NA_NA_MPGDSEQ.A</t>
  </si>
  <si>
    <t>Freight: Truck Stock: Fuel Efficiency: Light Medium: Plug-in Gasoline Hybrid: Low Oil and Gas Supply</t>
  </si>
  <si>
    <t>AEO.2023.LOWOGS.EFI_NA_FGHT_LITEMEDS_EGH_NA_NA_MPGGASEQ.A</t>
  </si>
  <si>
    <t>Freight: Truck Stock: Fuel Efficiency: Light Medium: Fuel Cell: Low Oil and Gas Supply</t>
  </si>
  <si>
    <t>AEO.2023.LOWOGS.EFI_NA_FGHT_LITEMEDS_FUC_NA_NA_MPGDSEQ.A</t>
  </si>
  <si>
    <t>Freight: Truck Stock: Fuel Efficiency: Light Medium: Average: Low Oil and Gas Supply</t>
  </si>
  <si>
    <t>AEO.2023.LOWOGS.EFI_NA_FGHT_LITEMEDS_NA_NA_NA_NA.A</t>
  </si>
  <si>
    <t>Freight: Truck Stock: Fuel Efficiency: Medium: Diesel: Low Oil and Gas Supply</t>
  </si>
  <si>
    <t>AEO.2023.LOWOGS.EFI_NA_FGHT_SOSOS_DSL_NA_NA_MPGDSEQ.A</t>
  </si>
  <si>
    <t>Freight: Truck Stock: Fuel Efficiency: Medium: Motor Gasoline: Low Oil and Gas Supply</t>
  </si>
  <si>
    <t>AEO.2023.LOWOGS.EFI_NA_FGHT_SOSOS_MGS_NA_NA_MPGGASEQ.A</t>
  </si>
  <si>
    <t>Freight: Truck Stock: Fuel Efficiency: Medium: Propane: Low Oil and Gas Supply</t>
  </si>
  <si>
    <t>AEO.2023.LOWOGS.EFI_NA_FGHT_SOSOS_PROP_NA_NA_MPGGASEQ.A</t>
  </si>
  <si>
    <t>Freight: Truck Stock: Fuel Efficiency: Medium: Natural Gas: Low Oil and Gas Supply</t>
  </si>
  <si>
    <t>AEO.2023.LOWOGS.EFI_NA_FGHT_SOSOS_NG_NA_NA_MPGGASEQ.A</t>
  </si>
  <si>
    <t>Freight: Truck Stock: Fuel Efficiency: Medium: Ethanol-Flex Fuel: Low Oil and Gas Supply</t>
  </si>
  <si>
    <t>AEO.2023.LOWOGS.EFI_NA_FGHT_SOSOS_EFFI_NA_NA_MPG.A</t>
  </si>
  <si>
    <t>Freight: Truck Stock: Fuel Efficiency: Medium: Electric: Low Oil and Gas Supply</t>
  </si>
  <si>
    <t>AEO.2023.LOWOGS.EFI_NA_FGHT_SOSOS_ELE_NA_NA_MPGGASEQ.A</t>
  </si>
  <si>
    <t>Freight: Truck Stock: Fuel Efficiency: Medium: Plug-in Diesel Hybrid: Low Oil and Gas Supply</t>
  </si>
  <si>
    <t>AEO.2023.LOWOGS.EFI_NA_FGHT_SOSOS_EDH_NA_NA_MPGGASEQ.A</t>
  </si>
  <si>
    <t>Freight: Truck Stock: Fuel Efficiency: Medium: Plug-in Gasoline Hybrid: Low Oil and Gas Supply</t>
  </si>
  <si>
    <t>AEO.2023.LOWOGS.EFI_NA_FGHT_SOSOS_EGH_NA_NA_MPGGASEQ.A</t>
  </si>
  <si>
    <t>Freight: Truck Stock: Fuel Efficiency: Medium: Fuel Cell: Low Oil and Gas Supply</t>
  </si>
  <si>
    <t>AEO.2023.LOWOGS.EFI_NA_FGHT_SOSOS_FUC_NA_NA_MPGGASEQ.A</t>
  </si>
  <si>
    <t>Freight: Truck Stock: Fuel Efficiency: Medium: Average: Low Oil and Gas Supply</t>
  </si>
  <si>
    <t>AEO.2023.LOWOGS.EFI_NA_FGHT_SOSOS_NA_NA_NA_NA.A</t>
  </si>
  <si>
    <t>Freight: Truck Stock: Fuel Efficiency: Heavy: Diesel: Low Oil and Gas Supply</t>
  </si>
  <si>
    <t>AEO.2023.LOWOGS.EFI_NA_FGHT_RADS_DSL_NA_NA_MPGDSEQ.A</t>
  </si>
  <si>
    <t>Freight: Truck Stock: Fuel Efficiency: Heavy: Motor Gasoline: Low Oil and Gas Supply</t>
  </si>
  <si>
    <t>AEO.2023.LOWOGS.EFI_NA_FGHT_RADS_MGS_NA_NA_MPGGASEQ.A</t>
  </si>
  <si>
    <t>Freight: Truck Stock: Fuel Efficiency: Heavy: Propane: Low Oil and Gas Supply</t>
  </si>
  <si>
    <t>AEO.2023.LOWOGS.EFI_NA_FGHT_RADS_PROP_NA_NA_MPGGASEQ.A</t>
  </si>
  <si>
    <t>Freight: Truck Stock: Fuel Efficiency: Heavy: Natural Gas: Low Oil and Gas Supply</t>
  </si>
  <si>
    <t>AEO.2023.LOWOGS.EFI_NA_FGHT_RADS_NG_NA_NA_MPGDSEQ.A</t>
  </si>
  <si>
    <t>Freight: Truck Stock: Fuel Efficiency: Heavy: Ethanol-Flex Fuel: Low Oil and Gas Supply</t>
  </si>
  <si>
    <t>AEO.2023.LOWOGS.EFI_NA_FGHT_RADS_EFFI_NA_NA_MPGGASEQ.A</t>
  </si>
  <si>
    <t>Freight: Truck Stock: Fuel Efficiency: Heavy: Electric: Low Oil and Gas Supply</t>
  </si>
  <si>
    <t>AEO.2023.LOWOGS.EFI_NA_FGHT_RADS_ELE_NA_NA_MPGDSEQ.A</t>
  </si>
  <si>
    <t>Freight: Truck Stock: Fuel Efficiency: Heavy: Plug-in Diesel Hybrid: Low Oil and Gas Supply</t>
  </si>
  <si>
    <t>AEO.2023.LOWOGS.EFI_NA_FGHT_RADS_EDH_NA_NA_MPGDSEQ.A</t>
  </si>
  <si>
    <t>Freight: Truck Stock: Fuel Efficiency: Heavy: Plug-in Gasoline Hybrid: Low Oil and Gas Supply</t>
  </si>
  <si>
    <t>AEO.2023.LOWOGS.EFI_NA_FGHT_RADS_EGH_NA_NA_MPGGASEQ.A</t>
  </si>
  <si>
    <t>Freight: Truck Stock: Fuel Efficiency: Heavy: Fuel Cell: Low Oil and Gas Supply</t>
  </si>
  <si>
    <t>AEO.2023.LOWOGS.EFI_NA_FGHT_RADS_FUC_NA_NA_MPGDSEQ.A</t>
  </si>
  <si>
    <t>Freight: Truck Stock: Fuel Efficiency: Heavy: Average: Low Oil and Gas Supply</t>
  </si>
  <si>
    <t>AEO.2023.LOWOGS.EFI_NA_FGHT_RADS_NA_NA_NA_NA.A</t>
  </si>
  <si>
    <t>Freight: Truck Stock: Fuel Efficiency: Low Oil and Gas Supply</t>
  </si>
  <si>
    <t>AEO.2023.LOWOGS.EFI_NA_FGHT_STK_NA_NA_NA_NA.A</t>
  </si>
  <si>
    <t>Freight: Truck Stock: Light Medium: Diesel: Low Oil and Gas Supply</t>
  </si>
  <si>
    <t>AEO.2023.LOWOGS.ECI_STK_FGHT_LITEMEDS_DSL_NA_NA_MILL.A</t>
  </si>
  <si>
    <t>Freight: Truck Stock: Light Medium: Motor Gasoline: Low Oil and Gas Supply</t>
  </si>
  <si>
    <t>AEO.2023.LOWOGS.ECI_STK_FGHT_LITEMEDS_MGS_NA_NA_MILL.A</t>
  </si>
  <si>
    <t>Freight: Truck Stock: Light Medium: Propane: Low Oil and Gas Supply</t>
  </si>
  <si>
    <t>AEO.2023.LOWOGS.ECI_STK_FGHT_LITEMEDS_PROP_NA_NA_MILL.A</t>
  </si>
  <si>
    <t>Freight: Truck Stock: Light Medium: Natural Gas: Low Oil and Gas Supply</t>
  </si>
  <si>
    <t>AEO.2023.LOWOGS.ECI_STK_FGHT_LITEMEDS_NG_NA_NA_MILL.A</t>
  </si>
  <si>
    <t>Freight: Truck Stock: Light Medium: Ethanol-Flex Fuel: Low Oil and Gas Supply</t>
  </si>
  <si>
    <t>AEO.2023.LOWOGS.ECI_STK_FGHT_LITEMEDS_EFFI_NA_NA_MILL.A</t>
  </si>
  <si>
    <t>Freight: Truck Stock: Light Medium: Electric: Low Oil and Gas Supply</t>
  </si>
  <si>
    <t>AEO.2023.LOWOGS.ECI_STK_FGHT_LITEMEDS_ELE_NA_NA_MILL.A</t>
  </si>
  <si>
    <t>Freight: Truck Stock: Light Medium: Plug-in Diesel Hybrid: Low Oil and Gas Supply</t>
  </si>
  <si>
    <t>AEO.2023.LOWOGS.ECI_STK_FGHT_LITEMEDS_EDH_NA_NA_MILL.A</t>
  </si>
  <si>
    <t>Freight: Truck Stock: Light Medium: Plug-in Gasoline Hybrid: Low Oil and Gas Supply</t>
  </si>
  <si>
    <t>AEO.2023.LOWOGS.ECI_STK_FGHT_LITEMEDS_EGH_NA_NA_MILL.A</t>
  </si>
  <si>
    <t>Freight: Truck Stock: Light Medium: Fuel Cell: Low Oil and Gas Supply</t>
  </si>
  <si>
    <t>AEO.2023.LOWOGS.ECI_STK_FGHT_LITEMEDS_FUC_NA_NA_MILL.A</t>
  </si>
  <si>
    <t>Freight: Truck Stock: Light Medium: Low Oil and Gas Supply</t>
  </si>
  <si>
    <t>AEO.2023.LOWOGS.ECI_STK_FGHT_LITEMEDS_NA_NA_NA_MILL.A</t>
  </si>
  <si>
    <t>Freight: Truck Stock: Medium: Diesel: Low Oil and Gas Supply</t>
  </si>
  <si>
    <t>AEO.2023.LOWOGS.ECI_STK_FGHT_SOSOS_DSL_NA_NA_MILL.A</t>
  </si>
  <si>
    <t>Freight: Truck Stock: Medium: Motor Gasoline: Low Oil and Gas Supply</t>
  </si>
  <si>
    <t>AEO.2023.LOWOGS.ECI_STK_FGHT_SOSOS_MGS_NA_NA_MILL.A</t>
  </si>
  <si>
    <t>Freight: Truck Stock: Medium: Propane: Low Oil and Gas Supply</t>
  </si>
  <si>
    <t>AEO.2023.LOWOGS.ECI_STK_FGHT_SOSOS_PROP_NA_NA_MILL.A</t>
  </si>
  <si>
    <t>Freight: Truck Stock: Medium: Natural Gas: Low Oil and Gas Supply</t>
  </si>
  <si>
    <t>AEO.2023.LOWOGS.ECI_STK_FGHT_SOSOS_NG_NA_NA_MILL.A</t>
  </si>
  <si>
    <t>Freight: Truck Stock: Medium: Ethanol-Flex Fuel: Low Oil and Gas Supply</t>
  </si>
  <si>
    <t>AEO.2023.LOWOGS.ECI_STK_FGHT_SOSOS_EFFI_NA_NA_MILL.A</t>
  </si>
  <si>
    <t>Freight: Truck Stock: Medium: Electric: Low Oil and Gas Supply</t>
  </si>
  <si>
    <t>AEO.2023.LOWOGS.ECI_STK_FGHT_SOSOS_ELE_NA_NA_MILL.A</t>
  </si>
  <si>
    <t>Freight: Truck Stock: Medium: Plug-in Diesel Hybrid: Low Oil and Gas Supply</t>
  </si>
  <si>
    <t>AEO.2023.LOWOGS.ECI_STK_FGHT_SOSOS_EDH_NA_NA_MILL.A</t>
  </si>
  <si>
    <t>Freight: Truck Stock: Medium: Plug-in Gasoline Hybrid: Low Oil and Gas Supply</t>
  </si>
  <si>
    <t>AEO.2023.LOWOGS.ECI_STK_FGHT_SOSOS_EGH_NA_NA_MILL.A</t>
  </si>
  <si>
    <t>Freight: Truck Stock: Medium: Fuel Cell: Low Oil and Gas Supply</t>
  </si>
  <si>
    <t>AEO.2023.LOWOGS.ECI_STK_FGHT_SOSOS_FUC_NA_NA_MILL.A</t>
  </si>
  <si>
    <t>Freight: Truck Stock: Medium: Low Oil and Gas Supply</t>
  </si>
  <si>
    <t>AEO.2023.LOWOGS.ECI_STK_FGHT_SOSOS_NA_NA_NA_MILL.A</t>
  </si>
  <si>
    <t>Freight: Truck Stock: Heavy: Diesel: Low Oil and Gas Supply</t>
  </si>
  <si>
    <t>AEO.2023.LOWOGS.ECI_STK_FGHT_RADS_DSL_NA_NA_MILL.A</t>
  </si>
  <si>
    <t>Freight: Truck Stock: Heavy: Motor Gasoline: Low Oil and Gas Supply</t>
  </si>
  <si>
    <t>AEO.2023.LOWOGS.ECI_STK_FGHT_RADS_MGS_NA_NA_MILL.A</t>
  </si>
  <si>
    <t>Freight: Truck Stock: Heavy: Propane: Low Oil and Gas Supply</t>
  </si>
  <si>
    <t>AEO.2023.LOWOGS.ECI_STK_FGHT_RADS_PROP_NA_NA_MILL.A</t>
  </si>
  <si>
    <t>Freight: Truck Stock: Heavy: Natural Gas: Low Oil and Gas Supply</t>
  </si>
  <si>
    <t>AEO.2023.LOWOGS.ECI_STK_FGHT_RADS_NG_NA_NA_MILL.A</t>
  </si>
  <si>
    <t>Freight: Truck Stock: Heavy: Ethanol-Flex Fuel: Low Oil and Gas Supply</t>
  </si>
  <si>
    <t>AEO.2023.LOWOGS.ECI_STK_FGHT_RADS_EFFI_NA_NA_MILL.A</t>
  </si>
  <si>
    <t>Freight: Truck Stock: Heavy: Electric: Low Oil and Gas Supply</t>
  </si>
  <si>
    <t>AEO.2023.LOWOGS.ECI_STK_FGHT_RADS_ELE_NA_NA_MILL.A</t>
  </si>
  <si>
    <t>Freight: Truck Stock: Heavy: Plug-in Diesel Hybrid: Low Oil and Gas Supply</t>
  </si>
  <si>
    <t>AEO.2023.LOWOGS.ECI_STK_FGHT_RADS_EDH_NA_NA_MILL.A</t>
  </si>
  <si>
    <t>Freight: Truck Stock: Heavy: Plug-in Gasoline Hybrid: Low Oil and Gas Supply</t>
  </si>
  <si>
    <t>AEO.2023.LOWOGS.ECI_STK_FGHT_RADS_EGH_NA_NA_MILL.A</t>
  </si>
  <si>
    <t>Freight: Truck Stock: Heavy: Fuel Cell: Low Oil and Gas Supply</t>
  </si>
  <si>
    <t>AEO.2023.LOWOGS.ECI_STK_FGHT_RADS_FUC_NA_NA_MILL.A</t>
  </si>
  <si>
    <t>Freight: Truck Stock: Heavy: Low Oil and Gas Supply</t>
  </si>
  <si>
    <t>AEO.2023.LOWOGS.ECI_STK_FGHT_RADS_NA_NA_NA_MILL.A</t>
  </si>
  <si>
    <t>Freight: Truck Stock: Low Oil and Gas Supply</t>
  </si>
  <si>
    <t>AEO.2023.LOWOGS.ECI_STK_FGHT_STK_NA_NA_NA_MILL.A</t>
  </si>
  <si>
    <t>Freight: New Trucks: Fuel Efficiency: Light Medium: Diesel: Low Oil and Gas Supply</t>
  </si>
  <si>
    <t>AEO.2023.LOWOGS.EFI_NA_FGHT_LITEMEDN_DSL_NA_NA_MPGDSEQ.A</t>
  </si>
  <si>
    <t>Freight: New Trucks: Fuel Efficiency: Light Medium: Motor Gasoline: Low Oil and Gas Supply</t>
  </si>
  <si>
    <t>AEO.2023.LOWOGS.EFI_NA_FGHT_LITEMEDN_MGS_NA_NA_MPGGASEQ.A</t>
  </si>
  <si>
    <t>Freight: New Trucks: Fuel Efficiency: Light Medium: Propane: Low Oil and Gas Supply</t>
  </si>
  <si>
    <t>AEO.2023.LOWOGS.EFI_NA_FGHT_LITEMEDN_PROP_NA_NA_MPGGASEQ.A</t>
  </si>
  <si>
    <t>Freight: New Trucks: Fuel Efficiency: Light Medium: Natural Gas: Low Oil and Gas Supply</t>
  </si>
  <si>
    <t>AEO.2023.LOWOGS.EFI_NA_FGHT_LITEMEDN_NG_NA_NA_MPGGASEQ.A</t>
  </si>
  <si>
    <t>Freight: New Trucks: Fuel Efficiency: Light Medium: Ethanol-Flex Fuel: Low Oil and Gas Supply</t>
  </si>
  <si>
    <t>AEO.2023.LOWOGS.EFI_NA_FGHT_LITEMEDN_EFFI_NA_NA_MPGGASEQ.A</t>
  </si>
  <si>
    <t>Freight: New Trucks: Fuel Efficiency: Light Medium: Electric: Low Oil and Gas Supply</t>
  </si>
  <si>
    <t>AEO.2023.LOWOGS.EFI_NA_FGHT_LITEMEDN_ELE_NA_NA_MPGDSEQ.A</t>
  </si>
  <si>
    <t>Freight: New Trucks: Fuel Efficiency: Light Medium: Plug-in Diesel Hybrid: Low Oil and Gas Supply</t>
  </si>
  <si>
    <t>AEO.2023.LOWOGS.EFI_NA_FGHT_LITEMEDN_EDH_NA_NA_MPGDSEQ.A</t>
  </si>
  <si>
    <t>Freight: New Trucks: Fuel Efficiency: Light Medium: Plug-in Gasoline Hybrid: Low Oil and Gas Supply</t>
  </si>
  <si>
    <t>AEO.2023.LOWOGS.EFI_NA_FGHT_LITEMEDN_EGH_NA_NA_MPGGASEQ.A</t>
  </si>
  <si>
    <t>Freight: New Trucks: Fuel Efficiency: Light Medium: Fuel Cell: Low Oil and Gas Supply</t>
  </si>
  <si>
    <t>AEO.2023.LOWOGS.EFI_NA_FGHT_LITEMEDN_FUC_NA_NA_MPGDSEQ.A</t>
  </si>
  <si>
    <t>Freight: New Trucks: Fuel Efficiency: Light Medium: Average: Low Oil and Gas Supply</t>
  </si>
  <si>
    <t>AEO.2023.LOWOGS.EFI_NA_FGHT_LITEMEDN_NA_NA_NA_NA.A</t>
  </si>
  <si>
    <t>Freight: New Trucks: Fuel Efficiency: Medium: Diesel: Low Oil and Gas Supply</t>
  </si>
  <si>
    <t>AEO.2023.LOWOGS.EFI_NA_FGHT_SOSON_DSL_NA_NA_MPGDSEQ.A</t>
  </si>
  <si>
    <t>Freight: New Trucks: Fuel Efficiency: Medium: Motor Gasoline: Low Oil and Gas Supply</t>
  </si>
  <si>
    <t>AEO.2023.LOWOGS.EFI_NA_FGHT_SOSON_MGS_NA_NA_MPGGASEQ.A</t>
  </si>
  <si>
    <t>Freight: New Trucks: Fuel Efficiency: Medium: Propane: Low Oil and Gas Supply</t>
  </si>
  <si>
    <t>AEO.2023.LOWOGS.EFI_NA_FGHT_SOSON_PROP_NA_NA_MPGGASEQ.A</t>
  </si>
  <si>
    <t>Freight: New Trucks: Fuel Efficiency: Medium: Natural Gas: Low Oil and Gas Supply</t>
  </si>
  <si>
    <t>AEO.2023.LOWOGS.EFI_NA_FGHT_SOSON_NG_NA_NA_MPGGASEQ.A</t>
  </si>
  <si>
    <t>Freight: New Trucks: Fuel Efficiency: Medium: Ethanol-Flex Fuel: Low Oil and Gas Supply</t>
  </si>
  <si>
    <t>AEO.2023.LOWOGS.EFI_NA_FGHT_SOSON_EFFI_NA_NA_MPG.A</t>
  </si>
  <si>
    <t>Freight: New Trucks: Fuel Efficiency: Medium: Electric: Low Oil and Gas Supply</t>
  </si>
  <si>
    <t>AEO.2023.LOWOGS.EFI_NA_FGHT_SOSON_ELE_NA_NA_MPGGASEQ.A</t>
  </si>
  <si>
    <t>Freight: New Trucks: Fuel Efficiency: Medium: Plug-in Diesel Hybrid: Low Oil and Gas Supply</t>
  </si>
  <si>
    <t>AEO.2023.LOWOGS.EFI_NA_FGHT_SOSON_EDH_NA_NA_MPGGASEQ.A</t>
  </si>
  <si>
    <t>Freight: New Trucks: Fuel Efficiency: Medium: Plug-in Gasoline Hybrid: Low Oil and Gas Supply</t>
  </si>
  <si>
    <t>AEO.2023.LOWOGS.EFI_NA_FGHT_SOSON_EGH_NA_NA_MPGGASEQ.A</t>
  </si>
  <si>
    <t>Freight: New Trucks: Fuel Efficiency: Medium: Fuel Cell: Low Oil and Gas Supply</t>
  </si>
  <si>
    <t>AEO.2023.LOWOGS.EFI_NA_FGHT_SOSON_FUC_NA_NA_MPGGASEQ.A</t>
  </si>
  <si>
    <t>Freight: New Trucks: Fuel Efficiency: Medium: Average: Low Oil and Gas Supply</t>
  </si>
  <si>
    <t>AEO.2023.LOWOGS.EFI_NA_FGHT_SOSON_NA_NA_NA_NA.A</t>
  </si>
  <si>
    <t>Freight: New Trucks: Fuel Efficiency: Heavy: Diesel: Low Oil and Gas Supply</t>
  </si>
  <si>
    <t>AEO.2023.LOWOGS.EFI_NA_FGHT_RADN_DSL_NA_NA_MPGDSEQ.A</t>
  </si>
  <si>
    <t>Freight: New Trucks: Fuel Efficiency: Heavy: Motor Gasoline: Low Oil and Gas Supply</t>
  </si>
  <si>
    <t>AEO.2023.LOWOGS.EFI_NA_FGHT_RADN_MGS_NA_NA_MPGGASEQ.A</t>
  </si>
  <si>
    <t>Freight: New Trucks: Fuel Efficiency: Heavy: Propane: Low Oil and Gas Supply</t>
  </si>
  <si>
    <t>AEO.2023.LOWOGS.EFI_NA_FGHT_RADN_PROP_NA_NA_MPGGASEQ.A</t>
  </si>
  <si>
    <t>Freight: New Trucks: Fuel Efficiency: Heavy: Natural Gas: Low Oil and Gas Supply</t>
  </si>
  <si>
    <t>AEO.2023.LOWOGS.EFI_NA_FGHT_RADN_NG_NA_NA_MPGDSEQ.A</t>
  </si>
  <si>
    <t>Freight: New Trucks: Fuel Efficiency: Heavy: Ethanol-Flex Fuel: Low Oil and Gas Supply</t>
  </si>
  <si>
    <t>AEO.2023.LOWOGS.EFI_NA_FGHT_RADN_EFFI_NA_NA_MPGGASEQ.A</t>
  </si>
  <si>
    <t>Freight: New Trucks: Fuel Efficiency: Heavy: Electric: Low Oil and Gas Supply</t>
  </si>
  <si>
    <t>AEO.2023.LOWOGS.EFI_NA_FGHT_RADN_ELE_NA_NA_MPGDSEQ.A</t>
  </si>
  <si>
    <t>Freight: New Trucks: Fuel Efficiency: Heavy: Plug-in Diesel Hybrid: Low Oil and Gas Supply</t>
  </si>
  <si>
    <t>AEO.2023.LOWOGS.EFI_NA_FGHT_RADN_EDH_NA_NA_MPGDSEQ.A</t>
  </si>
  <si>
    <t>Freight: New Trucks: Fuel Efficiency: Heavy: Plug-in Gasoline Hybrid: Low Oil and Gas Supply</t>
  </si>
  <si>
    <t>AEO.2023.LOWOGS.EFI_NA_FGHT_RADN_EGH_NA_NA_MPGGASEQ.A</t>
  </si>
  <si>
    <t>Freight: New Trucks: Fuel Efficiency: Heavy: Fuel Cell: Low Oil and Gas Supply</t>
  </si>
  <si>
    <t>AEO.2023.LOWOGS.EFI_NA_FGHT_RADN_FUC_NA_NA_MPGDSEQ.A</t>
  </si>
  <si>
    <t>Freight: New Trucks: Fuel Efficiency: Heavy: Average: Low Oil and Gas Supply</t>
  </si>
  <si>
    <t>AEO.2023.LOWOGS.EFI_NA_FGHT_RADN_NA_NA_NA_NA.A</t>
  </si>
  <si>
    <t>Freight: New Trucks: Fuel Efficiency: Low Oil and Gas Supply</t>
  </si>
  <si>
    <t>AEO.2023.LOWOGS.EFI_NA_FGHT_NEW_NA_NA_NA_NA.A</t>
  </si>
  <si>
    <t>Freight: New Trucks: Sales: Light Medium: Diesel: Low Oil and Gas Supply</t>
  </si>
  <si>
    <t>AEO.2023.LOWOGS.ECI_SAL_FGHT_LITEMED_DSL_NA_NA_TH.A</t>
  </si>
  <si>
    <t>Freight: New Trucks: Sales: Light Medium: Motor Gasoline: Low Oil and Gas Supply</t>
  </si>
  <si>
    <t>AEO.2023.LOWOGS.ECI_SAL_FGHT_LITEMED_MGS_NA_NA_TH.A</t>
  </si>
  <si>
    <t>Freight: New Trucks: Sales: Light Medium: Propane: Low Oil and Gas Supply</t>
  </si>
  <si>
    <t>AEO.2023.LOWOGS.ECI_SAL_FGHT_LITEMED_PROP_NA_NA_TH.A</t>
  </si>
  <si>
    <t>Freight: New Trucks: Sales: Light Medium: Natural Gas: Low Oil and Gas Supply</t>
  </si>
  <si>
    <t>AEO.2023.LOWOGS.ECI_SAL_FGHT_LITEMED_NG_NA_NA_TH.A</t>
  </si>
  <si>
    <t>Freight: New Trucks: Sales: Light Medium: Ethanol-Flex Fuel: Low Oil and Gas Supply</t>
  </si>
  <si>
    <t>AEO.2023.LOWOGS.ECI_SAL_FGHT_LITEMED_EFFI_NA_NA_TH.A</t>
  </si>
  <si>
    <t>Freight: New Trucks: Sales: Light Medium: Electric: Low Oil and Gas Supply</t>
  </si>
  <si>
    <t>AEO.2023.LOWOGS.ECI_SAL_FGHT_LITEMED_ELE_NA_NA_TH.A</t>
  </si>
  <si>
    <t>Freight: New Trucks: Sales: Light Medium: Plug-in Diesel Hybrid: Low Oil and Gas Supply</t>
  </si>
  <si>
    <t>AEO.2023.LOWOGS.ECI_SAL_FGHT_LITEMED_EDH_NA_NA_TH.A</t>
  </si>
  <si>
    <t>Freight: New Trucks: Sales: Light Medium: Plug-in Gasoline Hybrid: Low Oil and Gas Supply</t>
  </si>
  <si>
    <t>AEO.2023.LOWOGS.ECI_SAL_FGHT_LITEMED_EGH_NA_NA_TH.A</t>
  </si>
  <si>
    <t>Freight: New Trucks: Sales: Light Medium: Fuel Cell: Low Oil and Gas Supply</t>
  </si>
  <si>
    <t>AEO.2023.LOWOGS.ECI_SAL_FGHT_LITEMED_FUC_NA_NA_TH.A</t>
  </si>
  <si>
    <t>Freight: New Trucks: Sales: Light Medium: Low Oil and Gas Supply</t>
  </si>
  <si>
    <t>AEO.2023.LOWOGS.ECI_SAL_FGHT_LITEMED_NA_NA_NA_TH.A</t>
  </si>
  <si>
    <t>Freight: New Trucks: Sales: Medium: Diesel: Low Oil and Gas Supply</t>
  </si>
  <si>
    <t>AEO.2023.LOWOGS.ECI_SAL_FGHT_SOSO_DSL_NA_NA_TH.A</t>
  </si>
  <si>
    <t>Freight: New Trucks: Sales: Medium: Motor Gasoline: Low Oil and Gas Supply</t>
  </si>
  <si>
    <t>AEO.2023.LOWOGS.ECI_SAL_FGHT_SOSO_MGS_NA_NA_TH.A</t>
  </si>
  <si>
    <t>Freight: New Trucks: Sales: Medium: Propane: Low Oil and Gas Supply</t>
  </si>
  <si>
    <t>AEO.2023.LOWOGS.ECI_SAL_FGHT_SOSO_PROP_NA_NA_TH.A</t>
  </si>
  <si>
    <t>Freight: New Trucks: Sales: Medium: Natural Gas: Low Oil and Gas Supply</t>
  </si>
  <si>
    <t>AEO.2023.LOWOGS.ECI_SAL_FGHT_SOSO_NG_NA_NA_TH.A</t>
  </si>
  <si>
    <t>Freight: New Trucks: Sales: Medium: Ethanol-Flex Fuel: Low Oil and Gas Supply</t>
  </si>
  <si>
    <t>AEO.2023.LOWOGS.ECI_SAL_FGHT_SOSO_EFFI_NA_NA_TH.A</t>
  </si>
  <si>
    <t>Freight: New Trucks: Sales: Medium: Electric: Low Oil and Gas Supply</t>
  </si>
  <si>
    <t>AEO.2023.LOWOGS.ECI_SAL_FGHT_SOSO_ELE_NA_NA_TH.A</t>
  </si>
  <si>
    <t>Freight: New Trucks: Sales: Medium: Plug-in Diesel Hybrid: Low Oil and Gas Supply</t>
  </si>
  <si>
    <t>AEO.2023.LOWOGS.ECI_SAL_FGHT_SOSO_EDH_NA_NA_TH.A</t>
  </si>
  <si>
    <t>Freight: New Trucks: Sales: Medium: Plug-in Gasoline Hybrid: Low Oil and Gas Supply</t>
  </si>
  <si>
    <t>AEO.2023.LOWOGS.ECI_SAL_FGHT_SOSO_EGH_NA_NA_TH.A</t>
  </si>
  <si>
    <t>Freight: New Trucks: Sales: Medium: Fuel Cell: Low Oil and Gas Supply</t>
  </si>
  <si>
    <t>AEO.2023.LOWOGS.ECI_SAL_FGHT_SOSO_FUC_NA_NA_TH.A</t>
  </si>
  <si>
    <t>Freight: New Trucks: Sales: Medium: Low Oil and Gas Supply</t>
  </si>
  <si>
    <t>AEO.2023.LOWOGS.ECI_SAL_FGHT_SOSO_NA_NA_NA_TH.A</t>
  </si>
  <si>
    <t>Freight: New Trucks: Sales: Heavy: Diesel: Low Oil and Gas Supply</t>
  </si>
  <si>
    <t>AEO.2023.LOWOGS.ECI_SAL_FGHT_RAD_DSL_NA_NA_TH.A</t>
  </si>
  <si>
    <t>Freight: New Trucks: Sales: Heavy: Motor Gasoline: Low Oil and Gas Supply</t>
  </si>
  <si>
    <t>AEO.2023.LOWOGS.ECI_SAL_FGHT_RAD_MGS_NA_NA_TH.A</t>
  </si>
  <si>
    <t>Freight: New Trucks: Sales: Heavy: Propane: Low Oil and Gas Supply</t>
  </si>
  <si>
    <t>AEO.2023.LOWOGS.ECI_SAL_FGHT_RAD_PROP_NA_NA_TH.A</t>
  </si>
  <si>
    <t>Freight: New Trucks: Sales: Heavy: Natural Gas: Low Oil and Gas Supply</t>
  </si>
  <si>
    <t>AEO.2023.LOWOGS.ECI_SAL_FGHT_RAD_NG_NA_NA_TH.A</t>
  </si>
  <si>
    <t>Freight: New Trucks: Sales: Heavy: Ethanol-Flex Fuel: Low Oil and Gas Supply</t>
  </si>
  <si>
    <t>AEO.2023.LOWOGS.ECI_SAL_FGHT_RAD_EFFI_NA_NA_TH.A</t>
  </si>
  <si>
    <t>Freight: New Trucks: Sales: Heavy: Electric: Low Oil and Gas Supply</t>
  </si>
  <si>
    <t>AEO.2023.LOWOGS.ECI_SAL_FGHT_RAD_ELE_NA_NA_TH.A</t>
  </si>
  <si>
    <t>Freight: New Trucks: Sales: Heavy: Plug-in Diesel Hybrid: Low Oil and Gas Supply</t>
  </si>
  <si>
    <t>AEO.2023.LOWOGS.ECI_SAL_FGHT_RAD_EDH_NA_NA_TH.A</t>
  </si>
  <si>
    <t>Freight: New Trucks: Sales: Heavy: Plug-in Gasoline Hybrid: Low Oil and Gas Supply</t>
  </si>
  <si>
    <t>AEO.2023.LOWOGS.ECI_SAL_FGHT_RAD_EGH_NA_NA_TH.A</t>
  </si>
  <si>
    <t>Freight: New Trucks: Sales: Heavy: Fuel Cell: Low Oil and Gas Supply</t>
  </si>
  <si>
    <t>AEO.2023.LOWOGS.ECI_SAL_FGHT_RAD_FUC_NA_NA_TH.A</t>
  </si>
  <si>
    <t>Freight: New Trucks: Sales: Heavy: Low Oil and Gas Supply</t>
  </si>
  <si>
    <t>AEO.2023.LOWOGS.ECI_SAL_FGHT_RAD_NA_NA_NA_TH.A</t>
  </si>
  <si>
    <t>Freight: New Trucks: Sales: Low Oil and Gas Supply</t>
  </si>
  <si>
    <t>AEO.2023.LOWOGS.ECI_SAL_FGHT_NA_NA_NA_NA_TH.A</t>
  </si>
  <si>
    <t>Freight: Railroads: Ton Miles by Rail: Low Oil and Gas Supply</t>
  </si>
  <si>
    <t>AEO.2023.LOWOGS.ECI_FTM_TRN_RAIL_NA_NA_NA_BLN.A</t>
  </si>
  <si>
    <t>Freight: Railroads: Fuel Efficiency: Low Oil and Gas Supply</t>
  </si>
  <si>
    <t>AEO.2023.LOWOGS.EFI_NA_TRN_RAIL_NA_NA_NA_TONMLPTHBTU.A</t>
  </si>
  <si>
    <t>Freight: Railroads: Fuel Use: Distillate Fuel Oil: Low Oil and Gas Supply</t>
  </si>
  <si>
    <t>AEO.2023.LOWOGS.CNSM_NA_TRN_RAIL_DFO_NA_NA_TRLBTU.A</t>
  </si>
  <si>
    <t>Freight: Railroads: Fuel Use: Residual Fuel Oil: Low Oil and Gas Supply</t>
  </si>
  <si>
    <t>AEO.2023.LOWOGS.CNSM_NA_TRN_RAIL_RFO_NA_NA_TRLBTU.A</t>
  </si>
  <si>
    <t>Freight: Railroads: Fuel Use: CNG: Low Oil and Gas Supply</t>
  </si>
  <si>
    <t>AEO.2023.LOWOGS.CNSM_NA_TRN_RAIL_CNG_NA_NA_TRLBTU.A</t>
  </si>
  <si>
    <t>Freight: Railroads: Fuel Use: LNG: Low Oil and Gas Supply</t>
  </si>
  <si>
    <t>AEO.2023.LOWOGS.CNSM_NA_TRN_RAIL_LNG_NA_NA_TRLBTU.A</t>
  </si>
  <si>
    <t>Freight: Domestic Shipping: Ton Miles Shipping: Low Oil and Gas Supply</t>
  </si>
  <si>
    <t>AEO.2023.LOWOGS.ECI_FTM_TRN_DMT_NA_NA_NA_BLN.A</t>
  </si>
  <si>
    <t>Freight: Domestic Shipping: Fuel Efficiency: Low Oil and Gas Supply</t>
  </si>
  <si>
    <t>AEO.2023.LOWOGS.EFI_NA_TRN_DMT_NA_NA_NA_TONMLPTHBTU.A</t>
  </si>
  <si>
    <t>Freight: Domestic Shipping: Fuel Use: Distillate Fuel Oil: Low Oil and Gas Supply</t>
  </si>
  <si>
    <t>AEO.2023.LOWOGS.CNSM_NA_TRN_DMT_DFO_NA_NA_TRLBTU.A</t>
  </si>
  <si>
    <t>Freight: Domestic Shipping: Fuel Use: Residual Fuel Oil: Low Oil and Gas Supply</t>
  </si>
  <si>
    <t>AEO.2023.LOWOGS.CNSM_NA_TRN_DMT_RFO_NA_NA_TRLBTU.A</t>
  </si>
  <si>
    <t>Freight: Domestic Shipping: Fuel Use: CNG: Low Oil and Gas Supply</t>
  </si>
  <si>
    <t>AEO.2023.LOWOGS.CNSM_NA_TRN_DMT_CNG_NA_NA_TRLBTU.A</t>
  </si>
  <si>
    <t>Freight: Domestic Shipping: Fuel Use: LNG: Low Oil and Gas Supply</t>
  </si>
  <si>
    <t>AEO.2023.LOWOGS.CNSM_NA_TRN_DMT_LNG_NA_NA_TRLBTU.A</t>
  </si>
  <si>
    <t>Freight: International Shipping: Gross Trade: Low Oil and Gas Supply</t>
  </si>
  <si>
    <t>AEO.2023.LOWOGS.ECI_UGHT_TRN_INTS_NA_NA_NA_BLNY09DLR.A</t>
  </si>
  <si>
    <t>Freight: International Shipping: Exports: Low Oil and Gas Supply</t>
  </si>
  <si>
    <t>AEO.2023.LOWOGS.ECI_EXPT_TRN_INTS_NA_NA_NA_BLNY09DLR.A</t>
  </si>
  <si>
    <t>Freight: International Shipping: Imports: Low Oil and Gas Supply</t>
  </si>
  <si>
    <t>AEO.2023.LOWOGS.ECI_IMP_TRN_INTS_NA_NA_NA_BLNY09DLR.A</t>
  </si>
  <si>
    <t>Freight: International Shipping: Fuel Use: Distillate Fuel Oil: Low Oil and Gas Supply</t>
  </si>
  <si>
    <t>AEO.2023.LOWOGS.CNSM_NA_TRN_INTS_DFO_NA_NA_TRLBTU.A</t>
  </si>
  <si>
    <t>Freight: International Shipping: Fuel Use: Residual Fuel Oil: Low Oil and Gas Supply</t>
  </si>
  <si>
    <t>AEO.2023.LOWOGS.CNSM_NA_TRN_INTS_RFO_NA_NA_TRLBTU.A</t>
  </si>
  <si>
    <t>Freight: International Shipping: Fuel Use: CNG: Low Oil and Gas Supply</t>
  </si>
  <si>
    <t>AEO.2023.LOWOGS.CNSM_NA_TRN_INTS_CNG_NA_NA_TRLBTU.A</t>
  </si>
  <si>
    <t>Freight: International Shipping: Fuel Use: LNG: Low Oil and Gas Supply</t>
  </si>
  <si>
    <t>AEO.2023.LOWOGS.CNSM_NA_TRN_INTS_LNG_NA_NA_TRLBTU.A</t>
  </si>
  <si>
    <t>Low Oil and gas Supply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</si>
</sst>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s>
  <fonts count="73">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7">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12">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0" fillId="0" borderId="0" xfId="0" applyAlignment="1">
      <alignment wrapText="1"/>
    </xf>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3" xfId="212" applyFont="1">
      <alignment wrapText="1"/>
    </xf>
    <xf numFmtId="0" fontId="4" fillId="0" borderId="4" xfId="208" applyFont="1">
      <alignment wrapText="1"/>
    </xf>
    <xf numFmtId="169" fontId="0" fillId="0" borderId="0" xfId="207" applyNumberFormat="1" applyFont="1"/>
    <xf numFmtId="0" fontId="68" fillId="0" borderId="0" xfId="0" applyFont="1"/>
    <xf numFmtId="4" fontId="0" fillId="0" borderId="0" xfId="0" applyNumberFormat="1"/>
    <xf numFmtId="3" fontId="4" fillId="28" borderId="4" xfId="208" applyNumberFormat="1" applyFont="1" applyFill="1">
      <alignment wrapText="1"/>
    </xf>
    <xf numFmtId="0" fontId="4" fillId="28" borderId="4" xfId="208" applyFont="1" applyFill="1">
      <alignment wrapText="1"/>
    </xf>
    <xf numFmtId="9" fontId="69" fillId="0" borderId="4" xfId="207" applyFont="1" applyBorder="1" applyAlignment="1">
      <alignment wrapText="1"/>
    </xf>
    <xf numFmtId="9" fontId="69"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0"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2"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1" fillId="0" borderId="0" xfId="223" applyFont="1" applyBorder="1">
      <alignment wrapText="1"/>
    </xf>
    <xf numFmtId="0" fontId="70" fillId="0" borderId="5" xfId="224" applyFont="1" applyAlignment="1">
      <alignment horizontal="right"/>
    </xf>
    <xf numFmtId="4" fontId="4" fillId="0" borderId="4" xfId="221" applyNumberFormat="1" applyFont="1" applyAlignment="1">
      <alignment horizontal="right" wrapText="1"/>
    </xf>
    <xf numFmtId="164" fontId="4" fillId="0" borderId="4" xfId="221" applyNumberFormat="1" applyFont="1" applyAlignment="1">
      <alignment horizontal="right" wrapText="1"/>
    </xf>
    <xf numFmtId="3" fontId="4" fillId="0" borderId="4" xfId="221" applyNumberFormat="1" applyFont="1" applyAlignment="1">
      <alignment horizontal="right" wrapText="1"/>
    </xf>
    <xf numFmtId="165" fontId="4" fillId="0" borderId="4" xfId="221" applyNumberFormat="1" applyFont="1" applyAlignment="1">
      <alignment horizontal="right" wrapText="1"/>
    </xf>
    <xf numFmtId="4" fontId="63" fillId="0" borderId="3" xfId="225" applyNumberFormat="1" applyFont="1" applyAlignment="1">
      <alignment horizontal="right" wrapText="1"/>
    </xf>
    <xf numFmtId="164" fontId="63" fillId="0" borderId="3" xfId="225" applyNumberFormat="1" applyFont="1" applyAlignment="1">
      <alignment horizontal="right" wrapText="1"/>
    </xf>
    <xf numFmtId="0" fontId="63" fillId="0" borderId="5" xfId="224" applyFont="1">
      <alignment wrapText="1"/>
    </xf>
    <xf numFmtId="0" fontId="63" fillId="0" borderId="5" xfId="224" applyFont="1" applyAlignment="1">
      <alignment horizontal="right"/>
    </xf>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67" fillId="0" borderId="2" xfId="210" applyFont="1">
      <alignment wrapText="1"/>
    </xf>
    <xf numFmtId="0" fontId="3" fillId="0" borderId="2" xfId="1" applyBorder="1"/>
    <xf numFmtId="0" fontId="4" fillId="0" borderId="0" xfId="1" applyFont="1"/>
    <xf numFmtId="0" fontId="71" fillId="0" borderId="2" xfId="223" applyFont="1">
      <alignment wrapText="1"/>
    </xf>
    <xf numFmtId="0" fontId="59" fillId="0" borderId="0" xfId="1" applyFont="1"/>
  </cellXfs>
  <cellStyles count="227">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9"/>
  <sheetViews>
    <sheetView workbookViewId="0">
      <selection activeCell="E22" sqref="E22"/>
    </sheetView>
  </sheetViews>
  <sheetFormatPr defaultRowHeight="15"/>
  <cols>
    <col min="1" max="1" width="13.42578125" customWidth="1"/>
    <col min="2" max="2" width="107.42578125" customWidth="1"/>
  </cols>
  <sheetData>
    <row r="1" spans="1:2">
      <c r="A1" s="1" t="s">
        <v>137</v>
      </c>
    </row>
    <row r="3" spans="1:2">
      <c r="A3" s="1" t="s">
        <v>0</v>
      </c>
      <c r="B3" s="2" t="s">
        <v>125</v>
      </c>
    </row>
    <row r="4" spans="1:2">
      <c r="B4" t="s">
        <v>123</v>
      </c>
    </row>
    <row r="5" spans="1:2">
      <c r="B5" s="3" t="s">
        <v>1524</v>
      </c>
    </row>
    <row r="6" spans="1:2">
      <c r="B6" t="s">
        <v>1525</v>
      </c>
    </row>
    <row r="7" spans="1:2">
      <c r="B7" s="6" t="s">
        <v>777</v>
      </c>
    </row>
    <row r="8" spans="1:2">
      <c r="B8" t="s">
        <v>776</v>
      </c>
    </row>
    <row r="10" spans="1:2">
      <c r="B10" s="2" t="s">
        <v>2561</v>
      </c>
    </row>
    <row r="11" spans="1:2">
      <c r="B11" t="s">
        <v>2562</v>
      </c>
    </row>
    <row r="12" spans="1:2">
      <c r="B12" s="51">
        <v>2022</v>
      </c>
    </row>
    <row r="13" spans="1:2">
      <c r="B13" t="s">
        <v>2563</v>
      </c>
    </row>
    <row r="14" spans="1:2">
      <c r="B14" s="6" t="s">
        <v>2564</v>
      </c>
    </row>
    <row r="15" spans="1:2">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2605</v>
      </c>
    </row>
    <row r="3" spans="1:7">
      <c r="A3" t="s">
        <v>2606</v>
      </c>
      <c r="B3">
        <v>2020</v>
      </c>
      <c r="C3">
        <v>2021</v>
      </c>
      <c r="G3" t="s">
        <v>2643</v>
      </c>
    </row>
    <row r="4" spans="1:7">
      <c r="A4" t="s">
        <v>2607</v>
      </c>
      <c r="B4">
        <v>937</v>
      </c>
      <c r="C4" s="66">
        <v>1029</v>
      </c>
      <c r="F4" t="s">
        <v>190</v>
      </c>
      <c r="G4">
        <f>SUM(C8,C15,C35,C41,C45)/SUM(B45,B41,B35,B15,B8)</f>
        <v>1.0416666666666667</v>
      </c>
    </row>
    <row r="5" spans="1:7">
      <c r="A5" t="s">
        <v>2608</v>
      </c>
      <c r="B5">
        <v>328</v>
      </c>
      <c r="C5">
        <v>361</v>
      </c>
    </row>
    <row r="6" spans="1:7">
      <c r="A6" t="s">
        <v>2609</v>
      </c>
      <c r="B6">
        <v>566</v>
      </c>
      <c r="C6">
        <v>620</v>
      </c>
    </row>
    <row r="7" spans="1:7">
      <c r="A7" t="s">
        <v>2610</v>
      </c>
      <c r="B7">
        <v>24</v>
      </c>
      <c r="C7">
        <v>27</v>
      </c>
    </row>
    <row r="8" spans="1:7">
      <c r="A8" s="12" t="s">
        <v>190</v>
      </c>
      <c r="B8">
        <v>3</v>
      </c>
      <c r="C8">
        <v>3</v>
      </c>
    </row>
    <row r="9" spans="1:7">
      <c r="A9" t="s">
        <v>186</v>
      </c>
      <c r="B9">
        <v>7</v>
      </c>
      <c r="C9">
        <v>7</v>
      </c>
    </row>
    <row r="10" spans="1:7">
      <c r="A10" t="s">
        <v>2611</v>
      </c>
      <c r="B10">
        <v>10</v>
      </c>
      <c r="C10">
        <v>11</v>
      </c>
    </row>
    <row r="11" spans="1:7">
      <c r="A11" t="s">
        <v>2612</v>
      </c>
      <c r="B11">
        <v>455</v>
      </c>
      <c r="C11">
        <v>488</v>
      </c>
    </row>
    <row r="12" spans="1:7">
      <c r="A12" t="s">
        <v>2608</v>
      </c>
      <c r="B12">
        <v>3</v>
      </c>
      <c r="C12">
        <v>3</v>
      </c>
    </row>
    <row r="13" spans="1:7">
      <c r="A13" t="s">
        <v>2609</v>
      </c>
      <c r="B13">
        <v>30</v>
      </c>
      <c r="C13">
        <v>33</v>
      </c>
    </row>
    <row r="14" spans="1:7">
      <c r="A14" t="s">
        <v>2610</v>
      </c>
      <c r="B14">
        <v>353</v>
      </c>
      <c r="C14">
        <v>380</v>
      </c>
    </row>
    <row r="15" spans="1:7">
      <c r="A15" s="12" t="s">
        <v>190</v>
      </c>
      <c r="B15">
        <v>20</v>
      </c>
      <c r="C15">
        <v>21</v>
      </c>
    </row>
    <row r="16" spans="1:7">
      <c r="A16" t="s">
        <v>219</v>
      </c>
      <c r="B16">
        <v>31</v>
      </c>
      <c r="C16">
        <v>32</v>
      </c>
    </row>
    <row r="17" spans="1:3">
      <c r="A17" t="s">
        <v>2611</v>
      </c>
      <c r="B17">
        <v>3</v>
      </c>
      <c r="C17">
        <v>3</v>
      </c>
    </row>
    <row r="18" spans="1:3">
      <c r="A18" t="s">
        <v>2613</v>
      </c>
      <c r="B18">
        <v>8</v>
      </c>
      <c r="C18">
        <v>8</v>
      </c>
    </row>
    <row r="19" spans="1:3">
      <c r="A19" t="s">
        <v>2614</v>
      </c>
      <c r="B19">
        <v>8</v>
      </c>
      <c r="C19">
        <v>7</v>
      </c>
    </row>
    <row r="20" spans="1:3">
      <c r="A20" t="s">
        <v>2615</v>
      </c>
      <c r="B20">
        <v>160</v>
      </c>
      <c r="C20">
        <v>203</v>
      </c>
    </row>
    <row r="21" spans="1:3">
      <c r="A21" t="s">
        <v>2616</v>
      </c>
      <c r="B21">
        <v>91</v>
      </c>
      <c r="C21">
        <v>119</v>
      </c>
    </row>
    <row r="22" spans="1:3">
      <c r="A22" t="s">
        <v>2617</v>
      </c>
      <c r="B22">
        <v>12</v>
      </c>
      <c r="C22">
        <v>13</v>
      </c>
    </row>
    <row r="23" spans="1:3">
      <c r="A23" t="s">
        <v>2618</v>
      </c>
      <c r="B23">
        <v>18</v>
      </c>
      <c r="C23">
        <v>21</v>
      </c>
    </row>
    <row r="24" spans="1:3">
      <c r="A24" t="s">
        <v>2614</v>
      </c>
      <c r="B24">
        <v>40</v>
      </c>
      <c r="C24">
        <v>51</v>
      </c>
    </row>
    <row r="25" spans="1:3">
      <c r="A25" t="s">
        <v>2619</v>
      </c>
      <c r="B25">
        <v>37</v>
      </c>
      <c r="C25">
        <v>48</v>
      </c>
    </row>
    <row r="26" spans="1:3">
      <c r="A26" t="s">
        <v>250</v>
      </c>
      <c r="B26">
        <v>1</v>
      </c>
      <c r="C26">
        <v>1</v>
      </c>
    </row>
    <row r="27" spans="1:3">
      <c r="A27" t="s">
        <v>2618</v>
      </c>
      <c r="B27">
        <v>1</v>
      </c>
      <c r="C27">
        <v>1</v>
      </c>
    </row>
    <row r="28" spans="1:3">
      <c r="A28" t="s">
        <v>236</v>
      </c>
      <c r="B28">
        <v>29</v>
      </c>
      <c r="C28">
        <v>46</v>
      </c>
    </row>
    <row r="29" spans="1:3">
      <c r="A29" t="s">
        <v>2620</v>
      </c>
      <c r="B29">
        <v>7</v>
      </c>
      <c r="C29">
        <v>24</v>
      </c>
    </row>
    <row r="30" spans="1:3">
      <c r="A30" t="s">
        <v>2614</v>
      </c>
      <c r="B30">
        <v>22</v>
      </c>
      <c r="C30">
        <v>22</v>
      </c>
    </row>
    <row r="31" spans="1:3">
      <c r="A31" t="s">
        <v>2621</v>
      </c>
      <c r="B31">
        <v>59</v>
      </c>
      <c r="C31">
        <v>65</v>
      </c>
    </row>
    <row r="32" spans="1:3">
      <c r="A32" t="s">
        <v>2608</v>
      </c>
      <c r="B32">
        <v>0</v>
      </c>
      <c r="C32">
        <v>0</v>
      </c>
    </row>
    <row r="33" spans="1:3">
      <c r="A33" t="s">
        <v>2609</v>
      </c>
      <c r="B33">
        <v>0</v>
      </c>
      <c r="C33">
        <v>0</v>
      </c>
    </row>
    <row r="34" spans="1:3">
      <c r="A34" t="s">
        <v>2622</v>
      </c>
      <c r="B34">
        <v>0</v>
      </c>
      <c r="C34">
        <v>0</v>
      </c>
    </row>
    <row r="35" spans="1:3">
      <c r="A35" s="12" t="s">
        <v>190</v>
      </c>
      <c r="B35">
        <v>1</v>
      </c>
      <c r="C35">
        <v>1</v>
      </c>
    </row>
    <row r="36" spans="1:3">
      <c r="A36" t="s">
        <v>2623</v>
      </c>
      <c r="B36">
        <v>58</v>
      </c>
      <c r="C36">
        <v>64</v>
      </c>
    </row>
    <row r="37" spans="1:3">
      <c r="A37" t="s">
        <v>2624</v>
      </c>
      <c r="B37">
        <v>0</v>
      </c>
      <c r="C37">
        <v>0</v>
      </c>
    </row>
    <row r="38" spans="1:3">
      <c r="A38" t="s">
        <v>2608</v>
      </c>
      <c r="B38">
        <v>0</v>
      </c>
      <c r="C38">
        <v>0</v>
      </c>
    </row>
    <row r="39" spans="1:3">
      <c r="A39" t="s">
        <v>2609</v>
      </c>
      <c r="B39">
        <v>0</v>
      </c>
      <c r="C39">
        <v>0</v>
      </c>
    </row>
    <row r="40" spans="1:3">
      <c r="A40" t="s">
        <v>2610</v>
      </c>
      <c r="B40">
        <v>0</v>
      </c>
      <c r="C40">
        <v>0</v>
      </c>
    </row>
    <row r="41" spans="1:3">
      <c r="A41" s="12" t="s">
        <v>190</v>
      </c>
      <c r="B41">
        <v>0</v>
      </c>
      <c r="C41">
        <v>0</v>
      </c>
    </row>
    <row r="42" spans="1:3">
      <c r="A42" t="s">
        <v>2625</v>
      </c>
      <c r="B42">
        <v>4</v>
      </c>
      <c r="C42">
        <v>5</v>
      </c>
    </row>
    <row r="43" spans="1:3">
      <c r="A43" t="s">
        <v>2608</v>
      </c>
      <c r="B43">
        <v>1</v>
      </c>
      <c r="C43">
        <v>2</v>
      </c>
    </row>
    <row r="44" spans="1:3">
      <c r="A44" t="s">
        <v>2609</v>
      </c>
      <c r="B44">
        <v>0</v>
      </c>
      <c r="C44">
        <v>1</v>
      </c>
    </row>
    <row r="45" spans="1:3">
      <c r="A45" s="12" t="s">
        <v>190</v>
      </c>
      <c r="B45">
        <v>0</v>
      </c>
      <c r="C45">
        <v>0</v>
      </c>
    </row>
    <row r="46" spans="1:3">
      <c r="A46" t="s">
        <v>219</v>
      </c>
      <c r="B46">
        <v>2</v>
      </c>
      <c r="C46">
        <v>2</v>
      </c>
    </row>
    <row r="47" spans="1:3">
      <c r="A47" t="s">
        <v>2626</v>
      </c>
      <c r="B47">
        <v>68.099999999999994</v>
      </c>
      <c r="C47">
        <v>75.400000000000006</v>
      </c>
    </row>
    <row r="48" spans="1:3">
      <c r="A48" t="s">
        <v>2627</v>
      </c>
      <c r="B48">
        <v>70</v>
      </c>
      <c r="C48">
        <v>80</v>
      </c>
    </row>
    <row r="49" spans="1:3">
      <c r="A49" t="s">
        <v>2628</v>
      </c>
      <c r="B49">
        <v>68.099999999999994</v>
      </c>
      <c r="C49">
        <v>75.400000000000006</v>
      </c>
    </row>
    <row r="50" spans="1:3">
      <c r="A50" t="s">
        <v>2629</v>
      </c>
      <c r="B50">
        <v>17.7</v>
      </c>
      <c r="C50">
        <v>16.100000000000001</v>
      </c>
    </row>
    <row r="51" spans="1:3">
      <c r="A51" t="s">
        <v>2630</v>
      </c>
    </row>
    <row r="52" spans="1:3">
      <c r="A52" t="s">
        <v>2631</v>
      </c>
    </row>
    <row r="53" spans="1:3">
      <c r="A53" t="s">
        <v>2632</v>
      </c>
    </row>
    <row r="54" spans="1:3">
      <c r="A54" t="s">
        <v>2633</v>
      </c>
    </row>
    <row r="55" spans="1:3">
      <c r="A55" t="s">
        <v>2634</v>
      </c>
    </row>
    <row r="56" spans="1:3">
      <c r="A56" t="s">
        <v>2635</v>
      </c>
    </row>
    <row r="57" spans="1:3">
      <c r="A57" t="s">
        <v>2636</v>
      </c>
    </row>
    <row r="58" spans="1:3">
      <c r="A58" t="s">
        <v>2637</v>
      </c>
    </row>
    <row r="59" spans="1:3">
      <c r="A59" t="s">
        <v>2638</v>
      </c>
    </row>
    <row r="60" spans="1:3">
      <c r="A60" t="s">
        <v>2639</v>
      </c>
    </row>
    <row r="61" spans="1:3">
      <c r="A61" t="s">
        <v>2640</v>
      </c>
    </row>
    <row r="62" spans="1:3">
      <c r="A62" t="s">
        <v>2641</v>
      </c>
    </row>
    <row r="63" spans="1:3">
      <c r="A63" t="s">
        <v>2642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7"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1" t="s">
        <v>168</v>
      </c>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3"/>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row>
    <row r="308" spans="2:34" ht="15" customHeight="1">
      <c r="B308" s="103"/>
      <c r="C308" s="103"/>
      <c r="D308" s="103"/>
      <c r="E308" s="103"/>
      <c r="F308" s="10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row>
    <row r="511" spans="2:34" ht="15" customHeight="1">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row>
    <row r="712" spans="2:34" ht="15" customHeight="1">
      <c r="B712" s="103"/>
      <c r="C712" s="103"/>
      <c r="D712" s="103"/>
      <c r="E712" s="103"/>
      <c r="F712" s="103"/>
      <c r="G712" s="103"/>
      <c r="H712" s="103"/>
      <c r="I712" s="103"/>
      <c r="J712" s="103"/>
      <c r="K712" s="103"/>
      <c r="L712" s="103"/>
      <c r="M712" s="103"/>
      <c r="N712" s="103"/>
      <c r="O712" s="103"/>
      <c r="P712" s="103"/>
      <c r="Q712" s="103"/>
      <c r="R712" s="103"/>
      <c r="S712" s="103"/>
      <c r="T712" s="103"/>
      <c r="U712" s="103"/>
      <c r="V712" s="103"/>
      <c r="W712" s="103"/>
      <c r="X712" s="103"/>
      <c r="Y712" s="103"/>
      <c r="Z712" s="103"/>
      <c r="AA712" s="103"/>
      <c r="AB712" s="103"/>
      <c r="AC712" s="103"/>
      <c r="AD712" s="103"/>
      <c r="AE712" s="103"/>
      <c r="AF712" s="103"/>
      <c r="AG712" s="103"/>
      <c r="AH712" s="103"/>
    </row>
    <row r="887" spans="2:34" ht="15" customHeight="1">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c r="AA887" s="103"/>
      <c r="AB887" s="103"/>
      <c r="AC887" s="103"/>
      <c r="AD887" s="103"/>
      <c r="AE887" s="103"/>
      <c r="AF887" s="103"/>
      <c r="AG887" s="103"/>
      <c r="AH887" s="103"/>
    </row>
    <row r="1100" spans="2:34" ht="15" customHeight="1">
      <c r="B1100" s="103"/>
      <c r="C1100" s="103"/>
      <c r="D1100" s="103"/>
      <c r="E1100" s="103"/>
      <c r="F1100" s="103"/>
      <c r="G1100" s="103"/>
      <c r="H1100" s="103"/>
      <c r="I1100" s="103"/>
      <c r="J1100" s="103"/>
      <c r="K1100" s="103"/>
      <c r="L1100" s="103"/>
      <c r="M1100" s="103"/>
      <c r="N1100" s="103"/>
      <c r="O1100" s="103"/>
      <c r="P1100" s="103"/>
      <c r="Q1100" s="103"/>
      <c r="R1100" s="103"/>
      <c r="S1100" s="103"/>
      <c r="T1100" s="103"/>
      <c r="U1100" s="103"/>
      <c r="V1100" s="103"/>
      <c r="W1100" s="103"/>
      <c r="X1100" s="103"/>
      <c r="Y1100" s="103"/>
      <c r="Z1100" s="103"/>
      <c r="AA1100" s="103"/>
      <c r="AB1100" s="103"/>
      <c r="AC1100" s="103"/>
      <c r="AD1100" s="103"/>
      <c r="AE1100" s="103"/>
      <c r="AF1100" s="103"/>
      <c r="AG1100" s="103"/>
      <c r="AH1100" s="103"/>
    </row>
    <row r="1227" spans="2:34" ht="15" customHeight="1">
      <c r="B1227" s="103"/>
      <c r="C1227" s="103"/>
      <c r="D1227" s="103"/>
      <c r="E1227" s="103"/>
      <c r="F1227" s="103"/>
      <c r="G1227" s="103"/>
      <c r="H1227" s="103"/>
      <c r="I1227" s="103"/>
      <c r="J1227" s="103"/>
      <c r="K1227" s="103"/>
      <c r="L1227" s="103"/>
      <c r="M1227" s="103"/>
      <c r="N1227" s="103"/>
      <c r="O1227" s="103"/>
      <c r="P1227" s="103"/>
      <c r="Q1227" s="103"/>
      <c r="R1227" s="103"/>
      <c r="S1227" s="103"/>
      <c r="T1227" s="103"/>
      <c r="U1227" s="103"/>
      <c r="V1227" s="103"/>
      <c r="W1227" s="103"/>
      <c r="X1227" s="103"/>
      <c r="Y1227" s="103"/>
      <c r="Z1227" s="103"/>
      <c r="AA1227" s="103"/>
      <c r="AB1227" s="103"/>
      <c r="AC1227" s="103"/>
      <c r="AD1227" s="103"/>
      <c r="AE1227" s="103"/>
      <c r="AF1227" s="103"/>
      <c r="AG1227" s="103"/>
      <c r="AH1227" s="103"/>
    </row>
    <row r="1390" spans="2:34" ht="15" customHeight="1">
      <c r="B1390" s="103"/>
      <c r="C1390" s="103"/>
      <c r="D1390" s="103"/>
      <c r="E1390" s="103"/>
      <c r="F1390" s="103"/>
      <c r="G1390" s="103"/>
      <c r="H1390" s="103"/>
      <c r="I1390" s="103"/>
      <c r="J1390" s="103"/>
      <c r="K1390" s="103"/>
      <c r="L1390" s="103"/>
      <c r="M1390" s="103"/>
      <c r="N1390" s="103"/>
      <c r="O1390" s="103"/>
      <c r="P1390" s="103"/>
      <c r="Q1390" s="103"/>
      <c r="R1390" s="103"/>
      <c r="S1390" s="103"/>
      <c r="T1390" s="103"/>
      <c r="U1390" s="103"/>
      <c r="V1390" s="103"/>
      <c r="W1390" s="103"/>
      <c r="X1390" s="103"/>
      <c r="Y1390" s="103"/>
      <c r="Z1390" s="103"/>
      <c r="AA1390" s="103"/>
      <c r="AB1390" s="103"/>
      <c r="AC1390" s="103"/>
      <c r="AD1390" s="103"/>
      <c r="AE1390" s="103"/>
      <c r="AF1390" s="103"/>
      <c r="AG1390" s="103"/>
      <c r="AH1390" s="103"/>
    </row>
    <row r="1502" spans="2:34" ht="15" customHeight="1">
      <c r="B1502" s="103"/>
      <c r="C1502" s="103"/>
      <c r="D1502" s="103"/>
      <c r="E1502" s="103"/>
      <c r="F1502" s="103"/>
      <c r="G1502" s="103"/>
      <c r="H1502" s="103"/>
      <c r="I1502" s="103"/>
      <c r="J1502" s="103"/>
      <c r="K1502" s="103"/>
      <c r="L1502" s="103"/>
      <c r="M1502" s="103"/>
      <c r="N1502" s="103"/>
      <c r="O1502" s="103"/>
      <c r="P1502" s="103"/>
      <c r="Q1502" s="103"/>
      <c r="R1502" s="103"/>
      <c r="S1502" s="103"/>
      <c r="T1502" s="103"/>
      <c r="U1502" s="103"/>
      <c r="V1502" s="103"/>
      <c r="W1502" s="103"/>
      <c r="X1502" s="103"/>
      <c r="Y1502" s="103"/>
      <c r="Z1502" s="103"/>
      <c r="AA1502" s="103"/>
      <c r="AB1502" s="103"/>
      <c r="AC1502" s="103"/>
      <c r="AD1502" s="103"/>
      <c r="AE1502" s="103"/>
      <c r="AF1502" s="103"/>
      <c r="AG1502" s="103"/>
      <c r="AH1502" s="103"/>
    </row>
    <row r="1604" spans="2:34" ht="15" customHeight="1">
      <c r="B1604" s="103"/>
      <c r="C1604" s="103"/>
      <c r="D1604" s="103"/>
      <c r="E1604" s="103"/>
      <c r="F1604" s="103"/>
      <c r="G1604" s="103"/>
      <c r="H1604" s="103"/>
      <c r="I1604" s="103"/>
      <c r="J1604" s="103"/>
      <c r="K1604" s="103"/>
      <c r="L1604" s="103"/>
      <c r="M1604" s="103"/>
      <c r="N1604" s="103"/>
      <c r="O1604" s="103"/>
      <c r="P1604" s="103"/>
      <c r="Q1604" s="103"/>
      <c r="R1604" s="103"/>
      <c r="S1604" s="103"/>
      <c r="T1604" s="103"/>
      <c r="U1604" s="103"/>
      <c r="V1604" s="103"/>
      <c r="W1604" s="103"/>
      <c r="X1604" s="103"/>
      <c r="Y1604" s="103"/>
      <c r="Z1604" s="103"/>
      <c r="AA1604" s="103"/>
      <c r="AB1604" s="103"/>
      <c r="AC1604" s="103"/>
      <c r="AD1604" s="103"/>
      <c r="AE1604" s="103"/>
      <c r="AF1604" s="103"/>
      <c r="AG1604" s="103"/>
      <c r="AH1604" s="103"/>
    </row>
    <row r="1698" spans="2:34" ht="15" customHeight="1">
      <c r="B1698" s="103"/>
      <c r="C1698" s="103"/>
      <c r="D1698" s="103"/>
      <c r="E1698" s="103"/>
      <c r="F1698" s="103"/>
      <c r="G1698" s="103"/>
      <c r="H1698" s="103"/>
      <c r="I1698" s="103"/>
      <c r="J1698" s="103"/>
      <c r="K1698" s="103"/>
      <c r="L1698" s="103"/>
      <c r="M1698" s="103"/>
      <c r="N1698" s="103"/>
      <c r="O1698" s="103"/>
      <c r="P1698" s="103"/>
      <c r="Q1698" s="103"/>
      <c r="R1698" s="103"/>
      <c r="S1698" s="103"/>
      <c r="T1698" s="103"/>
      <c r="U1698" s="103"/>
      <c r="V1698" s="103"/>
      <c r="W1698" s="103"/>
      <c r="X1698" s="103"/>
      <c r="Y1698" s="103"/>
      <c r="Z1698" s="103"/>
      <c r="AA1698" s="103"/>
      <c r="AB1698" s="103"/>
      <c r="AC1698" s="103"/>
      <c r="AD1698" s="103"/>
      <c r="AE1698" s="103"/>
      <c r="AF1698" s="103"/>
      <c r="AG1698" s="103"/>
      <c r="AH1698" s="103"/>
    </row>
    <row r="1945" spans="2:34" ht="15" customHeight="1">
      <c r="B1945" s="103"/>
      <c r="C1945" s="103"/>
      <c r="D1945" s="103"/>
      <c r="E1945" s="103"/>
      <c r="F1945" s="103"/>
      <c r="G1945" s="103"/>
      <c r="H1945" s="103"/>
      <c r="I1945" s="103"/>
      <c r="J1945" s="103"/>
      <c r="K1945" s="103"/>
      <c r="L1945" s="103"/>
      <c r="M1945" s="103"/>
      <c r="N1945" s="103"/>
      <c r="O1945" s="103"/>
      <c r="P1945" s="103"/>
      <c r="Q1945" s="103"/>
      <c r="R1945" s="103"/>
      <c r="S1945" s="103"/>
      <c r="T1945" s="103"/>
      <c r="U1945" s="103"/>
      <c r="V1945" s="103"/>
      <c r="W1945" s="103"/>
      <c r="X1945" s="103"/>
      <c r="Y1945" s="103"/>
      <c r="Z1945" s="103"/>
      <c r="AA1945" s="103"/>
      <c r="AB1945" s="103"/>
      <c r="AC1945" s="103"/>
      <c r="AD1945" s="103"/>
      <c r="AE1945" s="103"/>
      <c r="AF1945" s="103"/>
      <c r="AG1945" s="103"/>
      <c r="AH1945" s="103"/>
    </row>
    <row r="2031" spans="2:34" ht="15" customHeight="1">
      <c r="B2031" s="103"/>
      <c r="C2031" s="103"/>
      <c r="D2031" s="103"/>
      <c r="E2031" s="103"/>
      <c r="F2031" s="103"/>
      <c r="G2031" s="103"/>
      <c r="H2031" s="103"/>
      <c r="I2031" s="103"/>
      <c r="J2031" s="103"/>
      <c r="K2031" s="103"/>
      <c r="L2031" s="103"/>
      <c r="M2031" s="103"/>
      <c r="N2031" s="103"/>
      <c r="O2031" s="103"/>
      <c r="P2031" s="103"/>
      <c r="Q2031" s="103"/>
      <c r="R2031" s="103"/>
      <c r="S2031" s="103"/>
      <c r="T2031" s="103"/>
      <c r="U2031" s="103"/>
      <c r="V2031" s="103"/>
      <c r="W2031" s="103"/>
      <c r="X2031" s="103"/>
      <c r="Y2031" s="103"/>
      <c r="Z2031" s="103"/>
      <c r="AA2031" s="103"/>
      <c r="AB2031" s="103"/>
      <c r="AC2031" s="103"/>
      <c r="AD2031" s="103"/>
      <c r="AE2031" s="103"/>
      <c r="AF2031" s="103"/>
      <c r="AG2031" s="103"/>
      <c r="AH2031" s="103"/>
    </row>
    <row r="2153" spans="2:34" ht="15" customHeight="1">
      <c r="B2153" s="103"/>
      <c r="C2153" s="103"/>
      <c r="D2153" s="103"/>
      <c r="E2153" s="103"/>
      <c r="F2153" s="103"/>
      <c r="G2153" s="103"/>
      <c r="H2153" s="103"/>
      <c r="I2153" s="103"/>
      <c r="J2153" s="103"/>
      <c r="K2153" s="103"/>
      <c r="L2153" s="103"/>
      <c r="M2153" s="103"/>
      <c r="N2153" s="103"/>
      <c r="O2153" s="103"/>
      <c r="P2153" s="103"/>
      <c r="Q2153" s="103"/>
      <c r="R2153" s="103"/>
      <c r="S2153" s="103"/>
      <c r="T2153" s="103"/>
      <c r="U2153" s="103"/>
      <c r="V2153" s="103"/>
      <c r="W2153" s="103"/>
      <c r="X2153" s="103"/>
      <c r="Y2153" s="103"/>
      <c r="Z2153" s="103"/>
      <c r="AA2153" s="103"/>
      <c r="AB2153" s="103"/>
      <c r="AC2153" s="103"/>
      <c r="AD2153" s="103"/>
      <c r="AE2153" s="103"/>
      <c r="AF2153" s="103"/>
      <c r="AG2153" s="103"/>
      <c r="AH2153" s="103"/>
    </row>
    <row r="2317" spans="2:34" ht="15" customHeight="1">
      <c r="B2317" s="103"/>
      <c r="C2317" s="103"/>
      <c r="D2317" s="103"/>
      <c r="E2317" s="103"/>
      <c r="F2317" s="103"/>
      <c r="G2317" s="103"/>
      <c r="H2317" s="103"/>
      <c r="I2317" s="103"/>
      <c r="J2317" s="103"/>
      <c r="K2317" s="103"/>
      <c r="L2317" s="103"/>
      <c r="M2317" s="103"/>
      <c r="N2317" s="103"/>
      <c r="O2317" s="103"/>
      <c r="P2317" s="103"/>
      <c r="Q2317" s="103"/>
      <c r="R2317" s="103"/>
      <c r="S2317" s="103"/>
      <c r="T2317" s="103"/>
      <c r="U2317" s="103"/>
      <c r="V2317" s="103"/>
      <c r="W2317" s="103"/>
      <c r="X2317" s="103"/>
      <c r="Y2317" s="103"/>
      <c r="Z2317" s="103"/>
      <c r="AA2317" s="103"/>
      <c r="AB2317" s="103"/>
      <c r="AC2317" s="103"/>
      <c r="AD2317" s="103"/>
      <c r="AE2317" s="103"/>
      <c r="AF2317" s="103"/>
      <c r="AG2317" s="103"/>
      <c r="AH2317" s="103"/>
    </row>
    <row r="2419" spans="2:34" ht="15" customHeight="1">
      <c r="B2419" s="103"/>
      <c r="C2419" s="103"/>
      <c r="D2419" s="103"/>
      <c r="E2419" s="103"/>
      <c r="F2419" s="103"/>
      <c r="G2419" s="103"/>
      <c r="H2419" s="103"/>
      <c r="I2419" s="103"/>
      <c r="J2419" s="103"/>
      <c r="K2419" s="103"/>
      <c r="L2419" s="103"/>
      <c r="M2419" s="103"/>
      <c r="N2419" s="103"/>
      <c r="O2419" s="103"/>
      <c r="P2419" s="103"/>
      <c r="Q2419" s="103"/>
      <c r="R2419" s="103"/>
      <c r="S2419" s="103"/>
      <c r="T2419" s="103"/>
      <c r="U2419" s="103"/>
      <c r="V2419" s="103"/>
      <c r="W2419" s="103"/>
      <c r="X2419" s="103"/>
      <c r="Y2419" s="103"/>
      <c r="Z2419" s="103"/>
      <c r="AA2419" s="103"/>
      <c r="AB2419" s="103"/>
      <c r="AC2419" s="103"/>
      <c r="AD2419" s="103"/>
      <c r="AE2419" s="103"/>
      <c r="AF2419" s="103"/>
      <c r="AG2419" s="103"/>
      <c r="AH2419" s="103"/>
    </row>
    <row r="2509" spans="2:34" ht="15" customHeight="1">
      <c r="B2509" s="103"/>
      <c r="C2509" s="103"/>
      <c r="D2509" s="103"/>
      <c r="E2509" s="103"/>
      <c r="F2509" s="103"/>
      <c r="G2509" s="103"/>
      <c r="H2509" s="103"/>
      <c r="I2509" s="103"/>
      <c r="J2509" s="103"/>
      <c r="K2509" s="103"/>
      <c r="L2509" s="103"/>
      <c r="M2509" s="103"/>
      <c r="N2509" s="103"/>
      <c r="O2509" s="103"/>
      <c r="P2509" s="103"/>
      <c r="Q2509" s="103"/>
      <c r="R2509" s="103"/>
      <c r="S2509" s="103"/>
      <c r="T2509" s="103"/>
      <c r="U2509" s="103"/>
      <c r="V2509" s="103"/>
      <c r="W2509" s="103"/>
      <c r="X2509" s="103"/>
      <c r="Y2509" s="103"/>
      <c r="Z2509" s="103"/>
      <c r="AA2509" s="103"/>
      <c r="AB2509" s="103"/>
      <c r="AC2509" s="103"/>
      <c r="AD2509" s="103"/>
      <c r="AE2509" s="103"/>
      <c r="AF2509" s="103"/>
      <c r="AG2509" s="103"/>
      <c r="AH2509" s="103"/>
    </row>
    <row r="2598" spans="2:34" ht="15" customHeight="1">
      <c r="B2598" s="103"/>
      <c r="C2598" s="103"/>
      <c r="D2598" s="103"/>
      <c r="E2598" s="103"/>
      <c r="F2598" s="103"/>
      <c r="G2598" s="103"/>
      <c r="H2598" s="103"/>
      <c r="I2598" s="103"/>
      <c r="J2598" s="103"/>
      <c r="K2598" s="103"/>
      <c r="L2598" s="103"/>
      <c r="M2598" s="103"/>
      <c r="N2598" s="103"/>
      <c r="O2598" s="103"/>
      <c r="P2598" s="103"/>
      <c r="Q2598" s="103"/>
      <c r="R2598" s="103"/>
      <c r="S2598" s="103"/>
      <c r="T2598" s="103"/>
      <c r="U2598" s="103"/>
      <c r="V2598" s="103"/>
      <c r="W2598" s="103"/>
      <c r="X2598" s="103"/>
      <c r="Y2598" s="103"/>
      <c r="Z2598" s="103"/>
      <c r="AA2598" s="103"/>
      <c r="AB2598" s="103"/>
      <c r="AC2598" s="103"/>
      <c r="AD2598" s="103"/>
      <c r="AE2598" s="103"/>
      <c r="AF2598" s="103"/>
      <c r="AG2598" s="103"/>
      <c r="AH2598" s="103"/>
    </row>
    <row r="2719" spans="2:34" ht="15" customHeight="1">
      <c r="B2719" s="103"/>
      <c r="C2719" s="103"/>
      <c r="D2719" s="103"/>
      <c r="E2719" s="103"/>
      <c r="F2719" s="103"/>
      <c r="G2719" s="103"/>
      <c r="H2719" s="103"/>
      <c r="I2719" s="103"/>
      <c r="J2719" s="103"/>
      <c r="K2719" s="103"/>
      <c r="L2719" s="103"/>
      <c r="M2719" s="103"/>
      <c r="N2719" s="103"/>
      <c r="O2719" s="103"/>
      <c r="P2719" s="103"/>
      <c r="Q2719" s="103"/>
      <c r="R2719" s="103"/>
      <c r="S2719" s="103"/>
      <c r="T2719" s="103"/>
      <c r="U2719" s="103"/>
      <c r="V2719" s="103"/>
      <c r="W2719" s="103"/>
      <c r="X2719" s="103"/>
      <c r="Y2719" s="103"/>
      <c r="Z2719" s="103"/>
      <c r="AA2719" s="103"/>
      <c r="AB2719" s="103"/>
      <c r="AC2719" s="103"/>
      <c r="AD2719" s="103"/>
      <c r="AE2719" s="103"/>
      <c r="AF2719" s="103"/>
      <c r="AG2719" s="103"/>
      <c r="AH2719" s="103"/>
    </row>
    <row r="2837" spans="2:34" ht="15" customHeight="1">
      <c r="B2837" s="103"/>
      <c r="C2837" s="103"/>
      <c r="D2837" s="103"/>
      <c r="E2837" s="103"/>
      <c r="F2837" s="103"/>
      <c r="G2837" s="103"/>
      <c r="H2837" s="103"/>
      <c r="I2837" s="103"/>
      <c r="J2837" s="103"/>
      <c r="K2837" s="103"/>
      <c r="L2837" s="103"/>
      <c r="M2837" s="103"/>
      <c r="N2837" s="103"/>
      <c r="O2837" s="103"/>
      <c r="P2837" s="103"/>
      <c r="Q2837" s="103"/>
      <c r="R2837" s="103"/>
      <c r="S2837" s="103"/>
      <c r="T2837" s="103"/>
      <c r="U2837" s="103"/>
      <c r="V2837" s="103"/>
      <c r="W2837" s="103"/>
      <c r="X2837" s="103"/>
      <c r="Y2837" s="103"/>
      <c r="Z2837" s="103"/>
      <c r="AA2837" s="103"/>
      <c r="AB2837" s="103"/>
      <c r="AC2837" s="103"/>
      <c r="AD2837" s="103"/>
      <c r="AE2837" s="103"/>
      <c r="AF2837" s="103"/>
      <c r="AG2837" s="103"/>
      <c r="AH2837" s="103"/>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3">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3">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3">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3">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3">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3">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3">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3">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3">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3">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3">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3">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3">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3">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3">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3">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3">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3">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3">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3">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3">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3">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3">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3">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3">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3">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3">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3">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3">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3">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3">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3">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3">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3">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3">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3">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3">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3">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3">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3">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3">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3">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3">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3">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3">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3">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3">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3">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3">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3">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4" t="s">
        <v>272</v>
      </c>
      <c r="B2" s="34" t="s">
        <v>273</v>
      </c>
    </row>
    <row r="3" spans="1:2">
      <c r="A3" s="34" t="s">
        <v>274</v>
      </c>
    </row>
    <row r="4" spans="1:2">
      <c r="A4" s="35">
        <v>43466</v>
      </c>
      <c r="B4" s="34" t="s">
        <v>278</v>
      </c>
    </row>
    <row r="5" spans="1:2">
      <c r="A5" s="34" t="s">
        <v>279</v>
      </c>
    </row>
    <row r="6" spans="1:2">
      <c r="A6" s="34"/>
    </row>
    <row r="7" spans="1:2">
      <c r="A7" s="34" t="s">
        <v>275</v>
      </c>
      <c r="B7" s="34" t="s">
        <v>276</v>
      </c>
    </row>
    <row r="8" spans="1:2">
      <c r="A8" s="34">
        <v>2050</v>
      </c>
      <c r="B8" s="34">
        <v>48.533054</v>
      </c>
    </row>
    <row r="9" spans="1:2">
      <c r="A9" s="34">
        <v>2049</v>
      </c>
      <c r="B9" s="34">
        <v>48.228957999999999</v>
      </c>
    </row>
    <row r="10" spans="1:2">
      <c r="A10" s="34">
        <v>2048</v>
      </c>
      <c r="B10" s="34">
        <v>47.872959000000002</v>
      </c>
    </row>
    <row r="11" spans="1:2">
      <c r="A11" s="34">
        <v>2047</v>
      </c>
      <c r="B11" s="34">
        <v>47.527718</v>
      </c>
    </row>
    <row r="12" spans="1:2">
      <c r="A12" s="34">
        <v>2046</v>
      </c>
      <c r="B12" s="34">
        <v>47.220272000000001</v>
      </c>
    </row>
    <row r="13" spans="1:2">
      <c r="A13" s="34">
        <v>2045</v>
      </c>
      <c r="B13" s="34">
        <v>46.824818</v>
      </c>
    </row>
    <row r="14" spans="1:2">
      <c r="A14" s="34">
        <v>2044</v>
      </c>
      <c r="B14" s="34">
        <v>46.393990000000002</v>
      </c>
    </row>
    <row r="15" spans="1:2">
      <c r="A15" s="34">
        <v>2043</v>
      </c>
      <c r="B15" s="34">
        <v>45.972202000000003</v>
      </c>
    </row>
    <row r="16" spans="1:2">
      <c r="A16" s="34">
        <v>2042</v>
      </c>
      <c r="B16" s="34">
        <v>45.519038999999999</v>
      </c>
    </row>
    <row r="17" spans="1:2">
      <c r="A17" s="34">
        <v>2041</v>
      </c>
      <c r="B17" s="34">
        <v>45.136538999999999</v>
      </c>
    </row>
    <row r="18" spans="1:2">
      <c r="A18" s="34">
        <v>2040</v>
      </c>
      <c r="B18" s="34">
        <v>44.772559999999999</v>
      </c>
    </row>
    <row r="19" spans="1:2">
      <c r="A19" s="34">
        <v>2039</v>
      </c>
      <c r="B19" s="34">
        <v>44.485531000000002</v>
      </c>
    </row>
    <row r="20" spans="1:2">
      <c r="A20" s="34">
        <v>2038</v>
      </c>
      <c r="B20" s="34">
        <v>44.222782000000002</v>
      </c>
    </row>
    <row r="21" spans="1:2">
      <c r="A21" s="34">
        <v>2037</v>
      </c>
      <c r="B21" s="34">
        <v>44.014420000000001</v>
      </c>
    </row>
    <row r="22" spans="1:2">
      <c r="A22" s="34">
        <v>2036</v>
      </c>
      <c r="B22" s="34">
        <v>43.810637999999997</v>
      </c>
    </row>
    <row r="23" spans="1:2">
      <c r="A23" s="34">
        <v>2035</v>
      </c>
      <c r="B23" s="34">
        <v>43.505436000000003</v>
      </c>
    </row>
    <row r="24" spans="1:2">
      <c r="A24" s="34">
        <v>2034</v>
      </c>
      <c r="B24" s="34">
        <v>43.153973000000001</v>
      </c>
    </row>
    <row r="25" spans="1:2">
      <c r="A25" s="34">
        <v>2033</v>
      </c>
      <c r="B25" s="34">
        <v>42.877071000000001</v>
      </c>
    </row>
    <row r="26" spans="1:2">
      <c r="A26" s="34">
        <v>2032</v>
      </c>
      <c r="B26" s="34">
        <v>42.644858999999997</v>
      </c>
    </row>
    <row r="27" spans="1:2">
      <c r="A27" s="34">
        <v>2031</v>
      </c>
      <c r="B27" s="34">
        <v>42.350853000000001</v>
      </c>
    </row>
    <row r="28" spans="1:2">
      <c r="A28" s="34">
        <v>2030</v>
      </c>
      <c r="B28" s="34">
        <v>42.083812999999999</v>
      </c>
    </row>
    <row r="29" spans="1:2">
      <c r="A29" s="34">
        <v>2029</v>
      </c>
      <c r="B29" s="34">
        <v>41.772551999999997</v>
      </c>
    </row>
    <row r="30" spans="1:2">
      <c r="A30" s="34">
        <v>2028</v>
      </c>
      <c r="B30" s="34">
        <v>41.391540999999997</v>
      </c>
    </row>
    <row r="31" spans="1:2">
      <c r="A31" s="34">
        <v>2027</v>
      </c>
      <c r="B31" s="34">
        <v>40.888610999999997</v>
      </c>
    </row>
    <row r="32" spans="1:2">
      <c r="A32" s="34">
        <v>2026</v>
      </c>
      <c r="B32" s="34">
        <v>40.234012999999997</v>
      </c>
    </row>
    <row r="33" spans="1:2">
      <c r="A33" s="34">
        <v>2025</v>
      </c>
      <c r="B33" s="34">
        <v>39.321697</v>
      </c>
    </row>
    <row r="34" spans="1:2">
      <c r="A34" s="34">
        <v>2024</v>
      </c>
      <c r="B34" s="34">
        <v>38.104590999999999</v>
      </c>
    </row>
    <row r="35" spans="1:2">
      <c r="A35" s="34">
        <v>2023</v>
      </c>
      <c r="B35" s="34">
        <v>36.798938999999997</v>
      </c>
    </row>
    <row r="36" spans="1:2">
      <c r="A36" s="34">
        <v>2022</v>
      </c>
      <c r="B36" s="34">
        <v>35.620243000000002</v>
      </c>
    </row>
    <row r="37" spans="1:2">
      <c r="A37" s="34">
        <v>2021</v>
      </c>
      <c r="B37" s="34">
        <v>34.190525000000001</v>
      </c>
    </row>
    <row r="38" spans="1:2">
      <c r="A38" s="34">
        <v>2020</v>
      </c>
      <c r="B38" s="34">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3">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3">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3">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3">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3">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3">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3">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3">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3">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3">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3">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3">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3">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3">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3">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3">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3">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3">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3">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3">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3">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3">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3">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3">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3">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3">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3">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3">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3">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3">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3">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3">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3">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3">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3">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3">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3">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3">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3">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3">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3">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3">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3">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3">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3">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6">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3">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3">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3">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3">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3">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3">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3">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3">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3">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3">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3">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3">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3">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3">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3">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3">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3">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3">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3">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3">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3">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3">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3">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3">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3">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3">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3">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3">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3">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3">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3">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3">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3">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3">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3">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3">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3">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3">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3">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3">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3">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3">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3">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3">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3">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3">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3">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3">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3">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3">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3">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3">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3">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3">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3">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3">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3">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3">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3">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3">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3">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3">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3">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3">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3">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3">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sheetData>
    <row r="1" spans="1:33">
      <c r="A1" t="s">
        <v>734</v>
      </c>
    </row>
    <row r="2" spans="1:33">
      <c r="A2" t="s">
        <v>778</v>
      </c>
    </row>
    <row r="3" spans="1:33">
      <c r="A3" t="s">
        <v>779</v>
      </c>
    </row>
    <row r="4" spans="1:33">
      <c r="A4" t="s">
        <v>149</v>
      </c>
    </row>
    <row r="5" spans="1:33" s="31" customFormat="1">
      <c r="A5" s="31"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ht="75">
      <c r="A6" s="31"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ht="90">
      <c r="A7" s="31"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ht="75">
      <c r="A8" s="31"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ht="90">
      <c r="A9" s="31"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ht="90">
      <c r="A10" s="31"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ht="75">
      <c r="A11" s="3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ht="105">
      <c r="A12" s="31"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ht="105">
      <c r="A13" s="31"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ht="75">
      <c r="A14" s="31"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ht="60">
      <c r="A15" s="31"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ht="60">
      <c r="A16" s="31"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ht="75">
      <c r="A17" s="31"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ht="60">
      <c r="A18" s="31"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ht="75">
      <c r="A19" s="31"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ht="75">
      <c r="A20" s="31"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ht="60">
      <c r="A21" s="3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ht="90">
      <c r="A22" s="31"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ht="90">
      <c r="A23" s="31"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ht="60">
      <c r="A24" s="31"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ht="45">
      <c r="A25" s="31"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ht="60">
      <c r="A26" s="31"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ht="75">
      <c r="A27" s="31"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ht="60">
      <c r="A28" s="31"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ht="75">
      <c r="A29" s="31"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ht="75">
      <c r="A30" s="31"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ht="60">
      <c r="A31" s="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ht="90">
      <c r="A32" s="31"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ht="90">
      <c r="A33" s="31"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ht="60">
      <c r="A34" s="31"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ht="45">
      <c r="A35" s="31"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9"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ht="15" customHeight="1">
      <c r="A62" s="8" t="s">
        <v>36</v>
      </c>
      <c r="B62" s="24" t="s">
        <v>14</v>
      </c>
      <c r="C62" s="28">
        <v>7.5170000000000001E-2</v>
      </c>
      <c r="D62" s="28">
        <v>7.7207999999999999E-2</v>
      </c>
      <c r="E62" s="28">
        <v>7.5596999999999998E-2</v>
      </c>
      <c r="F62" s="28">
        <v>7.3011000000000006E-2</v>
      </c>
      <c r="G62" s="28">
        <v>7.0829000000000003E-2</v>
      </c>
      <c r="H62" s="28">
        <v>6.8479999999999999E-2</v>
      </c>
      <c r="I62" s="28">
        <v>6.5994999999999998E-2</v>
      </c>
      <c r="J62" s="28">
        <v>6.3741000000000006E-2</v>
      </c>
      <c r="K62" s="28">
        <v>6.1341E-2</v>
      </c>
      <c r="L62" s="28">
        <v>5.9027999999999997E-2</v>
      </c>
      <c r="M62" s="28">
        <v>5.7702000000000003E-2</v>
      </c>
      <c r="N62" s="28">
        <v>5.6570000000000002E-2</v>
      </c>
      <c r="O62" s="28">
        <v>5.5382000000000001E-2</v>
      </c>
      <c r="P62" s="28">
        <v>5.4015000000000001E-2</v>
      </c>
      <c r="Q62" s="28">
        <v>5.2689E-2</v>
      </c>
      <c r="R62" s="28">
        <v>5.1423000000000003E-2</v>
      </c>
      <c r="S62" s="28">
        <v>5.0231999999999999E-2</v>
      </c>
      <c r="T62" s="28">
        <v>4.9036999999999997E-2</v>
      </c>
      <c r="U62" s="28">
        <v>4.7978E-2</v>
      </c>
      <c r="V62" s="28">
        <v>4.6870000000000002E-2</v>
      </c>
      <c r="W62" s="28">
        <v>4.6252000000000001E-2</v>
      </c>
      <c r="X62" s="28">
        <v>4.5673999999999999E-2</v>
      </c>
      <c r="Y62" s="28">
        <v>4.5116000000000003E-2</v>
      </c>
      <c r="Z62" s="28">
        <v>4.4477000000000003E-2</v>
      </c>
      <c r="AA62" s="28">
        <v>4.3907000000000002E-2</v>
      </c>
      <c r="AB62" s="28">
        <v>4.3461E-2</v>
      </c>
      <c r="AC62" s="28">
        <v>4.2915000000000002E-2</v>
      </c>
      <c r="AD62" s="28">
        <v>4.2233E-2</v>
      </c>
      <c r="AE62" s="28">
        <v>4.1674000000000003E-2</v>
      </c>
      <c r="AF62" s="28">
        <v>4.1335999999999998E-2</v>
      </c>
      <c r="AG62" s="26">
        <v>-2.0410000000000001E-2</v>
      </c>
    </row>
    <row r="63" spans="1:33" ht="15" customHeight="1">
      <c r="A63" s="8" t="s">
        <v>35</v>
      </c>
      <c r="B63" s="24" t="s">
        <v>12</v>
      </c>
      <c r="C63" s="28">
        <v>0.927373</v>
      </c>
      <c r="D63" s="28">
        <v>0.98949299999999996</v>
      </c>
      <c r="E63" s="28">
        <v>0.88299399999999995</v>
      </c>
      <c r="F63" s="28">
        <v>0.88465000000000005</v>
      </c>
      <c r="G63" s="28">
        <v>0.88701600000000003</v>
      </c>
      <c r="H63" s="28">
        <v>0.88547500000000001</v>
      </c>
      <c r="I63" s="28">
        <v>0.88185199999999997</v>
      </c>
      <c r="J63" s="28">
        <v>0.88042799999999999</v>
      </c>
      <c r="K63" s="28">
        <v>0.880436</v>
      </c>
      <c r="L63" s="28">
        <v>0.87990100000000004</v>
      </c>
      <c r="M63" s="28">
        <v>0.87987599999999999</v>
      </c>
      <c r="N63" s="28">
        <v>0.88334599999999996</v>
      </c>
      <c r="O63" s="28">
        <v>0.88332999999999995</v>
      </c>
      <c r="P63" s="28">
        <v>0.88331700000000002</v>
      </c>
      <c r="Q63" s="28">
        <v>0.884185</v>
      </c>
      <c r="R63" s="28">
        <v>0.88468500000000005</v>
      </c>
      <c r="S63" s="28">
        <v>0.88536700000000002</v>
      </c>
      <c r="T63" s="28">
        <v>0.88571599999999995</v>
      </c>
      <c r="U63" s="28">
        <v>0.88678800000000002</v>
      </c>
      <c r="V63" s="28">
        <v>0.88022599999999995</v>
      </c>
      <c r="W63" s="28">
        <v>0.87976500000000002</v>
      </c>
      <c r="X63" s="28">
        <v>0.880413</v>
      </c>
      <c r="Y63" s="28">
        <v>0.87838499999999997</v>
      </c>
      <c r="Z63" s="28">
        <v>0.87643700000000002</v>
      </c>
      <c r="AA63" s="28">
        <v>0.87630799999999998</v>
      </c>
      <c r="AB63" s="28">
        <v>0.87458499999999995</v>
      </c>
      <c r="AC63" s="28">
        <v>0.87484899999999999</v>
      </c>
      <c r="AD63" s="28">
        <v>0.87535399999999997</v>
      </c>
      <c r="AE63" s="28">
        <v>0.87524000000000002</v>
      </c>
      <c r="AF63" s="28">
        <v>0.87612800000000002</v>
      </c>
      <c r="AG63" s="26">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ht="15" customHeight="1">
      <c r="A65" s="8" t="s">
        <v>33</v>
      </c>
      <c r="B65" s="24" t="s">
        <v>8</v>
      </c>
      <c r="C65" s="28">
        <v>2.2901210000000001</v>
      </c>
      <c r="D65" s="28">
        <v>2.6620979999999999</v>
      </c>
      <c r="E65" s="28">
        <v>2.926571</v>
      </c>
      <c r="F65" s="28">
        <v>2.9963660000000001</v>
      </c>
      <c r="G65" s="28">
        <v>3.053528</v>
      </c>
      <c r="H65" s="28">
        <v>3.092441</v>
      </c>
      <c r="I65" s="28">
        <v>3.1172770000000001</v>
      </c>
      <c r="J65" s="28">
        <v>3.1489440000000002</v>
      </c>
      <c r="K65" s="28">
        <v>3.1794440000000002</v>
      </c>
      <c r="L65" s="28">
        <v>3.2135750000000001</v>
      </c>
      <c r="M65" s="28">
        <v>3.2373880000000002</v>
      </c>
      <c r="N65" s="28">
        <v>3.2661959999999999</v>
      </c>
      <c r="O65" s="28">
        <v>3.2816670000000001</v>
      </c>
      <c r="P65" s="28">
        <v>3.27887</v>
      </c>
      <c r="Q65" s="28">
        <v>3.2893479999999999</v>
      </c>
      <c r="R65" s="28">
        <v>3.3015509999999999</v>
      </c>
      <c r="S65" s="28">
        <v>3.3214760000000001</v>
      </c>
      <c r="T65" s="28">
        <v>3.34077</v>
      </c>
      <c r="U65" s="28">
        <v>3.368455</v>
      </c>
      <c r="V65" s="28">
        <v>3.3991920000000002</v>
      </c>
      <c r="W65" s="28">
        <v>3.4226939999999999</v>
      </c>
      <c r="X65" s="28">
        <v>3.4512610000000001</v>
      </c>
      <c r="Y65" s="28">
        <v>3.4812560000000001</v>
      </c>
      <c r="Z65" s="28">
        <v>3.5070790000000001</v>
      </c>
      <c r="AA65" s="28">
        <v>3.5416129999999999</v>
      </c>
      <c r="AB65" s="28">
        <v>3.5777359999999998</v>
      </c>
      <c r="AC65" s="28">
        <v>3.6112760000000002</v>
      </c>
      <c r="AD65" s="28">
        <v>3.6424560000000001</v>
      </c>
      <c r="AE65" s="28">
        <v>3.6765110000000001</v>
      </c>
      <c r="AF65" s="28">
        <v>3.7224659999999998</v>
      </c>
      <c r="AG65" s="26">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40"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3"/>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3"/>
      <c r="C308" s="103"/>
      <c r="D308" s="103"/>
      <c r="E308" s="103"/>
      <c r="F308" s="10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3"/>
      <c r="C712" s="103"/>
      <c r="D712" s="103"/>
      <c r="E712" s="103"/>
      <c r="F712" s="103"/>
      <c r="G712" s="103"/>
      <c r="H712" s="103"/>
      <c r="I712" s="103"/>
      <c r="J712" s="103"/>
      <c r="K712" s="103"/>
      <c r="L712" s="103"/>
      <c r="M712" s="103"/>
      <c r="N712" s="103"/>
      <c r="O712" s="103"/>
      <c r="P712" s="103"/>
      <c r="Q712" s="103"/>
      <c r="R712" s="103"/>
      <c r="S712" s="103"/>
      <c r="T712" s="103"/>
      <c r="U712" s="103"/>
      <c r="V712" s="103"/>
      <c r="W712" s="103"/>
      <c r="X712" s="103"/>
      <c r="Y712" s="103"/>
      <c r="Z712" s="103"/>
      <c r="AA712" s="103"/>
      <c r="AB712" s="103"/>
      <c r="AC712" s="103"/>
      <c r="AD712" s="103"/>
      <c r="AE712" s="103"/>
      <c r="AF712" s="103"/>
      <c r="AG712" s="103"/>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c r="AA887" s="103"/>
      <c r="AB887" s="103"/>
      <c r="AC887" s="103"/>
      <c r="AD887" s="103"/>
      <c r="AE887" s="103"/>
      <c r="AF887" s="103"/>
      <c r="AG887" s="103"/>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3"/>
      <c r="C1100" s="103"/>
      <c r="D1100" s="103"/>
      <c r="E1100" s="103"/>
      <c r="F1100" s="103"/>
      <c r="G1100" s="103"/>
      <c r="H1100" s="103"/>
      <c r="I1100" s="103"/>
      <c r="J1100" s="103"/>
      <c r="K1100" s="103"/>
      <c r="L1100" s="103"/>
      <c r="M1100" s="103"/>
      <c r="N1100" s="103"/>
      <c r="O1100" s="103"/>
      <c r="P1100" s="103"/>
      <c r="Q1100" s="103"/>
      <c r="R1100" s="103"/>
      <c r="S1100" s="103"/>
      <c r="T1100" s="103"/>
      <c r="U1100" s="103"/>
      <c r="V1100" s="103"/>
      <c r="W1100" s="103"/>
      <c r="X1100" s="103"/>
      <c r="Y1100" s="103"/>
      <c r="Z1100" s="103"/>
      <c r="AA1100" s="103"/>
      <c r="AB1100" s="103"/>
      <c r="AC1100" s="103"/>
      <c r="AD1100" s="103"/>
      <c r="AE1100" s="103"/>
      <c r="AF1100" s="103"/>
      <c r="AG1100" s="103"/>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3"/>
      <c r="C1227" s="103"/>
      <c r="D1227" s="103"/>
      <c r="E1227" s="103"/>
      <c r="F1227" s="103"/>
      <c r="G1227" s="103"/>
      <c r="H1227" s="103"/>
      <c r="I1227" s="103"/>
      <c r="J1227" s="103"/>
      <c r="K1227" s="103"/>
      <c r="L1227" s="103"/>
      <c r="M1227" s="103"/>
      <c r="N1227" s="103"/>
      <c r="O1227" s="103"/>
      <c r="P1227" s="103"/>
      <c r="Q1227" s="103"/>
      <c r="R1227" s="103"/>
      <c r="S1227" s="103"/>
      <c r="T1227" s="103"/>
      <c r="U1227" s="103"/>
      <c r="V1227" s="103"/>
      <c r="W1227" s="103"/>
      <c r="X1227" s="103"/>
      <c r="Y1227" s="103"/>
      <c r="Z1227" s="103"/>
      <c r="AA1227" s="103"/>
      <c r="AB1227" s="103"/>
      <c r="AC1227" s="103"/>
      <c r="AD1227" s="103"/>
      <c r="AE1227" s="103"/>
      <c r="AF1227" s="103"/>
      <c r="AG1227" s="103"/>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3"/>
      <c r="C1390" s="103"/>
      <c r="D1390" s="103"/>
      <c r="E1390" s="103"/>
      <c r="F1390" s="103"/>
      <c r="G1390" s="103"/>
      <c r="H1390" s="103"/>
      <c r="I1390" s="103"/>
      <c r="J1390" s="103"/>
      <c r="K1390" s="103"/>
      <c r="L1390" s="103"/>
      <c r="M1390" s="103"/>
      <c r="N1390" s="103"/>
      <c r="O1390" s="103"/>
      <c r="P1390" s="103"/>
      <c r="Q1390" s="103"/>
      <c r="R1390" s="103"/>
      <c r="S1390" s="103"/>
      <c r="T1390" s="103"/>
      <c r="U1390" s="103"/>
      <c r="V1390" s="103"/>
      <c r="W1390" s="103"/>
      <c r="X1390" s="103"/>
      <c r="Y1390" s="103"/>
      <c r="Z1390" s="103"/>
      <c r="AA1390" s="103"/>
      <c r="AB1390" s="103"/>
      <c r="AC1390" s="103"/>
      <c r="AD1390" s="103"/>
      <c r="AE1390" s="103"/>
      <c r="AF1390" s="103"/>
      <c r="AG1390" s="103"/>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3"/>
      <c r="C1502" s="103"/>
      <c r="D1502" s="103"/>
      <c r="E1502" s="103"/>
      <c r="F1502" s="103"/>
      <c r="G1502" s="103"/>
      <c r="H1502" s="103"/>
      <c r="I1502" s="103"/>
      <c r="J1502" s="103"/>
      <c r="K1502" s="103"/>
      <c r="L1502" s="103"/>
      <c r="M1502" s="103"/>
      <c r="N1502" s="103"/>
      <c r="O1502" s="103"/>
      <c r="P1502" s="103"/>
      <c r="Q1502" s="103"/>
      <c r="R1502" s="103"/>
      <c r="S1502" s="103"/>
      <c r="T1502" s="103"/>
      <c r="U1502" s="103"/>
      <c r="V1502" s="103"/>
      <c r="W1502" s="103"/>
      <c r="X1502" s="103"/>
      <c r="Y1502" s="103"/>
      <c r="Z1502" s="103"/>
      <c r="AA1502" s="103"/>
      <c r="AB1502" s="103"/>
      <c r="AC1502" s="103"/>
      <c r="AD1502" s="103"/>
      <c r="AE1502" s="103"/>
      <c r="AF1502" s="103"/>
      <c r="AG1502" s="103"/>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3"/>
      <c r="C1604" s="103"/>
      <c r="D1604" s="103"/>
      <c r="E1604" s="103"/>
      <c r="F1604" s="103"/>
      <c r="G1604" s="103"/>
      <c r="H1604" s="103"/>
      <c r="I1604" s="103"/>
      <c r="J1604" s="103"/>
      <c r="K1604" s="103"/>
      <c r="L1604" s="103"/>
      <c r="M1604" s="103"/>
      <c r="N1604" s="103"/>
      <c r="O1604" s="103"/>
      <c r="P1604" s="103"/>
      <c r="Q1604" s="103"/>
      <c r="R1604" s="103"/>
      <c r="S1604" s="103"/>
      <c r="T1604" s="103"/>
      <c r="U1604" s="103"/>
      <c r="V1604" s="103"/>
      <c r="W1604" s="103"/>
      <c r="X1604" s="103"/>
      <c r="Y1604" s="103"/>
      <c r="Z1604" s="103"/>
      <c r="AA1604" s="103"/>
      <c r="AB1604" s="103"/>
      <c r="AC1604" s="103"/>
      <c r="AD1604" s="103"/>
      <c r="AE1604" s="103"/>
      <c r="AF1604" s="103"/>
      <c r="AG1604" s="103"/>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3"/>
      <c r="C1698" s="103"/>
      <c r="D1698" s="103"/>
      <c r="E1698" s="103"/>
      <c r="F1698" s="103"/>
      <c r="G1698" s="103"/>
      <c r="H1698" s="103"/>
      <c r="I1698" s="103"/>
      <c r="J1698" s="103"/>
      <c r="K1698" s="103"/>
      <c r="L1698" s="103"/>
      <c r="M1698" s="103"/>
      <c r="N1698" s="103"/>
      <c r="O1698" s="103"/>
      <c r="P1698" s="103"/>
      <c r="Q1698" s="103"/>
      <c r="R1698" s="103"/>
      <c r="S1698" s="103"/>
      <c r="T1698" s="103"/>
      <c r="U1698" s="103"/>
      <c r="V1698" s="103"/>
      <c r="W1698" s="103"/>
      <c r="X1698" s="103"/>
      <c r="Y1698" s="103"/>
      <c r="Z1698" s="103"/>
      <c r="AA1698" s="103"/>
      <c r="AB1698" s="103"/>
      <c r="AC1698" s="103"/>
      <c r="AD1698" s="103"/>
      <c r="AE1698" s="103"/>
      <c r="AF1698" s="103"/>
      <c r="AG1698" s="103"/>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3"/>
      <c r="C1945" s="103"/>
      <c r="D1945" s="103"/>
      <c r="E1945" s="103"/>
      <c r="F1945" s="103"/>
      <c r="G1945" s="103"/>
      <c r="H1945" s="103"/>
      <c r="I1945" s="103"/>
      <c r="J1945" s="103"/>
      <c r="K1945" s="103"/>
      <c r="L1945" s="103"/>
      <c r="M1945" s="103"/>
      <c r="N1945" s="103"/>
      <c r="O1945" s="103"/>
      <c r="P1945" s="103"/>
      <c r="Q1945" s="103"/>
      <c r="R1945" s="103"/>
      <c r="S1945" s="103"/>
      <c r="T1945" s="103"/>
      <c r="U1945" s="103"/>
      <c r="V1945" s="103"/>
      <c r="W1945" s="103"/>
      <c r="X1945" s="103"/>
      <c r="Y1945" s="103"/>
      <c r="Z1945" s="103"/>
      <c r="AA1945" s="103"/>
      <c r="AB1945" s="103"/>
      <c r="AC1945" s="103"/>
      <c r="AD1945" s="103"/>
      <c r="AE1945" s="103"/>
      <c r="AF1945" s="103"/>
      <c r="AG1945" s="103"/>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3"/>
      <c r="C2031" s="103"/>
      <c r="D2031" s="103"/>
      <c r="E2031" s="103"/>
      <c r="F2031" s="103"/>
      <c r="G2031" s="103"/>
      <c r="H2031" s="103"/>
      <c r="I2031" s="103"/>
      <c r="J2031" s="103"/>
      <c r="K2031" s="103"/>
      <c r="L2031" s="103"/>
      <c r="M2031" s="103"/>
      <c r="N2031" s="103"/>
      <c r="O2031" s="103"/>
      <c r="P2031" s="103"/>
      <c r="Q2031" s="103"/>
      <c r="R2031" s="103"/>
      <c r="S2031" s="103"/>
      <c r="T2031" s="103"/>
      <c r="U2031" s="103"/>
      <c r="V2031" s="103"/>
      <c r="W2031" s="103"/>
      <c r="X2031" s="103"/>
      <c r="Y2031" s="103"/>
      <c r="Z2031" s="103"/>
      <c r="AA2031" s="103"/>
      <c r="AB2031" s="103"/>
      <c r="AC2031" s="103"/>
      <c r="AD2031" s="103"/>
      <c r="AE2031" s="103"/>
      <c r="AF2031" s="103"/>
      <c r="AG2031" s="103"/>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3"/>
      <c r="C2153" s="103"/>
      <c r="D2153" s="103"/>
      <c r="E2153" s="103"/>
      <c r="F2153" s="103"/>
      <c r="G2153" s="103"/>
      <c r="H2153" s="103"/>
      <c r="I2153" s="103"/>
      <c r="J2153" s="103"/>
      <c r="K2153" s="103"/>
      <c r="L2153" s="103"/>
      <c r="M2153" s="103"/>
      <c r="N2153" s="103"/>
      <c r="O2153" s="103"/>
      <c r="P2153" s="103"/>
      <c r="Q2153" s="103"/>
      <c r="R2153" s="103"/>
      <c r="S2153" s="103"/>
      <c r="T2153" s="103"/>
      <c r="U2153" s="103"/>
      <c r="V2153" s="103"/>
      <c r="W2153" s="103"/>
      <c r="X2153" s="103"/>
      <c r="Y2153" s="103"/>
      <c r="Z2153" s="103"/>
      <c r="AA2153" s="103"/>
      <c r="AB2153" s="103"/>
      <c r="AC2153" s="103"/>
      <c r="AD2153" s="103"/>
      <c r="AE2153" s="103"/>
      <c r="AF2153" s="103"/>
      <c r="AG2153" s="103"/>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3"/>
      <c r="C2317" s="103"/>
      <c r="D2317" s="103"/>
      <c r="E2317" s="103"/>
      <c r="F2317" s="103"/>
      <c r="G2317" s="103"/>
      <c r="H2317" s="103"/>
      <c r="I2317" s="103"/>
      <c r="J2317" s="103"/>
      <c r="K2317" s="103"/>
      <c r="L2317" s="103"/>
      <c r="M2317" s="103"/>
      <c r="N2317" s="103"/>
      <c r="O2317" s="103"/>
      <c r="P2317" s="103"/>
      <c r="Q2317" s="103"/>
      <c r="R2317" s="103"/>
      <c r="S2317" s="103"/>
      <c r="T2317" s="103"/>
      <c r="U2317" s="103"/>
      <c r="V2317" s="103"/>
      <c r="W2317" s="103"/>
      <c r="X2317" s="103"/>
      <c r="Y2317" s="103"/>
      <c r="Z2317" s="103"/>
      <c r="AA2317" s="103"/>
      <c r="AB2317" s="103"/>
      <c r="AC2317" s="103"/>
      <c r="AD2317" s="103"/>
      <c r="AE2317" s="103"/>
      <c r="AF2317" s="103"/>
      <c r="AG2317" s="103"/>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3"/>
      <c r="C2419" s="103"/>
      <c r="D2419" s="103"/>
      <c r="E2419" s="103"/>
      <c r="F2419" s="103"/>
      <c r="G2419" s="103"/>
      <c r="H2419" s="103"/>
      <c r="I2419" s="103"/>
      <c r="J2419" s="103"/>
      <c r="K2419" s="103"/>
      <c r="L2419" s="103"/>
      <c r="M2419" s="103"/>
      <c r="N2419" s="103"/>
      <c r="O2419" s="103"/>
      <c r="P2419" s="103"/>
      <c r="Q2419" s="103"/>
      <c r="R2419" s="103"/>
      <c r="S2419" s="103"/>
      <c r="T2419" s="103"/>
      <c r="U2419" s="103"/>
      <c r="V2419" s="103"/>
      <c r="W2419" s="103"/>
      <c r="X2419" s="103"/>
      <c r="Y2419" s="103"/>
      <c r="Z2419" s="103"/>
      <c r="AA2419" s="103"/>
      <c r="AB2419" s="103"/>
      <c r="AC2419" s="103"/>
      <c r="AD2419" s="103"/>
      <c r="AE2419" s="103"/>
      <c r="AF2419" s="103"/>
      <c r="AG2419" s="103"/>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3"/>
      <c r="C2509" s="103"/>
      <c r="D2509" s="103"/>
      <c r="E2509" s="103"/>
      <c r="F2509" s="103"/>
      <c r="G2509" s="103"/>
      <c r="H2509" s="103"/>
      <c r="I2509" s="103"/>
      <c r="J2509" s="103"/>
      <c r="K2509" s="103"/>
      <c r="L2509" s="103"/>
      <c r="M2509" s="103"/>
      <c r="N2509" s="103"/>
      <c r="O2509" s="103"/>
      <c r="P2509" s="103"/>
      <c r="Q2509" s="103"/>
      <c r="R2509" s="103"/>
      <c r="S2509" s="103"/>
      <c r="T2509" s="103"/>
      <c r="U2509" s="103"/>
      <c r="V2509" s="103"/>
      <c r="W2509" s="103"/>
      <c r="X2509" s="103"/>
      <c r="Y2509" s="103"/>
      <c r="Z2509" s="103"/>
      <c r="AA2509" s="103"/>
      <c r="AB2509" s="103"/>
      <c r="AC2509" s="103"/>
      <c r="AD2509" s="103"/>
      <c r="AE2509" s="103"/>
      <c r="AF2509" s="103"/>
      <c r="AG2509" s="103"/>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3"/>
      <c r="C2598" s="103"/>
      <c r="D2598" s="103"/>
      <c r="E2598" s="103"/>
      <c r="F2598" s="103"/>
      <c r="G2598" s="103"/>
      <c r="H2598" s="103"/>
      <c r="I2598" s="103"/>
      <c r="J2598" s="103"/>
      <c r="K2598" s="103"/>
      <c r="L2598" s="103"/>
      <c r="M2598" s="103"/>
      <c r="N2598" s="103"/>
      <c r="O2598" s="103"/>
      <c r="P2598" s="103"/>
      <c r="Q2598" s="103"/>
      <c r="R2598" s="103"/>
      <c r="S2598" s="103"/>
      <c r="T2598" s="103"/>
      <c r="U2598" s="103"/>
      <c r="V2598" s="103"/>
      <c r="W2598" s="103"/>
      <c r="X2598" s="103"/>
      <c r="Y2598" s="103"/>
      <c r="Z2598" s="103"/>
      <c r="AA2598" s="103"/>
      <c r="AB2598" s="103"/>
      <c r="AC2598" s="103"/>
      <c r="AD2598" s="103"/>
      <c r="AE2598" s="103"/>
      <c r="AF2598" s="103"/>
      <c r="AG2598" s="103"/>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3"/>
      <c r="C2719" s="103"/>
      <c r="D2719" s="103"/>
      <c r="E2719" s="103"/>
      <c r="F2719" s="103"/>
      <c r="G2719" s="103"/>
      <c r="H2719" s="103"/>
      <c r="I2719" s="103"/>
      <c r="J2719" s="103"/>
      <c r="K2719" s="103"/>
      <c r="L2719" s="103"/>
      <c r="M2719" s="103"/>
      <c r="N2719" s="103"/>
      <c r="O2719" s="103"/>
      <c r="P2719" s="103"/>
      <c r="Q2719" s="103"/>
      <c r="R2719" s="103"/>
      <c r="S2719" s="103"/>
      <c r="T2719" s="103"/>
      <c r="U2719" s="103"/>
      <c r="V2719" s="103"/>
      <c r="W2719" s="103"/>
      <c r="X2719" s="103"/>
      <c r="Y2719" s="103"/>
      <c r="Z2719" s="103"/>
      <c r="AA2719" s="103"/>
      <c r="AB2719" s="103"/>
      <c r="AC2719" s="103"/>
      <c r="AD2719" s="103"/>
      <c r="AE2719" s="103"/>
      <c r="AF2719" s="103"/>
      <c r="AG2719" s="103"/>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3"/>
      <c r="C2837" s="103"/>
      <c r="D2837" s="103"/>
      <c r="E2837" s="103"/>
      <c r="F2837" s="103"/>
      <c r="G2837" s="103"/>
      <c r="H2837" s="103"/>
      <c r="I2837" s="103"/>
      <c r="J2837" s="103"/>
      <c r="K2837" s="103"/>
      <c r="L2837" s="103"/>
      <c r="M2837" s="103"/>
      <c r="N2837" s="103"/>
      <c r="O2837" s="103"/>
      <c r="P2837" s="103"/>
      <c r="Q2837" s="103"/>
      <c r="R2837" s="103"/>
      <c r="S2837" s="103"/>
      <c r="T2837" s="103"/>
      <c r="U2837" s="103"/>
      <c r="V2837" s="103"/>
      <c r="W2837" s="103"/>
      <c r="X2837" s="103"/>
      <c r="Y2837" s="103"/>
      <c r="Z2837" s="103"/>
      <c r="AA2837" s="103"/>
      <c r="AB2837" s="103"/>
      <c r="AC2837" s="103"/>
      <c r="AD2837" s="103"/>
      <c r="AE2837" s="103"/>
      <c r="AF2837" s="103"/>
      <c r="AG2837" s="103"/>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3">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3">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3">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3">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3">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3">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3">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3">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3">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3">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3">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3">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3">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3">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3">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3">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3">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3">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3">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3">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3">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3">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3">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3">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3">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3">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3">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3">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3">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3">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3">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3">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3">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3">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3">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3">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3">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3">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3">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3">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3">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3">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3">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3">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3">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3">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3">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3">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3">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3">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c r="B1" s="17" t="s">
        <v>815</v>
      </c>
    </row>
    <row r="2" spans="1:33" ht="15" customHeight="1">
      <c r="C2" s="41" t="s">
        <v>109</v>
      </c>
      <c r="D2" s="41" t="s">
        <v>816</v>
      </c>
      <c r="E2" s="7"/>
      <c r="F2" s="7"/>
      <c r="G2" s="7"/>
    </row>
    <row r="3" spans="1:33" ht="15" customHeight="1">
      <c r="C3" s="41" t="s">
        <v>108</v>
      </c>
      <c r="D3" s="41" t="s">
        <v>817</v>
      </c>
      <c r="E3" s="7"/>
      <c r="F3" s="7"/>
      <c r="G3" s="41" t="s">
        <v>818</v>
      </c>
    </row>
    <row r="4" spans="1:33" ht="15" customHeight="1">
      <c r="C4" s="41" t="s">
        <v>106</v>
      </c>
      <c r="D4" s="41" t="s">
        <v>819</v>
      </c>
      <c r="E4" s="7"/>
      <c r="F4" s="7"/>
      <c r="G4" s="7"/>
    </row>
    <row r="5" spans="1:33" ht="15" customHeight="1">
      <c r="C5" s="41" t="s">
        <v>105</v>
      </c>
      <c r="D5" s="7"/>
      <c r="E5" s="41" t="s">
        <v>820</v>
      </c>
      <c r="F5" s="7"/>
      <c r="G5" s="7"/>
    </row>
    <row r="7" spans="1:33" ht="12" customHeight="1"/>
    <row r="8" spans="1:33" ht="12" customHeight="1"/>
    <row r="9" spans="1:33" ht="12" customHeight="1"/>
    <row r="10" spans="1:33" ht="15" customHeight="1">
      <c r="A10" s="8" t="s">
        <v>827</v>
      </c>
      <c r="B10" s="20" t="s">
        <v>828</v>
      </c>
      <c r="AG10" s="38" t="s">
        <v>821</v>
      </c>
    </row>
    <row r="11" spans="1:33" ht="15" customHeight="1">
      <c r="B11" s="17" t="s">
        <v>829</v>
      </c>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6">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6">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6">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6">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6">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6">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6">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6">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6">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6">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6">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6">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6">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6"/>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6"/>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6">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6">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6">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6">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6">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6">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6">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6">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6">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6">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6">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6">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6">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6">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6">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6">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6">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6">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6"/>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6">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6">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6">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6">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6"/>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6">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6"/>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6"/>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6">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6">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6">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6">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6">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6">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6">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6">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6">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6"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6">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6">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6">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6">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6"/>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6">
        <f>'AEO 2022 Table 35 Raw'!AJ60</f>
        <v>0</v>
      </c>
    </row>
    <row r="75" spans="1:33" ht="15" customHeight="1" thickBot="1"/>
    <row r="76" spans="1:33" ht="15" customHeight="1">
      <c r="B76" s="105" t="s">
        <v>930</v>
      </c>
      <c r="C76" s="102"/>
      <c r="D76" s="102"/>
      <c r="E76" s="102"/>
      <c r="F76" s="102"/>
      <c r="G76" s="102"/>
      <c r="H76" s="102"/>
      <c r="I76" s="102"/>
      <c r="J76" s="102"/>
      <c r="K76" s="102"/>
      <c r="L76" s="102"/>
      <c r="M76" s="102"/>
      <c r="N76" s="102"/>
      <c r="O76" s="102"/>
      <c r="P76" s="102"/>
      <c r="Q76" s="102"/>
      <c r="R76" s="102"/>
      <c r="S76" s="102"/>
      <c r="T76" s="102"/>
      <c r="U76" s="102"/>
      <c r="V76" s="102"/>
      <c r="W76" s="102"/>
      <c r="X76" s="102"/>
      <c r="Y76" s="102"/>
      <c r="Z76" s="102"/>
      <c r="AA76" s="102"/>
      <c r="AB76" s="102"/>
      <c r="AC76" s="102"/>
      <c r="AD76" s="102"/>
      <c r="AE76" s="102"/>
      <c r="AF76" s="102"/>
      <c r="AG76" s="102"/>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F116" s="103"/>
      <c r="AG116" s="103"/>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4"/>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3"/>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3"/>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c r="Y710" s="103"/>
      <c r="Z710" s="103"/>
      <c r="AA710" s="103"/>
      <c r="AB710" s="103"/>
      <c r="AC710" s="103"/>
      <c r="AD710" s="103"/>
      <c r="AE710" s="103"/>
      <c r="AF710" s="103"/>
      <c r="AG710" s="103"/>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c r="AA886" s="103"/>
      <c r="AB886" s="103"/>
      <c r="AC886" s="103"/>
      <c r="AD886" s="103"/>
      <c r="AE886" s="103"/>
      <c r="AF886" s="103"/>
      <c r="AG886" s="103"/>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3"/>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c r="Y969" s="103"/>
      <c r="Z969" s="103"/>
      <c r="AA969" s="103"/>
      <c r="AB969" s="103"/>
      <c r="AC969" s="103"/>
      <c r="AD969" s="103"/>
      <c r="AE969" s="103"/>
      <c r="AF969" s="103"/>
      <c r="AG969" s="103"/>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3"/>
      <c r="C1071" s="103"/>
      <c r="D1071" s="103"/>
      <c r="E1071" s="103"/>
      <c r="F1071" s="103"/>
      <c r="G1071" s="103"/>
      <c r="H1071" s="103"/>
      <c r="I1071" s="103"/>
      <c r="J1071" s="103"/>
      <c r="K1071" s="103"/>
      <c r="L1071" s="103"/>
      <c r="M1071" s="103"/>
      <c r="N1071" s="103"/>
      <c r="O1071" s="103"/>
      <c r="P1071" s="103"/>
      <c r="Q1071" s="103"/>
      <c r="R1071" s="103"/>
      <c r="S1071" s="103"/>
      <c r="T1071" s="103"/>
      <c r="U1071" s="103"/>
      <c r="V1071" s="103"/>
      <c r="W1071" s="103"/>
      <c r="X1071" s="103"/>
      <c r="Y1071" s="103"/>
      <c r="Z1071" s="103"/>
      <c r="AA1071" s="103"/>
      <c r="AB1071" s="103"/>
      <c r="AC1071" s="103"/>
      <c r="AD1071" s="103"/>
      <c r="AE1071" s="103"/>
      <c r="AF1071" s="103"/>
      <c r="AG1071" s="103"/>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3"/>
      <c r="C1169" s="103"/>
      <c r="D1169" s="103"/>
      <c r="E1169" s="103"/>
      <c r="F1169" s="103"/>
      <c r="G1169" s="103"/>
      <c r="H1169" s="103"/>
      <c r="I1169" s="103"/>
      <c r="J1169" s="103"/>
      <c r="K1169" s="103"/>
      <c r="L1169" s="103"/>
      <c r="M1169" s="103"/>
      <c r="N1169" s="103"/>
      <c r="O1169" s="103"/>
      <c r="P1169" s="103"/>
      <c r="Q1169" s="103"/>
      <c r="R1169" s="103"/>
      <c r="S1169" s="103"/>
      <c r="T1169" s="103"/>
      <c r="U1169" s="103"/>
      <c r="V1169" s="103"/>
      <c r="W1169" s="103"/>
      <c r="X1169" s="103"/>
      <c r="Y1169" s="103"/>
      <c r="Z1169" s="103"/>
      <c r="AA1169" s="103"/>
      <c r="AB1169" s="103"/>
      <c r="AC1169" s="103"/>
      <c r="AD1169" s="103"/>
      <c r="AE1169" s="103"/>
      <c r="AF1169" s="103"/>
      <c r="AG1169" s="103"/>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3"/>
      <c r="C1269" s="103"/>
      <c r="D1269" s="103"/>
      <c r="E1269" s="103"/>
      <c r="F1269" s="103"/>
      <c r="G1269" s="103"/>
      <c r="H1269" s="103"/>
      <c r="I1269" s="103"/>
      <c r="J1269" s="103"/>
      <c r="K1269" s="103"/>
      <c r="L1269" s="103"/>
      <c r="M1269" s="103"/>
      <c r="N1269" s="103"/>
      <c r="O1269" s="103"/>
      <c r="P1269" s="103"/>
      <c r="Q1269" s="103"/>
      <c r="R1269" s="103"/>
      <c r="S1269" s="103"/>
      <c r="T1269" s="103"/>
      <c r="U1269" s="103"/>
      <c r="V1269" s="103"/>
      <c r="W1269" s="103"/>
      <c r="X1269" s="103"/>
      <c r="Y1269" s="103"/>
      <c r="Z1269" s="103"/>
      <c r="AA1269" s="103"/>
      <c r="AB1269" s="103"/>
      <c r="AC1269" s="103"/>
      <c r="AD1269" s="103"/>
      <c r="AE1269" s="103"/>
      <c r="AF1269" s="103"/>
      <c r="AG1269" s="103"/>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3"/>
      <c r="C1484" s="103"/>
      <c r="D1484" s="103"/>
      <c r="E1484" s="103"/>
      <c r="F1484" s="103"/>
      <c r="G1484" s="103"/>
      <c r="H1484" s="103"/>
      <c r="I1484" s="103"/>
      <c r="J1484" s="103"/>
      <c r="K1484" s="103"/>
      <c r="L1484" s="103"/>
      <c r="M1484" s="103"/>
      <c r="N1484" s="103"/>
      <c r="O1484" s="103"/>
      <c r="P1484" s="103"/>
      <c r="Q1484" s="103"/>
      <c r="R1484" s="103"/>
      <c r="S1484" s="103"/>
      <c r="T1484" s="103"/>
      <c r="U1484" s="103"/>
      <c r="V1484" s="103"/>
      <c r="W1484" s="103"/>
      <c r="X1484" s="103"/>
      <c r="Y1484" s="103"/>
      <c r="Z1484" s="103"/>
      <c r="AA1484" s="103"/>
      <c r="AB1484" s="103"/>
      <c r="AC1484" s="103"/>
      <c r="AD1484" s="103"/>
      <c r="AE1484" s="103"/>
      <c r="AF1484" s="103"/>
      <c r="AG1484" s="103"/>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3"/>
      <c r="C1713" s="103"/>
      <c r="D1713" s="103"/>
      <c r="E1713" s="103"/>
      <c r="F1713" s="103"/>
      <c r="G1713" s="103"/>
      <c r="H1713" s="103"/>
      <c r="I1713" s="103"/>
      <c r="J1713" s="103"/>
      <c r="K1713" s="103"/>
      <c r="L1713" s="103"/>
      <c r="M1713" s="103"/>
      <c r="N1713" s="103"/>
      <c r="O1713" s="103"/>
      <c r="P1713" s="103"/>
      <c r="Q1713" s="103"/>
      <c r="R1713" s="103"/>
      <c r="S1713" s="103"/>
      <c r="T1713" s="103"/>
      <c r="U1713" s="103"/>
      <c r="V1713" s="103"/>
      <c r="W1713" s="103"/>
      <c r="X1713" s="103"/>
      <c r="Y1713" s="103"/>
      <c r="Z1713" s="103"/>
      <c r="AA1713" s="103"/>
      <c r="AB1713" s="103"/>
      <c r="AC1713" s="103"/>
      <c r="AD1713" s="103"/>
      <c r="AE1713" s="103"/>
      <c r="AF1713" s="103"/>
      <c r="AG1713" s="103"/>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3"/>
      <c r="C1990" s="103"/>
      <c r="D1990" s="103"/>
      <c r="E1990" s="103"/>
      <c r="F1990" s="103"/>
      <c r="G1990" s="103"/>
      <c r="H1990" s="103"/>
      <c r="I1990" s="103"/>
      <c r="J1990" s="103"/>
      <c r="K1990" s="103"/>
      <c r="L1990" s="103"/>
      <c r="M1990" s="103"/>
      <c r="N1990" s="103"/>
      <c r="O1990" s="103"/>
      <c r="P1990" s="103"/>
      <c r="Q1990" s="103"/>
      <c r="R1990" s="103"/>
      <c r="S1990" s="103"/>
      <c r="T1990" s="103"/>
      <c r="U1990" s="103"/>
      <c r="V1990" s="103"/>
      <c r="W1990" s="103"/>
      <c r="X1990" s="103"/>
      <c r="Y1990" s="103"/>
      <c r="Z1990" s="103"/>
      <c r="AA1990" s="103"/>
      <c r="AB1990" s="103"/>
      <c r="AC1990" s="103"/>
      <c r="AD1990" s="103"/>
      <c r="AE1990" s="103"/>
      <c r="AF1990" s="103"/>
      <c r="AG1990" s="103"/>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3"/>
      <c r="C2325" s="103"/>
      <c r="D2325" s="103"/>
      <c r="E2325" s="103"/>
      <c r="F2325" s="103"/>
      <c r="G2325" s="103"/>
      <c r="H2325" s="103"/>
      <c r="I2325" s="103"/>
      <c r="J2325" s="103"/>
      <c r="K2325" s="103"/>
      <c r="L2325" s="103"/>
      <c r="M2325" s="103"/>
      <c r="N2325" s="103"/>
      <c r="O2325" s="103"/>
      <c r="P2325" s="103"/>
      <c r="Q2325" s="103"/>
      <c r="R2325" s="103"/>
      <c r="S2325" s="103"/>
      <c r="T2325" s="103"/>
      <c r="U2325" s="103"/>
      <c r="V2325" s="103"/>
      <c r="W2325" s="103"/>
      <c r="X2325" s="103"/>
      <c r="Y2325" s="103"/>
      <c r="Z2325" s="103"/>
      <c r="AA2325" s="103"/>
      <c r="AB2325" s="103"/>
      <c r="AC2325" s="103"/>
      <c r="AD2325" s="103"/>
      <c r="AE2325" s="103"/>
      <c r="AF2325" s="103"/>
      <c r="AG2325" s="103"/>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3"/>
      <c r="C2645" s="103"/>
      <c r="D2645" s="103"/>
      <c r="E2645" s="103"/>
      <c r="F2645" s="103"/>
      <c r="G2645" s="103"/>
      <c r="H2645" s="103"/>
      <c r="I2645" s="103"/>
      <c r="J2645" s="103"/>
      <c r="K2645" s="103"/>
      <c r="L2645" s="103"/>
      <c r="M2645" s="103"/>
      <c r="N2645" s="103"/>
      <c r="O2645" s="103"/>
      <c r="P2645" s="103"/>
      <c r="Q2645" s="103"/>
      <c r="R2645" s="103"/>
      <c r="S2645" s="103"/>
      <c r="T2645" s="103"/>
      <c r="U2645" s="103"/>
      <c r="V2645" s="103"/>
      <c r="W2645" s="103"/>
      <c r="X2645" s="103"/>
      <c r="Y2645" s="103"/>
      <c r="Z2645" s="103"/>
      <c r="AA2645" s="103"/>
      <c r="AB2645" s="103"/>
      <c r="AC2645" s="103"/>
      <c r="AD2645" s="103"/>
      <c r="AE2645" s="103"/>
      <c r="AF2645" s="103"/>
      <c r="AG2645" s="103"/>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3"/>
      <c r="C2971" s="103"/>
      <c r="D2971" s="103"/>
      <c r="E2971" s="103"/>
      <c r="F2971" s="103"/>
      <c r="G2971" s="103"/>
      <c r="H2971" s="103"/>
      <c r="I2971" s="103"/>
      <c r="J2971" s="103"/>
      <c r="K2971" s="103"/>
      <c r="L2971" s="103"/>
      <c r="M2971" s="103"/>
      <c r="N2971" s="103"/>
      <c r="O2971" s="103"/>
      <c r="P2971" s="103"/>
      <c r="Q2971" s="103"/>
      <c r="R2971" s="103"/>
      <c r="S2971" s="103"/>
      <c r="T2971" s="103"/>
      <c r="U2971" s="103"/>
      <c r="V2971" s="103"/>
      <c r="W2971" s="103"/>
      <c r="X2971" s="103"/>
      <c r="Y2971" s="103"/>
      <c r="Z2971" s="103"/>
      <c r="AA2971" s="103"/>
      <c r="AB2971" s="103"/>
      <c r="AC2971" s="103"/>
      <c r="AD2971" s="103"/>
      <c r="AE2971" s="103"/>
      <c r="AF2971" s="103"/>
      <c r="AG2971" s="103"/>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3"/>
      <c r="C3293" s="103"/>
      <c r="D3293" s="103"/>
      <c r="E3293" s="103"/>
      <c r="F3293" s="103"/>
      <c r="G3293" s="103"/>
      <c r="H3293" s="103"/>
      <c r="I3293" s="103"/>
      <c r="J3293" s="103"/>
      <c r="K3293" s="103"/>
      <c r="L3293" s="103"/>
      <c r="M3293" s="103"/>
      <c r="N3293" s="103"/>
      <c r="O3293" s="103"/>
      <c r="P3293" s="103"/>
      <c r="Q3293" s="103"/>
      <c r="R3293" s="103"/>
      <c r="S3293" s="103"/>
      <c r="T3293" s="103"/>
      <c r="U3293" s="103"/>
      <c r="V3293" s="103"/>
      <c r="W3293" s="103"/>
      <c r="X3293" s="103"/>
      <c r="Y3293" s="103"/>
      <c r="Z3293" s="103"/>
      <c r="AA3293" s="103"/>
      <c r="AB3293" s="103"/>
      <c r="AC3293" s="103"/>
      <c r="AD3293" s="103"/>
      <c r="AE3293" s="103"/>
      <c r="AF3293" s="103"/>
      <c r="AG3293" s="103"/>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3"/>
      <c r="C3402" s="103"/>
      <c r="D3402" s="103"/>
      <c r="E3402" s="103"/>
      <c r="F3402" s="103"/>
      <c r="G3402" s="103"/>
      <c r="H3402" s="103"/>
      <c r="I3402" s="103"/>
      <c r="J3402" s="103"/>
      <c r="K3402" s="103"/>
      <c r="L3402" s="103"/>
      <c r="M3402" s="103"/>
      <c r="N3402" s="103"/>
      <c r="O3402" s="103"/>
      <c r="P3402" s="103"/>
      <c r="Q3402" s="103"/>
      <c r="R3402" s="103"/>
      <c r="S3402" s="103"/>
      <c r="T3402" s="103"/>
      <c r="U3402" s="103"/>
      <c r="V3402" s="103"/>
      <c r="W3402" s="103"/>
      <c r="X3402" s="103"/>
      <c r="Y3402" s="103"/>
      <c r="Z3402" s="103"/>
      <c r="AA3402" s="103"/>
      <c r="AB3402" s="103"/>
      <c r="AC3402" s="103"/>
      <c r="AD3402" s="103"/>
      <c r="AE3402" s="103"/>
      <c r="AF3402" s="103"/>
      <c r="AG3402" s="103"/>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3"/>
      <c r="C3527" s="103"/>
      <c r="D3527" s="103"/>
      <c r="E3527" s="103"/>
      <c r="F3527" s="103"/>
      <c r="G3527" s="103"/>
      <c r="H3527" s="103"/>
      <c r="I3527" s="103"/>
      <c r="J3527" s="103"/>
      <c r="K3527" s="103"/>
      <c r="L3527" s="103"/>
      <c r="M3527" s="103"/>
      <c r="N3527" s="103"/>
      <c r="O3527" s="103"/>
      <c r="P3527" s="103"/>
      <c r="Q3527" s="103"/>
      <c r="R3527" s="103"/>
      <c r="S3527" s="103"/>
      <c r="T3527" s="103"/>
      <c r="U3527" s="103"/>
      <c r="V3527" s="103"/>
      <c r="W3527" s="103"/>
      <c r="X3527" s="103"/>
      <c r="Y3527" s="103"/>
      <c r="Z3527" s="103"/>
      <c r="AA3527" s="103"/>
      <c r="AB3527" s="103"/>
      <c r="AC3527" s="103"/>
      <c r="AD3527" s="103"/>
      <c r="AE3527" s="103"/>
      <c r="AF3527" s="103"/>
      <c r="AG3527" s="103"/>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3"/>
      <c r="C3652" s="103"/>
      <c r="D3652" s="103"/>
      <c r="E3652" s="103"/>
      <c r="F3652" s="103"/>
      <c r="G3652" s="103"/>
      <c r="H3652" s="103"/>
      <c r="I3652" s="103"/>
      <c r="J3652" s="103"/>
      <c r="K3652" s="103"/>
      <c r="L3652" s="103"/>
      <c r="M3652" s="103"/>
      <c r="N3652" s="103"/>
      <c r="O3652" s="103"/>
      <c r="P3652" s="103"/>
      <c r="Q3652" s="103"/>
      <c r="R3652" s="103"/>
      <c r="S3652" s="103"/>
      <c r="T3652" s="103"/>
      <c r="U3652" s="103"/>
      <c r="V3652" s="103"/>
      <c r="W3652" s="103"/>
      <c r="X3652" s="103"/>
      <c r="Y3652" s="103"/>
      <c r="Z3652" s="103"/>
      <c r="AA3652" s="103"/>
      <c r="AB3652" s="103"/>
      <c r="AC3652" s="103"/>
      <c r="AD3652" s="103"/>
      <c r="AE3652" s="103"/>
      <c r="AF3652" s="103"/>
      <c r="AG3652" s="103"/>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3"/>
      <c r="C3777" s="103"/>
      <c r="D3777" s="103"/>
      <c r="E3777" s="103"/>
      <c r="F3777" s="103"/>
      <c r="G3777" s="103"/>
      <c r="H3777" s="103"/>
      <c r="I3777" s="103"/>
      <c r="J3777" s="103"/>
      <c r="K3777" s="103"/>
      <c r="L3777" s="103"/>
      <c r="M3777" s="103"/>
      <c r="N3777" s="103"/>
      <c r="O3777" s="103"/>
      <c r="P3777" s="103"/>
      <c r="Q3777" s="103"/>
      <c r="R3777" s="103"/>
      <c r="S3777" s="103"/>
      <c r="T3777" s="103"/>
      <c r="U3777" s="103"/>
      <c r="V3777" s="103"/>
      <c r="W3777" s="103"/>
      <c r="X3777" s="103"/>
      <c r="Y3777" s="103"/>
      <c r="Z3777" s="103"/>
      <c r="AA3777" s="103"/>
      <c r="AB3777" s="103"/>
      <c r="AC3777" s="103"/>
      <c r="AD3777" s="103"/>
      <c r="AE3777" s="103"/>
      <c r="AF3777" s="103"/>
      <c r="AG3777" s="103"/>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3"/>
      <c r="C3902" s="103"/>
      <c r="D3902" s="103"/>
      <c r="E3902" s="103"/>
      <c r="F3902" s="103"/>
      <c r="G3902" s="103"/>
      <c r="H3902" s="103"/>
      <c r="I3902" s="103"/>
      <c r="J3902" s="103"/>
      <c r="K3902" s="103"/>
      <c r="L3902" s="103"/>
      <c r="M3902" s="103"/>
      <c r="N3902" s="103"/>
      <c r="O3902" s="103"/>
      <c r="P3902" s="103"/>
      <c r="Q3902" s="103"/>
      <c r="R3902" s="103"/>
      <c r="S3902" s="103"/>
      <c r="T3902" s="103"/>
      <c r="U3902" s="103"/>
      <c r="V3902" s="103"/>
      <c r="W3902" s="103"/>
      <c r="X3902" s="103"/>
      <c r="Y3902" s="103"/>
      <c r="Z3902" s="103"/>
      <c r="AA3902" s="103"/>
      <c r="AB3902" s="103"/>
      <c r="AC3902" s="103"/>
      <c r="AD3902" s="103"/>
      <c r="AE3902" s="103"/>
      <c r="AF3902" s="103"/>
      <c r="AG3902" s="103"/>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3"/>
      <c r="C4027" s="103"/>
      <c r="D4027" s="103"/>
      <c r="E4027" s="103"/>
      <c r="F4027" s="103"/>
      <c r="G4027" s="103"/>
      <c r="H4027" s="103"/>
      <c r="I4027" s="103"/>
      <c r="J4027" s="103"/>
      <c r="K4027" s="103"/>
      <c r="L4027" s="103"/>
      <c r="M4027" s="103"/>
      <c r="N4027" s="103"/>
      <c r="O4027" s="103"/>
      <c r="P4027" s="103"/>
      <c r="Q4027" s="103"/>
      <c r="R4027" s="103"/>
      <c r="S4027" s="103"/>
      <c r="T4027" s="103"/>
      <c r="U4027" s="103"/>
      <c r="V4027" s="103"/>
      <c r="W4027" s="103"/>
      <c r="X4027" s="103"/>
      <c r="Y4027" s="103"/>
      <c r="Z4027" s="103"/>
      <c r="AA4027" s="103"/>
      <c r="AB4027" s="103"/>
      <c r="AC4027" s="103"/>
      <c r="AD4027" s="103"/>
      <c r="AE4027" s="103"/>
      <c r="AF4027" s="103"/>
      <c r="AG4027" s="103"/>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3"/>
      <c r="C4152" s="103"/>
      <c r="D4152" s="103"/>
      <c r="E4152" s="103"/>
      <c r="F4152" s="103"/>
      <c r="G4152" s="103"/>
      <c r="H4152" s="103"/>
      <c r="I4152" s="103"/>
      <c r="J4152" s="103"/>
      <c r="K4152" s="103"/>
      <c r="L4152" s="103"/>
      <c r="M4152" s="103"/>
      <c r="N4152" s="103"/>
      <c r="O4152" s="103"/>
      <c r="P4152" s="103"/>
      <c r="Q4152" s="103"/>
      <c r="R4152" s="103"/>
      <c r="S4152" s="103"/>
      <c r="T4152" s="103"/>
      <c r="U4152" s="103"/>
      <c r="V4152" s="103"/>
      <c r="W4152" s="103"/>
      <c r="X4152" s="103"/>
      <c r="Y4152" s="103"/>
      <c r="Z4152" s="103"/>
      <c r="AA4152" s="103"/>
      <c r="AB4152" s="103"/>
      <c r="AC4152" s="103"/>
      <c r="AD4152" s="103"/>
      <c r="AE4152" s="103"/>
      <c r="AF4152" s="103"/>
      <c r="AG4152" s="103"/>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3"/>
      <c r="C4277" s="103"/>
      <c r="D4277" s="103"/>
      <c r="E4277" s="103"/>
      <c r="F4277" s="103"/>
      <c r="G4277" s="103"/>
      <c r="H4277" s="103"/>
      <c r="I4277" s="103"/>
      <c r="J4277" s="103"/>
      <c r="K4277" s="103"/>
      <c r="L4277" s="103"/>
      <c r="M4277" s="103"/>
      <c r="N4277" s="103"/>
      <c r="O4277" s="103"/>
      <c r="P4277" s="103"/>
      <c r="Q4277" s="103"/>
      <c r="R4277" s="103"/>
      <c r="S4277" s="103"/>
      <c r="T4277" s="103"/>
      <c r="U4277" s="103"/>
      <c r="V4277" s="103"/>
      <c r="W4277" s="103"/>
      <c r="X4277" s="103"/>
      <c r="Y4277" s="103"/>
      <c r="Z4277" s="103"/>
      <c r="AA4277" s="103"/>
      <c r="AB4277" s="103"/>
      <c r="AC4277" s="103"/>
      <c r="AD4277" s="103"/>
      <c r="AE4277" s="103"/>
      <c r="AF4277" s="103"/>
      <c r="AG4277" s="103"/>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3"/>
      <c r="C4402" s="103"/>
      <c r="D4402" s="103"/>
      <c r="E4402" s="103"/>
      <c r="F4402" s="103"/>
      <c r="G4402" s="103"/>
      <c r="H4402" s="103"/>
      <c r="I4402" s="103"/>
      <c r="J4402" s="103"/>
      <c r="K4402" s="103"/>
      <c r="L4402" s="103"/>
      <c r="M4402" s="103"/>
      <c r="N4402" s="103"/>
      <c r="O4402" s="103"/>
      <c r="P4402" s="103"/>
      <c r="Q4402" s="103"/>
      <c r="R4402" s="103"/>
      <c r="S4402" s="103"/>
      <c r="T4402" s="103"/>
      <c r="U4402" s="103"/>
      <c r="V4402" s="103"/>
      <c r="W4402" s="103"/>
      <c r="X4402" s="103"/>
      <c r="Y4402" s="103"/>
      <c r="Z4402" s="103"/>
      <c r="AA4402" s="103"/>
      <c r="AB4402" s="103"/>
      <c r="AC4402" s="103"/>
      <c r="AD4402" s="103"/>
      <c r="AE4402" s="103"/>
      <c r="AF4402" s="103"/>
      <c r="AG4402" s="103"/>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3">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3">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3">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3">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3">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3">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3">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3">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3">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3">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3">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3">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3">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3">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3">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3">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3">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3">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3">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3">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3">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3">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3">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3">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3">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3">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3">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3">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3">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3">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3">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3">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3">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3">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3">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3">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3">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3">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3">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3">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3">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3">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3">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41" t="s">
        <v>105</v>
      </c>
      <c r="D6" s="7"/>
      <c r="E6" s="41" t="s">
        <v>820</v>
      </c>
      <c r="F6" s="7"/>
      <c r="G6" s="7"/>
    </row>
    <row r="7" spans="1:33" ht="12" customHeight="1"/>
    <row r="8" spans="1:33" ht="12" customHeight="1"/>
    <row r="9" spans="1:33" ht="12" customHeight="1"/>
    <row r="10" spans="1:33" ht="15" customHeight="1">
      <c r="A10" s="8" t="s">
        <v>940</v>
      </c>
      <c r="B10" s="20" t="s">
        <v>941</v>
      </c>
      <c r="AG10" s="38" t="s">
        <v>821</v>
      </c>
    </row>
    <row r="11" spans="1:33" ht="15" customHeight="1">
      <c r="B11" s="17" t="s">
        <v>942</v>
      </c>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6">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6">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6">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6"/>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6"/>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6">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6">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6">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6">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6">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6">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6"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6">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6">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6">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6">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6">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6"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6">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6">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6"/>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6">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6"/>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6"/>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6"/>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6">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6">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6">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6"/>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6"/>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6">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6">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6">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6">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6">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6">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6"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6">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6">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6">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6">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6">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6"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6"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6">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6"/>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6">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6"/>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6">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6"/>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6"/>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6">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6">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6">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6">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6">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6">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6">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6">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6"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6">
        <f>'AEO 2022 Table 46 Raw'!AJ61</f>
        <v>8.0000000000000002E-3</v>
      </c>
    </row>
    <row r="78" spans="1:34" ht="15" customHeight="1" thickBot="1"/>
    <row r="79" spans="1:34" ht="15" customHeight="1">
      <c r="B79" s="105" t="s">
        <v>1032</v>
      </c>
      <c r="C79" s="102"/>
      <c r="D79" s="102"/>
      <c r="E79" s="102"/>
      <c r="F79" s="102"/>
      <c r="G79" s="102"/>
      <c r="H79" s="102"/>
      <c r="I79" s="102"/>
      <c r="J79" s="102"/>
      <c r="K79" s="102"/>
      <c r="L79" s="102"/>
      <c r="M79" s="102"/>
      <c r="N79" s="102"/>
      <c r="O79" s="102"/>
      <c r="P79" s="102"/>
      <c r="Q79" s="102"/>
      <c r="R79" s="102"/>
      <c r="S79" s="102"/>
      <c r="T79" s="102"/>
      <c r="U79" s="102"/>
      <c r="V79" s="102"/>
      <c r="W79" s="102"/>
      <c r="X79" s="102"/>
      <c r="Y79" s="102"/>
      <c r="Z79" s="102"/>
      <c r="AA79" s="102"/>
      <c r="AB79" s="102"/>
      <c r="AC79" s="102"/>
      <c r="AD79" s="102"/>
      <c r="AE79" s="102"/>
      <c r="AF79" s="102"/>
      <c r="AG79" s="102"/>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F116" s="103"/>
      <c r="AG116" s="103"/>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3"/>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3"/>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c r="Y710" s="103"/>
      <c r="Z710" s="103"/>
      <c r="AA710" s="103"/>
      <c r="AB710" s="103"/>
      <c r="AC710" s="103"/>
      <c r="AD710" s="103"/>
      <c r="AE710" s="103"/>
      <c r="AF710" s="103"/>
      <c r="AG710" s="103"/>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c r="AA886" s="103"/>
      <c r="AB886" s="103"/>
      <c r="AC886" s="103"/>
      <c r="AD886" s="103"/>
      <c r="AE886" s="103"/>
      <c r="AF886" s="103"/>
      <c r="AG886" s="103"/>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3"/>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c r="Y969" s="103"/>
      <c r="Z969" s="103"/>
      <c r="AA969" s="103"/>
      <c r="AB969" s="103"/>
      <c r="AC969" s="103"/>
      <c r="AD969" s="103"/>
      <c r="AE969" s="103"/>
      <c r="AF969" s="103"/>
      <c r="AG969" s="103"/>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3"/>
      <c r="C1071" s="103"/>
      <c r="D1071" s="103"/>
      <c r="E1071" s="103"/>
      <c r="F1071" s="103"/>
      <c r="G1071" s="103"/>
      <c r="H1071" s="103"/>
      <c r="I1071" s="103"/>
      <c r="J1071" s="103"/>
      <c r="K1071" s="103"/>
      <c r="L1071" s="103"/>
      <c r="M1071" s="103"/>
      <c r="N1071" s="103"/>
      <c r="O1071" s="103"/>
      <c r="P1071" s="103"/>
      <c r="Q1071" s="103"/>
      <c r="R1071" s="103"/>
      <c r="S1071" s="103"/>
      <c r="T1071" s="103"/>
      <c r="U1071" s="103"/>
      <c r="V1071" s="103"/>
      <c r="W1071" s="103"/>
      <c r="X1071" s="103"/>
      <c r="Y1071" s="103"/>
      <c r="Z1071" s="103"/>
      <c r="AA1071" s="103"/>
      <c r="AB1071" s="103"/>
      <c r="AC1071" s="103"/>
      <c r="AD1071" s="103"/>
      <c r="AE1071" s="103"/>
      <c r="AF1071" s="103"/>
      <c r="AG1071" s="103"/>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3"/>
      <c r="C1169" s="103"/>
      <c r="D1169" s="103"/>
      <c r="E1169" s="103"/>
      <c r="F1169" s="103"/>
      <c r="G1169" s="103"/>
      <c r="H1169" s="103"/>
      <c r="I1169" s="103"/>
      <c r="J1169" s="103"/>
      <c r="K1169" s="103"/>
      <c r="L1169" s="103"/>
      <c r="M1169" s="103"/>
      <c r="N1169" s="103"/>
      <c r="O1169" s="103"/>
      <c r="P1169" s="103"/>
      <c r="Q1169" s="103"/>
      <c r="R1169" s="103"/>
      <c r="S1169" s="103"/>
      <c r="T1169" s="103"/>
      <c r="U1169" s="103"/>
      <c r="V1169" s="103"/>
      <c r="W1169" s="103"/>
      <c r="X1169" s="103"/>
      <c r="Y1169" s="103"/>
      <c r="Z1169" s="103"/>
      <c r="AA1169" s="103"/>
      <c r="AB1169" s="103"/>
      <c r="AC1169" s="103"/>
      <c r="AD1169" s="103"/>
      <c r="AE1169" s="103"/>
      <c r="AF1169" s="103"/>
      <c r="AG1169" s="103"/>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3"/>
      <c r="C1269" s="103"/>
      <c r="D1269" s="103"/>
      <c r="E1269" s="103"/>
      <c r="F1269" s="103"/>
      <c r="G1269" s="103"/>
      <c r="H1269" s="103"/>
      <c r="I1269" s="103"/>
      <c r="J1269" s="103"/>
      <c r="K1269" s="103"/>
      <c r="L1269" s="103"/>
      <c r="M1269" s="103"/>
      <c r="N1269" s="103"/>
      <c r="O1269" s="103"/>
      <c r="P1269" s="103"/>
      <c r="Q1269" s="103"/>
      <c r="R1269" s="103"/>
      <c r="S1269" s="103"/>
      <c r="T1269" s="103"/>
      <c r="U1269" s="103"/>
      <c r="V1269" s="103"/>
      <c r="W1269" s="103"/>
      <c r="X1269" s="103"/>
      <c r="Y1269" s="103"/>
      <c r="Z1269" s="103"/>
      <c r="AA1269" s="103"/>
      <c r="AB1269" s="103"/>
      <c r="AC1269" s="103"/>
      <c r="AD1269" s="103"/>
      <c r="AE1269" s="103"/>
      <c r="AF1269" s="103"/>
      <c r="AG1269" s="103"/>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3"/>
      <c r="C1484" s="103"/>
      <c r="D1484" s="103"/>
      <c r="E1484" s="103"/>
      <c r="F1484" s="103"/>
      <c r="G1484" s="103"/>
      <c r="H1484" s="103"/>
      <c r="I1484" s="103"/>
      <c r="J1484" s="103"/>
      <c r="K1484" s="103"/>
      <c r="L1484" s="103"/>
      <c r="M1484" s="103"/>
      <c r="N1484" s="103"/>
      <c r="O1484" s="103"/>
      <c r="P1484" s="103"/>
      <c r="Q1484" s="103"/>
      <c r="R1484" s="103"/>
      <c r="S1484" s="103"/>
      <c r="T1484" s="103"/>
      <c r="U1484" s="103"/>
      <c r="V1484" s="103"/>
      <c r="W1484" s="103"/>
      <c r="X1484" s="103"/>
      <c r="Y1484" s="103"/>
      <c r="Z1484" s="103"/>
      <c r="AA1484" s="103"/>
      <c r="AB1484" s="103"/>
      <c r="AC1484" s="103"/>
      <c r="AD1484" s="103"/>
      <c r="AE1484" s="103"/>
      <c r="AF1484" s="103"/>
      <c r="AG1484" s="103"/>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3"/>
      <c r="C1713" s="103"/>
      <c r="D1713" s="103"/>
      <c r="E1713" s="103"/>
      <c r="F1713" s="103"/>
      <c r="G1713" s="103"/>
      <c r="H1713" s="103"/>
      <c r="I1713" s="103"/>
      <c r="J1713" s="103"/>
      <c r="K1713" s="103"/>
      <c r="L1713" s="103"/>
      <c r="M1713" s="103"/>
      <c r="N1713" s="103"/>
      <c r="O1713" s="103"/>
      <c r="P1713" s="103"/>
      <c r="Q1713" s="103"/>
      <c r="R1713" s="103"/>
      <c r="S1713" s="103"/>
      <c r="T1713" s="103"/>
      <c r="U1713" s="103"/>
      <c r="V1713" s="103"/>
      <c r="W1713" s="103"/>
      <c r="X1713" s="103"/>
      <c r="Y1713" s="103"/>
      <c r="Z1713" s="103"/>
      <c r="AA1713" s="103"/>
      <c r="AB1713" s="103"/>
      <c r="AC1713" s="103"/>
      <c r="AD1713" s="103"/>
      <c r="AE1713" s="103"/>
      <c r="AF1713" s="103"/>
      <c r="AG1713" s="103"/>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3"/>
      <c r="C1990" s="103"/>
      <c r="D1990" s="103"/>
      <c r="E1990" s="103"/>
      <c r="F1990" s="103"/>
      <c r="G1990" s="103"/>
      <c r="H1990" s="103"/>
      <c r="I1990" s="103"/>
      <c r="J1990" s="103"/>
      <c r="K1990" s="103"/>
      <c r="L1990" s="103"/>
      <c r="M1990" s="103"/>
      <c r="N1990" s="103"/>
      <c r="O1990" s="103"/>
      <c r="P1990" s="103"/>
      <c r="Q1990" s="103"/>
      <c r="R1990" s="103"/>
      <c r="S1990" s="103"/>
      <c r="T1990" s="103"/>
      <c r="U1990" s="103"/>
      <c r="V1990" s="103"/>
      <c r="W1990" s="103"/>
      <c r="X1990" s="103"/>
      <c r="Y1990" s="103"/>
      <c r="Z1990" s="103"/>
      <c r="AA1990" s="103"/>
      <c r="AB1990" s="103"/>
      <c r="AC1990" s="103"/>
      <c r="AD1990" s="103"/>
      <c r="AE1990" s="103"/>
      <c r="AF1990" s="103"/>
      <c r="AG1990" s="103"/>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3"/>
      <c r="C2325" s="103"/>
      <c r="D2325" s="103"/>
      <c r="E2325" s="103"/>
      <c r="F2325" s="103"/>
      <c r="G2325" s="103"/>
      <c r="H2325" s="103"/>
      <c r="I2325" s="103"/>
      <c r="J2325" s="103"/>
      <c r="K2325" s="103"/>
      <c r="L2325" s="103"/>
      <c r="M2325" s="103"/>
      <c r="N2325" s="103"/>
      <c r="O2325" s="103"/>
      <c r="P2325" s="103"/>
      <c r="Q2325" s="103"/>
      <c r="R2325" s="103"/>
      <c r="S2325" s="103"/>
      <c r="T2325" s="103"/>
      <c r="U2325" s="103"/>
      <c r="V2325" s="103"/>
      <c r="W2325" s="103"/>
      <c r="X2325" s="103"/>
      <c r="Y2325" s="103"/>
      <c r="Z2325" s="103"/>
      <c r="AA2325" s="103"/>
      <c r="AB2325" s="103"/>
      <c r="AC2325" s="103"/>
      <c r="AD2325" s="103"/>
      <c r="AE2325" s="103"/>
      <c r="AF2325" s="103"/>
      <c r="AG2325" s="103"/>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3"/>
      <c r="C2645" s="103"/>
      <c r="D2645" s="103"/>
      <c r="E2645" s="103"/>
      <c r="F2645" s="103"/>
      <c r="G2645" s="103"/>
      <c r="H2645" s="103"/>
      <c r="I2645" s="103"/>
      <c r="J2645" s="103"/>
      <c r="K2645" s="103"/>
      <c r="L2645" s="103"/>
      <c r="M2645" s="103"/>
      <c r="N2645" s="103"/>
      <c r="O2645" s="103"/>
      <c r="P2645" s="103"/>
      <c r="Q2645" s="103"/>
      <c r="R2645" s="103"/>
      <c r="S2645" s="103"/>
      <c r="T2645" s="103"/>
      <c r="U2645" s="103"/>
      <c r="V2645" s="103"/>
      <c r="W2645" s="103"/>
      <c r="X2645" s="103"/>
      <c r="Y2645" s="103"/>
      <c r="Z2645" s="103"/>
      <c r="AA2645" s="103"/>
      <c r="AB2645" s="103"/>
      <c r="AC2645" s="103"/>
      <c r="AD2645" s="103"/>
      <c r="AE2645" s="103"/>
      <c r="AF2645" s="103"/>
      <c r="AG2645" s="103"/>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3"/>
      <c r="C2971" s="103"/>
      <c r="D2971" s="103"/>
      <c r="E2971" s="103"/>
      <c r="F2971" s="103"/>
      <c r="G2971" s="103"/>
      <c r="H2971" s="103"/>
      <c r="I2971" s="103"/>
      <c r="J2971" s="103"/>
      <c r="K2971" s="103"/>
      <c r="L2971" s="103"/>
      <c r="M2971" s="103"/>
      <c r="N2971" s="103"/>
      <c r="O2971" s="103"/>
      <c r="P2971" s="103"/>
      <c r="Q2971" s="103"/>
      <c r="R2971" s="103"/>
      <c r="S2971" s="103"/>
      <c r="T2971" s="103"/>
      <c r="U2971" s="103"/>
      <c r="V2971" s="103"/>
      <c r="W2971" s="103"/>
      <c r="X2971" s="103"/>
      <c r="Y2971" s="103"/>
      <c r="Z2971" s="103"/>
      <c r="AA2971" s="103"/>
      <c r="AB2971" s="103"/>
      <c r="AC2971" s="103"/>
      <c r="AD2971" s="103"/>
      <c r="AE2971" s="103"/>
      <c r="AF2971" s="103"/>
      <c r="AG2971" s="103"/>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3"/>
      <c r="C3293" s="103"/>
      <c r="D3293" s="103"/>
      <c r="E3293" s="103"/>
      <c r="F3293" s="103"/>
      <c r="G3293" s="103"/>
      <c r="H3293" s="103"/>
      <c r="I3293" s="103"/>
      <c r="J3293" s="103"/>
      <c r="K3293" s="103"/>
      <c r="L3293" s="103"/>
      <c r="M3293" s="103"/>
      <c r="N3293" s="103"/>
      <c r="O3293" s="103"/>
      <c r="P3293" s="103"/>
      <c r="Q3293" s="103"/>
      <c r="R3293" s="103"/>
      <c r="S3293" s="103"/>
      <c r="T3293" s="103"/>
      <c r="U3293" s="103"/>
      <c r="V3293" s="103"/>
      <c r="W3293" s="103"/>
      <c r="X3293" s="103"/>
      <c r="Y3293" s="103"/>
      <c r="Z3293" s="103"/>
      <c r="AA3293" s="103"/>
      <c r="AB3293" s="103"/>
      <c r="AC3293" s="103"/>
      <c r="AD3293" s="103"/>
      <c r="AE3293" s="103"/>
      <c r="AF3293" s="103"/>
      <c r="AG3293" s="103"/>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3"/>
      <c r="C3402" s="103"/>
      <c r="D3402" s="103"/>
      <c r="E3402" s="103"/>
      <c r="F3402" s="103"/>
      <c r="G3402" s="103"/>
      <c r="H3402" s="103"/>
      <c r="I3402" s="103"/>
      <c r="J3402" s="103"/>
      <c r="K3402" s="103"/>
      <c r="L3402" s="103"/>
      <c r="M3402" s="103"/>
      <c r="N3402" s="103"/>
      <c r="O3402" s="103"/>
      <c r="P3402" s="103"/>
      <c r="Q3402" s="103"/>
      <c r="R3402" s="103"/>
      <c r="S3402" s="103"/>
      <c r="T3402" s="103"/>
      <c r="U3402" s="103"/>
      <c r="V3402" s="103"/>
      <c r="W3402" s="103"/>
      <c r="X3402" s="103"/>
      <c r="Y3402" s="103"/>
      <c r="Z3402" s="103"/>
      <c r="AA3402" s="103"/>
      <c r="AB3402" s="103"/>
      <c r="AC3402" s="103"/>
      <c r="AD3402" s="103"/>
      <c r="AE3402" s="103"/>
      <c r="AF3402" s="103"/>
      <c r="AG3402" s="103"/>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3"/>
      <c r="C3527" s="103"/>
      <c r="D3527" s="103"/>
      <c r="E3527" s="103"/>
      <c r="F3527" s="103"/>
      <c r="G3527" s="103"/>
      <c r="H3527" s="103"/>
      <c r="I3527" s="103"/>
      <c r="J3527" s="103"/>
      <c r="K3527" s="103"/>
      <c r="L3527" s="103"/>
      <c r="M3527" s="103"/>
      <c r="N3527" s="103"/>
      <c r="O3527" s="103"/>
      <c r="P3527" s="103"/>
      <c r="Q3527" s="103"/>
      <c r="R3527" s="103"/>
      <c r="S3527" s="103"/>
      <c r="T3527" s="103"/>
      <c r="U3527" s="103"/>
      <c r="V3527" s="103"/>
      <c r="W3527" s="103"/>
      <c r="X3527" s="103"/>
      <c r="Y3527" s="103"/>
      <c r="Z3527" s="103"/>
      <c r="AA3527" s="103"/>
      <c r="AB3527" s="103"/>
      <c r="AC3527" s="103"/>
      <c r="AD3527" s="103"/>
      <c r="AE3527" s="103"/>
      <c r="AF3527" s="103"/>
      <c r="AG3527" s="103"/>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3"/>
      <c r="C3652" s="103"/>
      <c r="D3652" s="103"/>
      <c r="E3652" s="103"/>
      <c r="F3652" s="103"/>
      <c r="G3652" s="103"/>
      <c r="H3652" s="103"/>
      <c r="I3652" s="103"/>
      <c r="J3652" s="103"/>
      <c r="K3652" s="103"/>
      <c r="L3652" s="103"/>
      <c r="M3652" s="103"/>
      <c r="N3652" s="103"/>
      <c r="O3652" s="103"/>
      <c r="P3652" s="103"/>
      <c r="Q3652" s="103"/>
      <c r="R3652" s="103"/>
      <c r="S3652" s="103"/>
      <c r="T3652" s="103"/>
      <c r="U3652" s="103"/>
      <c r="V3652" s="103"/>
      <c r="W3652" s="103"/>
      <c r="X3652" s="103"/>
      <c r="Y3652" s="103"/>
      <c r="Z3652" s="103"/>
      <c r="AA3652" s="103"/>
      <c r="AB3652" s="103"/>
      <c r="AC3652" s="103"/>
      <c r="AD3652" s="103"/>
      <c r="AE3652" s="103"/>
      <c r="AF3652" s="103"/>
      <c r="AG3652" s="103"/>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3"/>
      <c r="C3777" s="103"/>
      <c r="D3777" s="103"/>
      <c r="E3777" s="103"/>
      <c r="F3777" s="103"/>
      <c r="G3777" s="103"/>
      <c r="H3777" s="103"/>
      <c r="I3777" s="103"/>
      <c r="J3777" s="103"/>
      <c r="K3777" s="103"/>
      <c r="L3777" s="103"/>
      <c r="M3777" s="103"/>
      <c r="N3777" s="103"/>
      <c r="O3777" s="103"/>
      <c r="P3777" s="103"/>
      <c r="Q3777" s="103"/>
      <c r="R3777" s="103"/>
      <c r="S3777" s="103"/>
      <c r="T3777" s="103"/>
      <c r="U3777" s="103"/>
      <c r="V3777" s="103"/>
      <c r="W3777" s="103"/>
      <c r="X3777" s="103"/>
      <c r="Y3777" s="103"/>
      <c r="Z3777" s="103"/>
      <c r="AA3777" s="103"/>
      <c r="AB3777" s="103"/>
      <c r="AC3777" s="103"/>
      <c r="AD3777" s="103"/>
      <c r="AE3777" s="103"/>
      <c r="AF3777" s="103"/>
      <c r="AG3777" s="103"/>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3"/>
      <c r="C3902" s="103"/>
      <c r="D3902" s="103"/>
      <c r="E3902" s="103"/>
      <c r="F3902" s="103"/>
      <c r="G3902" s="103"/>
      <c r="H3902" s="103"/>
      <c r="I3902" s="103"/>
      <c r="J3902" s="103"/>
      <c r="K3902" s="103"/>
      <c r="L3902" s="103"/>
      <c r="M3902" s="103"/>
      <c r="N3902" s="103"/>
      <c r="O3902" s="103"/>
      <c r="P3902" s="103"/>
      <c r="Q3902" s="103"/>
      <c r="R3902" s="103"/>
      <c r="S3902" s="103"/>
      <c r="T3902" s="103"/>
      <c r="U3902" s="103"/>
      <c r="V3902" s="103"/>
      <c r="W3902" s="103"/>
      <c r="X3902" s="103"/>
      <c r="Y3902" s="103"/>
      <c r="Z3902" s="103"/>
      <c r="AA3902" s="103"/>
      <c r="AB3902" s="103"/>
      <c r="AC3902" s="103"/>
      <c r="AD3902" s="103"/>
      <c r="AE3902" s="103"/>
      <c r="AF3902" s="103"/>
      <c r="AG3902" s="103"/>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3"/>
      <c r="C4027" s="103"/>
      <c r="D4027" s="103"/>
      <c r="E4027" s="103"/>
      <c r="F4027" s="103"/>
      <c r="G4027" s="103"/>
      <c r="H4027" s="103"/>
      <c r="I4027" s="103"/>
      <c r="J4027" s="103"/>
      <c r="K4027" s="103"/>
      <c r="L4027" s="103"/>
      <c r="M4027" s="103"/>
      <c r="N4027" s="103"/>
      <c r="O4027" s="103"/>
      <c r="P4027" s="103"/>
      <c r="Q4027" s="103"/>
      <c r="R4027" s="103"/>
      <c r="S4027" s="103"/>
      <c r="T4027" s="103"/>
      <c r="U4027" s="103"/>
      <c r="V4027" s="103"/>
      <c r="W4027" s="103"/>
      <c r="X4027" s="103"/>
      <c r="Y4027" s="103"/>
      <c r="Z4027" s="103"/>
      <c r="AA4027" s="103"/>
      <c r="AB4027" s="103"/>
      <c r="AC4027" s="103"/>
      <c r="AD4027" s="103"/>
      <c r="AE4027" s="103"/>
      <c r="AF4027" s="103"/>
      <c r="AG4027" s="103"/>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3"/>
      <c r="C4152" s="103"/>
      <c r="D4152" s="103"/>
      <c r="E4152" s="103"/>
      <c r="F4152" s="103"/>
      <c r="G4152" s="103"/>
      <c r="H4152" s="103"/>
      <c r="I4152" s="103"/>
      <c r="J4152" s="103"/>
      <c r="K4152" s="103"/>
      <c r="L4152" s="103"/>
      <c r="M4152" s="103"/>
      <c r="N4152" s="103"/>
      <c r="O4152" s="103"/>
      <c r="P4152" s="103"/>
      <c r="Q4152" s="103"/>
      <c r="R4152" s="103"/>
      <c r="S4152" s="103"/>
      <c r="T4152" s="103"/>
      <c r="U4152" s="103"/>
      <c r="V4152" s="103"/>
      <c r="W4152" s="103"/>
      <c r="X4152" s="103"/>
      <c r="Y4152" s="103"/>
      <c r="Z4152" s="103"/>
      <c r="AA4152" s="103"/>
      <c r="AB4152" s="103"/>
      <c r="AC4152" s="103"/>
      <c r="AD4152" s="103"/>
      <c r="AE4152" s="103"/>
      <c r="AF4152" s="103"/>
      <c r="AG4152" s="103"/>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3"/>
      <c r="C4277" s="103"/>
      <c r="D4277" s="103"/>
      <c r="E4277" s="103"/>
      <c r="F4277" s="103"/>
      <c r="G4277" s="103"/>
      <c r="H4277" s="103"/>
      <c r="I4277" s="103"/>
      <c r="J4277" s="103"/>
      <c r="K4277" s="103"/>
      <c r="L4277" s="103"/>
      <c r="M4277" s="103"/>
      <c r="N4277" s="103"/>
      <c r="O4277" s="103"/>
      <c r="P4277" s="103"/>
      <c r="Q4277" s="103"/>
      <c r="R4277" s="103"/>
      <c r="S4277" s="103"/>
      <c r="T4277" s="103"/>
      <c r="U4277" s="103"/>
      <c r="V4277" s="103"/>
      <c r="W4277" s="103"/>
      <c r="X4277" s="103"/>
      <c r="Y4277" s="103"/>
      <c r="Z4277" s="103"/>
      <c r="AA4277" s="103"/>
      <c r="AB4277" s="103"/>
      <c r="AC4277" s="103"/>
      <c r="AD4277" s="103"/>
      <c r="AE4277" s="103"/>
      <c r="AF4277" s="103"/>
      <c r="AG4277" s="103"/>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3"/>
      <c r="C4402" s="103"/>
      <c r="D4402" s="103"/>
      <c r="E4402" s="103"/>
      <c r="F4402" s="103"/>
      <c r="G4402" s="103"/>
      <c r="H4402" s="103"/>
      <c r="I4402" s="103"/>
      <c r="J4402" s="103"/>
      <c r="K4402" s="103"/>
      <c r="L4402" s="103"/>
      <c r="M4402" s="103"/>
      <c r="N4402" s="103"/>
      <c r="O4402" s="103"/>
      <c r="P4402" s="103"/>
      <c r="Q4402" s="103"/>
      <c r="R4402" s="103"/>
      <c r="S4402" s="103"/>
      <c r="T4402" s="103"/>
      <c r="U4402" s="103"/>
      <c r="V4402" s="103"/>
      <c r="W4402" s="103"/>
      <c r="X4402" s="103"/>
      <c r="Y4402" s="103"/>
      <c r="Z4402" s="103"/>
      <c r="AA4402" s="103"/>
      <c r="AB4402" s="103"/>
      <c r="AC4402" s="103"/>
      <c r="AD4402" s="103"/>
      <c r="AE4402" s="103"/>
      <c r="AF4402" s="103"/>
      <c r="AG4402" s="103"/>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3">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3">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3">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3">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3">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3">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3">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3">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3">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3">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3">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3">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3">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3">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3">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3">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3">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3">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3">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3">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3">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3">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3">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3">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3">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3">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3">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3">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3">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3">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3">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3">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3">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3">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3">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3">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3">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3">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3">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3">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3">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3">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3">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3">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3">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3">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3">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3">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3">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3">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3">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3">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3">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3">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3">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3">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3">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3">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3">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3">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3">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3">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3">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3">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3">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3">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3">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3">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3">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3">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3">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3">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3">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3">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3">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3">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3">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3">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3">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3">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3">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3">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3">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3">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3">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3">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3">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3">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3">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3">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3">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3">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3">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3">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3">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3">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3">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3">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3">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3">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3">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3">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3">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3">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3">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3">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3">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7" t="s">
        <v>105</v>
      </c>
      <c r="D6" s="7"/>
      <c r="E6" s="41" t="s">
        <v>820</v>
      </c>
      <c r="F6" s="7"/>
      <c r="G6" s="7"/>
    </row>
    <row r="7" spans="1:33" ht="12" customHeight="1"/>
    <row r="8" spans="1:33" ht="12" customHeight="1"/>
    <row r="9" spans="1:33" ht="12" customHeight="1"/>
    <row r="10" spans="1:33" ht="15" customHeight="1">
      <c r="A10" s="8" t="s">
        <v>1037</v>
      </c>
      <c r="B10" s="20" t="s">
        <v>1038</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A15" s="8" t="s">
        <v>1040</v>
      </c>
      <c r="B15" s="23" t="s">
        <v>121</v>
      </c>
      <c r="C15" s="44">
        <f>'AEO 2022 Table 47 Raw'!F6</f>
        <v>7.1011179999999996</v>
      </c>
      <c r="D15" s="44">
        <f>'AEO 2022 Table 47 Raw'!G6</f>
        <v>7.4230700000000001</v>
      </c>
      <c r="E15" s="44">
        <f>'AEO 2022 Table 47 Raw'!H6</f>
        <v>6.714747</v>
      </c>
      <c r="F15" s="44">
        <f>'AEO 2022 Table 47 Raw'!I6</f>
        <v>7.243608</v>
      </c>
      <c r="G15" s="44">
        <f>'AEO 2022 Table 47 Raw'!J6</f>
        <v>7.2858879999999999</v>
      </c>
      <c r="H15" s="44">
        <f>'AEO 2022 Table 47 Raw'!K6</f>
        <v>7.3696469999999996</v>
      </c>
      <c r="I15" s="44">
        <f>'AEO 2022 Table 47 Raw'!L6</f>
        <v>7.4949159999999999</v>
      </c>
      <c r="J15" s="44">
        <f>'AEO 2022 Table 47 Raw'!M6</f>
        <v>7.5918679999999998</v>
      </c>
      <c r="K15" s="44">
        <f>'AEO 2022 Table 47 Raw'!N6</f>
        <v>7.6585869999999998</v>
      </c>
      <c r="L15" s="44">
        <f>'AEO 2022 Table 47 Raw'!O6</f>
        <v>7.6484579999999998</v>
      </c>
      <c r="M15" s="44">
        <f>'AEO 2022 Table 47 Raw'!P6</f>
        <v>7.7865849999999996</v>
      </c>
      <c r="N15" s="44">
        <f>'AEO 2022 Table 47 Raw'!Q6</f>
        <v>7.9648079999999997</v>
      </c>
      <c r="O15" s="44">
        <f>'AEO 2022 Table 47 Raw'!R6</f>
        <v>7.9906990000000002</v>
      </c>
      <c r="P15" s="44">
        <f>'AEO 2022 Table 47 Raw'!S6</f>
        <v>8.0069169999999996</v>
      </c>
      <c r="Q15" s="44">
        <f>'AEO 2022 Table 47 Raw'!T6</f>
        <v>8.0249400000000009</v>
      </c>
      <c r="R15" s="44">
        <f>'AEO 2022 Table 47 Raw'!U6</f>
        <v>8.0655629999999991</v>
      </c>
      <c r="S15" s="44">
        <f>'AEO 2022 Table 47 Raw'!V6</f>
        <v>8.1569140000000004</v>
      </c>
      <c r="T15" s="44">
        <f>'AEO 2022 Table 47 Raw'!W6</f>
        <v>8.223554</v>
      </c>
      <c r="U15" s="44">
        <f>'AEO 2022 Table 47 Raw'!X6</f>
        <v>8.2438719999999996</v>
      </c>
      <c r="V15" s="44">
        <f>'AEO 2022 Table 47 Raw'!Y6</f>
        <v>8.367089</v>
      </c>
      <c r="W15" s="44">
        <f>'AEO 2022 Table 47 Raw'!Z6</f>
        <v>8.4583309999999994</v>
      </c>
      <c r="X15" s="44">
        <f>'AEO 2022 Table 47 Raw'!AA6</f>
        <v>8.5021839999999997</v>
      </c>
      <c r="Y15" s="44">
        <f>'AEO 2022 Table 47 Raw'!AB6</f>
        <v>8.6398980000000005</v>
      </c>
      <c r="Z15" s="44">
        <f>'AEO 2022 Table 47 Raw'!AC6</f>
        <v>8.7775870000000005</v>
      </c>
      <c r="AA15" s="44">
        <f>'AEO 2022 Table 47 Raw'!AD6</f>
        <v>8.7880540000000007</v>
      </c>
      <c r="AB15" s="44">
        <f>'AEO 2022 Table 47 Raw'!AE6</f>
        <v>8.873958</v>
      </c>
      <c r="AC15" s="44">
        <f>'AEO 2022 Table 47 Raw'!AF6</f>
        <v>8.8747260000000008</v>
      </c>
      <c r="AD15" s="44">
        <f>'AEO 2022 Table 47 Raw'!AG6</f>
        <v>8.8628479999999996</v>
      </c>
      <c r="AE15" s="44">
        <f>'AEO 2022 Table 47 Raw'!AH6</f>
        <v>8.911759</v>
      </c>
      <c r="AF15" s="44">
        <f>'AEO 2022 Table 47 Raw'!AI6</f>
        <v>8.8729899999999997</v>
      </c>
      <c r="AG15" s="48">
        <f>'AEO 2022 Table 47 Raw'!AJ6</f>
        <v>8.0000000000000002E-3</v>
      </c>
    </row>
    <row r="16" spans="1:33" ht="15" customHeight="1">
      <c r="AG16" s="49"/>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9">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6">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6">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6">
        <f>'AEO 2022 Table 47 Raw'!AJ11</f>
        <v>0</v>
      </c>
    </row>
    <row r="21" spans="1:33" ht="15" customHeight="1">
      <c r="AG21" s="49"/>
    </row>
    <row r="22" spans="1:33" ht="15" customHeight="1">
      <c r="B22" s="23" t="s">
        <v>119</v>
      </c>
      <c r="AG22" s="49"/>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6">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6">
        <f>'AEO 2022 Table 47 Raw'!AJ13</f>
        <v>1.4999999999999999E-2</v>
      </c>
    </row>
    <row r="25" spans="1:33" ht="15" customHeight="1">
      <c r="AG25" s="49"/>
    </row>
    <row r="26" spans="1:33" ht="15" customHeight="1">
      <c r="B26" s="23" t="s">
        <v>118</v>
      </c>
      <c r="AG26" s="49"/>
    </row>
    <row r="27" spans="1:33" ht="15" customHeight="1">
      <c r="B27" s="23" t="s">
        <v>1051</v>
      </c>
      <c r="AG27" s="49"/>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6">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6">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6">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6">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6">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6">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6">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6">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6">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6">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6">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6">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6">
        <f>'AEO 2022 Table 47 Raw'!AJ28</f>
        <v>1.2E-2</v>
      </c>
    </row>
    <row r="41" spans="1:33" ht="12" customHeight="1">
      <c r="AG41" s="49"/>
    </row>
    <row r="42" spans="1:33" ht="12" customHeight="1">
      <c r="B42" s="23" t="s">
        <v>117</v>
      </c>
      <c r="AG42" s="49"/>
    </row>
    <row r="43" spans="1:33" ht="12" customHeight="1">
      <c r="B43" s="23" t="s">
        <v>1078</v>
      </c>
      <c r="AG43" s="49"/>
    </row>
    <row r="44" spans="1:33" ht="12" customHeight="1">
      <c r="B44" s="23" t="s">
        <v>1079</v>
      </c>
      <c r="AG44" s="49"/>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6">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6">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6">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6">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6">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6">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6">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6">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6">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6">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6">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6">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6">
        <f>'AEO 2022 Table 47 Raw'!AJ44</f>
        <v>5.6000000000000001E-2</v>
      </c>
    </row>
    <row r="58" spans="1:33" ht="15" customHeight="1">
      <c r="B58" s="23" t="s">
        <v>1106</v>
      </c>
      <c r="AG58" s="49"/>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6">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6">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6">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6">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6">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6">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6">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6">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6">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6">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6">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6">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6">
        <f>'AEO 2022 Table 47 Raw'!AJ58</f>
        <v>0.14699999999999999</v>
      </c>
    </row>
    <row r="72" spans="1:33" ht="15" customHeight="1">
      <c r="AG72" s="49"/>
    </row>
    <row r="73" spans="1:33" ht="15" customHeight="1">
      <c r="B73" s="23" t="s">
        <v>1120</v>
      </c>
      <c r="AG73" s="49"/>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6">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6">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6">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6">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6">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6">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6">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6">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6">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6">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6">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6">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6">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6">
        <f>'AEO 2022 Table 47 Raw'!AJ73</f>
        <v>2.1999999999999999E-2</v>
      </c>
    </row>
    <row r="88" spans="1:33" ht="15" customHeight="1">
      <c r="AG88" s="49"/>
    </row>
    <row r="89" spans="1:33" ht="15" customHeight="1">
      <c r="B89" s="23" t="s">
        <v>116</v>
      </c>
      <c r="AG89" s="49"/>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6">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6">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6">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6">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6">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6">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6">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6">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6">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6">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6">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6">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6">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6">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6">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6">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6">
        <f>'AEO 2022 Table 47 Raw'!AJ91</f>
        <v>5.3999999999999999E-2</v>
      </c>
    </row>
    <row r="107" spans="1:33" ht="15" customHeight="1">
      <c r="AG107" s="49"/>
    </row>
    <row r="108" spans="1:33" ht="15" customHeight="1">
      <c r="B108" s="23" t="s">
        <v>1170</v>
      </c>
      <c r="AG108" s="49"/>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6"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6"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6"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6"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6"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6"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6" t="str">
        <f>'AEO 2022 Table 47 Raw'!AJ99</f>
        <v>- -</v>
      </c>
    </row>
    <row r="116" spans="1:33" ht="15" customHeight="1">
      <c r="A116" s="8" t="s">
        <v>1178</v>
      </c>
      <c r="B116" s="24" t="s">
        <v>1143</v>
      </c>
      <c r="C116" s="47">
        <f>'AEO 2022 Table 47 Raw'!F100</f>
        <v>0</v>
      </c>
      <c r="D116" s="47">
        <f>'AEO 2022 Table 47 Raw'!G100</f>
        <v>0</v>
      </c>
      <c r="E116" s="47">
        <f>'AEO 2022 Table 47 Raw'!H100</f>
        <v>0</v>
      </c>
      <c r="F116" s="47">
        <f>'AEO 2022 Table 47 Raw'!I100</f>
        <v>13.573143</v>
      </c>
      <c r="G116" s="47">
        <f>'AEO 2022 Table 47 Raw'!J100</f>
        <v>0</v>
      </c>
      <c r="H116" s="47">
        <f>'AEO 2022 Table 47 Raw'!K100</f>
        <v>15.314667</v>
      </c>
      <c r="I116" s="47">
        <f>'AEO 2022 Table 47 Raw'!L100</f>
        <v>16.942931999999999</v>
      </c>
      <c r="J116" s="47">
        <f>'AEO 2022 Table 47 Raw'!M100</f>
        <v>17.348572000000001</v>
      </c>
      <c r="K116" s="47">
        <f>'AEO 2022 Table 47 Raw'!N100</f>
        <v>17.697510000000001</v>
      </c>
      <c r="L116" s="47">
        <f>'AEO 2022 Table 47 Raw'!O100</f>
        <v>17.999908000000001</v>
      </c>
      <c r="M116" s="47">
        <f>'AEO 2022 Table 47 Raw'!P100</f>
        <v>18.186646</v>
      </c>
      <c r="N116" s="47">
        <f>'AEO 2022 Table 47 Raw'!Q100</f>
        <v>18.340606999999999</v>
      </c>
      <c r="O116" s="47">
        <f>'AEO 2022 Table 47 Raw'!R100</f>
        <v>18.476012999999998</v>
      </c>
      <c r="P116" s="47">
        <f>'AEO 2022 Table 47 Raw'!S100</f>
        <v>18.591034000000001</v>
      </c>
      <c r="Q116" s="47">
        <f>'AEO 2022 Table 47 Raw'!T100</f>
        <v>18.690491000000002</v>
      </c>
      <c r="R116" s="47">
        <f>'AEO 2022 Table 47 Raw'!U100</f>
        <v>18.777007999999999</v>
      </c>
      <c r="S116" s="47">
        <f>'AEO 2022 Table 47 Raw'!V100</f>
        <v>18.856231999999999</v>
      </c>
      <c r="T116" s="47">
        <f>'AEO 2022 Table 47 Raw'!W100</f>
        <v>18.929625999999999</v>
      </c>
      <c r="U116" s="47">
        <f>'AEO 2022 Table 47 Raw'!X100</f>
        <v>18.999358999999998</v>
      </c>
      <c r="V116" s="47">
        <f>'AEO 2022 Table 47 Raw'!Y100</f>
        <v>19.055481</v>
      </c>
      <c r="W116" s="47">
        <f>'AEO 2022 Table 47 Raw'!Z100</f>
        <v>19.126830999999999</v>
      </c>
      <c r="X116" s="47">
        <f>'AEO 2022 Table 47 Raw'!AA100</f>
        <v>19.213042999999999</v>
      </c>
      <c r="Y116" s="47">
        <f>'AEO 2022 Table 47 Raw'!AB100</f>
        <v>19.315124999999998</v>
      </c>
      <c r="Z116" s="47">
        <f>'AEO 2022 Table 47 Raw'!AC100</f>
        <v>19.445740000000001</v>
      </c>
      <c r="AA116" s="47">
        <f>'AEO 2022 Table 47 Raw'!AD100</f>
        <v>19.605011000000001</v>
      </c>
      <c r="AB116" s="47">
        <f>'AEO 2022 Table 47 Raw'!AE100</f>
        <v>19.794006</v>
      </c>
      <c r="AC116" s="47">
        <f>'AEO 2022 Table 47 Raw'!AF100</f>
        <v>20.015868999999999</v>
      </c>
      <c r="AD116" s="47">
        <f>'AEO 2022 Table 47 Raw'!AG100</f>
        <v>20.273925999999999</v>
      </c>
      <c r="AE116" s="47">
        <f>'AEO 2022 Table 47 Raw'!AH100</f>
        <v>20.572020999999999</v>
      </c>
      <c r="AF116" s="47">
        <f>'AEO 2022 Table 47 Raw'!AI100</f>
        <v>20.911621</v>
      </c>
      <c r="AG116" s="50"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6"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6"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6"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6"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6"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6"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6"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6"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6"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6"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6"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6"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6"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6"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6"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6"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6"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6"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6"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6"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6">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6">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6"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6"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6">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6">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6"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6"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6">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6"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6"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6">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6"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6"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6"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6"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6"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6"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6"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6"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6"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6"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6"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6"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8">
        <f>'AEO 2022 Table 47 Raw'!AJ145</f>
        <v>7.9000000000000001E-2</v>
      </c>
    </row>
    <row r="162" spans="1:33" ht="15" customHeight="1">
      <c r="AG162" s="49"/>
    </row>
    <row r="163" spans="1:33" ht="12" customHeight="1">
      <c r="B163" s="23" t="s">
        <v>1224</v>
      </c>
      <c r="AG163" s="49"/>
    </row>
    <row r="164" spans="1:33" ht="15" customHeight="1">
      <c r="B164" s="23" t="s">
        <v>1225</v>
      </c>
      <c r="AG164" s="49"/>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6">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6">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6">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6">
        <f>'AEO 2022 Table 47 Raw'!AJ151</f>
        <v>8.0000000000000002E-3</v>
      </c>
    </row>
    <row r="169" spans="1:33" ht="15" customHeight="1">
      <c r="B169" s="23" t="s">
        <v>1231</v>
      </c>
      <c r="AG169" s="49"/>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6">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6">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6">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6">
        <f>'AEO 2022 Table 47 Raw'!AJ156</f>
        <v>8.0000000000000002E-3</v>
      </c>
    </row>
    <row r="174" spans="1:33" ht="15" customHeight="1">
      <c r="AG174" s="49"/>
    </row>
    <row r="175" spans="1:33" ht="15" customHeight="1">
      <c r="B175" s="23" t="s">
        <v>111</v>
      </c>
      <c r="AG175" s="49"/>
    </row>
    <row r="176" spans="1:33" ht="15" customHeight="1">
      <c r="B176" s="23" t="s">
        <v>1236</v>
      </c>
      <c r="AG176" s="49"/>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6">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6">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6">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6">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6">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6">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6">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6">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6">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6">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6">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6">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6">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6">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6">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6">
        <f>'AEO 2022 Table 47 Raw'!AJ174</f>
        <v>-1E-3</v>
      </c>
    </row>
    <row r="193" spans="2:34" ht="15" customHeight="1" thickBot="1"/>
    <row r="194" spans="2:34" ht="12" customHeight="1">
      <c r="B194" s="40"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3">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3">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3">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3">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3">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3">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3">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3">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3">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3">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3">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3">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3">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3">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3">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3">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3">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3">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3">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3">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3">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3">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3">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3">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3">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3">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3">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3">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3">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3">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3">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3">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3">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3">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3">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3">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3">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3">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3">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3">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3">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3">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3">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3">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3">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3">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3">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3">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3">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3">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3">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3">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3">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3">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3">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3">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3">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3">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3">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3">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3">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3">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3">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3">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3">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3">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3">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3">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3">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3">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3">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3">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3">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3">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3">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3">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3">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3">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3">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3">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3">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3">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3">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3">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3">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3">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3">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3">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3">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3">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3">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3">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3">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3">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3">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3">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3">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3">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3">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3">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3">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3">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3">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3">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3">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3">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3">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3">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3">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3">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3">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3">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3">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3">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3">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3">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3">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3">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3">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3">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3">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3">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3">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3">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3">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3">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3">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3">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3">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3">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3">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3">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3">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3">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3">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3">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3">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3">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3">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3">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3">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3">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3">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3">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3">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3">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3">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3">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3">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3">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3">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3">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3">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3">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3">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3">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3">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3">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3">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3">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3">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3">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3">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3">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3">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3">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3">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3">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3">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3">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3">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3">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3">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3">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3">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3">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3">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3">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3">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3">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3">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3">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3">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3">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3">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3">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3">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3">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3">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3">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3">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3">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3">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3">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3">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3">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3">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3">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3">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3">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3">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3">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3">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3">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1" t="s">
        <v>109</v>
      </c>
      <c r="D3" s="41" t="s">
        <v>816</v>
      </c>
      <c r="E3" s="7"/>
      <c r="F3" s="7"/>
      <c r="G3" s="7"/>
    </row>
    <row r="4" spans="1:33" ht="15" customHeight="1">
      <c r="C4" s="41" t="s">
        <v>108</v>
      </c>
      <c r="D4" s="41" t="s">
        <v>817</v>
      </c>
      <c r="E4" s="7"/>
      <c r="F4" s="7"/>
      <c r="G4" s="41" t="s">
        <v>818</v>
      </c>
    </row>
    <row r="5" spans="1:33" ht="15" customHeight="1">
      <c r="C5" s="41" t="s">
        <v>106</v>
      </c>
      <c r="D5" s="41" t="s">
        <v>819</v>
      </c>
      <c r="E5" s="7"/>
      <c r="F5" s="7"/>
      <c r="G5" s="7"/>
    </row>
    <row r="6" spans="1:33" ht="15" customHeight="1">
      <c r="C6" s="41" t="s">
        <v>105</v>
      </c>
      <c r="D6" s="7"/>
      <c r="E6" s="41" t="s">
        <v>820</v>
      </c>
      <c r="F6" s="7"/>
      <c r="G6" s="7"/>
    </row>
    <row r="7" spans="1:33" ht="12" customHeight="1"/>
    <row r="8" spans="1:33" ht="12" customHeight="1"/>
    <row r="9" spans="1:33" ht="12" customHeight="1"/>
    <row r="10" spans="1:33" ht="15" customHeight="1">
      <c r="A10" s="8" t="s">
        <v>1262</v>
      </c>
      <c r="B10" s="20" t="s">
        <v>1263</v>
      </c>
      <c r="AG10" s="38" t="s">
        <v>821</v>
      </c>
    </row>
    <row r="11" spans="1:33" ht="15" customHeight="1">
      <c r="B11" s="17"/>
      <c r="AG11" s="38"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8"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2" t="s">
        <v>824</v>
      </c>
    </row>
    <row r="14" spans="1:33" ht="15" customHeight="1" thickTop="1">
      <c r="AG14" s="43"/>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6">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6">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6">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6">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6">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6">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6">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6">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6">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6">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6"/>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6">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6">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6">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6">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6">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6">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6">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6">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6">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6">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6"/>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6">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6">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6">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6">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6"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6">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6">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6">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6">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6">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6">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6"/>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6"/>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6"/>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6">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6">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6">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6">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6">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6">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6">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6">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6">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6">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6"/>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6">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6">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6">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6">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6">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6">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6">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6">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6">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6">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6"/>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6">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6">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6">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6">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6"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6">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6">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6">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6">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6">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6"/>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6">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6">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6">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6">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6">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6">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6">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6">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6">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6">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6"/>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6"/>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6"/>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6">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6">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6">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6">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6">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6">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6">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6">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6">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6">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6"/>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6">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6">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6">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6">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6">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6">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6">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6">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6">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6">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6"/>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6">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6">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6">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6">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6"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6">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6">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6">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6">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6">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6">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6"/>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6"/>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6"/>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6">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6">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6">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6">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6">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6">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6">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6">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6">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6">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6"/>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6">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6">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6">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6">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6">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6">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6">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6">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6">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6">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6"/>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6">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6">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6">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6">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6"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6">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6">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6">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6">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6">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6">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6"/>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6"/>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6"/>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6"/>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6"/>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6">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6">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6">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6">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6">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6">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6">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6">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6">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6">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6"/>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6">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6">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6">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6">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6">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6">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6">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6">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6">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6">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6"/>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6">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6">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6">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6">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6"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6">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6">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6">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6">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6">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6">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6"/>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6"/>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6"/>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6">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6">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6">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6">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6">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6">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6">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6">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6">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6">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6">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6">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6">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6">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6">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6">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6">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6">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6">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6">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6">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6">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6">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6">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6">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6">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6"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6">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6">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6">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6">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6">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6">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6"/>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6"/>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6"/>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6"/>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6">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6">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6">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6">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6"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6"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6">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6"/>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6">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6">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6">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6">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6">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6"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6">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6">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6"/>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6"/>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6">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6">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6">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6">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6">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6">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6"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6">
        <f>'AEO 2022 Table 49 Raw'!AJ252</f>
        <v>3.1E-2</v>
      </c>
    </row>
    <row r="274" spans="1:34" ht="12" customHeight="1" thickBot="1"/>
    <row r="275" spans="1:34" ht="12" customHeight="1">
      <c r="B275" s="40"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abSelected="1" topLeftCell="B1" workbookViewId="0">
      <selection activeCell="J5" sqref="J5"/>
    </sheetView>
  </sheetViews>
  <sheetFormatPr defaultColWidth="8.7109375" defaultRowHeight="15"/>
  <cols>
    <col min="1" max="1" width="21.42578125" hidden="1" customWidth="1"/>
    <col min="2" max="5" width="46.7109375" customWidth="1"/>
  </cols>
  <sheetData>
    <row r="1" spans="1:36" ht="15" customHeight="1" thickBot="1">
      <c r="A1" s="13"/>
      <c r="B1" s="53" t="s">
        <v>2566</v>
      </c>
      <c r="C1" s="53"/>
      <c r="D1" s="53"/>
      <c r="E1" s="53"/>
      <c r="F1" s="54">
        <v>2022</v>
      </c>
      <c r="G1" s="54">
        <v>2023</v>
      </c>
      <c r="H1" s="54">
        <v>2024</v>
      </c>
      <c r="I1" s="54">
        <v>2025</v>
      </c>
      <c r="J1" s="54">
        <v>2026</v>
      </c>
      <c r="K1" s="54">
        <v>2027</v>
      </c>
      <c r="L1" s="54">
        <v>2028</v>
      </c>
      <c r="M1" s="54">
        <v>2029</v>
      </c>
      <c r="N1" s="54">
        <v>2030</v>
      </c>
      <c r="O1" s="54">
        <v>2031</v>
      </c>
      <c r="P1" s="54">
        <v>2032</v>
      </c>
      <c r="Q1" s="54">
        <v>2033</v>
      </c>
      <c r="R1" s="54">
        <v>2034</v>
      </c>
      <c r="S1" s="54">
        <v>2035</v>
      </c>
      <c r="T1" s="54">
        <v>2036</v>
      </c>
      <c r="U1" s="54">
        <v>2037</v>
      </c>
      <c r="V1" s="54">
        <v>2038</v>
      </c>
      <c r="W1" s="54">
        <v>2039</v>
      </c>
      <c r="X1" s="54">
        <v>2040</v>
      </c>
      <c r="Y1" s="54">
        <v>2041</v>
      </c>
      <c r="Z1" s="54">
        <v>2042</v>
      </c>
      <c r="AA1" s="54">
        <v>2043</v>
      </c>
      <c r="AB1" s="54">
        <v>2044</v>
      </c>
      <c r="AC1" s="54">
        <v>2045</v>
      </c>
      <c r="AD1" s="54">
        <v>2046</v>
      </c>
      <c r="AE1" s="54">
        <v>2047</v>
      </c>
      <c r="AF1" s="54">
        <v>2048</v>
      </c>
      <c r="AG1" s="54">
        <v>2049</v>
      </c>
      <c r="AH1" s="54">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87" t="s">
        <v>109</v>
      </c>
      <c r="G3" s="87" t="s">
        <v>2567</v>
      </c>
      <c r="H3" s="56"/>
      <c r="I3" s="56"/>
      <c r="J3" s="56"/>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87" t="s">
        <v>108</v>
      </c>
      <c r="G4" s="87" t="s">
        <v>2818</v>
      </c>
      <c r="H4" s="56"/>
      <c r="I4" s="56"/>
      <c r="J4" s="111" t="s">
        <v>3850</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87" t="s">
        <v>106</v>
      </c>
      <c r="G5" s="87" t="s">
        <v>2568</v>
      </c>
      <c r="H5" s="56"/>
      <c r="I5" s="56"/>
      <c r="J5" s="56"/>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87" t="s">
        <v>105</v>
      </c>
      <c r="G6" s="56"/>
      <c r="H6" s="87" t="s">
        <v>2569</v>
      </c>
      <c r="I6" s="56"/>
      <c r="J6" s="56"/>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2"/>
      <c r="C9" s="32"/>
      <c r="D9" s="32"/>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row>
    <row r="10" spans="1:36" ht="15" customHeight="1">
      <c r="A10" s="55" t="s">
        <v>104</v>
      </c>
      <c r="B10" s="57" t="s">
        <v>103</v>
      </c>
      <c r="C10" s="57"/>
      <c r="D10" s="57"/>
      <c r="E10" s="57"/>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58" t="s">
        <v>821</v>
      </c>
      <c r="AJ10" s="32"/>
    </row>
    <row r="11" spans="1:36" ht="15" customHeight="1">
      <c r="A11" s="13"/>
      <c r="B11" s="59"/>
      <c r="C11" s="59"/>
      <c r="D11" s="59"/>
      <c r="E11" s="59"/>
      <c r="F11" s="32"/>
      <c r="G11" s="32"/>
      <c r="H11" s="32"/>
      <c r="I11" s="32"/>
      <c r="J11" s="32"/>
      <c r="K11" s="32"/>
      <c r="L11" s="32"/>
      <c r="M11" s="32"/>
      <c r="N11" s="32"/>
      <c r="O11" s="32"/>
      <c r="P11" s="32"/>
      <c r="Q11" s="32"/>
      <c r="R11" s="32"/>
      <c r="S11" s="32"/>
      <c r="T11" s="32"/>
      <c r="U11" s="32"/>
      <c r="V11" s="32"/>
      <c r="W11" s="32"/>
      <c r="X11" s="32"/>
      <c r="Y11" s="32"/>
      <c r="Z11" s="32"/>
      <c r="AA11" s="32"/>
      <c r="AB11" s="32"/>
      <c r="AC11" s="32"/>
      <c r="AD11" s="32"/>
      <c r="AE11" s="32"/>
      <c r="AF11" s="32"/>
      <c r="AG11" s="32"/>
      <c r="AH11" s="32"/>
      <c r="AI11" s="58" t="s">
        <v>822</v>
      </c>
      <c r="AJ11" s="32"/>
    </row>
    <row r="12" spans="1:36" ht="15" customHeight="1">
      <c r="A12" s="13"/>
      <c r="B12" s="59"/>
      <c r="C12" s="59"/>
      <c r="D12" s="59"/>
      <c r="E12" s="59"/>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58" t="s">
        <v>823</v>
      </c>
      <c r="AJ12" s="32"/>
    </row>
    <row r="13" spans="1:36" ht="15" customHeight="1" thickBot="1">
      <c r="A13" s="13"/>
      <c r="B13" s="61" t="s">
        <v>102</v>
      </c>
      <c r="C13" s="61">
        <v>2019</v>
      </c>
      <c r="D13" s="61">
        <v>2020</v>
      </c>
      <c r="E13" s="61">
        <v>2021</v>
      </c>
      <c r="F13" s="99">
        <v>2022</v>
      </c>
      <c r="G13" s="99">
        <v>2023</v>
      </c>
      <c r="H13" s="99">
        <v>2024</v>
      </c>
      <c r="I13" s="99">
        <v>2025</v>
      </c>
      <c r="J13" s="99">
        <v>2026</v>
      </c>
      <c r="K13" s="99">
        <v>2027</v>
      </c>
      <c r="L13" s="99">
        <v>2028</v>
      </c>
      <c r="M13" s="99">
        <v>2029</v>
      </c>
      <c r="N13" s="99">
        <v>2030</v>
      </c>
      <c r="O13" s="99">
        <v>2031</v>
      </c>
      <c r="P13" s="99">
        <v>2032</v>
      </c>
      <c r="Q13" s="99">
        <v>2033</v>
      </c>
      <c r="R13" s="99">
        <v>2034</v>
      </c>
      <c r="S13" s="99">
        <v>2035</v>
      </c>
      <c r="T13" s="99">
        <v>2036</v>
      </c>
      <c r="U13" s="99">
        <v>2037</v>
      </c>
      <c r="V13" s="99">
        <v>2038</v>
      </c>
      <c r="W13" s="99">
        <v>2039</v>
      </c>
      <c r="X13" s="99">
        <v>2040</v>
      </c>
      <c r="Y13" s="99">
        <v>2041</v>
      </c>
      <c r="Z13" s="99">
        <v>2042</v>
      </c>
      <c r="AA13" s="99">
        <v>2043</v>
      </c>
      <c r="AB13" s="99">
        <v>2044</v>
      </c>
      <c r="AC13" s="99">
        <v>2045</v>
      </c>
      <c r="AD13" s="99">
        <v>2046</v>
      </c>
      <c r="AE13" s="99">
        <v>2047</v>
      </c>
      <c r="AF13" s="99">
        <v>2048</v>
      </c>
      <c r="AG13" s="99">
        <v>2049</v>
      </c>
      <c r="AH13" s="99">
        <v>2050</v>
      </c>
      <c r="AI13" s="100" t="s">
        <v>2570</v>
      </c>
      <c r="AJ13" s="32"/>
    </row>
    <row r="14" spans="1:36" ht="15" customHeight="1" thickTop="1">
      <c r="A14" s="13"/>
      <c r="B14" s="32"/>
      <c r="C14" s="32"/>
      <c r="D14" s="32"/>
      <c r="E14" s="32"/>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32"/>
    </row>
    <row r="15" spans="1:36" ht="15" customHeight="1">
      <c r="A15" s="13"/>
      <c r="B15" s="62" t="s">
        <v>101</v>
      </c>
      <c r="C15" s="62"/>
      <c r="D15" s="62"/>
      <c r="E15" s="62"/>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32"/>
    </row>
    <row r="16" spans="1:36" ht="15" customHeight="1">
      <c r="A16" s="13"/>
      <c r="B16" s="62" t="s">
        <v>100</v>
      </c>
      <c r="C16" s="62"/>
      <c r="D16" s="62"/>
      <c r="E16" s="62"/>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32"/>
    </row>
    <row r="17" spans="1:36" ht="15" customHeight="1">
      <c r="A17" s="13"/>
      <c r="B17" s="62" t="s">
        <v>99</v>
      </c>
      <c r="C17" s="62"/>
      <c r="D17" s="62"/>
      <c r="E17" s="62"/>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32"/>
    </row>
    <row r="18" spans="1:36" ht="15" customHeight="1">
      <c r="A18" s="55" t="s">
        <v>98</v>
      </c>
      <c r="B18" s="63" t="s">
        <v>97</v>
      </c>
      <c r="C18" s="63"/>
      <c r="D18" s="63"/>
      <c r="E18" s="63"/>
      <c r="F18" s="95">
        <v>2844.133789</v>
      </c>
      <c r="G18" s="95">
        <v>2888.5595699999999</v>
      </c>
      <c r="H18" s="95">
        <v>2898.8884280000002</v>
      </c>
      <c r="I18" s="95">
        <v>2902.7846679999998</v>
      </c>
      <c r="J18" s="95">
        <v>2921.10376</v>
      </c>
      <c r="K18" s="95">
        <v>2944.8408199999999</v>
      </c>
      <c r="L18" s="95">
        <v>2964.438232</v>
      </c>
      <c r="M18" s="95">
        <v>2979.236328</v>
      </c>
      <c r="N18" s="95">
        <v>2994.8637699999999</v>
      </c>
      <c r="O18" s="95">
        <v>3011.8237300000001</v>
      </c>
      <c r="P18" s="95">
        <v>3025.1123050000001</v>
      </c>
      <c r="Q18" s="95">
        <v>3041.1035160000001</v>
      </c>
      <c r="R18" s="95">
        <v>3060.5686040000001</v>
      </c>
      <c r="S18" s="95">
        <v>3078.4208979999999</v>
      </c>
      <c r="T18" s="95">
        <v>3093.41626</v>
      </c>
      <c r="U18" s="95">
        <v>3112.2128910000001</v>
      </c>
      <c r="V18" s="95">
        <v>3133.4782709999999</v>
      </c>
      <c r="W18" s="95">
        <v>3154.5566410000001</v>
      </c>
      <c r="X18" s="95">
        <v>3175.398682</v>
      </c>
      <c r="Y18" s="95">
        <v>3196.7646479999999</v>
      </c>
      <c r="Z18" s="95">
        <v>3220.2375489999999</v>
      </c>
      <c r="AA18" s="95">
        <v>3243.3688959999999</v>
      </c>
      <c r="AB18" s="95">
        <v>3267.9001459999999</v>
      </c>
      <c r="AC18" s="95">
        <v>3294.9978030000002</v>
      </c>
      <c r="AD18" s="95">
        <v>3325.9929200000001</v>
      </c>
      <c r="AE18" s="95">
        <v>3360.7463379999999</v>
      </c>
      <c r="AF18" s="95">
        <v>3397.1899410000001</v>
      </c>
      <c r="AG18" s="95">
        <v>3435.8884280000002</v>
      </c>
      <c r="AH18" s="95">
        <v>3478.4326169999999</v>
      </c>
      <c r="AI18" s="94">
        <v>7.2160000000000002E-3</v>
      </c>
      <c r="AJ18" s="32"/>
    </row>
    <row r="19" spans="1:36" ht="15" customHeight="1">
      <c r="A19" s="55" t="s">
        <v>96</v>
      </c>
      <c r="B19" s="63" t="s">
        <v>95</v>
      </c>
      <c r="C19" s="63"/>
      <c r="D19" s="63"/>
      <c r="E19" s="63"/>
      <c r="F19" s="95">
        <v>102.223862</v>
      </c>
      <c r="G19" s="95">
        <v>102.83367200000001</v>
      </c>
      <c r="H19" s="95">
        <v>100.868111</v>
      </c>
      <c r="I19" s="95">
        <v>101.513824</v>
      </c>
      <c r="J19" s="95">
        <v>102.932922</v>
      </c>
      <c r="K19" s="95">
        <v>104.015907</v>
      </c>
      <c r="L19" s="95">
        <v>104.925591</v>
      </c>
      <c r="M19" s="95">
        <v>105.93084</v>
      </c>
      <c r="N19" s="95">
        <v>106.862053</v>
      </c>
      <c r="O19" s="95">
        <v>107.93487500000001</v>
      </c>
      <c r="P19" s="95">
        <v>109.175156</v>
      </c>
      <c r="Q19" s="95">
        <v>110.310135</v>
      </c>
      <c r="R19" s="95">
        <v>111.399879</v>
      </c>
      <c r="S19" s="95">
        <v>112.599037</v>
      </c>
      <c r="T19" s="95">
        <v>113.8349</v>
      </c>
      <c r="U19" s="95">
        <v>115.16287199999999</v>
      </c>
      <c r="V19" s="95">
        <v>116.576881</v>
      </c>
      <c r="W19" s="95">
        <v>117.890282</v>
      </c>
      <c r="X19" s="95">
        <v>119.33560900000001</v>
      </c>
      <c r="Y19" s="95">
        <v>121.008636</v>
      </c>
      <c r="Z19" s="95">
        <v>122.716927</v>
      </c>
      <c r="AA19" s="95">
        <v>124.24904600000001</v>
      </c>
      <c r="AB19" s="95">
        <v>125.646309</v>
      </c>
      <c r="AC19" s="95">
        <v>127.13273599999999</v>
      </c>
      <c r="AD19" s="95">
        <v>128.82432600000001</v>
      </c>
      <c r="AE19" s="95">
        <v>130.64123499999999</v>
      </c>
      <c r="AF19" s="95">
        <v>132.34883099999999</v>
      </c>
      <c r="AG19" s="95">
        <v>134.10391200000001</v>
      </c>
      <c r="AH19" s="95">
        <v>136.36506700000001</v>
      </c>
      <c r="AI19" s="94">
        <v>1.0345E-2</v>
      </c>
      <c r="AJ19" s="32"/>
    </row>
    <row r="20" spans="1:36" ht="15" customHeight="1">
      <c r="A20" s="55" t="s">
        <v>94</v>
      </c>
      <c r="B20" s="63" t="s">
        <v>93</v>
      </c>
      <c r="C20" s="63"/>
      <c r="D20" s="63"/>
      <c r="E20" s="63"/>
      <c r="F20" s="95">
        <v>321.95498700000002</v>
      </c>
      <c r="G20" s="95">
        <v>318.170593</v>
      </c>
      <c r="H20" s="95">
        <v>307.31246900000002</v>
      </c>
      <c r="I20" s="95">
        <v>309.36331200000001</v>
      </c>
      <c r="J20" s="95">
        <v>313.62747200000001</v>
      </c>
      <c r="K20" s="95">
        <v>315.709991</v>
      </c>
      <c r="L20" s="95">
        <v>317.59249899999998</v>
      </c>
      <c r="M20" s="95">
        <v>320.01492300000001</v>
      </c>
      <c r="N20" s="95">
        <v>322.30267300000003</v>
      </c>
      <c r="O20" s="95">
        <v>325.65206899999998</v>
      </c>
      <c r="P20" s="95">
        <v>329.59845000000001</v>
      </c>
      <c r="Q20" s="95">
        <v>332.92947400000003</v>
      </c>
      <c r="R20" s="95">
        <v>336.04196200000001</v>
      </c>
      <c r="S20" s="95">
        <v>339.56085200000001</v>
      </c>
      <c r="T20" s="95">
        <v>342.79080199999999</v>
      </c>
      <c r="U20" s="95">
        <v>346.55215500000003</v>
      </c>
      <c r="V20" s="95">
        <v>350.33221400000002</v>
      </c>
      <c r="W20" s="95">
        <v>353.79183999999998</v>
      </c>
      <c r="X20" s="95">
        <v>357.63482699999997</v>
      </c>
      <c r="Y20" s="95">
        <v>362.30148300000002</v>
      </c>
      <c r="Z20" s="95">
        <v>367.01904300000001</v>
      </c>
      <c r="AA20" s="95">
        <v>370.77969400000001</v>
      </c>
      <c r="AB20" s="95">
        <v>374.15020800000002</v>
      </c>
      <c r="AC20" s="95">
        <v>377.58865400000002</v>
      </c>
      <c r="AD20" s="95">
        <v>381.66342200000003</v>
      </c>
      <c r="AE20" s="95">
        <v>386.04663099999999</v>
      </c>
      <c r="AF20" s="95">
        <v>390.05835000000002</v>
      </c>
      <c r="AG20" s="95">
        <v>394.41433699999999</v>
      </c>
      <c r="AH20" s="95">
        <v>400.37597699999998</v>
      </c>
      <c r="AI20" s="94">
        <v>7.816E-3</v>
      </c>
      <c r="AJ20" s="32"/>
    </row>
    <row r="21" spans="1:36" ht="15" customHeight="1">
      <c r="A21" s="13"/>
      <c r="B21" s="62" t="s">
        <v>142</v>
      </c>
      <c r="C21" s="62"/>
      <c r="D21" s="62"/>
      <c r="E21" s="62"/>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32"/>
    </row>
    <row r="22" spans="1:36" ht="15" customHeight="1">
      <c r="A22" s="55" t="s">
        <v>138</v>
      </c>
      <c r="B22" s="63" t="s">
        <v>139</v>
      </c>
      <c r="C22" s="68">
        <v>210</v>
      </c>
      <c r="D22" s="67">
        <f>'AEO 2021 Table 7'!C22</f>
        <v>108.32250999999999</v>
      </c>
      <c r="E22" s="67">
        <f>'AEO 2022 Table 7'!C22</f>
        <v>151.12510700000001</v>
      </c>
      <c r="F22" s="95">
        <v>175.52647400000001</v>
      </c>
      <c r="G22" s="95">
        <v>186.74591100000001</v>
      </c>
      <c r="H22" s="95">
        <v>193.51603700000001</v>
      </c>
      <c r="I22" s="95">
        <v>197.52713</v>
      </c>
      <c r="J22" s="95">
        <v>200.43138099999999</v>
      </c>
      <c r="K22" s="95">
        <v>202.683029</v>
      </c>
      <c r="L22" s="95">
        <v>204.390961</v>
      </c>
      <c r="M22" s="95">
        <v>205.645554</v>
      </c>
      <c r="N22" s="95">
        <v>206.58251999999999</v>
      </c>
      <c r="O22" s="95">
        <v>207.259567</v>
      </c>
      <c r="P22" s="95">
        <v>207.816452</v>
      </c>
      <c r="Q22" s="95">
        <v>208.29402200000001</v>
      </c>
      <c r="R22" s="95">
        <v>208.75985700000001</v>
      </c>
      <c r="S22" s="95">
        <v>209.121307</v>
      </c>
      <c r="T22" s="95">
        <v>209.40815699999999</v>
      </c>
      <c r="U22" s="95">
        <v>209.73571799999999</v>
      </c>
      <c r="V22" s="95">
        <v>209.88424699999999</v>
      </c>
      <c r="W22" s="95">
        <v>209.93794299999999</v>
      </c>
      <c r="X22" s="95">
        <v>209.837738</v>
      </c>
      <c r="Y22" s="95">
        <v>209.771469</v>
      </c>
      <c r="Z22" s="95">
        <v>209.71946700000001</v>
      </c>
      <c r="AA22" s="95">
        <v>209.60008199999999</v>
      </c>
      <c r="AB22" s="95">
        <v>209.44426000000001</v>
      </c>
      <c r="AC22" s="95">
        <v>209.29753099999999</v>
      </c>
      <c r="AD22" s="95">
        <v>209.12191799999999</v>
      </c>
      <c r="AE22" s="95">
        <v>208.935608</v>
      </c>
      <c r="AF22" s="95">
        <v>208.73478700000001</v>
      </c>
      <c r="AG22" s="95">
        <v>208.52590900000001</v>
      </c>
      <c r="AH22" s="95">
        <v>208.31643700000001</v>
      </c>
      <c r="AI22" s="94">
        <v>6.1349999999999998E-3</v>
      </c>
      <c r="AJ22" s="32"/>
    </row>
    <row r="23" spans="1:36" ht="15" customHeight="1">
      <c r="A23" s="55" t="s">
        <v>140</v>
      </c>
      <c r="B23" s="63" t="s">
        <v>141</v>
      </c>
      <c r="C23" s="63"/>
      <c r="D23" s="69">
        <f>D22/$C$22</f>
        <v>0.51582147619047614</v>
      </c>
      <c r="E23" s="69">
        <f>E22/$C$22</f>
        <v>0.71964336666666673</v>
      </c>
      <c r="F23" s="95">
        <v>30.221647000000001</v>
      </c>
      <c r="G23" s="95">
        <v>31.693331000000001</v>
      </c>
      <c r="H23" s="95">
        <v>32.777897000000003</v>
      </c>
      <c r="I23" s="95">
        <v>33.407665000000001</v>
      </c>
      <c r="J23" s="95">
        <v>34.297725999999997</v>
      </c>
      <c r="K23" s="95">
        <v>35.053890000000003</v>
      </c>
      <c r="L23" s="95">
        <v>35.655098000000002</v>
      </c>
      <c r="M23" s="95">
        <v>36.126522000000001</v>
      </c>
      <c r="N23" s="95">
        <v>36.574097000000002</v>
      </c>
      <c r="O23" s="95">
        <v>36.98489</v>
      </c>
      <c r="P23" s="95">
        <v>37.427295999999998</v>
      </c>
      <c r="Q23" s="95">
        <v>37.894337</v>
      </c>
      <c r="R23" s="95">
        <v>38.447746000000002</v>
      </c>
      <c r="S23" s="95">
        <v>38.906810999999998</v>
      </c>
      <c r="T23" s="95">
        <v>39.332465999999997</v>
      </c>
      <c r="U23" s="95">
        <v>39.888126</v>
      </c>
      <c r="V23" s="95">
        <v>40.408337000000003</v>
      </c>
      <c r="W23" s="95">
        <v>40.866301999999997</v>
      </c>
      <c r="X23" s="95">
        <v>41.182322999999997</v>
      </c>
      <c r="Y23" s="95">
        <v>41.623294999999999</v>
      </c>
      <c r="Z23" s="95">
        <v>42.147849999999998</v>
      </c>
      <c r="AA23" s="95">
        <v>42.608521000000003</v>
      </c>
      <c r="AB23" s="95">
        <v>43.058922000000003</v>
      </c>
      <c r="AC23" s="95">
        <v>43.578896</v>
      </c>
      <c r="AD23" s="95">
        <v>44.106178</v>
      </c>
      <c r="AE23" s="95">
        <v>44.678173000000001</v>
      </c>
      <c r="AF23" s="95">
        <v>45.239593999999997</v>
      </c>
      <c r="AG23" s="95">
        <v>45.814425999999997</v>
      </c>
      <c r="AH23" s="95">
        <v>46.440384000000002</v>
      </c>
      <c r="AI23" s="94">
        <v>1.5462E-2</v>
      </c>
      <c r="AJ23" s="32"/>
    </row>
    <row r="24" spans="1:36" ht="15" customHeight="1">
      <c r="A24" s="13"/>
      <c r="B24" s="62" t="s">
        <v>92</v>
      </c>
      <c r="C24" s="62"/>
      <c r="D24" s="62"/>
      <c r="E24" s="62"/>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32"/>
    </row>
    <row r="25" spans="1:36" ht="15" customHeight="1">
      <c r="A25" s="55" t="s">
        <v>91</v>
      </c>
      <c r="B25" s="63" t="s">
        <v>90</v>
      </c>
      <c r="C25" s="68">
        <v>1223</v>
      </c>
      <c r="D25" s="67">
        <f>'AEO 2021 Table 7'!C25</f>
        <v>738.85894800000005</v>
      </c>
      <c r="E25" s="67">
        <f>'AEO 2022 Table 7'!C25</f>
        <v>884.81805399999996</v>
      </c>
      <c r="F25" s="95">
        <v>1173.034668</v>
      </c>
      <c r="G25" s="95">
        <v>1318.6945800000001</v>
      </c>
      <c r="H25" s="95">
        <v>1344.6442870000001</v>
      </c>
      <c r="I25" s="95">
        <v>1355.1329350000001</v>
      </c>
      <c r="J25" s="95">
        <v>1388.0517580000001</v>
      </c>
      <c r="K25" s="95">
        <v>1409.9726559999999</v>
      </c>
      <c r="L25" s="95">
        <v>1429.2098390000001</v>
      </c>
      <c r="M25" s="95">
        <v>1450.0207519999999</v>
      </c>
      <c r="N25" s="95">
        <v>1474.3522949999999</v>
      </c>
      <c r="O25" s="95">
        <v>1500.9681399999999</v>
      </c>
      <c r="P25" s="95">
        <v>1528.3081050000001</v>
      </c>
      <c r="Q25" s="95">
        <v>1559.6477050000001</v>
      </c>
      <c r="R25" s="95">
        <v>1592.911255</v>
      </c>
      <c r="S25" s="95">
        <v>1626.782471</v>
      </c>
      <c r="T25" s="95">
        <v>1664.724731</v>
      </c>
      <c r="U25" s="95">
        <v>1705.9329829999999</v>
      </c>
      <c r="V25" s="95">
        <v>1748.8320309999999</v>
      </c>
      <c r="W25" s="95">
        <v>1791.609741</v>
      </c>
      <c r="X25" s="95">
        <v>1838.214111</v>
      </c>
      <c r="Y25" s="95">
        <v>1886.0336910000001</v>
      </c>
      <c r="Z25" s="95">
        <v>1934.05249</v>
      </c>
      <c r="AA25" s="95">
        <v>1983.1254879999999</v>
      </c>
      <c r="AB25" s="95">
        <v>2032.4826660000001</v>
      </c>
      <c r="AC25" s="95">
        <v>2082.4145509999998</v>
      </c>
      <c r="AD25" s="95">
        <v>2133.3305660000001</v>
      </c>
      <c r="AE25" s="95">
        <v>2187.9047850000002</v>
      </c>
      <c r="AF25" s="95">
        <v>2243.1577149999998</v>
      </c>
      <c r="AG25" s="95">
        <v>2299.889893</v>
      </c>
      <c r="AH25" s="95">
        <v>2361.376221</v>
      </c>
      <c r="AI25" s="94">
        <v>2.5302000000000002E-2</v>
      </c>
      <c r="AJ25" s="32"/>
    </row>
    <row r="26" spans="1:36" ht="15" customHeight="1">
      <c r="A26" s="13"/>
      <c r="B26" s="62" t="s">
        <v>89</v>
      </c>
      <c r="C26" s="62"/>
      <c r="D26" s="70">
        <f>D25/$C$25</f>
        <v>0.60413650695012266</v>
      </c>
      <c r="E26" s="70">
        <f>E25/$C$25</f>
        <v>0.72348164677023707</v>
      </c>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32"/>
    </row>
    <row r="27" spans="1:36" ht="15" customHeight="1">
      <c r="A27" s="55" t="s">
        <v>88</v>
      </c>
      <c r="B27" s="63" t="s">
        <v>47</v>
      </c>
      <c r="C27" s="63"/>
      <c r="D27" s="63"/>
      <c r="E27" s="63"/>
      <c r="F27" s="95">
        <v>1616.1182859999999</v>
      </c>
      <c r="G27" s="95">
        <v>1607.248169</v>
      </c>
      <c r="H27" s="95">
        <v>1653.3725589999999</v>
      </c>
      <c r="I27" s="95">
        <v>1611.142456</v>
      </c>
      <c r="J27" s="95">
        <v>1610.1972659999999</v>
      </c>
      <c r="K27" s="95">
        <v>1588.6392820000001</v>
      </c>
      <c r="L27" s="95">
        <v>1543.4350589999999</v>
      </c>
      <c r="M27" s="95">
        <v>1528.550659</v>
      </c>
      <c r="N27" s="95">
        <v>1497.6553960000001</v>
      </c>
      <c r="O27" s="95">
        <v>1500.994629</v>
      </c>
      <c r="P27" s="95">
        <v>1513.4329829999999</v>
      </c>
      <c r="Q27" s="95">
        <v>1522.9414059999999</v>
      </c>
      <c r="R27" s="95">
        <v>1517.3007809999999</v>
      </c>
      <c r="S27" s="95">
        <v>1522.869263</v>
      </c>
      <c r="T27" s="95">
        <v>1514.5896</v>
      </c>
      <c r="U27" s="95">
        <v>1516.1611330000001</v>
      </c>
      <c r="V27" s="95">
        <v>1531.310547</v>
      </c>
      <c r="W27" s="95">
        <v>1545.6999510000001</v>
      </c>
      <c r="X27" s="95">
        <v>1560.2937010000001</v>
      </c>
      <c r="Y27" s="95">
        <v>1573.0048830000001</v>
      </c>
      <c r="Z27" s="95">
        <v>1593.2974850000001</v>
      </c>
      <c r="AA27" s="95">
        <v>1592.805908</v>
      </c>
      <c r="AB27" s="95">
        <v>1598.588013</v>
      </c>
      <c r="AC27" s="95">
        <v>1600.934937</v>
      </c>
      <c r="AD27" s="95">
        <v>1599.865112</v>
      </c>
      <c r="AE27" s="95">
        <v>1594.4267580000001</v>
      </c>
      <c r="AF27" s="95">
        <v>1604.7932129999999</v>
      </c>
      <c r="AG27" s="95">
        <v>1621.857788</v>
      </c>
      <c r="AH27" s="95">
        <v>1647.347534</v>
      </c>
      <c r="AI27" s="94">
        <v>6.8400000000000004E-4</v>
      </c>
      <c r="AJ27" s="32"/>
    </row>
    <row r="28" spans="1:36" ht="15" customHeight="1">
      <c r="A28" s="55" t="s">
        <v>87</v>
      </c>
      <c r="B28" s="63" t="s">
        <v>45</v>
      </c>
      <c r="C28" s="63"/>
      <c r="D28" s="63"/>
      <c r="E28" s="63"/>
      <c r="F28" s="95">
        <v>444.90005500000001</v>
      </c>
      <c r="G28" s="95">
        <v>447.18356299999999</v>
      </c>
      <c r="H28" s="95">
        <v>429.56683299999997</v>
      </c>
      <c r="I28" s="95">
        <v>426.02398699999998</v>
      </c>
      <c r="J28" s="95">
        <v>423.43228099999999</v>
      </c>
      <c r="K28" s="95">
        <v>418.53433200000001</v>
      </c>
      <c r="L28" s="95">
        <v>413.10095200000001</v>
      </c>
      <c r="M28" s="95">
        <v>408.99478099999999</v>
      </c>
      <c r="N28" s="95">
        <v>404.59216300000003</v>
      </c>
      <c r="O28" s="95">
        <v>401.64428700000002</v>
      </c>
      <c r="P28" s="95">
        <v>399.862549</v>
      </c>
      <c r="Q28" s="95">
        <v>397.70892300000003</v>
      </c>
      <c r="R28" s="95">
        <v>395.15765399999998</v>
      </c>
      <c r="S28" s="95">
        <v>393.11154199999999</v>
      </c>
      <c r="T28" s="95">
        <v>390.90417500000001</v>
      </c>
      <c r="U28" s="95">
        <v>389.32492100000002</v>
      </c>
      <c r="V28" s="95">
        <v>387.549713</v>
      </c>
      <c r="W28" s="95">
        <v>385.87914999999998</v>
      </c>
      <c r="X28" s="95">
        <v>384.725281</v>
      </c>
      <c r="Y28" s="95">
        <v>384.34045400000002</v>
      </c>
      <c r="Z28" s="95">
        <v>384.05548099999999</v>
      </c>
      <c r="AA28" s="95">
        <v>382.77233899999999</v>
      </c>
      <c r="AB28" s="95">
        <v>381.35192899999998</v>
      </c>
      <c r="AC28" s="95">
        <v>379.696686</v>
      </c>
      <c r="AD28" s="95">
        <v>378.88449100000003</v>
      </c>
      <c r="AE28" s="95">
        <v>378.06768799999998</v>
      </c>
      <c r="AF28" s="95">
        <v>377.04083300000002</v>
      </c>
      <c r="AG28" s="95">
        <v>376.49975599999999</v>
      </c>
      <c r="AH28" s="95">
        <v>377.29089399999998</v>
      </c>
      <c r="AI28" s="94">
        <v>-5.8700000000000002E-3</v>
      </c>
      <c r="AJ28" s="32"/>
    </row>
    <row r="29" spans="1:36" ht="15" customHeight="1">
      <c r="A29" s="13"/>
      <c r="B29" s="32"/>
      <c r="C29" s="32"/>
      <c r="D29" s="32"/>
      <c r="E29" s="32"/>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32"/>
    </row>
    <row r="30" spans="1:36" ht="15" customHeight="1">
      <c r="A30" s="13"/>
      <c r="B30" s="62" t="s">
        <v>86</v>
      </c>
      <c r="C30" s="62"/>
      <c r="D30" s="62"/>
      <c r="E30" s="62"/>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32"/>
    </row>
    <row r="31" spans="1:36">
      <c r="A31" s="13"/>
      <c r="B31" s="62" t="s">
        <v>85</v>
      </c>
      <c r="C31" s="62"/>
      <c r="D31" s="62"/>
      <c r="E31" s="62"/>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32"/>
    </row>
    <row r="32" spans="1:36">
      <c r="A32" s="55" t="s">
        <v>84</v>
      </c>
      <c r="B32" s="63" t="s">
        <v>83</v>
      </c>
      <c r="C32" s="63"/>
      <c r="D32" s="63"/>
      <c r="E32" s="63"/>
      <c r="F32" s="96">
        <v>35.862586999999998</v>
      </c>
      <c r="G32" s="96">
        <v>36.196465000000003</v>
      </c>
      <c r="H32" s="96">
        <v>39.417575999999997</v>
      </c>
      <c r="I32" s="96">
        <v>42.712063000000001</v>
      </c>
      <c r="J32" s="96">
        <v>47.423282999999998</v>
      </c>
      <c r="K32" s="96">
        <v>47.429969999999997</v>
      </c>
      <c r="L32" s="96">
        <v>47.419777000000003</v>
      </c>
      <c r="M32" s="96">
        <v>47.435768000000003</v>
      </c>
      <c r="N32" s="96">
        <v>47.466521999999998</v>
      </c>
      <c r="O32" s="96">
        <v>47.491962000000001</v>
      </c>
      <c r="P32" s="96">
        <v>47.528056999999997</v>
      </c>
      <c r="Q32" s="96">
        <v>47.540714000000001</v>
      </c>
      <c r="R32" s="96">
        <v>47.566330000000001</v>
      </c>
      <c r="S32" s="96">
        <v>47.566955999999998</v>
      </c>
      <c r="T32" s="96">
        <v>47.562275</v>
      </c>
      <c r="U32" s="96">
        <v>47.586452000000001</v>
      </c>
      <c r="V32" s="96">
        <v>47.584975999999997</v>
      </c>
      <c r="W32" s="96">
        <v>47.576332000000001</v>
      </c>
      <c r="X32" s="96">
        <v>47.482306999999999</v>
      </c>
      <c r="Y32" s="96">
        <v>47.445267000000001</v>
      </c>
      <c r="Z32" s="96">
        <v>47.431376999999998</v>
      </c>
      <c r="AA32" s="96">
        <v>47.409545999999999</v>
      </c>
      <c r="AB32" s="96">
        <v>47.379967000000001</v>
      </c>
      <c r="AC32" s="96">
        <v>47.371136</v>
      </c>
      <c r="AD32" s="96">
        <v>47.352291000000001</v>
      </c>
      <c r="AE32" s="96">
        <v>47.330832999999998</v>
      </c>
      <c r="AF32" s="96">
        <v>47.306579999999997</v>
      </c>
      <c r="AG32" s="96">
        <v>47.283465999999997</v>
      </c>
      <c r="AH32" s="96">
        <v>47.259425999999998</v>
      </c>
      <c r="AI32" s="94">
        <v>9.9039999999999996E-3</v>
      </c>
      <c r="AJ32" s="32"/>
    </row>
    <row r="33" spans="1:36">
      <c r="A33" s="55" t="s">
        <v>82</v>
      </c>
      <c r="B33" s="63" t="s">
        <v>81</v>
      </c>
      <c r="C33" s="63"/>
      <c r="D33" s="63"/>
      <c r="E33" s="63"/>
      <c r="F33" s="96">
        <v>44.999023000000001</v>
      </c>
      <c r="G33" s="96">
        <v>45.425362</v>
      </c>
      <c r="H33" s="96">
        <v>49.53434</v>
      </c>
      <c r="I33" s="96">
        <v>53.804676000000001</v>
      </c>
      <c r="J33" s="96">
        <v>59.791645000000003</v>
      </c>
      <c r="K33" s="96">
        <v>59.814425999999997</v>
      </c>
      <c r="L33" s="96">
        <v>59.823799000000001</v>
      </c>
      <c r="M33" s="96">
        <v>59.823799000000001</v>
      </c>
      <c r="N33" s="96">
        <v>59.830334000000001</v>
      </c>
      <c r="O33" s="96">
        <v>59.833137999999998</v>
      </c>
      <c r="P33" s="96">
        <v>59.837093000000003</v>
      </c>
      <c r="Q33" s="96">
        <v>59.837508999999997</v>
      </c>
      <c r="R33" s="96">
        <v>59.841895999999998</v>
      </c>
      <c r="S33" s="96">
        <v>59.841895999999998</v>
      </c>
      <c r="T33" s="96">
        <v>59.841934000000002</v>
      </c>
      <c r="U33" s="96">
        <v>59.850861000000002</v>
      </c>
      <c r="V33" s="96">
        <v>59.850861000000002</v>
      </c>
      <c r="W33" s="96">
        <v>59.850861000000002</v>
      </c>
      <c r="X33" s="96">
        <v>59.850861000000002</v>
      </c>
      <c r="Y33" s="96">
        <v>59.850861000000002</v>
      </c>
      <c r="Z33" s="96">
        <v>59.853496999999997</v>
      </c>
      <c r="AA33" s="96">
        <v>59.853496999999997</v>
      </c>
      <c r="AB33" s="96">
        <v>59.853496999999997</v>
      </c>
      <c r="AC33" s="96">
        <v>59.855614000000003</v>
      </c>
      <c r="AD33" s="96">
        <v>59.855614000000003</v>
      </c>
      <c r="AE33" s="96">
        <v>59.855614000000003</v>
      </c>
      <c r="AF33" s="96">
        <v>59.855614000000003</v>
      </c>
      <c r="AG33" s="96">
        <v>59.856743000000002</v>
      </c>
      <c r="AH33" s="96">
        <v>59.856743000000002</v>
      </c>
      <c r="AI33" s="94">
        <v>1.0241999999999999E-2</v>
      </c>
      <c r="AJ33" s="32"/>
    </row>
    <row r="34" spans="1:36">
      <c r="A34" s="55" t="s">
        <v>80</v>
      </c>
      <c r="B34" s="63" t="s">
        <v>79</v>
      </c>
      <c r="C34" s="63"/>
      <c r="D34" s="63"/>
      <c r="E34" s="63"/>
      <c r="F34" s="96">
        <v>32.047832</v>
      </c>
      <c r="G34" s="96">
        <v>32.611446000000001</v>
      </c>
      <c r="H34" s="96">
        <v>35.396163999999999</v>
      </c>
      <c r="I34" s="96">
        <v>38.464367000000003</v>
      </c>
      <c r="J34" s="96">
        <v>42.754604</v>
      </c>
      <c r="K34" s="96">
        <v>42.756210000000003</v>
      </c>
      <c r="L34" s="96">
        <v>42.760058999999998</v>
      </c>
      <c r="M34" s="96">
        <v>42.760685000000002</v>
      </c>
      <c r="N34" s="96">
        <v>42.760769000000003</v>
      </c>
      <c r="O34" s="96">
        <v>42.760899000000002</v>
      </c>
      <c r="P34" s="96">
        <v>42.760983000000003</v>
      </c>
      <c r="Q34" s="96">
        <v>42.761184999999998</v>
      </c>
      <c r="R34" s="96">
        <v>42.761211000000003</v>
      </c>
      <c r="S34" s="96">
        <v>42.761336999999997</v>
      </c>
      <c r="T34" s="96">
        <v>42.761406000000001</v>
      </c>
      <c r="U34" s="96">
        <v>42.761443999999997</v>
      </c>
      <c r="V34" s="96">
        <v>42.761555000000001</v>
      </c>
      <c r="W34" s="96">
        <v>42.761645999999999</v>
      </c>
      <c r="X34" s="96">
        <v>42.761901999999999</v>
      </c>
      <c r="Y34" s="96">
        <v>42.761901999999999</v>
      </c>
      <c r="Z34" s="96">
        <v>42.761901999999999</v>
      </c>
      <c r="AA34" s="96">
        <v>42.761901999999999</v>
      </c>
      <c r="AB34" s="96">
        <v>42.761944</v>
      </c>
      <c r="AC34" s="96">
        <v>42.761966999999999</v>
      </c>
      <c r="AD34" s="96">
        <v>42.762039000000001</v>
      </c>
      <c r="AE34" s="96">
        <v>42.762096</v>
      </c>
      <c r="AF34" s="96">
        <v>42.762154000000002</v>
      </c>
      <c r="AG34" s="96">
        <v>42.762196000000003</v>
      </c>
      <c r="AH34" s="96">
        <v>42.762241000000003</v>
      </c>
      <c r="AI34" s="94">
        <v>1.0354E-2</v>
      </c>
      <c r="AJ34" s="32"/>
    </row>
    <row r="35" spans="1:36">
      <c r="A35" s="55" t="s">
        <v>78</v>
      </c>
      <c r="B35" s="63" t="s">
        <v>77</v>
      </c>
      <c r="C35" s="63"/>
      <c r="D35" s="63"/>
      <c r="E35" s="63"/>
      <c r="F35" s="96">
        <v>41.867493000000003</v>
      </c>
      <c r="G35" s="96">
        <v>43.089367000000003</v>
      </c>
      <c r="H35" s="96">
        <v>44.565502000000002</v>
      </c>
      <c r="I35" s="96">
        <v>47.327781999999999</v>
      </c>
      <c r="J35" s="96">
        <v>48.817307</v>
      </c>
      <c r="K35" s="96">
        <v>50.274448</v>
      </c>
      <c r="L35" s="96">
        <v>52.874161000000001</v>
      </c>
      <c r="M35" s="96">
        <v>53.845897999999998</v>
      </c>
      <c r="N35" s="96">
        <v>54.682755</v>
      </c>
      <c r="O35" s="96">
        <v>55.275620000000004</v>
      </c>
      <c r="P35" s="96">
        <v>56.051330999999998</v>
      </c>
      <c r="Q35" s="96">
        <v>56.790427999999999</v>
      </c>
      <c r="R35" s="96">
        <v>57.658999999999999</v>
      </c>
      <c r="S35" s="96">
        <v>58.346362999999997</v>
      </c>
      <c r="T35" s="96">
        <v>58.843707999999999</v>
      </c>
      <c r="U35" s="96">
        <v>59.518051</v>
      </c>
      <c r="V35" s="96">
        <v>59.782516000000001</v>
      </c>
      <c r="W35" s="96">
        <v>59.873958999999999</v>
      </c>
      <c r="X35" s="96">
        <v>59.478580000000001</v>
      </c>
      <c r="Y35" s="96">
        <v>59.545974999999999</v>
      </c>
      <c r="Z35" s="96">
        <v>59.585819000000001</v>
      </c>
      <c r="AA35" s="96">
        <v>59.553832999999997</v>
      </c>
      <c r="AB35" s="96">
        <v>59.381821000000002</v>
      </c>
      <c r="AC35" s="96">
        <v>59.306598999999999</v>
      </c>
      <c r="AD35" s="96">
        <v>59.184032000000002</v>
      </c>
      <c r="AE35" s="96">
        <v>59.015045000000001</v>
      </c>
      <c r="AF35" s="96">
        <v>58.981766</v>
      </c>
      <c r="AG35" s="96">
        <v>58.950038999999997</v>
      </c>
      <c r="AH35" s="96">
        <v>58.744987000000002</v>
      </c>
      <c r="AI35" s="94">
        <v>1.217E-2</v>
      </c>
      <c r="AJ35" s="32"/>
    </row>
    <row r="36" spans="1:36">
      <c r="A36" s="55" t="s">
        <v>76</v>
      </c>
      <c r="B36" s="63" t="s">
        <v>75</v>
      </c>
      <c r="C36" s="63"/>
      <c r="D36" s="63"/>
      <c r="E36" s="63"/>
      <c r="F36" s="96">
        <v>56.770321000000003</v>
      </c>
      <c r="G36" s="96">
        <v>58.168937999999997</v>
      </c>
      <c r="H36" s="96">
        <v>59.719189</v>
      </c>
      <c r="I36" s="96">
        <v>64.286918999999997</v>
      </c>
      <c r="J36" s="96">
        <v>66.051140000000004</v>
      </c>
      <c r="K36" s="96">
        <v>68.542229000000006</v>
      </c>
      <c r="L36" s="96">
        <v>73.071151999999998</v>
      </c>
      <c r="M36" s="96">
        <v>75.126991000000004</v>
      </c>
      <c r="N36" s="96">
        <v>76.825400999999999</v>
      </c>
      <c r="O36" s="96">
        <v>77.756812999999994</v>
      </c>
      <c r="P36" s="96">
        <v>79.009101999999999</v>
      </c>
      <c r="Q36" s="96">
        <v>79.943138000000005</v>
      </c>
      <c r="R36" s="96">
        <v>81.120979000000005</v>
      </c>
      <c r="S36" s="96">
        <v>82.178566000000004</v>
      </c>
      <c r="T36" s="96">
        <v>82.947700999999995</v>
      </c>
      <c r="U36" s="96">
        <v>84.065742</v>
      </c>
      <c r="V36" s="96">
        <v>84.340560999999994</v>
      </c>
      <c r="W36" s="96">
        <v>84.378769000000005</v>
      </c>
      <c r="X36" s="96">
        <v>83.758949000000001</v>
      </c>
      <c r="Y36" s="96">
        <v>84.069312999999994</v>
      </c>
      <c r="Z36" s="96">
        <v>84.134276999999997</v>
      </c>
      <c r="AA36" s="96">
        <v>84.126350000000002</v>
      </c>
      <c r="AB36" s="96">
        <v>83.804642000000001</v>
      </c>
      <c r="AC36" s="96">
        <v>83.626441999999997</v>
      </c>
      <c r="AD36" s="96">
        <v>83.373772000000002</v>
      </c>
      <c r="AE36" s="96">
        <v>83.020957999999993</v>
      </c>
      <c r="AF36" s="96">
        <v>82.961219999999997</v>
      </c>
      <c r="AG36" s="96">
        <v>82.920546999999999</v>
      </c>
      <c r="AH36" s="96">
        <v>82.496894999999995</v>
      </c>
      <c r="AI36" s="94">
        <v>1.3438E-2</v>
      </c>
      <c r="AJ36" s="32"/>
    </row>
    <row r="37" spans="1:36">
      <c r="A37" s="55" t="s">
        <v>74</v>
      </c>
      <c r="B37" s="63" t="s">
        <v>73</v>
      </c>
      <c r="C37" s="63"/>
      <c r="D37" s="63"/>
      <c r="E37" s="63"/>
      <c r="F37" s="96">
        <v>36.283431999999998</v>
      </c>
      <c r="G37" s="96">
        <v>37.788708</v>
      </c>
      <c r="H37" s="96">
        <v>39.053032000000002</v>
      </c>
      <c r="I37" s="96">
        <v>41.468071000000002</v>
      </c>
      <c r="J37" s="96">
        <v>42.907490000000003</v>
      </c>
      <c r="K37" s="96">
        <v>44.072960000000002</v>
      </c>
      <c r="L37" s="96">
        <v>46.167458000000003</v>
      </c>
      <c r="M37" s="96">
        <v>46.840457999999998</v>
      </c>
      <c r="N37" s="96">
        <v>47.406395000000003</v>
      </c>
      <c r="O37" s="96">
        <v>47.854030999999999</v>
      </c>
      <c r="P37" s="96">
        <v>48.425640000000001</v>
      </c>
      <c r="Q37" s="96">
        <v>49.062122000000002</v>
      </c>
      <c r="R37" s="96">
        <v>49.773209000000001</v>
      </c>
      <c r="S37" s="96">
        <v>50.346874</v>
      </c>
      <c r="T37" s="96">
        <v>50.771507</v>
      </c>
      <c r="U37" s="96">
        <v>51.273716</v>
      </c>
      <c r="V37" s="96">
        <v>51.525008999999997</v>
      </c>
      <c r="W37" s="96">
        <v>51.640414999999997</v>
      </c>
      <c r="X37" s="96">
        <v>51.503501999999997</v>
      </c>
      <c r="Y37" s="96">
        <v>51.593677999999997</v>
      </c>
      <c r="Z37" s="96">
        <v>51.655788000000001</v>
      </c>
      <c r="AA37" s="96">
        <v>51.664875000000002</v>
      </c>
      <c r="AB37" s="96">
        <v>51.590721000000002</v>
      </c>
      <c r="AC37" s="96">
        <v>51.558166999999997</v>
      </c>
      <c r="AD37" s="96">
        <v>51.504955000000002</v>
      </c>
      <c r="AE37" s="96">
        <v>51.422984999999997</v>
      </c>
      <c r="AF37" s="96">
        <v>51.444454</v>
      </c>
      <c r="AG37" s="96">
        <v>51.462017000000003</v>
      </c>
      <c r="AH37" s="96">
        <v>51.356257999999997</v>
      </c>
      <c r="AI37" s="94">
        <v>1.2485E-2</v>
      </c>
      <c r="AJ37" s="32"/>
    </row>
    <row r="38" spans="1:36">
      <c r="A38" s="55" t="s">
        <v>72</v>
      </c>
      <c r="B38" s="63" t="s">
        <v>71</v>
      </c>
      <c r="C38" s="63"/>
      <c r="D38" s="63"/>
      <c r="E38" s="63"/>
      <c r="F38" s="96">
        <v>37.660175000000002</v>
      </c>
      <c r="G38" s="96">
        <v>38.247295000000001</v>
      </c>
      <c r="H38" s="96">
        <v>39.178390999999998</v>
      </c>
      <c r="I38" s="96">
        <v>41.019477999999999</v>
      </c>
      <c r="J38" s="96">
        <v>41.886631000000001</v>
      </c>
      <c r="K38" s="96">
        <v>42.752087000000003</v>
      </c>
      <c r="L38" s="96">
        <v>44.427802999999997</v>
      </c>
      <c r="M38" s="96">
        <v>44.915523999999998</v>
      </c>
      <c r="N38" s="96">
        <v>45.330432999999999</v>
      </c>
      <c r="O38" s="96">
        <v>45.641902999999999</v>
      </c>
      <c r="P38" s="96">
        <v>46.05706</v>
      </c>
      <c r="Q38" s="96">
        <v>46.477234000000003</v>
      </c>
      <c r="R38" s="96">
        <v>46.977252999999997</v>
      </c>
      <c r="S38" s="96">
        <v>47.367061999999997</v>
      </c>
      <c r="T38" s="96">
        <v>47.660397000000003</v>
      </c>
      <c r="U38" s="96">
        <v>48.059071000000003</v>
      </c>
      <c r="V38" s="96">
        <v>48.230522000000001</v>
      </c>
      <c r="W38" s="96">
        <v>48.306519000000002</v>
      </c>
      <c r="X38" s="96">
        <v>48.137546999999998</v>
      </c>
      <c r="Y38" s="96">
        <v>48.175342999999998</v>
      </c>
      <c r="Z38" s="96">
        <v>48.184296000000003</v>
      </c>
      <c r="AA38" s="96">
        <v>48.147635999999999</v>
      </c>
      <c r="AB38" s="96">
        <v>48.046627000000001</v>
      </c>
      <c r="AC38" s="96">
        <v>47.997734000000001</v>
      </c>
      <c r="AD38" s="96">
        <v>47.923172000000001</v>
      </c>
      <c r="AE38" s="96">
        <v>47.826976999999999</v>
      </c>
      <c r="AF38" s="96">
        <v>47.817055000000003</v>
      </c>
      <c r="AG38" s="96">
        <v>47.807777000000002</v>
      </c>
      <c r="AH38" s="96">
        <v>47.693516000000002</v>
      </c>
      <c r="AI38" s="94">
        <v>8.4709999999999994E-3</v>
      </c>
      <c r="AJ38" s="32"/>
    </row>
    <row r="39" spans="1:36">
      <c r="A39" s="55" t="s">
        <v>70</v>
      </c>
      <c r="B39" s="63" t="s">
        <v>69</v>
      </c>
      <c r="C39" s="63"/>
      <c r="D39" s="63"/>
      <c r="E39" s="63"/>
      <c r="F39" s="96">
        <v>49.753315000000001</v>
      </c>
      <c r="G39" s="96">
        <v>50.548926999999999</v>
      </c>
      <c r="H39" s="96">
        <v>51.410057000000002</v>
      </c>
      <c r="I39" s="96">
        <v>54.128219999999999</v>
      </c>
      <c r="J39" s="96">
        <v>54.888260000000002</v>
      </c>
      <c r="K39" s="96">
        <v>56.103672000000003</v>
      </c>
      <c r="L39" s="96">
        <v>58.654358000000002</v>
      </c>
      <c r="M39" s="96">
        <v>59.508636000000003</v>
      </c>
      <c r="N39" s="96">
        <v>60.153618000000002</v>
      </c>
      <c r="O39" s="96">
        <v>60.481189999999998</v>
      </c>
      <c r="P39" s="96">
        <v>60.948875000000001</v>
      </c>
      <c r="Q39" s="96">
        <v>61.322273000000003</v>
      </c>
      <c r="R39" s="96">
        <v>61.825381999999998</v>
      </c>
      <c r="S39" s="96">
        <v>62.286591000000001</v>
      </c>
      <c r="T39" s="96">
        <v>62.648296000000002</v>
      </c>
      <c r="U39" s="96">
        <v>63.182594000000002</v>
      </c>
      <c r="V39" s="96">
        <v>63.347575999999997</v>
      </c>
      <c r="W39" s="96">
        <v>63.416606999999999</v>
      </c>
      <c r="X39" s="96">
        <v>63.269832999999998</v>
      </c>
      <c r="Y39" s="96">
        <v>63.418644</v>
      </c>
      <c r="Z39" s="96">
        <v>63.420959000000003</v>
      </c>
      <c r="AA39" s="96">
        <v>63.381435000000003</v>
      </c>
      <c r="AB39" s="96">
        <v>63.232857000000003</v>
      </c>
      <c r="AC39" s="96">
        <v>63.140476</v>
      </c>
      <c r="AD39" s="96">
        <v>63.019409000000003</v>
      </c>
      <c r="AE39" s="96">
        <v>62.863067999999998</v>
      </c>
      <c r="AF39" s="96">
        <v>62.863415000000003</v>
      </c>
      <c r="AG39" s="96">
        <v>62.875369999999997</v>
      </c>
      <c r="AH39" s="96">
        <v>62.692455000000002</v>
      </c>
      <c r="AI39" s="94">
        <v>8.2900000000000005E-3</v>
      </c>
      <c r="AJ39" s="32"/>
    </row>
    <row r="40" spans="1:36">
      <c r="A40" s="55" t="s">
        <v>68</v>
      </c>
      <c r="B40" s="63" t="s">
        <v>67</v>
      </c>
      <c r="C40" s="63"/>
      <c r="D40" s="63"/>
      <c r="E40" s="63"/>
      <c r="F40" s="96">
        <v>32.962986000000001</v>
      </c>
      <c r="G40" s="96">
        <v>33.796913000000004</v>
      </c>
      <c r="H40" s="96">
        <v>34.599186000000003</v>
      </c>
      <c r="I40" s="96">
        <v>36.309306999999997</v>
      </c>
      <c r="J40" s="96">
        <v>37.231155000000001</v>
      </c>
      <c r="K40" s="96">
        <v>37.980156000000001</v>
      </c>
      <c r="L40" s="96">
        <v>39.404617000000002</v>
      </c>
      <c r="M40" s="96">
        <v>39.766750000000002</v>
      </c>
      <c r="N40" s="96">
        <v>40.071815000000001</v>
      </c>
      <c r="O40" s="96">
        <v>40.333587999999999</v>
      </c>
      <c r="P40" s="96">
        <v>40.671585</v>
      </c>
      <c r="Q40" s="96">
        <v>41.069671999999997</v>
      </c>
      <c r="R40" s="96">
        <v>41.515484000000001</v>
      </c>
      <c r="S40" s="96">
        <v>41.872047000000002</v>
      </c>
      <c r="T40" s="96">
        <v>42.144016000000001</v>
      </c>
      <c r="U40" s="96">
        <v>42.462409999999998</v>
      </c>
      <c r="V40" s="96">
        <v>42.631171999999999</v>
      </c>
      <c r="W40" s="96">
        <v>42.718491</v>
      </c>
      <c r="X40" s="96">
        <v>42.684356999999999</v>
      </c>
      <c r="Y40" s="96">
        <v>42.746395</v>
      </c>
      <c r="Z40" s="96">
        <v>42.777087999999999</v>
      </c>
      <c r="AA40" s="96">
        <v>42.773293000000002</v>
      </c>
      <c r="AB40" s="96">
        <v>42.728886000000003</v>
      </c>
      <c r="AC40" s="96">
        <v>42.705055000000002</v>
      </c>
      <c r="AD40" s="96">
        <v>42.670501999999999</v>
      </c>
      <c r="AE40" s="96">
        <v>42.621718999999999</v>
      </c>
      <c r="AF40" s="96">
        <v>42.643383</v>
      </c>
      <c r="AG40" s="96">
        <v>42.661799999999999</v>
      </c>
      <c r="AH40" s="96">
        <v>42.600498000000002</v>
      </c>
      <c r="AI40" s="94">
        <v>9.2020000000000001E-3</v>
      </c>
      <c r="AJ40" s="32"/>
    </row>
    <row r="41" spans="1:36">
      <c r="A41" s="55" t="s">
        <v>66</v>
      </c>
      <c r="B41" s="63" t="s">
        <v>65</v>
      </c>
      <c r="C41" s="63"/>
      <c r="D41" s="63"/>
      <c r="E41" s="63"/>
      <c r="F41" s="96">
        <v>30.719750999999999</v>
      </c>
      <c r="G41" s="96">
        <v>31.197991999999999</v>
      </c>
      <c r="H41" s="96">
        <v>31.957815</v>
      </c>
      <c r="I41" s="96">
        <v>33.459170999999998</v>
      </c>
      <c r="J41" s="96">
        <v>34.166462000000003</v>
      </c>
      <c r="K41" s="96">
        <v>34.872387000000003</v>
      </c>
      <c r="L41" s="96">
        <v>36.23912</v>
      </c>
      <c r="M41" s="96">
        <v>36.636940000000003</v>
      </c>
      <c r="N41" s="96">
        <v>36.975433000000002</v>
      </c>
      <c r="O41" s="96">
        <v>37.229590999999999</v>
      </c>
      <c r="P41" s="96">
        <v>37.568351999999997</v>
      </c>
      <c r="Q41" s="96">
        <v>37.911160000000002</v>
      </c>
      <c r="R41" s="96">
        <v>38.319138000000002</v>
      </c>
      <c r="S41" s="96">
        <v>38.637123000000003</v>
      </c>
      <c r="T41" s="96">
        <v>38.876384999999999</v>
      </c>
      <c r="U41" s="96">
        <v>39.201653</v>
      </c>
      <c r="V41" s="96">
        <v>39.341507</v>
      </c>
      <c r="W41" s="96">
        <v>39.403483999999999</v>
      </c>
      <c r="X41" s="96">
        <v>39.265346999999998</v>
      </c>
      <c r="Y41" s="96">
        <v>39.296036000000001</v>
      </c>
      <c r="Z41" s="96">
        <v>39.303291000000002</v>
      </c>
      <c r="AA41" s="96">
        <v>39.273330999999999</v>
      </c>
      <c r="AB41" s="96">
        <v>39.190849</v>
      </c>
      <c r="AC41" s="96">
        <v>39.150939999999999</v>
      </c>
      <c r="AD41" s="96">
        <v>39.090069</v>
      </c>
      <c r="AE41" s="96">
        <v>39.011550999999997</v>
      </c>
      <c r="AF41" s="96">
        <v>39.003371999999999</v>
      </c>
      <c r="AG41" s="96">
        <v>38.995735000000003</v>
      </c>
      <c r="AH41" s="96">
        <v>38.902470000000001</v>
      </c>
      <c r="AI41" s="94">
        <v>8.4700000000000001E-3</v>
      </c>
      <c r="AJ41" s="32"/>
    </row>
    <row r="42" spans="1:36">
      <c r="A42" s="55" t="s">
        <v>64</v>
      </c>
      <c r="B42" s="63" t="s">
        <v>63</v>
      </c>
      <c r="C42" s="63"/>
      <c r="D42" s="63"/>
      <c r="E42" s="63"/>
      <c r="F42" s="96">
        <v>40.629303</v>
      </c>
      <c r="G42" s="96">
        <v>41.279010999999997</v>
      </c>
      <c r="H42" s="96">
        <v>41.982224000000002</v>
      </c>
      <c r="I42" s="96">
        <v>44.201915999999997</v>
      </c>
      <c r="J42" s="96">
        <v>44.822575000000001</v>
      </c>
      <c r="K42" s="96">
        <v>45.815097999999999</v>
      </c>
      <c r="L42" s="96">
        <v>47.898029000000001</v>
      </c>
      <c r="M42" s="96">
        <v>48.595646000000002</v>
      </c>
      <c r="N42" s="96">
        <v>49.122345000000003</v>
      </c>
      <c r="O42" s="96">
        <v>49.389847000000003</v>
      </c>
      <c r="P42" s="96">
        <v>49.771766999999997</v>
      </c>
      <c r="Q42" s="96">
        <v>50.076687</v>
      </c>
      <c r="R42" s="96">
        <v>50.487533999999997</v>
      </c>
      <c r="S42" s="96">
        <v>50.864162</v>
      </c>
      <c r="T42" s="96">
        <v>51.159537999999998</v>
      </c>
      <c r="U42" s="96">
        <v>51.595852000000001</v>
      </c>
      <c r="V42" s="96">
        <v>51.730578999999999</v>
      </c>
      <c r="W42" s="96">
        <v>51.786952999999997</v>
      </c>
      <c r="X42" s="96">
        <v>51.667095000000003</v>
      </c>
      <c r="Y42" s="96">
        <v>51.788615999999998</v>
      </c>
      <c r="Z42" s="96">
        <v>51.790503999999999</v>
      </c>
      <c r="AA42" s="96">
        <v>51.758228000000003</v>
      </c>
      <c r="AB42" s="96">
        <v>51.636898000000002</v>
      </c>
      <c r="AC42" s="96">
        <v>51.561458999999999</v>
      </c>
      <c r="AD42" s="96">
        <v>51.462592999999998</v>
      </c>
      <c r="AE42" s="96">
        <v>51.334923000000003</v>
      </c>
      <c r="AF42" s="96">
        <v>51.335205000000002</v>
      </c>
      <c r="AG42" s="96">
        <v>51.344971000000001</v>
      </c>
      <c r="AH42" s="96">
        <v>51.195599000000001</v>
      </c>
      <c r="AI42" s="94">
        <v>8.2900000000000005E-3</v>
      </c>
      <c r="AJ42" s="32"/>
    </row>
    <row r="43" spans="1:36">
      <c r="A43" s="55" t="s">
        <v>62</v>
      </c>
      <c r="B43" s="63" t="s">
        <v>61</v>
      </c>
      <c r="C43" s="63"/>
      <c r="D43" s="63"/>
      <c r="E43" s="63"/>
      <c r="F43" s="96">
        <v>26.876635</v>
      </c>
      <c r="G43" s="96">
        <v>27.556583</v>
      </c>
      <c r="H43" s="96">
        <v>28.210722000000001</v>
      </c>
      <c r="I43" s="96">
        <v>29.605083</v>
      </c>
      <c r="J43" s="96">
        <v>30.356719999999999</v>
      </c>
      <c r="K43" s="96">
        <v>30.967421999999999</v>
      </c>
      <c r="L43" s="96">
        <v>32.128867999999997</v>
      </c>
      <c r="M43" s="96">
        <v>32.424137000000002</v>
      </c>
      <c r="N43" s="96">
        <v>32.672874</v>
      </c>
      <c r="O43" s="96">
        <v>32.886313999999999</v>
      </c>
      <c r="P43" s="96">
        <v>33.161903000000002</v>
      </c>
      <c r="Q43" s="96">
        <v>33.486485000000002</v>
      </c>
      <c r="R43" s="96">
        <v>33.849978999999998</v>
      </c>
      <c r="S43" s="96">
        <v>34.140709000000001</v>
      </c>
      <c r="T43" s="96">
        <v>34.362461000000003</v>
      </c>
      <c r="U43" s="96">
        <v>34.622065999999997</v>
      </c>
      <c r="V43" s="96">
        <v>34.759666000000003</v>
      </c>
      <c r="W43" s="96">
        <v>34.830863999999998</v>
      </c>
      <c r="X43" s="96">
        <v>34.803032000000002</v>
      </c>
      <c r="Y43" s="96">
        <v>34.853614999999998</v>
      </c>
      <c r="Z43" s="96">
        <v>34.878639</v>
      </c>
      <c r="AA43" s="96">
        <v>34.875546</v>
      </c>
      <c r="AB43" s="96">
        <v>34.839336000000003</v>
      </c>
      <c r="AC43" s="96">
        <v>34.819907999999998</v>
      </c>
      <c r="AD43" s="96">
        <v>34.791733000000001</v>
      </c>
      <c r="AE43" s="96">
        <v>34.751961000000001</v>
      </c>
      <c r="AF43" s="96">
        <v>34.769623000000003</v>
      </c>
      <c r="AG43" s="96">
        <v>34.784641000000001</v>
      </c>
      <c r="AH43" s="96">
        <v>34.734656999999999</v>
      </c>
      <c r="AI43" s="94">
        <v>9.2020000000000001E-3</v>
      </c>
      <c r="AJ43" s="32"/>
    </row>
    <row r="44" spans="1:36">
      <c r="A44" s="55" t="s">
        <v>60</v>
      </c>
      <c r="B44" s="63" t="s">
        <v>59</v>
      </c>
      <c r="C44" s="63"/>
      <c r="D44" s="63"/>
      <c r="E44" s="63"/>
      <c r="F44" s="96">
        <v>24.416806999999999</v>
      </c>
      <c r="G44" s="96">
        <v>24.828714000000002</v>
      </c>
      <c r="H44" s="96">
        <v>25.273451000000001</v>
      </c>
      <c r="I44" s="96">
        <v>25.771698000000001</v>
      </c>
      <c r="J44" s="96">
        <v>26.29871</v>
      </c>
      <c r="K44" s="96">
        <v>26.841999000000001</v>
      </c>
      <c r="L44" s="96">
        <v>27.428470999999998</v>
      </c>
      <c r="M44" s="96">
        <v>28.033215999999999</v>
      </c>
      <c r="N44" s="96">
        <v>28.652666</v>
      </c>
      <c r="O44" s="96">
        <v>29.250824000000001</v>
      </c>
      <c r="P44" s="96">
        <v>29.847491999999999</v>
      </c>
      <c r="Q44" s="96">
        <v>30.412486999999999</v>
      </c>
      <c r="R44" s="96">
        <v>30.981674000000002</v>
      </c>
      <c r="S44" s="96">
        <v>31.554241000000001</v>
      </c>
      <c r="T44" s="96">
        <v>32.119743</v>
      </c>
      <c r="U44" s="96">
        <v>32.670673000000001</v>
      </c>
      <c r="V44" s="96">
        <v>33.207687</v>
      </c>
      <c r="W44" s="96">
        <v>33.734558</v>
      </c>
      <c r="X44" s="96">
        <v>34.224933999999998</v>
      </c>
      <c r="Y44" s="96">
        <v>34.694332000000003</v>
      </c>
      <c r="Z44" s="96">
        <v>35.130263999999997</v>
      </c>
      <c r="AA44" s="96">
        <v>35.514408000000003</v>
      </c>
      <c r="AB44" s="96">
        <v>35.841231999999998</v>
      </c>
      <c r="AC44" s="96">
        <v>36.128684999999997</v>
      </c>
      <c r="AD44" s="96">
        <v>36.372601000000003</v>
      </c>
      <c r="AE44" s="96">
        <v>36.575912000000002</v>
      </c>
      <c r="AF44" s="96">
        <v>36.745868999999999</v>
      </c>
      <c r="AG44" s="96">
        <v>36.887619000000001</v>
      </c>
      <c r="AH44" s="96">
        <v>36.996741999999998</v>
      </c>
      <c r="AI44" s="94">
        <v>1.4952E-2</v>
      </c>
      <c r="AJ44" s="32"/>
    </row>
    <row r="45" spans="1:36">
      <c r="A45" s="55" t="s">
        <v>58</v>
      </c>
      <c r="B45" s="63" t="s">
        <v>57</v>
      </c>
      <c r="C45" s="63"/>
      <c r="D45" s="63"/>
      <c r="E45" s="63"/>
      <c r="F45" s="96">
        <v>15.823145999999999</v>
      </c>
      <c r="G45" s="96">
        <v>16.120417</v>
      </c>
      <c r="H45" s="96">
        <v>16.533491000000001</v>
      </c>
      <c r="I45" s="96">
        <v>17.049419</v>
      </c>
      <c r="J45" s="96">
        <v>17.288923</v>
      </c>
      <c r="K45" s="96">
        <v>17.516932000000001</v>
      </c>
      <c r="L45" s="96">
        <v>17.533608999999998</v>
      </c>
      <c r="M45" s="96">
        <v>17.614059000000001</v>
      </c>
      <c r="N45" s="96">
        <v>17.654606000000001</v>
      </c>
      <c r="O45" s="96">
        <v>17.672529000000001</v>
      </c>
      <c r="P45" s="96">
        <v>17.657164000000002</v>
      </c>
      <c r="Q45" s="96">
        <v>17.645762999999999</v>
      </c>
      <c r="R45" s="96">
        <v>17.639668</v>
      </c>
      <c r="S45" s="96">
        <v>17.633991000000002</v>
      </c>
      <c r="T45" s="96">
        <v>17.481745</v>
      </c>
      <c r="U45" s="96">
        <v>17.490673000000001</v>
      </c>
      <c r="V45" s="96">
        <v>17.507760999999999</v>
      </c>
      <c r="W45" s="96">
        <v>17.535664000000001</v>
      </c>
      <c r="X45" s="96">
        <v>17.576409999999999</v>
      </c>
      <c r="Y45" s="96">
        <v>17.632275</v>
      </c>
      <c r="Z45" s="96">
        <v>17.703451000000001</v>
      </c>
      <c r="AA45" s="96">
        <v>17.787361000000001</v>
      </c>
      <c r="AB45" s="96">
        <v>17.859463000000002</v>
      </c>
      <c r="AC45" s="96">
        <v>17.937956</v>
      </c>
      <c r="AD45" s="96">
        <v>18.000337999999999</v>
      </c>
      <c r="AE45" s="96">
        <v>18.050705000000001</v>
      </c>
      <c r="AF45" s="96">
        <v>18.088318000000001</v>
      </c>
      <c r="AG45" s="96">
        <v>18.106473999999999</v>
      </c>
      <c r="AH45" s="96">
        <v>18.116564</v>
      </c>
      <c r="AI45" s="94">
        <v>4.8459999999999996E-3</v>
      </c>
      <c r="AJ45" s="32"/>
    </row>
    <row r="46" spans="1:36">
      <c r="A46" s="55" t="s">
        <v>56</v>
      </c>
      <c r="B46" s="63" t="s">
        <v>55</v>
      </c>
      <c r="C46" s="63"/>
      <c r="D46" s="63"/>
      <c r="E46" s="63"/>
      <c r="F46" s="96">
        <v>13.428226</v>
      </c>
      <c r="G46" s="96">
        <v>13.699172000000001</v>
      </c>
      <c r="H46" s="96">
        <v>13.964264</v>
      </c>
      <c r="I46" s="96">
        <v>14.260738999999999</v>
      </c>
      <c r="J46" s="96">
        <v>14.580292</v>
      </c>
      <c r="K46" s="96">
        <v>14.889234</v>
      </c>
      <c r="L46" s="96">
        <v>15.154188</v>
      </c>
      <c r="M46" s="96">
        <v>15.397603999999999</v>
      </c>
      <c r="N46" s="96">
        <v>15.625247</v>
      </c>
      <c r="O46" s="96">
        <v>15.825183000000001</v>
      </c>
      <c r="P46" s="96">
        <v>16.004481999999999</v>
      </c>
      <c r="Q46" s="96">
        <v>16.160530000000001</v>
      </c>
      <c r="R46" s="96">
        <v>16.299536</v>
      </c>
      <c r="S46" s="96">
        <v>16.433910000000001</v>
      </c>
      <c r="T46" s="96">
        <v>16.544734999999999</v>
      </c>
      <c r="U46" s="96">
        <v>16.647770000000001</v>
      </c>
      <c r="V46" s="96">
        <v>16.745476</v>
      </c>
      <c r="W46" s="96">
        <v>16.840004</v>
      </c>
      <c r="X46" s="96">
        <v>16.924854</v>
      </c>
      <c r="Y46" s="96">
        <v>17.004716999999999</v>
      </c>
      <c r="Z46" s="96">
        <v>17.07658</v>
      </c>
      <c r="AA46" s="96">
        <v>17.170943999999999</v>
      </c>
      <c r="AB46" s="96">
        <v>17.270323000000001</v>
      </c>
      <c r="AC46" s="96">
        <v>17.350722999999999</v>
      </c>
      <c r="AD46" s="96">
        <v>17.439957</v>
      </c>
      <c r="AE46" s="96">
        <v>17.523478999999998</v>
      </c>
      <c r="AF46" s="96">
        <v>17.616223999999999</v>
      </c>
      <c r="AG46" s="96">
        <v>17.693034999999998</v>
      </c>
      <c r="AH46" s="96">
        <v>17.770316999999999</v>
      </c>
      <c r="AI46" s="94">
        <v>1.0056000000000001E-2</v>
      </c>
      <c r="AJ46" s="32"/>
    </row>
    <row r="47" spans="1:36">
      <c r="A47" s="55" t="s">
        <v>54</v>
      </c>
      <c r="B47" s="63" t="s">
        <v>53</v>
      </c>
      <c r="C47" s="63"/>
      <c r="D47" s="63"/>
      <c r="E47" s="63"/>
      <c r="F47" s="96">
        <v>7.4724729999999999</v>
      </c>
      <c r="G47" s="96">
        <v>7.5766830000000001</v>
      </c>
      <c r="H47" s="96">
        <v>7.7008419999999997</v>
      </c>
      <c r="I47" s="96">
        <v>7.8437390000000002</v>
      </c>
      <c r="J47" s="96">
        <v>7.9995089999999998</v>
      </c>
      <c r="K47" s="96">
        <v>8.1603060000000003</v>
      </c>
      <c r="L47" s="96">
        <v>8.3163560000000007</v>
      </c>
      <c r="M47" s="96">
        <v>8.4746240000000004</v>
      </c>
      <c r="N47" s="96">
        <v>8.6351499999999994</v>
      </c>
      <c r="O47" s="96">
        <v>8.7954760000000007</v>
      </c>
      <c r="P47" s="96">
        <v>8.9499169999999992</v>
      </c>
      <c r="Q47" s="96">
        <v>9.0938149999999993</v>
      </c>
      <c r="R47" s="96">
        <v>9.2271409999999996</v>
      </c>
      <c r="S47" s="96">
        <v>9.3493969999999997</v>
      </c>
      <c r="T47" s="96">
        <v>9.4612130000000008</v>
      </c>
      <c r="U47" s="96">
        <v>9.562341</v>
      </c>
      <c r="V47" s="96">
        <v>9.6539190000000001</v>
      </c>
      <c r="W47" s="96">
        <v>9.7384240000000002</v>
      </c>
      <c r="X47" s="96">
        <v>9.8176760000000005</v>
      </c>
      <c r="Y47" s="96">
        <v>9.8923500000000004</v>
      </c>
      <c r="Z47" s="96">
        <v>9.9599329999999995</v>
      </c>
      <c r="AA47" s="96">
        <v>10.021578999999999</v>
      </c>
      <c r="AB47" s="96">
        <v>10.079019000000001</v>
      </c>
      <c r="AC47" s="96">
        <v>10.135009999999999</v>
      </c>
      <c r="AD47" s="96">
        <v>10.191291</v>
      </c>
      <c r="AE47" s="96">
        <v>10.247439</v>
      </c>
      <c r="AF47" s="96">
        <v>10.302690999999999</v>
      </c>
      <c r="AG47" s="96">
        <v>10.359043</v>
      </c>
      <c r="AH47" s="96">
        <v>10.417533000000001</v>
      </c>
      <c r="AI47" s="94">
        <v>1.1937E-2</v>
      </c>
      <c r="AJ47" s="32"/>
    </row>
    <row r="48" spans="1:36">
      <c r="A48" s="13"/>
      <c r="B48" s="62" t="s">
        <v>52</v>
      </c>
      <c r="C48" s="62"/>
      <c r="D48" s="62"/>
      <c r="E48" s="62"/>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32"/>
    </row>
    <row r="49" spans="1:36">
      <c r="A49" s="55" t="s">
        <v>51</v>
      </c>
      <c r="B49" s="63" t="s">
        <v>50</v>
      </c>
      <c r="C49" s="63"/>
      <c r="D49" s="63"/>
      <c r="E49" s="63"/>
      <c r="F49" s="96">
        <v>72.717087000000006</v>
      </c>
      <c r="G49" s="96">
        <v>73.090980999999999</v>
      </c>
      <c r="H49" s="96">
        <v>73.478043</v>
      </c>
      <c r="I49" s="96">
        <v>74.001587000000001</v>
      </c>
      <c r="J49" s="96">
        <v>74.671379000000002</v>
      </c>
      <c r="K49" s="96">
        <v>75.109581000000006</v>
      </c>
      <c r="L49" s="96">
        <v>75.561431999999996</v>
      </c>
      <c r="M49" s="96">
        <v>75.992928000000006</v>
      </c>
      <c r="N49" s="96">
        <v>76.470993000000007</v>
      </c>
      <c r="O49" s="96">
        <v>77.003722999999994</v>
      </c>
      <c r="P49" s="96">
        <v>77.592513999999994</v>
      </c>
      <c r="Q49" s="96">
        <v>78.260445000000004</v>
      </c>
      <c r="R49" s="96">
        <v>78.979590999999999</v>
      </c>
      <c r="S49" s="96">
        <v>79.733040000000003</v>
      </c>
      <c r="T49" s="96">
        <v>80.495850000000004</v>
      </c>
      <c r="U49" s="96">
        <v>81.271484000000001</v>
      </c>
      <c r="V49" s="96">
        <v>82.062904000000003</v>
      </c>
      <c r="W49" s="96">
        <v>82.832130000000006</v>
      </c>
      <c r="X49" s="96">
        <v>83.613608999999997</v>
      </c>
      <c r="Y49" s="96">
        <v>84.403098999999997</v>
      </c>
      <c r="Z49" s="96">
        <v>85.192740999999998</v>
      </c>
      <c r="AA49" s="96">
        <v>85.994652000000002</v>
      </c>
      <c r="AB49" s="96">
        <v>86.785263</v>
      </c>
      <c r="AC49" s="96">
        <v>87.57338</v>
      </c>
      <c r="AD49" s="96">
        <v>88.345733999999993</v>
      </c>
      <c r="AE49" s="96">
        <v>89.116844</v>
      </c>
      <c r="AF49" s="96">
        <v>89.876152000000005</v>
      </c>
      <c r="AG49" s="96">
        <v>90.621200999999999</v>
      </c>
      <c r="AH49" s="96">
        <v>91.357544000000004</v>
      </c>
      <c r="AI49" s="94">
        <v>8.1829999999999993E-3</v>
      </c>
      <c r="AJ49" s="32"/>
    </row>
    <row r="50" spans="1:36" ht="15" customHeight="1">
      <c r="A50" s="13"/>
      <c r="B50" s="62" t="s">
        <v>49</v>
      </c>
      <c r="C50" s="62"/>
      <c r="D50" s="62"/>
      <c r="E50" s="62"/>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32"/>
    </row>
    <row r="51" spans="1:36" ht="15" customHeight="1">
      <c r="A51" s="55" t="s">
        <v>48</v>
      </c>
      <c r="B51" s="63" t="s">
        <v>47</v>
      </c>
      <c r="C51" s="63"/>
      <c r="D51" s="63"/>
      <c r="E51" s="63"/>
      <c r="F51" s="96">
        <v>3.3663400000000001</v>
      </c>
      <c r="G51" s="96">
        <v>3.3698929999999998</v>
      </c>
      <c r="H51" s="96">
        <v>3.3734500000000001</v>
      </c>
      <c r="I51" s="96">
        <v>3.3770099999999998</v>
      </c>
      <c r="J51" s="96">
        <v>3.3805740000000002</v>
      </c>
      <c r="K51" s="96">
        <v>3.3841420000000002</v>
      </c>
      <c r="L51" s="96">
        <v>3.3877130000000002</v>
      </c>
      <c r="M51" s="96">
        <v>3.391289</v>
      </c>
      <c r="N51" s="96">
        <v>3.3948680000000002</v>
      </c>
      <c r="O51" s="96">
        <v>3.3984510000000001</v>
      </c>
      <c r="P51" s="96">
        <v>3.402037</v>
      </c>
      <c r="Q51" s="96">
        <v>3.4056280000000001</v>
      </c>
      <c r="R51" s="96">
        <v>3.4092220000000002</v>
      </c>
      <c r="S51" s="96">
        <v>3.41282</v>
      </c>
      <c r="T51" s="96">
        <v>3.4164219999999998</v>
      </c>
      <c r="U51" s="96">
        <v>3.4200270000000002</v>
      </c>
      <c r="V51" s="96">
        <v>3.4236369999999998</v>
      </c>
      <c r="W51" s="96">
        <v>3.4272499999999999</v>
      </c>
      <c r="X51" s="96">
        <v>3.4308670000000001</v>
      </c>
      <c r="Y51" s="96">
        <v>3.434488</v>
      </c>
      <c r="Z51" s="96">
        <v>3.438113</v>
      </c>
      <c r="AA51" s="96">
        <v>3.4417409999999999</v>
      </c>
      <c r="AB51" s="96">
        <v>3.445373</v>
      </c>
      <c r="AC51" s="96">
        <v>3.4490099999999999</v>
      </c>
      <c r="AD51" s="96">
        <v>3.4526490000000001</v>
      </c>
      <c r="AE51" s="96">
        <v>3.4562930000000001</v>
      </c>
      <c r="AF51" s="96">
        <v>3.4599410000000002</v>
      </c>
      <c r="AG51" s="96">
        <v>3.4635929999999999</v>
      </c>
      <c r="AH51" s="96">
        <v>3.4672480000000001</v>
      </c>
      <c r="AI51" s="94">
        <v>1.0549999999999999E-3</v>
      </c>
      <c r="AJ51" s="32"/>
    </row>
    <row r="52" spans="1:36" ht="15" customHeight="1">
      <c r="A52" s="55" t="s">
        <v>46</v>
      </c>
      <c r="B52" s="63" t="s">
        <v>45</v>
      </c>
      <c r="C52" s="63"/>
      <c r="D52" s="63"/>
      <c r="E52" s="63"/>
      <c r="F52" s="96">
        <v>4.8202259999999999</v>
      </c>
      <c r="G52" s="96">
        <v>4.8389660000000001</v>
      </c>
      <c r="H52" s="96">
        <v>4.8577789999999998</v>
      </c>
      <c r="I52" s="96">
        <v>4.876665</v>
      </c>
      <c r="J52" s="96">
        <v>4.8956239999999998</v>
      </c>
      <c r="K52" s="96">
        <v>4.9146570000000001</v>
      </c>
      <c r="L52" s="96">
        <v>4.933764</v>
      </c>
      <c r="M52" s="96">
        <v>4.9529449999999997</v>
      </c>
      <c r="N52" s="96">
        <v>4.9722</v>
      </c>
      <c r="O52" s="96">
        <v>4.9915310000000002</v>
      </c>
      <c r="P52" s="96">
        <v>5.0109370000000002</v>
      </c>
      <c r="Q52" s="96">
        <v>5.0304180000000001</v>
      </c>
      <c r="R52" s="96">
        <v>5.0499749999999999</v>
      </c>
      <c r="S52" s="96">
        <v>5.0696079999999997</v>
      </c>
      <c r="T52" s="96">
        <v>5.0893170000000003</v>
      </c>
      <c r="U52" s="96">
        <v>5.1091030000000002</v>
      </c>
      <c r="V52" s="96">
        <v>5.1289660000000001</v>
      </c>
      <c r="W52" s="96">
        <v>5.1489060000000002</v>
      </c>
      <c r="X52" s="96">
        <v>5.1689230000000004</v>
      </c>
      <c r="Y52" s="96">
        <v>5.189019</v>
      </c>
      <c r="Z52" s="96">
        <v>5.2091919999999998</v>
      </c>
      <c r="AA52" s="96">
        <v>5.2294450000000001</v>
      </c>
      <c r="AB52" s="96">
        <v>5.2497749999999996</v>
      </c>
      <c r="AC52" s="96">
        <v>5.2701849999999997</v>
      </c>
      <c r="AD52" s="96">
        <v>5.2906740000000001</v>
      </c>
      <c r="AE52" s="96">
        <v>5.3112430000000002</v>
      </c>
      <c r="AF52" s="96">
        <v>5.3318919999999999</v>
      </c>
      <c r="AG52" s="96">
        <v>5.3526210000000001</v>
      </c>
      <c r="AH52" s="96">
        <v>5.3734299999999999</v>
      </c>
      <c r="AI52" s="94">
        <v>3.888E-3</v>
      </c>
      <c r="AJ52" s="32"/>
    </row>
    <row r="53" spans="1:36" ht="15" customHeight="1">
      <c r="A53" s="13"/>
      <c r="B53" s="32"/>
      <c r="C53" s="32"/>
      <c r="D53" s="32"/>
      <c r="E53" s="32"/>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32"/>
    </row>
    <row r="54" spans="1:36" ht="15" customHeight="1">
      <c r="A54" s="13"/>
      <c r="B54" s="62" t="s">
        <v>44</v>
      </c>
      <c r="C54" s="62"/>
      <c r="D54" s="62"/>
      <c r="E54" s="62"/>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32"/>
    </row>
    <row r="55" spans="1:36" ht="15" customHeight="1">
      <c r="A55" s="13"/>
      <c r="B55" s="62" t="s">
        <v>43</v>
      </c>
      <c r="C55" s="62"/>
      <c r="D55" s="62"/>
      <c r="E55" s="62"/>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32"/>
    </row>
    <row r="56" spans="1:36" ht="15" customHeight="1">
      <c r="A56" s="55" t="s">
        <v>42</v>
      </c>
      <c r="B56" s="63" t="s">
        <v>26</v>
      </c>
      <c r="C56" s="63"/>
      <c r="D56" s="63"/>
      <c r="E56" s="63"/>
      <c r="F56" s="93">
        <v>14.545949999999999</v>
      </c>
      <c r="G56" s="93">
        <v>14.526586999999999</v>
      </c>
      <c r="H56" s="93">
        <v>14.320688000000001</v>
      </c>
      <c r="I56" s="93">
        <v>14.061541</v>
      </c>
      <c r="J56" s="93">
        <v>13.865665999999999</v>
      </c>
      <c r="K56" s="93">
        <v>13.694127</v>
      </c>
      <c r="L56" s="93">
        <v>13.488504000000001</v>
      </c>
      <c r="M56" s="93">
        <v>13.261703000000001</v>
      </c>
      <c r="N56" s="93">
        <v>13.041069</v>
      </c>
      <c r="O56" s="93">
        <v>12.844741000000001</v>
      </c>
      <c r="P56" s="93">
        <v>12.641337999999999</v>
      </c>
      <c r="Q56" s="93">
        <v>12.470491000000001</v>
      </c>
      <c r="R56" s="93">
        <v>12.316235000000001</v>
      </c>
      <c r="S56" s="93">
        <v>12.16034</v>
      </c>
      <c r="T56" s="93">
        <v>12.002433999999999</v>
      </c>
      <c r="U56" s="93">
        <v>11.869355000000001</v>
      </c>
      <c r="V56" s="93">
        <v>11.754413</v>
      </c>
      <c r="W56" s="93">
        <v>11.646583</v>
      </c>
      <c r="X56" s="93">
        <v>11.553506</v>
      </c>
      <c r="Y56" s="93">
        <v>11.472008000000001</v>
      </c>
      <c r="Z56" s="93">
        <v>11.411837</v>
      </c>
      <c r="AA56" s="93">
        <v>11.367781000000001</v>
      </c>
      <c r="AB56" s="93">
        <v>11.348272</v>
      </c>
      <c r="AC56" s="93">
        <v>11.351728</v>
      </c>
      <c r="AD56" s="93">
        <v>11.381777</v>
      </c>
      <c r="AE56" s="93">
        <v>11.436556</v>
      </c>
      <c r="AF56" s="93">
        <v>11.506971999999999</v>
      </c>
      <c r="AG56" s="93">
        <v>11.593887</v>
      </c>
      <c r="AH56" s="93">
        <v>11.702949</v>
      </c>
      <c r="AI56" s="94">
        <v>-7.737E-3</v>
      </c>
      <c r="AJ56" s="32"/>
    </row>
    <row r="57" spans="1:36" ht="15" customHeight="1">
      <c r="A57" s="55" t="s">
        <v>41</v>
      </c>
      <c r="B57" s="63" t="s">
        <v>24</v>
      </c>
      <c r="C57" s="63"/>
      <c r="D57" s="63"/>
      <c r="E57" s="63"/>
      <c r="F57" s="93">
        <v>0.95157700000000001</v>
      </c>
      <c r="G57" s="93">
        <v>0.93832000000000004</v>
      </c>
      <c r="H57" s="93">
        <v>0.90291299999999997</v>
      </c>
      <c r="I57" s="93">
        <v>0.88980199999999998</v>
      </c>
      <c r="J57" s="93">
        <v>0.88246599999999997</v>
      </c>
      <c r="K57" s="93">
        <v>0.87324800000000002</v>
      </c>
      <c r="L57" s="93">
        <v>0.86548400000000003</v>
      </c>
      <c r="M57" s="93">
        <v>0.859962</v>
      </c>
      <c r="N57" s="93">
        <v>0.85488299999999995</v>
      </c>
      <c r="O57" s="93">
        <v>0.85255599999999998</v>
      </c>
      <c r="P57" s="93">
        <v>0.85269200000000001</v>
      </c>
      <c r="Q57" s="93">
        <v>0.85323700000000002</v>
      </c>
      <c r="R57" s="93">
        <v>0.85431800000000002</v>
      </c>
      <c r="S57" s="93">
        <v>0.85645400000000005</v>
      </c>
      <c r="T57" s="93">
        <v>0.86005399999999999</v>
      </c>
      <c r="U57" s="93">
        <v>0.86470199999999997</v>
      </c>
      <c r="V57" s="93">
        <v>0.87021199999999999</v>
      </c>
      <c r="W57" s="93">
        <v>0.87507599999999996</v>
      </c>
      <c r="X57" s="93">
        <v>0.88136400000000004</v>
      </c>
      <c r="Y57" s="93">
        <v>0.88952299999999995</v>
      </c>
      <c r="Z57" s="93">
        <v>0.89828399999999997</v>
      </c>
      <c r="AA57" s="93">
        <v>0.904501</v>
      </c>
      <c r="AB57" s="93">
        <v>0.90940900000000002</v>
      </c>
      <c r="AC57" s="93">
        <v>0.91590400000000005</v>
      </c>
      <c r="AD57" s="93">
        <v>0.923342</v>
      </c>
      <c r="AE57" s="93">
        <v>0.93190099999999998</v>
      </c>
      <c r="AF57" s="93">
        <v>0.93911199999999995</v>
      </c>
      <c r="AG57" s="93">
        <v>0.947434</v>
      </c>
      <c r="AH57" s="93">
        <v>0.95921999999999996</v>
      </c>
      <c r="AI57" s="94">
        <v>2.8600000000000001E-4</v>
      </c>
      <c r="AJ57" s="32"/>
    </row>
    <row r="58" spans="1:36" ht="15" customHeight="1">
      <c r="A58" s="55" t="s">
        <v>40</v>
      </c>
      <c r="B58" s="63" t="s">
        <v>22</v>
      </c>
      <c r="C58" s="63"/>
      <c r="D58" s="63"/>
      <c r="E58" s="63"/>
      <c r="F58" s="93">
        <v>0.212399</v>
      </c>
      <c r="G58" s="93">
        <v>0.22178600000000001</v>
      </c>
      <c r="H58" s="93">
        <v>0.227879</v>
      </c>
      <c r="I58" s="93">
        <v>0.22895599999999999</v>
      </c>
      <c r="J58" s="93">
        <v>0.229569</v>
      </c>
      <c r="K58" s="93">
        <v>0.23030900000000001</v>
      </c>
      <c r="L58" s="93">
        <v>0.230771</v>
      </c>
      <c r="M58" s="93">
        <v>0.230683</v>
      </c>
      <c r="N58" s="93">
        <v>0.22999600000000001</v>
      </c>
      <c r="O58" s="93">
        <v>0.22904099999999999</v>
      </c>
      <c r="P58" s="93">
        <v>0.22822600000000001</v>
      </c>
      <c r="Q58" s="93">
        <v>0.22781599999999999</v>
      </c>
      <c r="R58" s="93">
        <v>0.227247</v>
      </c>
      <c r="S58" s="93">
        <v>0.22639899999999999</v>
      </c>
      <c r="T58" s="93">
        <v>0.225301</v>
      </c>
      <c r="U58" s="93">
        <v>0.224439</v>
      </c>
      <c r="V58" s="93">
        <v>0.223112</v>
      </c>
      <c r="W58" s="93">
        <v>0.22115099999999999</v>
      </c>
      <c r="X58" s="93">
        <v>0.219113</v>
      </c>
      <c r="Y58" s="93">
        <v>0.217336</v>
      </c>
      <c r="Z58" s="93">
        <v>0.21571000000000001</v>
      </c>
      <c r="AA58" s="93">
        <v>0.21389</v>
      </c>
      <c r="AB58" s="93">
        <v>0.211983</v>
      </c>
      <c r="AC58" s="93">
        <v>0.21012700000000001</v>
      </c>
      <c r="AD58" s="93">
        <v>0.20818500000000001</v>
      </c>
      <c r="AE58" s="93">
        <v>0.20619000000000001</v>
      </c>
      <c r="AF58" s="93">
        <v>0.20411799999999999</v>
      </c>
      <c r="AG58" s="93">
        <v>0.20199800000000001</v>
      </c>
      <c r="AH58" s="93">
        <v>0.19982800000000001</v>
      </c>
      <c r="AI58" s="94">
        <v>-2.176E-3</v>
      </c>
      <c r="AJ58" s="32"/>
    </row>
    <row r="59" spans="1:36" ht="15" customHeight="1">
      <c r="A59" s="55" t="s">
        <v>39</v>
      </c>
      <c r="B59" s="63" t="s">
        <v>20</v>
      </c>
      <c r="C59" s="63"/>
      <c r="D59" s="63"/>
      <c r="E59" s="63"/>
      <c r="F59" s="93">
        <v>5.9211729999999996</v>
      </c>
      <c r="G59" s="93">
        <v>5.7702220000000004</v>
      </c>
      <c r="H59" s="93">
        <v>5.4824149999999996</v>
      </c>
      <c r="I59" s="93">
        <v>5.4171690000000003</v>
      </c>
      <c r="J59" s="93">
        <v>5.3836709999999997</v>
      </c>
      <c r="K59" s="93">
        <v>5.3115490000000003</v>
      </c>
      <c r="L59" s="93">
        <v>5.2418769999999997</v>
      </c>
      <c r="M59" s="93">
        <v>5.182124</v>
      </c>
      <c r="N59" s="93">
        <v>5.1210620000000002</v>
      </c>
      <c r="O59" s="93">
        <v>5.0789429999999998</v>
      </c>
      <c r="P59" s="93">
        <v>5.0506840000000004</v>
      </c>
      <c r="Q59" s="93">
        <v>5.0198679999999998</v>
      </c>
      <c r="R59" s="93">
        <v>4.9923739999999999</v>
      </c>
      <c r="S59" s="93">
        <v>4.9774180000000001</v>
      </c>
      <c r="T59" s="93">
        <v>4.9640199999999997</v>
      </c>
      <c r="U59" s="93">
        <v>4.9639220000000002</v>
      </c>
      <c r="V59" s="93">
        <v>4.9688980000000003</v>
      </c>
      <c r="W59" s="93">
        <v>4.9726340000000002</v>
      </c>
      <c r="X59" s="93">
        <v>4.9842420000000001</v>
      </c>
      <c r="Y59" s="93">
        <v>5.0093269999999999</v>
      </c>
      <c r="Z59" s="93">
        <v>5.0384650000000004</v>
      </c>
      <c r="AA59" s="93">
        <v>5.0573160000000001</v>
      </c>
      <c r="AB59" s="93">
        <v>5.0728900000000001</v>
      </c>
      <c r="AC59" s="93">
        <v>5.0900540000000003</v>
      </c>
      <c r="AD59" s="93">
        <v>5.115443</v>
      </c>
      <c r="AE59" s="93">
        <v>5.1447269999999996</v>
      </c>
      <c r="AF59" s="93">
        <v>5.1692070000000001</v>
      </c>
      <c r="AG59" s="93">
        <v>5.1973510000000003</v>
      </c>
      <c r="AH59" s="93">
        <v>5.2450530000000004</v>
      </c>
      <c r="AI59" s="94">
        <v>-4.3210000000000002E-3</v>
      </c>
      <c r="AJ59" s="32"/>
    </row>
    <row r="60" spans="1:36" ht="15" customHeight="1">
      <c r="A60" s="55" t="s">
        <v>38</v>
      </c>
      <c r="B60" s="63" t="s">
        <v>18</v>
      </c>
      <c r="C60" s="63"/>
      <c r="D60" s="63"/>
      <c r="E60" s="63"/>
      <c r="F60" s="93">
        <v>4.3956000000000002E-2</v>
      </c>
      <c r="G60" s="93">
        <v>4.5405000000000001E-2</v>
      </c>
      <c r="H60" s="93">
        <v>4.6396E-2</v>
      </c>
      <c r="I60" s="93">
        <v>4.7036000000000001E-2</v>
      </c>
      <c r="J60" s="93">
        <v>4.7723000000000002E-2</v>
      </c>
      <c r="K60" s="93">
        <v>4.8326000000000001E-2</v>
      </c>
      <c r="L60" s="93">
        <v>4.8911999999999997E-2</v>
      </c>
      <c r="M60" s="93">
        <v>4.9474999999999998E-2</v>
      </c>
      <c r="N60" s="93">
        <v>4.9980999999999998E-2</v>
      </c>
      <c r="O60" s="93">
        <v>5.0428000000000001E-2</v>
      </c>
      <c r="P60" s="93">
        <v>5.0956000000000001E-2</v>
      </c>
      <c r="Q60" s="93">
        <v>5.1580000000000001E-2</v>
      </c>
      <c r="R60" s="93">
        <v>5.2283999999999997E-2</v>
      </c>
      <c r="S60" s="93">
        <v>5.2878000000000001E-2</v>
      </c>
      <c r="T60" s="93">
        <v>5.3421000000000003E-2</v>
      </c>
      <c r="U60" s="93">
        <v>5.4096999999999999E-2</v>
      </c>
      <c r="V60" s="93">
        <v>5.4733999999999998E-2</v>
      </c>
      <c r="W60" s="93">
        <v>5.5302999999999998E-2</v>
      </c>
      <c r="X60" s="93">
        <v>5.5707E-2</v>
      </c>
      <c r="Y60" s="93">
        <v>5.6250000000000001E-2</v>
      </c>
      <c r="Z60" s="93">
        <v>5.6895000000000001E-2</v>
      </c>
      <c r="AA60" s="93">
        <v>5.7471000000000001E-2</v>
      </c>
      <c r="AB60" s="93">
        <v>5.8047000000000001E-2</v>
      </c>
      <c r="AC60" s="93">
        <v>5.8702999999999998E-2</v>
      </c>
      <c r="AD60" s="93">
        <v>5.9372000000000001E-2</v>
      </c>
      <c r="AE60" s="93">
        <v>6.0095000000000003E-2</v>
      </c>
      <c r="AF60" s="93">
        <v>6.0810000000000003E-2</v>
      </c>
      <c r="AG60" s="93">
        <v>6.1541999999999999E-2</v>
      </c>
      <c r="AH60" s="93">
        <v>6.2333E-2</v>
      </c>
      <c r="AI60" s="94">
        <v>1.2553E-2</v>
      </c>
      <c r="AJ60" s="32"/>
    </row>
    <row r="61" spans="1:36" ht="15" customHeight="1">
      <c r="A61" s="55" t="s">
        <v>37</v>
      </c>
      <c r="B61" s="63" t="s">
        <v>16</v>
      </c>
      <c r="C61" s="63"/>
      <c r="D61" s="63"/>
      <c r="E61" s="63"/>
      <c r="F61" s="93">
        <v>0.48008200000000001</v>
      </c>
      <c r="G61" s="93">
        <v>0.47694300000000001</v>
      </c>
      <c r="H61" s="93">
        <v>0.49011300000000002</v>
      </c>
      <c r="I61" s="93">
        <v>0.47709099999999999</v>
      </c>
      <c r="J61" s="93">
        <v>0.47630899999999998</v>
      </c>
      <c r="K61" s="93">
        <v>0.46943600000000002</v>
      </c>
      <c r="L61" s="93">
        <v>0.455598</v>
      </c>
      <c r="M61" s="93">
        <v>0.45072899999999999</v>
      </c>
      <c r="N61" s="93">
        <v>0.44115300000000002</v>
      </c>
      <c r="O61" s="93">
        <v>0.44167000000000001</v>
      </c>
      <c r="P61" s="93">
        <v>0.44486100000000001</v>
      </c>
      <c r="Q61" s="93">
        <v>0.44718400000000003</v>
      </c>
      <c r="R61" s="93">
        <v>0.44505800000000001</v>
      </c>
      <c r="S61" s="93">
        <v>0.44622000000000001</v>
      </c>
      <c r="T61" s="93">
        <v>0.443326</v>
      </c>
      <c r="U61" s="93">
        <v>0.44331799999999999</v>
      </c>
      <c r="V61" s="93">
        <v>0.44727600000000001</v>
      </c>
      <c r="W61" s="93">
        <v>0.45100299999999999</v>
      </c>
      <c r="X61" s="93">
        <v>0.45478099999999999</v>
      </c>
      <c r="Y61" s="93">
        <v>0.45800299999999999</v>
      </c>
      <c r="Z61" s="93">
        <v>0.463422</v>
      </c>
      <c r="AA61" s="93">
        <v>0.46279100000000001</v>
      </c>
      <c r="AB61" s="93">
        <v>0.46398099999999998</v>
      </c>
      <c r="AC61" s="93">
        <v>0.46417199999999997</v>
      </c>
      <c r="AD61" s="93">
        <v>0.46337299999999998</v>
      </c>
      <c r="AE61" s="93">
        <v>0.46131100000000003</v>
      </c>
      <c r="AF61" s="93">
        <v>0.46382099999999998</v>
      </c>
      <c r="AG61" s="93">
        <v>0.46825899999999998</v>
      </c>
      <c r="AH61" s="93">
        <v>0.47511700000000001</v>
      </c>
      <c r="AI61" s="94">
        <v>-3.7100000000000002E-4</v>
      </c>
      <c r="AJ61" s="32"/>
    </row>
    <row r="62" spans="1:36" ht="15" customHeight="1">
      <c r="A62" s="55" t="s">
        <v>36</v>
      </c>
      <c r="B62" s="63" t="s">
        <v>14</v>
      </c>
      <c r="C62" s="63"/>
      <c r="D62" s="63"/>
      <c r="E62" s="63"/>
      <c r="F62" s="93">
        <v>9.8239999999999994E-2</v>
      </c>
      <c r="G62" s="93">
        <v>9.8188999999999999E-2</v>
      </c>
      <c r="H62" s="93">
        <v>9.3970999999999999E-2</v>
      </c>
      <c r="I62" s="93">
        <v>9.2826000000000006E-2</v>
      </c>
      <c r="J62" s="93">
        <v>9.1933000000000001E-2</v>
      </c>
      <c r="K62" s="93">
        <v>9.0543999999999999E-2</v>
      </c>
      <c r="L62" s="93">
        <v>8.906E-2</v>
      </c>
      <c r="M62" s="93">
        <v>8.7853000000000001E-2</v>
      </c>
      <c r="N62" s="93">
        <v>8.6606000000000002E-2</v>
      </c>
      <c r="O62" s="93">
        <v>8.5676000000000002E-2</v>
      </c>
      <c r="P62" s="93">
        <v>8.4983000000000003E-2</v>
      </c>
      <c r="Q62" s="93">
        <v>8.4213999999999997E-2</v>
      </c>
      <c r="R62" s="93">
        <v>8.3363999999999994E-2</v>
      </c>
      <c r="S62" s="93">
        <v>8.2637000000000002E-2</v>
      </c>
      <c r="T62" s="93">
        <v>8.1878999999999993E-2</v>
      </c>
      <c r="U62" s="93">
        <v>8.1254000000000007E-2</v>
      </c>
      <c r="V62" s="93">
        <v>8.0598000000000003E-2</v>
      </c>
      <c r="W62" s="93">
        <v>7.9965999999999995E-2</v>
      </c>
      <c r="X62" s="93">
        <v>7.9434000000000005E-2</v>
      </c>
      <c r="Y62" s="93">
        <v>7.9064999999999996E-2</v>
      </c>
      <c r="Z62" s="93">
        <v>7.8715999999999994E-2</v>
      </c>
      <c r="AA62" s="93">
        <v>7.8167E-2</v>
      </c>
      <c r="AB62" s="93">
        <v>7.7596999999999999E-2</v>
      </c>
      <c r="AC62" s="93">
        <v>7.6978000000000005E-2</v>
      </c>
      <c r="AD62" s="93">
        <v>7.6530000000000001E-2</v>
      </c>
      <c r="AE62" s="93">
        <v>7.6082999999999998E-2</v>
      </c>
      <c r="AF62" s="93">
        <v>7.5600000000000001E-2</v>
      </c>
      <c r="AG62" s="93">
        <v>7.5211E-2</v>
      </c>
      <c r="AH62" s="93">
        <v>7.5077000000000005E-2</v>
      </c>
      <c r="AI62" s="94">
        <v>-9.5569999999999995E-3</v>
      </c>
      <c r="AJ62" s="32"/>
    </row>
    <row r="63" spans="1:36" ht="15" customHeight="1">
      <c r="A63" s="55" t="s">
        <v>35</v>
      </c>
      <c r="B63" s="63" t="s">
        <v>12</v>
      </c>
      <c r="C63" s="63"/>
      <c r="D63" s="63"/>
      <c r="E63" s="63"/>
      <c r="F63" s="93">
        <v>0.93516500000000002</v>
      </c>
      <c r="G63" s="93">
        <v>0.87910900000000003</v>
      </c>
      <c r="H63" s="93">
        <v>0.87567399999999995</v>
      </c>
      <c r="I63" s="93">
        <v>0.87353599999999998</v>
      </c>
      <c r="J63" s="93">
        <v>0.870861</v>
      </c>
      <c r="K63" s="93">
        <v>0.86571100000000001</v>
      </c>
      <c r="L63" s="93">
        <v>0.85901300000000003</v>
      </c>
      <c r="M63" s="93">
        <v>0.85536000000000001</v>
      </c>
      <c r="N63" s="93">
        <v>0.85305500000000001</v>
      </c>
      <c r="O63" s="93">
        <v>0.85218499999999997</v>
      </c>
      <c r="P63" s="93">
        <v>0.85532399999999997</v>
      </c>
      <c r="Q63" s="93">
        <v>0.85665999999999998</v>
      </c>
      <c r="R63" s="93">
        <v>0.85886499999999999</v>
      </c>
      <c r="S63" s="93">
        <v>0.85989300000000002</v>
      </c>
      <c r="T63" s="93">
        <v>0.86109599999999997</v>
      </c>
      <c r="U63" s="93">
        <v>0.86386200000000002</v>
      </c>
      <c r="V63" s="93">
        <v>0.86401099999999997</v>
      </c>
      <c r="W63" s="93">
        <v>0.86448499999999995</v>
      </c>
      <c r="X63" s="93">
        <v>0.85785800000000001</v>
      </c>
      <c r="Y63" s="93">
        <v>0.858012</v>
      </c>
      <c r="Z63" s="93">
        <v>0.85638000000000003</v>
      </c>
      <c r="AA63" s="93">
        <v>0.85610200000000003</v>
      </c>
      <c r="AB63" s="93">
        <v>0.85554200000000002</v>
      </c>
      <c r="AC63" s="93">
        <v>0.85672999999999999</v>
      </c>
      <c r="AD63" s="93">
        <v>0.85743000000000003</v>
      </c>
      <c r="AE63" s="93">
        <v>0.85806899999999997</v>
      </c>
      <c r="AF63" s="93">
        <v>0.857209</v>
      </c>
      <c r="AG63" s="93">
        <v>0.85707</v>
      </c>
      <c r="AH63" s="93">
        <v>0.85621599999999998</v>
      </c>
      <c r="AI63" s="94">
        <v>-3.1449999999999998E-3</v>
      </c>
      <c r="AJ63" s="32"/>
    </row>
    <row r="64" spans="1:36" ht="15" customHeight="1">
      <c r="A64" s="55" t="s">
        <v>34</v>
      </c>
      <c r="B64" s="63" t="s">
        <v>10</v>
      </c>
      <c r="C64" s="63"/>
      <c r="D64" s="63"/>
      <c r="E64" s="63"/>
      <c r="F64" s="93">
        <v>0.20283699999999999</v>
      </c>
      <c r="G64" s="93">
        <v>0.198352</v>
      </c>
      <c r="H64" s="93">
        <v>0.19297</v>
      </c>
      <c r="I64" s="93">
        <v>0.19098399999999999</v>
      </c>
      <c r="J64" s="93">
        <v>0.190246</v>
      </c>
      <c r="K64" s="93">
        <v>0.188665</v>
      </c>
      <c r="L64" s="93">
        <v>0.18690799999999999</v>
      </c>
      <c r="M64" s="93">
        <v>0.18527099999999999</v>
      </c>
      <c r="N64" s="93">
        <v>0.18388299999999999</v>
      </c>
      <c r="O64" s="93">
        <v>0.182642</v>
      </c>
      <c r="P64" s="93">
        <v>0.181478</v>
      </c>
      <c r="Q64" s="93">
        <v>0.18063100000000001</v>
      </c>
      <c r="R64" s="93">
        <v>0.17993300000000001</v>
      </c>
      <c r="S64" s="93">
        <v>0.179309</v>
      </c>
      <c r="T64" s="93">
        <v>0.17895900000000001</v>
      </c>
      <c r="U64" s="93">
        <v>0.178812</v>
      </c>
      <c r="V64" s="93">
        <v>0.17865900000000001</v>
      </c>
      <c r="W64" s="93">
        <v>0.17843100000000001</v>
      </c>
      <c r="X64" s="93">
        <v>0.17835300000000001</v>
      </c>
      <c r="Y64" s="93">
        <v>0.178312</v>
      </c>
      <c r="Z64" s="93">
        <v>0.178229</v>
      </c>
      <c r="AA64" s="93">
        <v>0.17808399999999999</v>
      </c>
      <c r="AB64" s="93">
        <v>0.17791100000000001</v>
      </c>
      <c r="AC64" s="93">
        <v>0.177726</v>
      </c>
      <c r="AD64" s="93">
        <v>0.17752299999999999</v>
      </c>
      <c r="AE64" s="93">
        <v>0.17743500000000001</v>
      </c>
      <c r="AF64" s="93">
        <v>0.17732500000000001</v>
      </c>
      <c r="AG64" s="93">
        <v>0.17721799999999999</v>
      </c>
      <c r="AH64" s="93">
        <v>0.17725199999999999</v>
      </c>
      <c r="AI64" s="94">
        <v>-4.8040000000000001E-3</v>
      </c>
      <c r="AJ64" s="32"/>
    </row>
    <row r="65" spans="1:36" ht="15" customHeight="1">
      <c r="A65" s="55" t="s">
        <v>33</v>
      </c>
      <c r="B65" s="63" t="s">
        <v>8</v>
      </c>
      <c r="C65" s="68">
        <v>2.64</v>
      </c>
      <c r="D65" s="71">
        <f>'AEO 2021 Table 7'!C65</f>
        <v>1.8604849999999999</v>
      </c>
      <c r="E65" s="71">
        <f>'AEO 2022 Table 7'!C65</f>
        <v>2.2901210000000001</v>
      </c>
      <c r="F65" s="93">
        <v>2.8028080000000002</v>
      </c>
      <c r="G65" s="93">
        <v>3.0051380000000001</v>
      </c>
      <c r="H65" s="93">
        <v>3.0122429999999998</v>
      </c>
      <c r="I65" s="93">
        <v>3.0204970000000002</v>
      </c>
      <c r="J65" s="93">
        <v>3.062068</v>
      </c>
      <c r="K65" s="93">
        <v>3.0840619999999999</v>
      </c>
      <c r="L65" s="93">
        <v>3.0991919999999999</v>
      </c>
      <c r="M65" s="93">
        <v>3.1170450000000001</v>
      </c>
      <c r="N65" s="93">
        <v>3.1412040000000001</v>
      </c>
      <c r="O65" s="93">
        <v>3.1675149999999999</v>
      </c>
      <c r="P65" s="93">
        <v>3.192167</v>
      </c>
      <c r="Q65" s="93">
        <v>3.2176330000000002</v>
      </c>
      <c r="R65" s="93">
        <v>3.2446980000000001</v>
      </c>
      <c r="S65" s="93">
        <v>3.2763589999999998</v>
      </c>
      <c r="T65" s="93">
        <v>3.3178540000000001</v>
      </c>
      <c r="U65" s="93">
        <v>3.3665370000000001</v>
      </c>
      <c r="V65" s="93">
        <v>3.4173870000000002</v>
      </c>
      <c r="W65" s="93">
        <v>3.4687730000000001</v>
      </c>
      <c r="X65" s="93">
        <v>3.52555</v>
      </c>
      <c r="Y65" s="93">
        <v>3.5819740000000002</v>
      </c>
      <c r="Z65" s="93">
        <v>3.637858</v>
      </c>
      <c r="AA65" s="93">
        <v>3.69387</v>
      </c>
      <c r="AB65" s="93">
        <v>3.7513740000000002</v>
      </c>
      <c r="AC65" s="93">
        <v>3.809383</v>
      </c>
      <c r="AD65" s="93">
        <v>3.8660139999999998</v>
      </c>
      <c r="AE65" s="93">
        <v>3.9265330000000001</v>
      </c>
      <c r="AF65" s="93">
        <v>3.986974</v>
      </c>
      <c r="AG65" s="93">
        <v>4.0478560000000003</v>
      </c>
      <c r="AH65" s="93">
        <v>4.1156459999999999</v>
      </c>
      <c r="AI65" s="94">
        <v>1.3814999999999999E-2</v>
      </c>
      <c r="AJ65" s="32"/>
    </row>
    <row r="66" spans="1:36" ht="15" customHeight="1">
      <c r="A66" s="55"/>
      <c r="B66" s="63"/>
      <c r="C66" s="68"/>
      <c r="D66" s="72">
        <f>D65/$C$65</f>
        <v>0.70472916666666663</v>
      </c>
      <c r="E66" s="72">
        <f>E65/$C$65</f>
        <v>0.86747007575757573</v>
      </c>
      <c r="F66" s="93"/>
      <c r="G66" s="93"/>
      <c r="H66" s="93"/>
      <c r="I66" s="93"/>
      <c r="J66" s="93"/>
      <c r="K66" s="93"/>
      <c r="L66" s="93"/>
      <c r="M66" s="93"/>
      <c r="N66" s="93"/>
      <c r="O66" s="93"/>
      <c r="P66" s="93"/>
      <c r="Q66" s="93"/>
      <c r="R66" s="93"/>
      <c r="S66" s="93"/>
      <c r="T66" s="93"/>
      <c r="U66" s="93"/>
      <c r="V66" s="93"/>
      <c r="W66" s="93"/>
      <c r="X66" s="93"/>
      <c r="Y66" s="93"/>
      <c r="Z66" s="93"/>
      <c r="AA66" s="93"/>
      <c r="AB66" s="93"/>
      <c r="AC66" s="93"/>
      <c r="AD66" s="93"/>
      <c r="AE66" s="93"/>
      <c r="AF66" s="93"/>
      <c r="AG66" s="93"/>
      <c r="AH66" s="93"/>
      <c r="AI66" s="94"/>
      <c r="AJ66" s="32"/>
    </row>
    <row r="67" spans="1:36">
      <c r="A67" s="55" t="s">
        <v>32</v>
      </c>
      <c r="B67" s="63" t="s">
        <v>6</v>
      </c>
      <c r="F67" s="93">
        <v>0.43083199999999999</v>
      </c>
      <c r="G67" s="93">
        <v>0.43313099999999999</v>
      </c>
      <c r="H67" s="93">
        <v>0.43396800000000002</v>
      </c>
      <c r="I67" s="93">
        <v>0.43462800000000001</v>
      </c>
      <c r="J67" s="93">
        <v>0.43516199999999999</v>
      </c>
      <c r="K67" s="93">
        <v>0.435946</v>
      </c>
      <c r="L67" s="93">
        <v>0.43650499999999998</v>
      </c>
      <c r="M67" s="93">
        <v>0.43695099999999998</v>
      </c>
      <c r="N67" s="93">
        <v>0.43733300000000003</v>
      </c>
      <c r="O67" s="93">
        <v>0.437579</v>
      </c>
      <c r="P67" s="93">
        <v>0.437749</v>
      </c>
      <c r="Q67" s="93">
        <v>0.43783499999999997</v>
      </c>
      <c r="R67" s="93">
        <v>0.43787100000000001</v>
      </c>
      <c r="S67" s="93">
        <v>0.43789699999999998</v>
      </c>
      <c r="T67" s="93">
        <v>0.43802799999999997</v>
      </c>
      <c r="U67" s="93">
        <v>0.43823400000000001</v>
      </c>
      <c r="V67" s="93">
        <v>0.43845200000000001</v>
      </c>
      <c r="W67" s="93">
        <v>0.43868000000000001</v>
      </c>
      <c r="X67" s="93">
        <v>0.438919</v>
      </c>
      <c r="Y67" s="93">
        <v>0.43916699999999997</v>
      </c>
      <c r="Z67" s="93">
        <v>0.43942399999999998</v>
      </c>
      <c r="AA67" s="93">
        <v>0.439689</v>
      </c>
      <c r="AB67" s="93">
        <v>0.43996299999999999</v>
      </c>
      <c r="AC67" s="93">
        <v>0.440245</v>
      </c>
      <c r="AD67" s="93">
        <v>0.44053399999999998</v>
      </c>
      <c r="AE67" s="93">
        <v>0.440832</v>
      </c>
      <c r="AF67" s="93">
        <v>0.44113599999999997</v>
      </c>
      <c r="AG67" s="93">
        <v>0.44144899999999998</v>
      </c>
      <c r="AH67" s="93">
        <v>0.44176900000000002</v>
      </c>
      <c r="AI67" s="94">
        <v>8.9599999999999999E-4</v>
      </c>
      <c r="AJ67" s="32"/>
    </row>
    <row r="68" spans="1:36" ht="15" customHeight="1">
      <c r="A68" s="55" t="s">
        <v>31</v>
      </c>
      <c r="B68" s="63" t="s">
        <v>4</v>
      </c>
      <c r="C68" s="63"/>
      <c r="D68" s="63"/>
      <c r="E68" s="63"/>
      <c r="F68" s="93">
        <v>0.125947</v>
      </c>
      <c r="G68" s="93">
        <v>0.12578400000000001</v>
      </c>
      <c r="H68" s="93">
        <v>0.125695</v>
      </c>
      <c r="I68" s="93">
        <v>0.12570400000000001</v>
      </c>
      <c r="J68" s="93">
        <v>0.125808</v>
      </c>
      <c r="K68" s="93">
        <v>0.12553800000000001</v>
      </c>
      <c r="L68" s="93">
        <v>0.12522800000000001</v>
      </c>
      <c r="M68" s="93">
        <v>0.12503500000000001</v>
      </c>
      <c r="N68" s="93">
        <v>0.124956</v>
      </c>
      <c r="O68" s="93">
        <v>0.124902</v>
      </c>
      <c r="P68" s="93">
        <v>0.124789</v>
      </c>
      <c r="Q68" s="93">
        <v>0.124654</v>
      </c>
      <c r="R68" s="93">
        <v>0.124558</v>
      </c>
      <c r="S68" s="93">
        <v>0.124514</v>
      </c>
      <c r="T68" s="93">
        <v>0.12452299999999999</v>
      </c>
      <c r="U68" s="93">
        <v>0.12456200000000001</v>
      </c>
      <c r="V68" s="93">
        <v>0.124639</v>
      </c>
      <c r="W68" s="93">
        <v>0.124737</v>
      </c>
      <c r="X68" s="93">
        <v>0.124844</v>
      </c>
      <c r="Y68" s="93">
        <v>0.124962</v>
      </c>
      <c r="Z68" s="93">
        <v>0.125086</v>
      </c>
      <c r="AA68" s="93">
        <v>0.12520700000000001</v>
      </c>
      <c r="AB68" s="93">
        <v>0.12535099999999999</v>
      </c>
      <c r="AC68" s="93">
        <v>0.12554599999999999</v>
      </c>
      <c r="AD68" s="93">
        <v>0.125775</v>
      </c>
      <c r="AE68" s="93">
        <v>0.126023</v>
      </c>
      <c r="AF68" s="93">
        <v>0.12628200000000001</v>
      </c>
      <c r="AG68" s="93">
        <v>0.12659300000000001</v>
      </c>
      <c r="AH68" s="93">
        <v>0.12696199999999999</v>
      </c>
      <c r="AI68" s="94">
        <v>2.8699999999999998E-4</v>
      </c>
      <c r="AJ68" s="32"/>
    </row>
    <row r="69" spans="1:36" ht="15" customHeight="1">
      <c r="A69" s="55" t="s">
        <v>30</v>
      </c>
      <c r="B69" s="63" t="s">
        <v>143</v>
      </c>
      <c r="C69" s="63"/>
      <c r="D69" s="63"/>
      <c r="E69" s="63"/>
      <c r="F69" s="93">
        <v>0.90585400000000005</v>
      </c>
      <c r="G69" s="93">
        <v>0.83088399999999996</v>
      </c>
      <c r="H69" s="93">
        <v>0.72744600000000004</v>
      </c>
      <c r="I69" s="93">
        <v>0.67602099999999998</v>
      </c>
      <c r="J69" s="93">
        <v>0.629409</v>
      </c>
      <c r="K69" s="93">
        <v>0.58479499999999995</v>
      </c>
      <c r="L69" s="93">
        <v>0.55312399999999995</v>
      </c>
      <c r="M69" s="93">
        <v>0.55777900000000002</v>
      </c>
      <c r="N69" s="93">
        <v>0.55968099999999998</v>
      </c>
      <c r="O69" s="93">
        <v>0.57070100000000001</v>
      </c>
      <c r="P69" s="93">
        <v>0.57804599999999995</v>
      </c>
      <c r="Q69" s="93">
        <v>0.58355299999999999</v>
      </c>
      <c r="R69" s="93">
        <v>0.58394100000000004</v>
      </c>
      <c r="S69" s="93">
        <v>0.58134300000000005</v>
      </c>
      <c r="T69" s="93">
        <v>0.57987999999999995</v>
      </c>
      <c r="U69" s="93">
        <v>0.57896899999999996</v>
      </c>
      <c r="V69" s="93">
        <v>0.58056799999999997</v>
      </c>
      <c r="W69" s="93">
        <v>0.58229699999999995</v>
      </c>
      <c r="X69" s="93">
        <v>0.58462800000000004</v>
      </c>
      <c r="Y69" s="93">
        <v>0.584762</v>
      </c>
      <c r="Z69" s="93">
        <v>0.58514299999999997</v>
      </c>
      <c r="AA69" s="93">
        <v>0.58432799999999996</v>
      </c>
      <c r="AB69" s="93">
        <v>0.59146799999999999</v>
      </c>
      <c r="AC69" s="93">
        <v>0.59251399999999999</v>
      </c>
      <c r="AD69" s="93">
        <v>0.595746</v>
      </c>
      <c r="AE69" s="93">
        <v>0.59729699999999997</v>
      </c>
      <c r="AF69" s="93">
        <v>0.60048699999999999</v>
      </c>
      <c r="AG69" s="93">
        <v>0.60105900000000001</v>
      </c>
      <c r="AH69" s="93">
        <v>0.60018700000000003</v>
      </c>
      <c r="AI69" s="94">
        <v>-1.4593999999999999E-2</v>
      </c>
      <c r="AJ69" s="32"/>
    </row>
    <row r="70" spans="1:36" ht="15" customHeight="1">
      <c r="A70" s="55" t="s">
        <v>2571</v>
      </c>
      <c r="B70" s="63" t="s">
        <v>2572</v>
      </c>
      <c r="C70" s="63"/>
      <c r="D70" s="63"/>
      <c r="E70" s="63"/>
      <c r="F70" s="93">
        <v>0.33252300000000001</v>
      </c>
      <c r="G70" s="93">
        <v>0.377971</v>
      </c>
      <c r="H70" s="93">
        <v>0.38400499999999999</v>
      </c>
      <c r="I70" s="93">
        <v>0.40878300000000001</v>
      </c>
      <c r="J70" s="93">
        <v>0.44626100000000002</v>
      </c>
      <c r="K70" s="93">
        <v>0.47717300000000001</v>
      </c>
      <c r="L70" s="93">
        <v>0.50361</v>
      </c>
      <c r="M70" s="93">
        <v>0.50237200000000004</v>
      </c>
      <c r="N70" s="93">
        <v>0.50237200000000004</v>
      </c>
      <c r="O70" s="93">
        <v>0.50237200000000004</v>
      </c>
      <c r="P70" s="93">
        <v>0.50361</v>
      </c>
      <c r="Q70" s="93">
        <v>0.50186600000000003</v>
      </c>
      <c r="R70" s="93">
        <v>0.50060499999999997</v>
      </c>
      <c r="S70" s="93">
        <v>0.499724</v>
      </c>
      <c r="T70" s="93">
        <v>0.50270899999999996</v>
      </c>
      <c r="U70" s="93">
        <v>0.50060000000000004</v>
      </c>
      <c r="V70" s="93">
        <v>0.49836999999999998</v>
      </c>
      <c r="W70" s="93">
        <v>0.49778099999999997</v>
      </c>
      <c r="X70" s="93">
        <v>0.49629299999999998</v>
      </c>
      <c r="Y70" s="93">
        <v>0.49126799999999998</v>
      </c>
      <c r="Z70" s="93">
        <v>0.48331499999999999</v>
      </c>
      <c r="AA70" s="93">
        <v>0.46468100000000001</v>
      </c>
      <c r="AB70" s="93">
        <v>0.46888999999999997</v>
      </c>
      <c r="AC70" s="93">
        <v>0.44353900000000002</v>
      </c>
      <c r="AD70" s="93">
        <v>0.43366300000000002</v>
      </c>
      <c r="AE70" s="93">
        <v>0.43183100000000002</v>
      </c>
      <c r="AF70" s="93">
        <v>0.43088300000000002</v>
      </c>
      <c r="AG70" s="93">
        <v>0.42266500000000001</v>
      </c>
      <c r="AH70" s="93">
        <v>0.42280000000000001</v>
      </c>
      <c r="AI70" s="94">
        <v>8.6149999999999994E-3</v>
      </c>
      <c r="AJ70" s="32"/>
    </row>
    <row r="71" spans="1:36" ht="15" customHeight="1">
      <c r="A71" s="55" t="s">
        <v>29</v>
      </c>
      <c r="B71" s="62" t="s">
        <v>1</v>
      </c>
      <c r="C71" s="62"/>
      <c r="D71" s="62"/>
      <c r="E71" s="62"/>
      <c r="F71" s="97">
        <v>27.989339999999999</v>
      </c>
      <c r="G71" s="97">
        <v>27.927821999999999</v>
      </c>
      <c r="H71" s="97">
        <v>27.316378</v>
      </c>
      <c r="I71" s="97">
        <v>26.944571</v>
      </c>
      <c r="J71" s="97">
        <v>26.73715</v>
      </c>
      <c r="K71" s="97">
        <v>26.479427000000001</v>
      </c>
      <c r="L71" s="97">
        <v>26.183786000000001</v>
      </c>
      <c r="M71" s="97">
        <v>25.902342000000001</v>
      </c>
      <c r="N71" s="97">
        <v>25.627231999999999</v>
      </c>
      <c r="O71" s="97">
        <v>25.420950000000001</v>
      </c>
      <c r="P71" s="97">
        <v>25.226904000000001</v>
      </c>
      <c r="Q71" s="97">
        <v>25.057220000000001</v>
      </c>
      <c r="R71" s="97">
        <v>24.901346</v>
      </c>
      <c r="S71" s="97">
        <v>24.761385000000001</v>
      </c>
      <c r="T71" s="97">
        <v>24.633483999999999</v>
      </c>
      <c r="U71" s="97">
        <v>24.552664</v>
      </c>
      <c r="V71" s="97">
        <v>24.501325999999999</v>
      </c>
      <c r="W71" s="97">
        <v>24.456900000000001</v>
      </c>
      <c r="X71" s="97">
        <v>24.434591000000001</v>
      </c>
      <c r="Y71" s="97">
        <v>24.439968</v>
      </c>
      <c r="Z71" s="97">
        <v>24.468761000000001</v>
      </c>
      <c r="AA71" s="97">
        <v>24.483879000000002</v>
      </c>
      <c r="AB71" s="97">
        <v>24.552675000000001</v>
      </c>
      <c r="AC71" s="97">
        <v>24.613350000000001</v>
      </c>
      <c r="AD71" s="97">
        <v>24.724706999999999</v>
      </c>
      <c r="AE71" s="97">
        <v>24.874881999999999</v>
      </c>
      <c r="AF71" s="97">
        <v>25.039937999999999</v>
      </c>
      <c r="AG71" s="97">
        <v>25.219591000000001</v>
      </c>
      <c r="AH71" s="97">
        <v>25.460411000000001</v>
      </c>
      <c r="AI71" s="98">
        <v>-3.3760000000000001E-3</v>
      </c>
      <c r="AJ71" s="32"/>
    </row>
    <row r="72" spans="1:36" ht="15" customHeight="1">
      <c r="A72" s="13"/>
      <c r="B72" s="32"/>
      <c r="C72" s="32"/>
      <c r="D72" s="32"/>
      <c r="E72" s="32"/>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32"/>
    </row>
    <row r="73" spans="1:36" ht="15" customHeight="1">
      <c r="A73" s="13"/>
      <c r="B73" s="62" t="s">
        <v>28</v>
      </c>
      <c r="C73" s="62"/>
      <c r="D73" s="62"/>
      <c r="E73" s="62"/>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32"/>
    </row>
    <row r="74" spans="1:36">
      <c r="A74" s="55" t="s">
        <v>27</v>
      </c>
      <c r="B74" s="63" t="s">
        <v>26</v>
      </c>
      <c r="C74" s="63"/>
      <c r="D74" s="63"/>
      <c r="E74" s="63"/>
      <c r="F74" s="93">
        <v>7.8890570000000002</v>
      </c>
      <c r="G74" s="93">
        <v>7.8796549999999996</v>
      </c>
      <c r="H74" s="93">
        <v>7.7683169999999997</v>
      </c>
      <c r="I74" s="93">
        <v>7.6280159999999997</v>
      </c>
      <c r="J74" s="93">
        <v>7.521604</v>
      </c>
      <c r="K74" s="93">
        <v>7.4280980000000003</v>
      </c>
      <c r="L74" s="93">
        <v>7.3156790000000003</v>
      </c>
      <c r="M74" s="93">
        <v>7.1914939999999996</v>
      </c>
      <c r="N74" s="93">
        <v>7.0703519999999997</v>
      </c>
      <c r="O74" s="93">
        <v>6.9624300000000003</v>
      </c>
      <c r="P74" s="93">
        <v>6.8506489999999998</v>
      </c>
      <c r="Q74" s="93">
        <v>6.7564539999999997</v>
      </c>
      <c r="R74" s="93">
        <v>6.6711410000000004</v>
      </c>
      <c r="S74" s="93">
        <v>6.5849469999999997</v>
      </c>
      <c r="T74" s="93">
        <v>6.4974930000000004</v>
      </c>
      <c r="U74" s="93">
        <v>6.4234629999999999</v>
      </c>
      <c r="V74" s="93">
        <v>6.359369</v>
      </c>
      <c r="W74" s="93">
        <v>6.2992790000000003</v>
      </c>
      <c r="X74" s="93">
        <v>6.2474759999999998</v>
      </c>
      <c r="Y74" s="93">
        <v>6.2019710000000003</v>
      </c>
      <c r="Z74" s="93">
        <v>6.168196</v>
      </c>
      <c r="AA74" s="93">
        <v>6.1432760000000002</v>
      </c>
      <c r="AB74" s="93">
        <v>6.131958</v>
      </c>
      <c r="AC74" s="93">
        <v>6.1332810000000002</v>
      </c>
      <c r="AD74" s="93">
        <v>6.1491680000000004</v>
      </c>
      <c r="AE74" s="93">
        <v>6.178598</v>
      </c>
      <c r="AF74" s="93">
        <v>6.2166589999999999</v>
      </c>
      <c r="AG74" s="93">
        <v>6.2638030000000002</v>
      </c>
      <c r="AH74" s="93">
        <v>6.3230880000000003</v>
      </c>
      <c r="AI74" s="94">
        <v>-7.8709999999999995E-3</v>
      </c>
      <c r="AJ74" s="32"/>
    </row>
    <row r="75" spans="1:36" ht="15" customHeight="1">
      <c r="A75" s="55" t="s">
        <v>25</v>
      </c>
      <c r="B75" s="63" t="s">
        <v>24</v>
      </c>
      <c r="C75" s="63"/>
      <c r="D75" s="63"/>
      <c r="E75" s="63"/>
      <c r="F75" s="93">
        <v>0.49681999999999998</v>
      </c>
      <c r="G75" s="93">
        <v>0.48996899999999999</v>
      </c>
      <c r="H75" s="93">
        <v>0.47161500000000001</v>
      </c>
      <c r="I75" s="93">
        <v>0.46502399999999999</v>
      </c>
      <c r="J75" s="93">
        <v>0.46144400000000002</v>
      </c>
      <c r="K75" s="93">
        <v>0.456679</v>
      </c>
      <c r="L75" s="93">
        <v>0.45275100000000001</v>
      </c>
      <c r="M75" s="93">
        <v>0.450013</v>
      </c>
      <c r="N75" s="93">
        <v>0.44753100000000001</v>
      </c>
      <c r="O75" s="93">
        <v>0.446492</v>
      </c>
      <c r="P75" s="93">
        <v>0.44674599999999998</v>
      </c>
      <c r="Q75" s="93">
        <v>0.44722099999999998</v>
      </c>
      <c r="R75" s="93">
        <v>0.44799</v>
      </c>
      <c r="S75" s="93">
        <v>0.44930999999999999</v>
      </c>
      <c r="T75" s="93">
        <v>0.451407</v>
      </c>
      <c r="U75" s="93">
        <v>0.45405000000000001</v>
      </c>
      <c r="V75" s="93">
        <v>0.45713900000000002</v>
      </c>
      <c r="W75" s="93">
        <v>0.45988800000000002</v>
      </c>
      <c r="X75" s="93">
        <v>0.46340100000000001</v>
      </c>
      <c r="Y75" s="93">
        <v>0.46784799999999999</v>
      </c>
      <c r="Z75" s="93">
        <v>0.47264899999999999</v>
      </c>
      <c r="AA75" s="93">
        <v>0.47627399999999998</v>
      </c>
      <c r="AB75" s="93">
        <v>0.47920200000000002</v>
      </c>
      <c r="AC75" s="93">
        <v>0.48282799999999998</v>
      </c>
      <c r="AD75" s="93">
        <v>0.48707400000000001</v>
      </c>
      <c r="AE75" s="93">
        <v>0.49180499999999999</v>
      </c>
      <c r="AF75" s="93">
        <v>0.496056</v>
      </c>
      <c r="AG75" s="93">
        <v>0.500668</v>
      </c>
      <c r="AH75" s="93">
        <v>0.50718099999999999</v>
      </c>
      <c r="AI75" s="94">
        <v>7.3700000000000002E-4</v>
      </c>
      <c r="AJ75" s="32"/>
    </row>
    <row r="76" spans="1:36" ht="15" customHeight="1">
      <c r="A76" s="55" t="s">
        <v>23</v>
      </c>
      <c r="B76" s="63" t="s">
        <v>22</v>
      </c>
      <c r="C76" s="63"/>
      <c r="D76" s="63"/>
      <c r="E76" s="63"/>
      <c r="F76" s="93">
        <v>0.105334</v>
      </c>
      <c r="G76" s="93">
        <v>0.11003499999999999</v>
      </c>
      <c r="H76" s="93">
        <v>0.113026</v>
      </c>
      <c r="I76" s="93">
        <v>0.113501</v>
      </c>
      <c r="J76" s="93">
        <v>0.113816</v>
      </c>
      <c r="K76" s="93">
        <v>0.11412700000000001</v>
      </c>
      <c r="L76" s="93">
        <v>0.11426600000000001</v>
      </c>
      <c r="M76" s="93">
        <v>0.114131</v>
      </c>
      <c r="N76" s="93">
        <v>0.113733</v>
      </c>
      <c r="O76" s="93">
        <v>0.11319799999999999</v>
      </c>
      <c r="P76" s="93">
        <v>0.112751</v>
      </c>
      <c r="Q76" s="93">
        <v>0.11251700000000001</v>
      </c>
      <c r="R76" s="93">
        <v>0.112222</v>
      </c>
      <c r="S76" s="93">
        <v>0.11181199999999999</v>
      </c>
      <c r="T76" s="93">
        <v>0.11129500000000001</v>
      </c>
      <c r="U76" s="93">
        <v>0.11088199999999999</v>
      </c>
      <c r="V76" s="93">
        <v>0.110237</v>
      </c>
      <c r="W76" s="93">
        <v>0.109279</v>
      </c>
      <c r="X76" s="93">
        <v>0.10828599999999999</v>
      </c>
      <c r="Y76" s="93">
        <v>0.107434</v>
      </c>
      <c r="Z76" s="93">
        <v>0.10664899999999999</v>
      </c>
      <c r="AA76" s="93">
        <v>0.105777</v>
      </c>
      <c r="AB76" s="93">
        <v>0.104863</v>
      </c>
      <c r="AC76" s="93">
        <v>0.103948</v>
      </c>
      <c r="AD76" s="93">
        <v>0.10298499999999999</v>
      </c>
      <c r="AE76" s="93">
        <v>0.102009</v>
      </c>
      <c r="AF76" s="93">
        <v>0.100993</v>
      </c>
      <c r="AG76" s="93">
        <v>9.9942000000000003E-2</v>
      </c>
      <c r="AH76" s="93">
        <v>9.8863999999999994E-2</v>
      </c>
      <c r="AI76" s="94">
        <v>-2.261E-3</v>
      </c>
      <c r="AJ76" s="32"/>
    </row>
    <row r="77" spans="1:36" ht="15" customHeight="1">
      <c r="A77" s="55" t="s">
        <v>21</v>
      </c>
      <c r="B77" s="63" t="s">
        <v>20</v>
      </c>
      <c r="C77" s="63"/>
      <c r="D77" s="63"/>
      <c r="E77" s="63"/>
      <c r="F77" s="93">
        <v>2.851159</v>
      </c>
      <c r="G77" s="93">
        <v>2.7791359999999998</v>
      </c>
      <c r="H77" s="93">
        <v>2.6411280000000001</v>
      </c>
      <c r="I77" s="93">
        <v>2.6104090000000002</v>
      </c>
      <c r="J77" s="93">
        <v>2.594776</v>
      </c>
      <c r="K77" s="93">
        <v>2.560457</v>
      </c>
      <c r="L77" s="93">
        <v>2.5276749999999999</v>
      </c>
      <c r="M77" s="93">
        <v>2.4995419999999999</v>
      </c>
      <c r="N77" s="93">
        <v>2.4709460000000001</v>
      </c>
      <c r="O77" s="93">
        <v>2.4511759999999998</v>
      </c>
      <c r="P77" s="93">
        <v>2.4382670000000002</v>
      </c>
      <c r="Q77" s="93">
        <v>2.42414</v>
      </c>
      <c r="R77" s="93">
        <v>2.411635</v>
      </c>
      <c r="S77" s="93">
        <v>2.405084</v>
      </c>
      <c r="T77" s="93">
        <v>2.3993500000000001</v>
      </c>
      <c r="U77" s="93">
        <v>2.39995</v>
      </c>
      <c r="V77" s="93">
        <v>2.40293</v>
      </c>
      <c r="W77" s="93">
        <v>2.405341</v>
      </c>
      <c r="X77" s="93">
        <v>2.411492</v>
      </c>
      <c r="Y77" s="93">
        <v>2.4242590000000002</v>
      </c>
      <c r="Z77" s="93">
        <v>2.4389880000000002</v>
      </c>
      <c r="AA77" s="93">
        <v>2.4487070000000002</v>
      </c>
      <c r="AB77" s="93">
        <v>2.4569730000000001</v>
      </c>
      <c r="AC77" s="93">
        <v>2.465875</v>
      </c>
      <c r="AD77" s="93">
        <v>2.4788589999999999</v>
      </c>
      <c r="AE77" s="93">
        <v>2.4937819999999999</v>
      </c>
      <c r="AF77" s="93">
        <v>2.506332</v>
      </c>
      <c r="AG77" s="93">
        <v>2.520721</v>
      </c>
      <c r="AH77" s="93">
        <v>2.5446049999999998</v>
      </c>
      <c r="AI77" s="94">
        <v>-4.0540000000000003E-3</v>
      </c>
      <c r="AJ77" s="32"/>
    </row>
    <row r="78" spans="1:36" ht="15" customHeight="1">
      <c r="A78" s="55" t="s">
        <v>19</v>
      </c>
      <c r="B78" s="63" t="s">
        <v>18</v>
      </c>
      <c r="C78" s="63"/>
      <c r="D78" s="63"/>
      <c r="E78" s="63"/>
      <c r="F78" s="93">
        <v>2.0802000000000001E-2</v>
      </c>
      <c r="G78" s="93">
        <v>2.1489000000000001E-2</v>
      </c>
      <c r="H78" s="93">
        <v>2.1957000000000001E-2</v>
      </c>
      <c r="I78" s="93">
        <v>2.2261E-2</v>
      </c>
      <c r="J78" s="93">
        <v>2.2585000000000001E-2</v>
      </c>
      <c r="K78" s="93">
        <v>2.2870000000000001E-2</v>
      </c>
      <c r="L78" s="93">
        <v>2.3147999999999998E-2</v>
      </c>
      <c r="M78" s="93">
        <v>2.3414000000000001E-2</v>
      </c>
      <c r="N78" s="93">
        <v>2.3654999999999999E-2</v>
      </c>
      <c r="O78" s="93">
        <v>2.3865999999999998E-2</v>
      </c>
      <c r="P78" s="93">
        <v>2.4115000000000001E-2</v>
      </c>
      <c r="Q78" s="93">
        <v>2.4410999999999999E-2</v>
      </c>
      <c r="R78" s="93">
        <v>2.4743999999999999E-2</v>
      </c>
      <c r="S78" s="93">
        <v>2.5024999999999999E-2</v>
      </c>
      <c r="T78" s="93">
        <v>2.5283E-2</v>
      </c>
      <c r="U78" s="93">
        <v>2.5603000000000001E-2</v>
      </c>
      <c r="V78" s="93">
        <v>2.5904E-2</v>
      </c>
      <c r="W78" s="93">
        <v>2.6173999999999999E-2</v>
      </c>
      <c r="X78" s="93">
        <v>2.6365E-2</v>
      </c>
      <c r="Y78" s="93">
        <v>2.6622E-2</v>
      </c>
      <c r="Z78" s="93">
        <v>2.6927E-2</v>
      </c>
      <c r="AA78" s="93">
        <v>2.7199999999999998E-2</v>
      </c>
      <c r="AB78" s="93">
        <v>2.7472E-2</v>
      </c>
      <c r="AC78" s="93">
        <v>2.7782999999999999E-2</v>
      </c>
      <c r="AD78" s="93">
        <v>2.81E-2</v>
      </c>
      <c r="AE78" s="93">
        <v>2.8441999999999999E-2</v>
      </c>
      <c r="AF78" s="93">
        <v>2.878E-2</v>
      </c>
      <c r="AG78" s="93">
        <v>2.9127E-2</v>
      </c>
      <c r="AH78" s="93">
        <v>2.9500999999999999E-2</v>
      </c>
      <c r="AI78" s="94">
        <v>1.2555999999999999E-2</v>
      </c>
      <c r="AJ78" s="32"/>
    </row>
    <row r="79" spans="1:36" ht="15" customHeight="1">
      <c r="A79" s="55" t="s">
        <v>17</v>
      </c>
      <c r="B79" s="63" t="s">
        <v>16</v>
      </c>
      <c r="C79" s="63"/>
      <c r="D79" s="63"/>
      <c r="E79" s="63"/>
      <c r="F79" s="93">
        <v>0.227746</v>
      </c>
      <c r="G79" s="93">
        <v>0.22626499999999999</v>
      </c>
      <c r="H79" s="93">
        <v>0.23249800000000001</v>
      </c>
      <c r="I79" s="93">
        <v>0.22631699999999999</v>
      </c>
      <c r="J79" s="93">
        <v>0.22592300000000001</v>
      </c>
      <c r="K79" s="93">
        <v>0.22264300000000001</v>
      </c>
      <c r="L79" s="93">
        <v>0.21609100000000001</v>
      </c>
      <c r="M79" s="93">
        <v>0.21377599999999999</v>
      </c>
      <c r="N79" s="93">
        <v>0.20924400000000001</v>
      </c>
      <c r="O79" s="93">
        <v>0.20947299999999999</v>
      </c>
      <c r="P79" s="93">
        <v>0.210981</v>
      </c>
      <c r="Q79" s="93">
        <v>0.21207799999999999</v>
      </c>
      <c r="R79" s="93">
        <v>0.211067</v>
      </c>
      <c r="S79" s="93">
        <v>0.21160999999999999</v>
      </c>
      <c r="T79" s="93">
        <v>0.21024000000000001</v>
      </c>
      <c r="U79" s="93">
        <v>0.210229</v>
      </c>
      <c r="V79" s="93">
        <v>0.21209900000000001</v>
      </c>
      <c r="W79" s="93">
        <v>0.21385799999999999</v>
      </c>
      <c r="X79" s="93">
        <v>0.21563399999999999</v>
      </c>
      <c r="Y79" s="93">
        <v>0.21715000000000001</v>
      </c>
      <c r="Z79" s="93">
        <v>0.21970999999999999</v>
      </c>
      <c r="AA79" s="93">
        <v>0.21939700000000001</v>
      </c>
      <c r="AB79" s="93">
        <v>0.21995700000000001</v>
      </c>
      <c r="AC79" s="93">
        <v>0.22003</v>
      </c>
      <c r="AD79" s="93">
        <v>0.219639</v>
      </c>
      <c r="AE79" s="93">
        <v>0.21864800000000001</v>
      </c>
      <c r="AF79" s="93">
        <v>0.21981899999999999</v>
      </c>
      <c r="AG79" s="93">
        <v>0.22190699999999999</v>
      </c>
      <c r="AH79" s="93">
        <v>0.22514000000000001</v>
      </c>
      <c r="AI79" s="94">
        <v>-4.1100000000000002E-4</v>
      </c>
      <c r="AJ79" s="32"/>
    </row>
    <row r="80" spans="1:36">
      <c r="A80" s="55" t="s">
        <v>15</v>
      </c>
      <c r="B80" s="63" t="s">
        <v>14</v>
      </c>
      <c r="C80" s="63"/>
      <c r="D80" s="63"/>
      <c r="E80" s="63"/>
      <c r="F80" s="93">
        <v>4.6530000000000002E-2</v>
      </c>
      <c r="G80" s="93">
        <v>4.6510999999999997E-2</v>
      </c>
      <c r="H80" s="93">
        <v>4.4512999999999997E-2</v>
      </c>
      <c r="I80" s="93">
        <v>4.3972999999999998E-2</v>
      </c>
      <c r="J80" s="93">
        <v>4.3548000000000003E-2</v>
      </c>
      <c r="K80" s="93">
        <v>4.2888999999999997E-2</v>
      </c>
      <c r="L80" s="93">
        <v>4.2192E-2</v>
      </c>
      <c r="M80" s="93">
        <v>4.1621999999999999E-2</v>
      </c>
      <c r="N80" s="93">
        <v>4.1036000000000003E-2</v>
      </c>
      <c r="O80" s="93">
        <v>4.0596E-2</v>
      </c>
      <c r="P80" s="93">
        <v>4.027E-2</v>
      </c>
      <c r="Q80" s="93">
        <v>3.9907999999999999E-2</v>
      </c>
      <c r="R80" s="93">
        <v>3.9508000000000001E-2</v>
      </c>
      <c r="S80" s="93">
        <v>3.9164999999999998E-2</v>
      </c>
      <c r="T80" s="93">
        <v>3.8809999999999997E-2</v>
      </c>
      <c r="U80" s="93">
        <v>3.8517000000000003E-2</v>
      </c>
      <c r="V80" s="93">
        <v>3.8209E-2</v>
      </c>
      <c r="W80" s="93">
        <v>3.7912000000000001E-2</v>
      </c>
      <c r="X80" s="93">
        <v>3.7661E-2</v>
      </c>
      <c r="Y80" s="93">
        <v>3.7485999999999998E-2</v>
      </c>
      <c r="Z80" s="93">
        <v>3.7321E-2</v>
      </c>
      <c r="AA80" s="93">
        <v>3.7060000000000003E-2</v>
      </c>
      <c r="AB80" s="93">
        <v>3.6790999999999997E-2</v>
      </c>
      <c r="AC80" s="93">
        <v>3.6497000000000002E-2</v>
      </c>
      <c r="AD80" s="93">
        <v>3.6284999999999998E-2</v>
      </c>
      <c r="AE80" s="93">
        <v>3.6073000000000001E-2</v>
      </c>
      <c r="AF80" s="93">
        <v>3.5844000000000001E-2</v>
      </c>
      <c r="AG80" s="93">
        <v>3.5659999999999997E-2</v>
      </c>
      <c r="AH80" s="93">
        <v>3.5596000000000003E-2</v>
      </c>
      <c r="AI80" s="94">
        <v>-9.5209999999999999E-3</v>
      </c>
      <c r="AJ80" s="32"/>
    </row>
    <row r="81" spans="1:37" ht="15" customHeight="1">
      <c r="A81" s="55" t="s">
        <v>13</v>
      </c>
      <c r="B81" s="63" t="s">
        <v>12</v>
      </c>
      <c r="C81" s="63"/>
      <c r="D81" s="63"/>
      <c r="E81" s="63"/>
      <c r="F81" s="93">
        <v>0.41710399999999997</v>
      </c>
      <c r="G81" s="93">
        <v>0.39674999999999999</v>
      </c>
      <c r="H81" s="93">
        <v>0.39544699999999999</v>
      </c>
      <c r="I81" s="93">
        <v>0.394735</v>
      </c>
      <c r="J81" s="93">
        <v>0.39381699999999997</v>
      </c>
      <c r="K81" s="93">
        <v>0.39197799999999999</v>
      </c>
      <c r="L81" s="93">
        <v>0.38958700000000002</v>
      </c>
      <c r="M81" s="93">
        <v>0.38830199999999998</v>
      </c>
      <c r="N81" s="93">
        <v>0.38752700000000001</v>
      </c>
      <c r="O81" s="93">
        <v>0.38725900000000002</v>
      </c>
      <c r="P81" s="93">
        <v>0.38846700000000001</v>
      </c>
      <c r="Q81" s="93">
        <v>0.38900800000000002</v>
      </c>
      <c r="R81" s="93">
        <v>0.38986700000000002</v>
      </c>
      <c r="S81" s="93">
        <v>0.39029199999999997</v>
      </c>
      <c r="T81" s="93">
        <v>0.39078299999999999</v>
      </c>
      <c r="U81" s="93">
        <v>0.39183000000000001</v>
      </c>
      <c r="V81" s="93">
        <v>0.391928</v>
      </c>
      <c r="W81" s="93">
        <v>0.39214399999999999</v>
      </c>
      <c r="X81" s="93">
        <v>0.38976499999999997</v>
      </c>
      <c r="Y81" s="93">
        <v>0.38986300000000002</v>
      </c>
      <c r="Z81" s="93">
        <v>0.38931700000000002</v>
      </c>
      <c r="AA81" s="93">
        <v>0.38925799999999999</v>
      </c>
      <c r="AB81" s="93">
        <v>0.38910600000000001</v>
      </c>
      <c r="AC81" s="93">
        <v>0.38957799999999998</v>
      </c>
      <c r="AD81" s="93">
        <v>0.38987699999999997</v>
      </c>
      <c r="AE81" s="93">
        <v>0.39015699999999998</v>
      </c>
      <c r="AF81" s="93">
        <v>0.38988699999999998</v>
      </c>
      <c r="AG81" s="93">
        <v>0.38988</v>
      </c>
      <c r="AH81" s="93">
        <v>0.38961600000000002</v>
      </c>
      <c r="AI81" s="94">
        <v>-2.4320000000000001E-3</v>
      </c>
      <c r="AJ81" s="32"/>
    </row>
    <row r="82" spans="1:37">
      <c r="A82" s="55" t="s">
        <v>11</v>
      </c>
      <c r="B82" s="63" t="s">
        <v>10</v>
      </c>
      <c r="C82" s="63"/>
      <c r="D82" s="63"/>
      <c r="E82" s="63"/>
      <c r="F82" s="93">
        <v>0.11000600000000001</v>
      </c>
      <c r="G82" s="93">
        <v>0.107599</v>
      </c>
      <c r="H82" s="93">
        <v>0.104703</v>
      </c>
      <c r="I82" s="93">
        <v>0.10365000000000001</v>
      </c>
      <c r="J82" s="93">
        <v>0.103274</v>
      </c>
      <c r="K82" s="93">
        <v>0.10244</v>
      </c>
      <c r="L82" s="93">
        <v>0.10151</v>
      </c>
      <c r="M82" s="93">
        <v>0.100645</v>
      </c>
      <c r="N82" s="93">
        <v>9.9914000000000003E-2</v>
      </c>
      <c r="O82" s="93">
        <v>9.9264000000000005E-2</v>
      </c>
      <c r="P82" s="93">
        <v>9.8655000000000007E-2</v>
      </c>
      <c r="Q82" s="93">
        <v>9.8216999999999999E-2</v>
      </c>
      <c r="R82" s="93">
        <v>9.7862000000000005E-2</v>
      </c>
      <c r="S82" s="93">
        <v>9.7545999999999994E-2</v>
      </c>
      <c r="T82" s="93">
        <v>9.7376000000000004E-2</v>
      </c>
      <c r="U82" s="93">
        <v>9.7316E-2</v>
      </c>
      <c r="V82" s="93">
        <v>9.7252000000000005E-2</v>
      </c>
      <c r="W82" s="93">
        <v>9.7146999999999997E-2</v>
      </c>
      <c r="X82" s="93">
        <v>9.7124000000000002E-2</v>
      </c>
      <c r="Y82" s="93">
        <v>9.7118999999999997E-2</v>
      </c>
      <c r="Z82" s="93">
        <v>9.7090999999999997E-2</v>
      </c>
      <c r="AA82" s="93">
        <v>9.7029000000000004E-2</v>
      </c>
      <c r="AB82" s="93">
        <v>9.6951999999999997E-2</v>
      </c>
      <c r="AC82" s="93">
        <v>9.6868999999999997E-2</v>
      </c>
      <c r="AD82" s="93">
        <v>9.6776000000000001E-2</v>
      </c>
      <c r="AE82" s="93">
        <v>9.6743999999999997E-2</v>
      </c>
      <c r="AF82" s="93">
        <v>9.6700999999999995E-2</v>
      </c>
      <c r="AG82" s="93">
        <v>9.6659999999999996E-2</v>
      </c>
      <c r="AH82" s="93">
        <v>9.6696000000000004E-2</v>
      </c>
      <c r="AI82" s="94">
        <v>-4.5950000000000001E-3</v>
      </c>
      <c r="AJ82" s="32"/>
      <c r="AK82" s="13"/>
    </row>
    <row r="83" spans="1:37" ht="15" customHeight="1">
      <c r="A83" s="55" t="s">
        <v>9</v>
      </c>
      <c r="B83" s="63" t="s">
        <v>8</v>
      </c>
      <c r="C83" s="63"/>
      <c r="D83" s="63"/>
      <c r="E83" s="63"/>
      <c r="F83" s="93">
        <v>1.355634</v>
      </c>
      <c r="G83" s="93">
        <v>1.4534009999999999</v>
      </c>
      <c r="H83" s="93">
        <v>1.4568369999999999</v>
      </c>
      <c r="I83" s="93">
        <v>1.4608270000000001</v>
      </c>
      <c r="J83" s="93">
        <v>1.480917</v>
      </c>
      <c r="K83" s="93">
        <v>1.491547</v>
      </c>
      <c r="L83" s="93">
        <v>1.4988600000000001</v>
      </c>
      <c r="M83" s="93">
        <v>1.5074890000000001</v>
      </c>
      <c r="N83" s="93">
        <v>1.519166</v>
      </c>
      <c r="O83" s="93">
        <v>1.531881</v>
      </c>
      <c r="P83" s="93">
        <v>1.5437959999999999</v>
      </c>
      <c r="Q83" s="93">
        <v>1.5561039999999999</v>
      </c>
      <c r="R83" s="93">
        <v>1.5691850000000001</v>
      </c>
      <c r="S83" s="93">
        <v>1.5844860000000001</v>
      </c>
      <c r="T83" s="93">
        <v>1.6045389999999999</v>
      </c>
      <c r="U83" s="93">
        <v>1.6280650000000001</v>
      </c>
      <c r="V83" s="93">
        <v>1.6526380000000001</v>
      </c>
      <c r="W83" s="93">
        <v>1.67747</v>
      </c>
      <c r="X83" s="93">
        <v>1.704907</v>
      </c>
      <c r="Y83" s="93">
        <v>1.732173</v>
      </c>
      <c r="Z83" s="93">
        <v>1.7591779999999999</v>
      </c>
      <c r="AA83" s="93">
        <v>1.7862450000000001</v>
      </c>
      <c r="AB83" s="93">
        <v>1.814033</v>
      </c>
      <c r="AC83" s="93">
        <v>1.8420650000000001</v>
      </c>
      <c r="AD83" s="93">
        <v>1.8694310000000001</v>
      </c>
      <c r="AE83" s="93">
        <v>1.8986749999999999</v>
      </c>
      <c r="AF83" s="93">
        <v>1.9278820000000001</v>
      </c>
      <c r="AG83" s="93">
        <v>1.9573020000000001</v>
      </c>
      <c r="AH83" s="93">
        <v>1.9900599999999999</v>
      </c>
      <c r="AI83" s="94">
        <v>1.3805E-2</v>
      </c>
      <c r="AJ83" s="32"/>
      <c r="AK83" s="13"/>
    </row>
    <row r="84" spans="1:37" ht="15" customHeight="1">
      <c r="A84" s="55" t="s">
        <v>7</v>
      </c>
      <c r="B84" s="63" t="s">
        <v>6</v>
      </c>
      <c r="C84" s="63"/>
      <c r="D84" s="63"/>
      <c r="E84" s="63"/>
      <c r="F84" s="93">
        <v>0.20732800000000001</v>
      </c>
      <c r="G84" s="93">
        <v>0.20843600000000001</v>
      </c>
      <c r="H84" s="93">
        <v>0.20883599999999999</v>
      </c>
      <c r="I84" s="93">
        <v>0.20915400000000001</v>
      </c>
      <c r="J84" s="93">
        <v>0.20940600000000001</v>
      </c>
      <c r="K84" s="93">
        <v>0.20977899999999999</v>
      </c>
      <c r="L84" s="93">
        <v>0.21005099999999999</v>
      </c>
      <c r="M84" s="93">
        <v>0.21026500000000001</v>
      </c>
      <c r="N84" s="93">
        <v>0.210452</v>
      </c>
      <c r="O84" s="93">
        <v>0.210567</v>
      </c>
      <c r="P84" s="93">
        <v>0.210649</v>
      </c>
      <c r="Q84" s="93">
        <v>0.21068999999999999</v>
      </c>
      <c r="R84" s="93">
        <v>0.21070800000000001</v>
      </c>
      <c r="S84" s="93">
        <v>0.21072099999999999</v>
      </c>
      <c r="T84" s="93">
        <v>0.210786</v>
      </c>
      <c r="U84" s="93">
        <v>0.21088499999999999</v>
      </c>
      <c r="V84" s="93">
        <v>0.21099100000000001</v>
      </c>
      <c r="W84" s="93">
        <v>0.21110100000000001</v>
      </c>
      <c r="X84" s="93">
        <v>0.21121500000000001</v>
      </c>
      <c r="Y84" s="93">
        <v>0.21133399999999999</v>
      </c>
      <c r="Z84" s="93">
        <v>0.21145800000000001</v>
      </c>
      <c r="AA84" s="93">
        <v>0.211586</v>
      </c>
      <c r="AB84" s="93">
        <v>0.21171999999999999</v>
      </c>
      <c r="AC84" s="93">
        <v>0.21185499999999999</v>
      </c>
      <c r="AD84" s="93">
        <v>0.21199499999999999</v>
      </c>
      <c r="AE84" s="93">
        <v>0.21213799999999999</v>
      </c>
      <c r="AF84" s="93">
        <v>0.212285</v>
      </c>
      <c r="AG84" s="93">
        <v>0.21243600000000001</v>
      </c>
      <c r="AH84" s="93">
        <v>0.212589</v>
      </c>
      <c r="AI84" s="94">
        <v>8.9499999999999996E-4</v>
      </c>
      <c r="AJ84" s="32"/>
      <c r="AK84" s="13"/>
    </row>
    <row r="85" spans="1:37" ht="15" customHeight="1">
      <c r="A85" s="55" t="s">
        <v>5</v>
      </c>
      <c r="B85" s="63" t="s">
        <v>4</v>
      </c>
      <c r="C85" s="63"/>
      <c r="D85" s="63"/>
      <c r="E85" s="63"/>
      <c r="F85" s="93">
        <v>5.9492999999999997E-2</v>
      </c>
      <c r="G85" s="93">
        <v>5.9415999999999997E-2</v>
      </c>
      <c r="H85" s="93">
        <v>5.9374000000000003E-2</v>
      </c>
      <c r="I85" s="93">
        <v>5.9378E-2</v>
      </c>
      <c r="J85" s="93">
        <v>5.9427000000000001E-2</v>
      </c>
      <c r="K85" s="93">
        <v>5.9299999999999999E-2</v>
      </c>
      <c r="L85" s="93">
        <v>5.9152999999999997E-2</v>
      </c>
      <c r="M85" s="93">
        <v>5.9062000000000003E-2</v>
      </c>
      <c r="N85" s="93">
        <v>5.9025000000000001E-2</v>
      </c>
      <c r="O85" s="93">
        <v>5.8999999999999997E-2</v>
      </c>
      <c r="P85" s="93">
        <v>5.8945999999999998E-2</v>
      </c>
      <c r="Q85" s="93">
        <v>5.8881999999999997E-2</v>
      </c>
      <c r="R85" s="93">
        <v>5.8837E-2</v>
      </c>
      <c r="S85" s="93">
        <v>5.8816E-2</v>
      </c>
      <c r="T85" s="93">
        <v>5.8820999999999998E-2</v>
      </c>
      <c r="U85" s="93">
        <v>5.8839000000000002E-2</v>
      </c>
      <c r="V85" s="93">
        <v>5.8874999999999997E-2</v>
      </c>
      <c r="W85" s="93">
        <v>5.8921000000000001E-2</v>
      </c>
      <c r="X85" s="93">
        <v>5.8971999999999997E-2</v>
      </c>
      <c r="Y85" s="93">
        <v>5.9027999999999997E-2</v>
      </c>
      <c r="Z85" s="93">
        <v>5.9087000000000001E-2</v>
      </c>
      <c r="AA85" s="93">
        <v>5.9144000000000002E-2</v>
      </c>
      <c r="AB85" s="93">
        <v>5.9212000000000001E-2</v>
      </c>
      <c r="AC85" s="93">
        <v>5.9304000000000003E-2</v>
      </c>
      <c r="AD85" s="93">
        <v>5.9412E-2</v>
      </c>
      <c r="AE85" s="93">
        <v>5.9528999999999999E-2</v>
      </c>
      <c r="AF85" s="93">
        <v>5.9651000000000003E-2</v>
      </c>
      <c r="AG85" s="93">
        <v>5.9797999999999997E-2</v>
      </c>
      <c r="AH85" s="93">
        <v>5.9972999999999999E-2</v>
      </c>
      <c r="AI85" s="94">
        <v>2.8699999999999998E-4</v>
      </c>
      <c r="AJ85" s="32"/>
      <c r="AK85" s="13"/>
    </row>
    <row r="86" spans="1:37" ht="15" customHeight="1">
      <c r="A86" s="55" t="s">
        <v>3</v>
      </c>
      <c r="B86" s="63" t="s">
        <v>143</v>
      </c>
      <c r="C86" s="63"/>
      <c r="D86" s="63"/>
      <c r="E86" s="63"/>
      <c r="F86" s="93">
        <v>0.42789500000000003</v>
      </c>
      <c r="G86" s="93">
        <v>0.392482</v>
      </c>
      <c r="H86" s="93">
        <v>0.34362100000000001</v>
      </c>
      <c r="I86" s="93">
        <v>0.31933</v>
      </c>
      <c r="J86" s="93">
        <v>0.29731200000000002</v>
      </c>
      <c r="K86" s="93">
        <v>0.27623700000000001</v>
      </c>
      <c r="L86" s="93">
        <v>0.26127699999999998</v>
      </c>
      <c r="M86" s="93">
        <v>0.26347599999999999</v>
      </c>
      <c r="N86" s="93">
        <v>0.264374</v>
      </c>
      <c r="O86" s="93">
        <v>0.26957999999999999</v>
      </c>
      <c r="P86" s="93">
        <v>0.27305000000000001</v>
      </c>
      <c r="Q86" s="93">
        <v>0.27565099999999998</v>
      </c>
      <c r="R86" s="93">
        <v>0.27583400000000002</v>
      </c>
      <c r="S86" s="93">
        <v>0.27460699999999999</v>
      </c>
      <c r="T86" s="93">
        <v>0.27391599999999999</v>
      </c>
      <c r="U86" s="93">
        <v>0.27348499999999998</v>
      </c>
      <c r="V86" s="93">
        <v>0.27424100000000001</v>
      </c>
      <c r="W86" s="93">
        <v>0.27505800000000002</v>
      </c>
      <c r="X86" s="93">
        <v>0.27615899999999999</v>
      </c>
      <c r="Y86" s="93">
        <v>0.27622200000000002</v>
      </c>
      <c r="Z86" s="93">
        <v>0.27640199999999998</v>
      </c>
      <c r="AA86" s="93">
        <v>0.27601700000000001</v>
      </c>
      <c r="AB86" s="93">
        <v>0.27939000000000003</v>
      </c>
      <c r="AC86" s="93">
        <v>0.27988400000000002</v>
      </c>
      <c r="AD86" s="93">
        <v>0.28140999999999999</v>
      </c>
      <c r="AE86" s="93">
        <v>0.28214299999999998</v>
      </c>
      <c r="AF86" s="93">
        <v>0.28365000000000001</v>
      </c>
      <c r="AG86" s="93">
        <v>0.28392000000000001</v>
      </c>
      <c r="AH86" s="93">
        <v>0.28350799999999998</v>
      </c>
      <c r="AI86" s="94">
        <v>-1.4593999999999999E-2</v>
      </c>
      <c r="AJ86" s="32"/>
      <c r="AK86" s="13"/>
    </row>
    <row r="87" spans="1:37" ht="15" customHeight="1">
      <c r="A87" s="55" t="s">
        <v>2573</v>
      </c>
      <c r="B87" s="63" t="s">
        <v>2572</v>
      </c>
      <c r="C87" s="63"/>
      <c r="D87" s="63"/>
      <c r="E87" s="63"/>
      <c r="F87" s="93">
        <v>0.15707299999999999</v>
      </c>
      <c r="G87" s="93">
        <v>0.17854100000000001</v>
      </c>
      <c r="H87" s="93">
        <v>0.181391</v>
      </c>
      <c r="I87" s="93">
        <v>0.19309499999999999</v>
      </c>
      <c r="J87" s="93">
        <v>0.21079899999999999</v>
      </c>
      <c r="K87" s="93">
        <v>0.22539999999999999</v>
      </c>
      <c r="L87" s="93">
        <v>0.23788899999999999</v>
      </c>
      <c r="M87" s="93">
        <v>0.23730399999999999</v>
      </c>
      <c r="N87" s="93">
        <v>0.23730399999999999</v>
      </c>
      <c r="O87" s="93">
        <v>0.23730399999999999</v>
      </c>
      <c r="P87" s="93">
        <v>0.23788899999999999</v>
      </c>
      <c r="Q87" s="93">
        <v>0.237065</v>
      </c>
      <c r="R87" s="93">
        <v>0.23646900000000001</v>
      </c>
      <c r="S87" s="93">
        <v>0.23605300000000001</v>
      </c>
      <c r="T87" s="93">
        <v>0.23746300000000001</v>
      </c>
      <c r="U87" s="93">
        <v>0.23646700000000001</v>
      </c>
      <c r="V87" s="93">
        <v>0.23541300000000001</v>
      </c>
      <c r="W87" s="93">
        <v>0.23513500000000001</v>
      </c>
      <c r="X87" s="93">
        <v>0.234432</v>
      </c>
      <c r="Y87" s="93">
        <v>0.23205799999999999</v>
      </c>
      <c r="Z87" s="93">
        <v>0.228302</v>
      </c>
      <c r="AA87" s="93">
        <v>0.2195</v>
      </c>
      <c r="AB87" s="93">
        <v>0.22148799999999999</v>
      </c>
      <c r="AC87" s="93">
        <v>0.209513</v>
      </c>
      <c r="AD87" s="93">
        <v>0.204848</v>
      </c>
      <c r="AE87" s="93">
        <v>0.203982</v>
      </c>
      <c r="AF87" s="93">
        <v>0.20353499999999999</v>
      </c>
      <c r="AG87" s="93">
        <v>0.199653</v>
      </c>
      <c r="AH87" s="93">
        <v>0.19971700000000001</v>
      </c>
      <c r="AI87" s="94">
        <v>8.6149999999999994E-3</v>
      </c>
      <c r="AJ87" s="32"/>
      <c r="AK87" s="13"/>
    </row>
    <row r="88" spans="1:37" ht="15" customHeight="1">
      <c r="A88" s="55" t="s">
        <v>2</v>
      </c>
      <c r="B88" s="62" t="s">
        <v>1</v>
      </c>
      <c r="C88" s="62"/>
      <c r="D88" s="62"/>
      <c r="E88" s="62"/>
      <c r="F88" s="97">
        <v>14.371980000000001</v>
      </c>
      <c r="G88" s="97">
        <v>14.349683000000001</v>
      </c>
      <c r="H88" s="97">
        <v>14.043262</v>
      </c>
      <c r="I88" s="97">
        <v>13.849669</v>
      </c>
      <c r="J88" s="97">
        <v>13.738647</v>
      </c>
      <c r="K88" s="97">
        <v>13.604445</v>
      </c>
      <c r="L88" s="97">
        <v>13.450127</v>
      </c>
      <c r="M88" s="97">
        <v>13.300535999999999</v>
      </c>
      <c r="N88" s="97">
        <v>13.154260000000001</v>
      </c>
      <c r="O88" s="97">
        <v>13.042085</v>
      </c>
      <c r="P88" s="97">
        <v>12.935229</v>
      </c>
      <c r="Q88" s="97">
        <v>12.84235</v>
      </c>
      <c r="R88" s="97">
        <v>12.757069</v>
      </c>
      <c r="S88" s="97">
        <v>12.679475</v>
      </c>
      <c r="T88" s="97">
        <v>12.607563000000001</v>
      </c>
      <c r="U88" s="97">
        <v>12.55958</v>
      </c>
      <c r="V88" s="97">
        <v>12.527225</v>
      </c>
      <c r="W88" s="97">
        <v>12.498706</v>
      </c>
      <c r="X88" s="97">
        <v>12.482889</v>
      </c>
      <c r="Y88" s="97">
        <v>12.480568</v>
      </c>
      <c r="Z88" s="97">
        <v>12.491275</v>
      </c>
      <c r="AA88" s="97">
        <v>12.496468999999999</v>
      </c>
      <c r="AB88" s="97">
        <v>12.529118</v>
      </c>
      <c r="AC88" s="97">
        <v>12.559309000000001</v>
      </c>
      <c r="AD88" s="97">
        <v>12.615857999999999</v>
      </c>
      <c r="AE88" s="97">
        <v>12.692727</v>
      </c>
      <c r="AF88" s="97">
        <v>12.778074999999999</v>
      </c>
      <c r="AG88" s="97">
        <v>12.871475</v>
      </c>
      <c r="AH88" s="97">
        <v>12.996133</v>
      </c>
      <c r="AI88" s="98">
        <v>-3.5869999999999999E-3</v>
      </c>
      <c r="AJ88" s="32"/>
      <c r="AK88" s="13"/>
    </row>
    <row r="89" spans="1:37" ht="15" customHeight="1" thickBot="1">
      <c r="A89" s="13"/>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13"/>
    </row>
    <row r="90" spans="1:37" ht="15" customHeight="1">
      <c r="A90" s="13"/>
      <c r="B90" s="107" t="s">
        <v>2574</v>
      </c>
      <c r="C90" s="107"/>
      <c r="D90" s="107"/>
      <c r="E90" s="107"/>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c r="AD90" s="108"/>
      <c r="AE90" s="108"/>
      <c r="AF90" s="108"/>
      <c r="AG90" s="108"/>
      <c r="AH90" s="108"/>
      <c r="AI90" s="108"/>
      <c r="AJ90" s="108"/>
      <c r="AK90" s="52"/>
    </row>
    <row r="91" spans="1:37" ht="15" customHeight="1">
      <c r="A91" s="13"/>
      <c r="B91" s="32" t="s">
        <v>169</v>
      </c>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13"/>
    </row>
    <row r="92" spans="1:37" ht="15" customHeight="1">
      <c r="A92" s="13"/>
      <c r="B92" s="32" t="s">
        <v>170</v>
      </c>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13"/>
    </row>
    <row r="93" spans="1:37">
      <c r="A93" s="13"/>
      <c r="B93" s="32" t="s">
        <v>2575</v>
      </c>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13"/>
    </row>
    <row r="94" spans="1:37" ht="15" customHeight="1">
      <c r="A94" s="13"/>
      <c r="B94" s="32" t="s">
        <v>172</v>
      </c>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13"/>
    </row>
    <row r="95" spans="1:37" ht="15" customHeight="1">
      <c r="A95" s="13"/>
      <c r="B95" s="32" t="s">
        <v>173</v>
      </c>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13"/>
    </row>
    <row r="96" spans="1:37" ht="15" customHeight="1">
      <c r="A96" s="13"/>
      <c r="B96" s="32" t="s">
        <v>2576</v>
      </c>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13"/>
    </row>
    <row r="97" spans="1:37" ht="15" customHeight="1">
      <c r="A97" s="13"/>
      <c r="B97" s="32" t="s">
        <v>174</v>
      </c>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13"/>
    </row>
    <row r="98" spans="1:37" ht="15" customHeight="1">
      <c r="B98" s="32" t="s">
        <v>175</v>
      </c>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row>
    <row r="99" spans="1:37" ht="15" customHeight="1">
      <c r="B99" s="32" t="s">
        <v>176</v>
      </c>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row>
    <row r="100" spans="1:37" ht="15" customHeight="1">
      <c r="B100" s="32" t="s">
        <v>2577</v>
      </c>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row>
    <row r="101" spans="1:37" ht="15" customHeight="1">
      <c r="B101" s="32" t="s">
        <v>2578</v>
      </c>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row>
    <row r="102" spans="1:37">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row>
    <row r="103" spans="1:37">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row>
    <row r="104" spans="1:37" ht="15" customHeight="1">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row>
    <row r="105" spans="1:37" ht="15" customHeight="1">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row>
    <row r="106" spans="1:37" ht="15" customHeight="1">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row>
    <row r="107" spans="1:37" ht="15" customHeight="1">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row>
    <row r="108" spans="1:37" ht="15" customHeight="1">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row>
    <row r="109" spans="1:37" ht="15" customHeight="1">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row>
    <row r="110" spans="1:37" ht="15" customHeight="1">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row>
    <row r="111" spans="1:37" ht="15" customHeight="1">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row>
    <row r="112" spans="1:37" ht="15" customHeight="1">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row>
    <row r="113" spans="2:36" ht="15" customHeight="1">
      <c r="B113" s="109"/>
      <c r="C113" s="109"/>
      <c r="D113" s="109"/>
      <c r="E113" s="109"/>
      <c r="F113" s="109"/>
      <c r="G113" s="109"/>
      <c r="H113" s="109"/>
      <c r="I113" s="109"/>
      <c r="J113" s="109"/>
      <c r="K113" s="109"/>
      <c r="L113" s="109"/>
      <c r="M113" s="109"/>
      <c r="N113" s="109"/>
      <c r="O113" s="109"/>
      <c r="P113" s="109"/>
      <c r="Q113" s="109"/>
      <c r="R113" s="109"/>
      <c r="S113" s="109"/>
      <c r="T113" s="109"/>
      <c r="U113" s="109"/>
      <c r="V113" s="109"/>
      <c r="W113" s="109"/>
      <c r="X113" s="109"/>
      <c r="Y113" s="109"/>
      <c r="Z113" s="109"/>
      <c r="AA113" s="109"/>
      <c r="AB113" s="109"/>
      <c r="AC113" s="109"/>
      <c r="AD113" s="109"/>
      <c r="AE113" s="109"/>
      <c r="AF113" s="109"/>
      <c r="AG113" s="109"/>
      <c r="AH113" s="109"/>
      <c r="AI113" s="109"/>
      <c r="AJ113" s="32"/>
    </row>
    <row r="114" spans="2:36" ht="15" customHeight="1">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row>
    <row r="115" spans="2:36" ht="15" customHeight="1">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row>
    <row r="116" spans="2:36" ht="15" customHeight="1">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row>
    <row r="117" spans="2:36" ht="15" customHeight="1">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row>
    <row r="118" spans="2:36" ht="15" customHeight="1">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row>
    <row r="119" spans="2:36" ht="15" customHeight="1">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row>
    <row r="120" spans="2:36" ht="15" customHeight="1">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row>
    <row r="121" spans="2:36" ht="15" customHeight="1">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row>
    <row r="122" spans="2:36" ht="15" customHeight="1">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row>
    <row r="123" spans="2:36" ht="15" customHeight="1">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row>
    <row r="124" spans="2:36" ht="15" customHeight="1">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row>
    <row r="125" spans="2:36" ht="15" customHeight="1">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row>
    <row r="126" spans="2:36" ht="15" customHeight="1">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row>
    <row r="127" spans="2:36" ht="15" customHeight="1">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row>
    <row r="128" spans="2:36" ht="15" customHeight="1">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row>
    <row r="129" spans="2:36" ht="15" customHeight="1">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row>
    <row r="130" spans="2:36" ht="15" customHeight="1">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row>
    <row r="131" spans="2:36" ht="15" customHeight="1">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row>
    <row r="132" spans="2:36" ht="15" customHeight="1">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row>
    <row r="133" spans="2:36" ht="15" customHeight="1">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row>
    <row r="134" spans="2:36" ht="15" customHeight="1">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row>
    <row r="135" spans="2:36" ht="15" customHeight="1">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row>
    <row r="136" spans="2:36" ht="15" customHeight="1">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row>
    <row r="137" spans="2:36" ht="15" customHeight="1">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row>
    <row r="138" spans="2:36" ht="15" customHeight="1">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row>
    <row r="139" spans="2:36" ht="15" customHeight="1">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row>
    <row r="140" spans="2:36" ht="15" customHeight="1">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row>
    <row r="141" spans="2:36" ht="15" customHeight="1">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row>
    <row r="142" spans="2:36">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row>
    <row r="143" spans="2:36">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row>
    <row r="144" spans="2:36">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row>
    <row r="145" spans="2:36">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row>
    <row r="146" spans="2:36">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row>
    <row r="147" spans="2:36">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row>
    <row r="148" spans="2:36">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row>
    <row r="149" spans="2:36">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row>
    <row r="150" spans="2:36">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row>
    <row r="151" spans="2:36" ht="15" customHeight="1">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row>
    <row r="152" spans="2:36" ht="15" customHeight="1">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row>
    <row r="153" spans="2:36" ht="15" customHeight="1">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row>
    <row r="154" spans="2:36" ht="15" customHeight="1">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row>
    <row r="155" spans="2:36" ht="15" customHeight="1">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row>
    <row r="156" spans="2:36" ht="15" customHeight="1">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row>
    <row r="157" spans="2:36" ht="15" customHeight="1">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row>
    <row r="158" spans="2:36" ht="15" customHeight="1">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row>
    <row r="159" spans="2:36" ht="15" customHeight="1">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row>
    <row r="160" spans="2:36" ht="15" customHeight="1">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06"/>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06"/>
      <c r="Z309" s="106"/>
      <c r="AA309" s="106"/>
      <c r="AB309" s="106"/>
      <c r="AC309" s="106"/>
      <c r="AD309" s="106"/>
      <c r="AE309" s="106"/>
      <c r="AF309" s="106"/>
      <c r="AG309" s="106"/>
      <c r="AH309" s="106"/>
      <c r="AI309" s="106"/>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06"/>
      <c r="C512" s="106"/>
      <c r="D512" s="106"/>
      <c r="E512" s="106"/>
      <c r="F512" s="106"/>
      <c r="G512" s="106"/>
      <c r="H512" s="106"/>
      <c r="I512" s="106"/>
      <c r="J512" s="106"/>
      <c r="K512" s="106"/>
      <c r="L512" s="106"/>
      <c r="M512" s="106"/>
      <c r="N512" s="106"/>
      <c r="O512" s="106"/>
      <c r="P512" s="106"/>
      <c r="Q512" s="106"/>
      <c r="R512" s="106"/>
      <c r="S512" s="106"/>
      <c r="T512" s="106"/>
      <c r="U512" s="106"/>
      <c r="V512" s="106"/>
      <c r="W512" s="106"/>
      <c r="X512" s="106"/>
      <c r="Y512" s="106"/>
      <c r="Z512" s="106"/>
      <c r="AA512" s="106"/>
      <c r="AB512" s="106"/>
      <c r="AC512" s="106"/>
      <c r="AD512" s="106"/>
      <c r="AE512" s="106"/>
      <c r="AF512" s="106"/>
      <c r="AG512" s="106"/>
      <c r="AH512" s="106"/>
      <c r="AI512" s="106"/>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06"/>
      <c r="C713" s="106"/>
      <c r="D713" s="106"/>
      <c r="E713" s="106"/>
      <c r="F713" s="106"/>
      <c r="G713" s="106"/>
      <c r="H713" s="106"/>
      <c r="I713" s="106"/>
      <c r="J713" s="106"/>
      <c r="K713" s="106"/>
      <c r="L713" s="106"/>
      <c r="M713" s="106"/>
      <c r="N713" s="106"/>
      <c r="O713" s="106"/>
      <c r="P713" s="106"/>
      <c r="Q713" s="106"/>
      <c r="R713" s="106"/>
      <c r="S713" s="106"/>
      <c r="T713" s="106"/>
      <c r="U713" s="106"/>
      <c r="V713" s="106"/>
      <c r="W713" s="106"/>
      <c r="X713" s="106"/>
      <c r="Y713" s="106"/>
      <c r="Z713" s="106"/>
      <c r="AA713" s="106"/>
      <c r="AB713" s="106"/>
      <c r="AC713" s="106"/>
      <c r="AD713" s="106"/>
      <c r="AE713" s="106"/>
      <c r="AF713" s="106"/>
      <c r="AG713" s="106"/>
      <c r="AH713" s="106"/>
      <c r="AI713" s="106"/>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06"/>
      <c r="C888" s="106"/>
      <c r="D888" s="106"/>
      <c r="E888" s="106"/>
      <c r="F888" s="106"/>
      <c r="G888" s="106"/>
      <c r="H888" s="106"/>
      <c r="I888" s="106"/>
      <c r="J888" s="106"/>
      <c r="K888" s="106"/>
      <c r="L888" s="106"/>
      <c r="M888" s="106"/>
      <c r="N888" s="106"/>
      <c r="O888" s="106"/>
      <c r="P888" s="106"/>
      <c r="Q888" s="106"/>
      <c r="R888" s="106"/>
      <c r="S888" s="106"/>
      <c r="T888" s="106"/>
      <c r="U888" s="106"/>
      <c r="V888" s="106"/>
      <c r="W888" s="106"/>
      <c r="X888" s="106"/>
      <c r="Y888" s="106"/>
      <c r="Z888" s="106"/>
      <c r="AA888" s="106"/>
      <c r="AB888" s="106"/>
      <c r="AC888" s="106"/>
      <c r="AD888" s="106"/>
      <c r="AE888" s="106"/>
      <c r="AF888" s="106"/>
      <c r="AG888" s="106"/>
      <c r="AH888" s="106"/>
      <c r="AI888" s="106"/>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06"/>
      <c r="C1102" s="106"/>
      <c r="D1102" s="106"/>
      <c r="E1102" s="106"/>
      <c r="F1102" s="106"/>
      <c r="G1102" s="106"/>
      <c r="H1102" s="106"/>
      <c r="I1102" s="106"/>
      <c r="J1102" s="106"/>
      <c r="K1102" s="106"/>
      <c r="L1102" s="106"/>
      <c r="M1102" s="106"/>
      <c r="N1102" s="106"/>
      <c r="O1102" s="106"/>
      <c r="P1102" s="106"/>
      <c r="Q1102" s="106"/>
      <c r="R1102" s="106"/>
      <c r="S1102" s="106"/>
      <c r="T1102" s="106"/>
      <c r="U1102" s="106"/>
      <c r="V1102" s="106"/>
      <c r="W1102" s="106"/>
      <c r="X1102" s="106"/>
      <c r="Y1102" s="106"/>
      <c r="Z1102" s="106"/>
      <c r="AA1102" s="106"/>
      <c r="AB1102" s="106"/>
      <c r="AC1102" s="106"/>
      <c r="AD1102" s="106"/>
      <c r="AE1102" s="106"/>
      <c r="AF1102" s="106"/>
      <c r="AG1102" s="106"/>
      <c r="AH1102" s="106"/>
      <c r="AI1102" s="106"/>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06"/>
      <c r="C1230" s="106"/>
      <c r="D1230" s="106"/>
      <c r="E1230" s="106"/>
      <c r="F1230" s="106"/>
      <c r="G1230" s="106"/>
      <c r="H1230" s="106"/>
      <c r="I1230" s="106"/>
      <c r="J1230" s="106"/>
      <c r="K1230" s="106"/>
      <c r="L1230" s="106"/>
      <c r="M1230" s="106"/>
      <c r="N1230" s="106"/>
      <c r="O1230" s="106"/>
      <c r="P1230" s="106"/>
      <c r="Q1230" s="106"/>
      <c r="R1230" s="106"/>
      <c r="S1230" s="106"/>
      <c r="T1230" s="106"/>
      <c r="U1230" s="106"/>
      <c r="V1230" s="106"/>
      <c r="W1230" s="106"/>
      <c r="X1230" s="106"/>
      <c r="Y1230" s="106"/>
      <c r="Z1230" s="106"/>
      <c r="AA1230" s="106"/>
      <c r="AB1230" s="106"/>
      <c r="AC1230" s="106"/>
      <c r="AD1230" s="106"/>
      <c r="AE1230" s="106"/>
      <c r="AF1230" s="106"/>
      <c r="AG1230" s="106"/>
      <c r="AH1230" s="106"/>
      <c r="AI1230" s="106"/>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06"/>
      <c r="C1391" s="106"/>
      <c r="D1391" s="106"/>
      <c r="E1391" s="106"/>
      <c r="F1391" s="106"/>
      <c r="G1391" s="106"/>
      <c r="H1391" s="106"/>
      <c r="I1391" s="106"/>
      <c r="J1391" s="106"/>
      <c r="K1391" s="106"/>
      <c r="L1391" s="106"/>
      <c r="M1391" s="106"/>
      <c r="N1391" s="106"/>
      <c r="O1391" s="106"/>
      <c r="P1391" s="106"/>
      <c r="Q1391" s="106"/>
      <c r="R1391" s="106"/>
      <c r="S1391" s="106"/>
      <c r="T1391" s="106"/>
      <c r="U1391" s="106"/>
      <c r="V1391" s="106"/>
      <c r="W1391" s="106"/>
      <c r="X1391" s="106"/>
      <c r="Y1391" s="106"/>
      <c r="Z1391" s="106"/>
      <c r="AA1391" s="106"/>
      <c r="AB1391" s="106"/>
      <c r="AC1391" s="106"/>
      <c r="AD1391" s="106"/>
      <c r="AE1391" s="106"/>
      <c r="AF1391" s="106"/>
      <c r="AG1391" s="106"/>
      <c r="AH1391" s="106"/>
      <c r="AI1391" s="106"/>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06"/>
      <c r="C1503" s="106"/>
      <c r="D1503" s="106"/>
      <c r="E1503" s="106"/>
      <c r="F1503" s="106"/>
      <c r="G1503" s="106"/>
      <c r="H1503" s="106"/>
      <c r="I1503" s="106"/>
      <c r="J1503" s="106"/>
      <c r="K1503" s="106"/>
      <c r="L1503" s="106"/>
      <c r="M1503" s="106"/>
      <c r="N1503" s="106"/>
      <c r="O1503" s="106"/>
      <c r="P1503" s="106"/>
      <c r="Q1503" s="106"/>
      <c r="R1503" s="106"/>
      <c r="S1503" s="106"/>
      <c r="T1503" s="106"/>
      <c r="U1503" s="106"/>
      <c r="V1503" s="106"/>
      <c r="W1503" s="106"/>
      <c r="X1503" s="106"/>
      <c r="Y1503" s="106"/>
      <c r="Z1503" s="106"/>
      <c r="AA1503" s="106"/>
      <c r="AB1503" s="106"/>
      <c r="AC1503" s="106"/>
      <c r="AD1503" s="106"/>
      <c r="AE1503" s="106"/>
      <c r="AF1503" s="106"/>
      <c r="AG1503" s="106"/>
      <c r="AH1503" s="106"/>
      <c r="AI1503" s="106"/>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06"/>
      <c r="C1605" s="106"/>
      <c r="D1605" s="106"/>
      <c r="E1605" s="106"/>
      <c r="F1605" s="106"/>
      <c r="G1605" s="106"/>
      <c r="H1605" s="106"/>
      <c r="I1605" s="106"/>
      <c r="J1605" s="106"/>
      <c r="K1605" s="106"/>
      <c r="L1605" s="106"/>
      <c r="M1605" s="106"/>
      <c r="N1605" s="106"/>
      <c r="O1605" s="106"/>
      <c r="P1605" s="106"/>
      <c r="Q1605" s="106"/>
      <c r="R1605" s="106"/>
      <c r="S1605" s="106"/>
      <c r="T1605" s="106"/>
      <c r="U1605" s="106"/>
      <c r="V1605" s="106"/>
      <c r="W1605" s="106"/>
      <c r="X1605" s="106"/>
      <c r="Y1605" s="106"/>
      <c r="Z1605" s="106"/>
      <c r="AA1605" s="106"/>
      <c r="AB1605" s="106"/>
      <c r="AC1605" s="106"/>
      <c r="AD1605" s="106"/>
      <c r="AE1605" s="106"/>
      <c r="AF1605" s="106"/>
      <c r="AG1605" s="106"/>
      <c r="AH1605" s="106"/>
      <c r="AI1605" s="106"/>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06"/>
      <c r="C1700" s="106"/>
      <c r="D1700" s="106"/>
      <c r="E1700" s="106"/>
      <c r="F1700" s="106"/>
      <c r="G1700" s="106"/>
      <c r="H1700" s="106"/>
      <c r="I1700" s="106"/>
      <c r="J1700" s="106"/>
      <c r="K1700" s="106"/>
      <c r="L1700" s="106"/>
      <c r="M1700" s="106"/>
      <c r="N1700" s="106"/>
      <c r="O1700" s="106"/>
      <c r="P1700" s="106"/>
      <c r="Q1700" s="106"/>
      <c r="R1700" s="106"/>
      <c r="S1700" s="106"/>
      <c r="T1700" s="106"/>
      <c r="U1700" s="106"/>
      <c r="V1700" s="106"/>
      <c r="W1700" s="106"/>
      <c r="X1700" s="106"/>
      <c r="Y1700" s="106"/>
      <c r="Z1700" s="106"/>
      <c r="AA1700" s="106"/>
      <c r="AB1700" s="106"/>
      <c r="AC1700" s="106"/>
      <c r="AD1700" s="106"/>
      <c r="AE1700" s="106"/>
      <c r="AF1700" s="106"/>
      <c r="AG1700" s="106"/>
      <c r="AH1700" s="106"/>
      <c r="AI1700" s="106"/>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06"/>
      <c r="C1946" s="106"/>
      <c r="D1946" s="106"/>
      <c r="E1946" s="106"/>
      <c r="F1946" s="106"/>
      <c r="G1946" s="106"/>
      <c r="H1946" s="106"/>
      <c r="I1946" s="106"/>
      <c r="J1946" s="106"/>
      <c r="K1946" s="106"/>
      <c r="L1946" s="106"/>
      <c r="M1946" s="106"/>
      <c r="N1946" s="106"/>
      <c r="O1946" s="106"/>
      <c r="P1946" s="106"/>
      <c r="Q1946" s="106"/>
      <c r="R1946" s="106"/>
      <c r="S1946" s="106"/>
      <c r="T1946" s="106"/>
      <c r="U1946" s="106"/>
      <c r="V1946" s="106"/>
      <c r="W1946" s="106"/>
      <c r="X1946" s="106"/>
      <c r="Y1946" s="106"/>
      <c r="Z1946" s="106"/>
      <c r="AA1946" s="106"/>
      <c r="AB1946" s="106"/>
      <c r="AC1946" s="106"/>
      <c r="AD1946" s="106"/>
      <c r="AE1946" s="106"/>
      <c r="AF1946" s="106"/>
      <c r="AG1946" s="106"/>
      <c r="AH1946" s="106"/>
      <c r="AI1946" s="106"/>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06"/>
      <c r="C2032" s="106"/>
      <c r="D2032" s="106"/>
      <c r="E2032" s="106"/>
      <c r="F2032" s="106"/>
      <c r="G2032" s="106"/>
      <c r="H2032" s="106"/>
      <c r="I2032" s="106"/>
      <c r="J2032" s="106"/>
      <c r="K2032" s="106"/>
      <c r="L2032" s="106"/>
      <c r="M2032" s="106"/>
      <c r="N2032" s="106"/>
      <c r="O2032" s="106"/>
      <c r="P2032" s="106"/>
      <c r="Q2032" s="106"/>
      <c r="R2032" s="106"/>
      <c r="S2032" s="106"/>
      <c r="T2032" s="106"/>
      <c r="U2032" s="106"/>
      <c r="V2032" s="106"/>
      <c r="W2032" s="106"/>
      <c r="X2032" s="106"/>
      <c r="Y2032" s="106"/>
      <c r="Z2032" s="106"/>
      <c r="AA2032" s="106"/>
      <c r="AB2032" s="106"/>
      <c r="AC2032" s="106"/>
      <c r="AD2032" s="106"/>
      <c r="AE2032" s="106"/>
      <c r="AF2032" s="106"/>
      <c r="AG2032" s="106"/>
      <c r="AH2032" s="106"/>
      <c r="AI2032" s="106"/>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06"/>
      <c r="C2154" s="106"/>
      <c r="D2154" s="106"/>
      <c r="E2154" s="106"/>
      <c r="F2154" s="106"/>
      <c r="G2154" s="106"/>
      <c r="H2154" s="106"/>
      <c r="I2154" s="106"/>
      <c r="J2154" s="106"/>
      <c r="K2154" s="106"/>
      <c r="L2154" s="106"/>
      <c r="M2154" s="106"/>
      <c r="N2154" s="106"/>
      <c r="O2154" s="106"/>
      <c r="P2154" s="106"/>
      <c r="Q2154" s="106"/>
      <c r="R2154" s="106"/>
      <c r="S2154" s="106"/>
      <c r="T2154" s="106"/>
      <c r="U2154" s="106"/>
      <c r="V2154" s="106"/>
      <c r="W2154" s="106"/>
      <c r="X2154" s="106"/>
      <c r="Y2154" s="106"/>
      <c r="Z2154" s="106"/>
      <c r="AA2154" s="106"/>
      <c r="AB2154" s="106"/>
      <c r="AC2154" s="106"/>
      <c r="AD2154" s="106"/>
      <c r="AE2154" s="106"/>
      <c r="AF2154" s="106"/>
      <c r="AG2154" s="106"/>
      <c r="AH2154" s="106"/>
      <c r="AI2154" s="106"/>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06"/>
      <c r="C2318" s="106"/>
      <c r="D2318" s="106"/>
      <c r="E2318" s="106"/>
      <c r="F2318" s="106"/>
      <c r="G2318" s="106"/>
      <c r="H2318" s="106"/>
      <c r="I2318" s="106"/>
      <c r="J2318" s="106"/>
      <c r="K2318" s="106"/>
      <c r="L2318" s="106"/>
      <c r="M2318" s="106"/>
      <c r="N2318" s="106"/>
      <c r="O2318" s="106"/>
      <c r="P2318" s="106"/>
      <c r="Q2318" s="106"/>
      <c r="R2318" s="106"/>
      <c r="S2318" s="106"/>
      <c r="T2318" s="106"/>
      <c r="U2318" s="106"/>
      <c r="V2318" s="106"/>
      <c r="W2318" s="106"/>
      <c r="X2318" s="106"/>
      <c r="Y2318" s="106"/>
      <c r="Z2318" s="106"/>
      <c r="AA2318" s="106"/>
      <c r="AB2318" s="106"/>
      <c r="AC2318" s="106"/>
      <c r="AD2318" s="106"/>
      <c r="AE2318" s="106"/>
      <c r="AF2318" s="106"/>
      <c r="AG2318" s="106"/>
      <c r="AH2318" s="106"/>
      <c r="AI2318" s="106"/>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06"/>
      <c r="C2420" s="106"/>
      <c r="D2420" s="106"/>
      <c r="E2420" s="106"/>
      <c r="F2420" s="106"/>
      <c r="G2420" s="106"/>
      <c r="H2420" s="106"/>
      <c r="I2420" s="106"/>
      <c r="J2420" s="106"/>
      <c r="K2420" s="106"/>
      <c r="L2420" s="106"/>
      <c r="M2420" s="106"/>
      <c r="N2420" s="106"/>
      <c r="O2420" s="106"/>
      <c r="P2420" s="106"/>
      <c r="Q2420" s="106"/>
      <c r="R2420" s="106"/>
      <c r="S2420" s="106"/>
      <c r="T2420" s="106"/>
      <c r="U2420" s="106"/>
      <c r="V2420" s="106"/>
      <c r="W2420" s="106"/>
      <c r="X2420" s="106"/>
      <c r="Y2420" s="106"/>
      <c r="Z2420" s="106"/>
      <c r="AA2420" s="106"/>
      <c r="AB2420" s="106"/>
      <c r="AC2420" s="106"/>
      <c r="AD2420" s="106"/>
      <c r="AE2420" s="106"/>
      <c r="AF2420" s="106"/>
      <c r="AG2420" s="106"/>
      <c r="AH2420" s="106"/>
      <c r="AI2420" s="106"/>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06"/>
      <c r="C2510" s="106"/>
      <c r="D2510" s="106"/>
      <c r="E2510" s="106"/>
      <c r="F2510" s="106"/>
      <c r="G2510" s="106"/>
      <c r="H2510" s="106"/>
      <c r="I2510" s="106"/>
      <c r="J2510" s="106"/>
      <c r="K2510" s="106"/>
      <c r="L2510" s="106"/>
      <c r="M2510" s="106"/>
      <c r="N2510" s="106"/>
      <c r="O2510" s="106"/>
      <c r="P2510" s="106"/>
      <c r="Q2510" s="106"/>
      <c r="R2510" s="106"/>
      <c r="S2510" s="106"/>
      <c r="T2510" s="106"/>
      <c r="U2510" s="106"/>
      <c r="V2510" s="106"/>
      <c r="W2510" s="106"/>
      <c r="X2510" s="106"/>
      <c r="Y2510" s="106"/>
      <c r="Z2510" s="106"/>
      <c r="AA2510" s="106"/>
      <c r="AB2510" s="106"/>
      <c r="AC2510" s="106"/>
      <c r="AD2510" s="106"/>
      <c r="AE2510" s="106"/>
      <c r="AF2510" s="106"/>
      <c r="AG2510" s="106"/>
      <c r="AH2510" s="106"/>
      <c r="AI2510" s="106"/>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06"/>
      <c r="C2599" s="106"/>
      <c r="D2599" s="106"/>
      <c r="E2599" s="106"/>
      <c r="F2599" s="106"/>
      <c r="G2599" s="106"/>
      <c r="H2599" s="106"/>
      <c r="I2599" s="106"/>
      <c r="J2599" s="106"/>
      <c r="K2599" s="106"/>
      <c r="L2599" s="106"/>
      <c r="M2599" s="106"/>
      <c r="N2599" s="106"/>
      <c r="O2599" s="106"/>
      <c r="P2599" s="106"/>
      <c r="Q2599" s="106"/>
      <c r="R2599" s="106"/>
      <c r="S2599" s="106"/>
      <c r="T2599" s="106"/>
      <c r="U2599" s="106"/>
      <c r="V2599" s="106"/>
      <c r="W2599" s="106"/>
      <c r="X2599" s="106"/>
      <c r="Y2599" s="106"/>
      <c r="Z2599" s="106"/>
      <c r="AA2599" s="106"/>
      <c r="AB2599" s="106"/>
      <c r="AC2599" s="106"/>
      <c r="AD2599" s="106"/>
      <c r="AE2599" s="106"/>
      <c r="AF2599" s="106"/>
      <c r="AG2599" s="106"/>
      <c r="AH2599" s="106"/>
      <c r="AI2599" s="106"/>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06"/>
      <c r="C2720" s="106"/>
      <c r="D2720" s="106"/>
      <c r="E2720" s="106"/>
      <c r="F2720" s="106"/>
      <c r="G2720" s="106"/>
      <c r="H2720" s="106"/>
      <c r="I2720" s="106"/>
      <c r="J2720" s="106"/>
      <c r="K2720" s="106"/>
      <c r="L2720" s="106"/>
      <c r="M2720" s="106"/>
      <c r="N2720" s="106"/>
      <c r="O2720" s="106"/>
      <c r="P2720" s="106"/>
      <c r="Q2720" s="106"/>
      <c r="R2720" s="106"/>
      <c r="S2720" s="106"/>
      <c r="T2720" s="106"/>
      <c r="U2720" s="106"/>
      <c r="V2720" s="106"/>
      <c r="W2720" s="106"/>
      <c r="X2720" s="106"/>
      <c r="Y2720" s="106"/>
      <c r="Z2720" s="106"/>
      <c r="AA2720" s="106"/>
      <c r="AB2720" s="106"/>
      <c r="AC2720" s="106"/>
      <c r="AD2720" s="106"/>
      <c r="AE2720" s="106"/>
      <c r="AF2720" s="106"/>
      <c r="AG2720" s="106"/>
      <c r="AH2720" s="106"/>
      <c r="AI2720" s="106"/>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06"/>
      <c r="C2838" s="106"/>
      <c r="D2838" s="106"/>
      <c r="E2838" s="106"/>
      <c r="F2838" s="106"/>
      <c r="G2838" s="106"/>
      <c r="H2838" s="106"/>
      <c r="I2838" s="106"/>
      <c r="J2838" s="106"/>
      <c r="K2838" s="106"/>
      <c r="L2838" s="106"/>
      <c r="M2838" s="106"/>
      <c r="N2838" s="106"/>
      <c r="O2838" s="106"/>
      <c r="P2838" s="106"/>
      <c r="Q2838" s="106"/>
      <c r="R2838" s="106"/>
      <c r="S2838" s="106"/>
      <c r="T2838" s="106"/>
      <c r="U2838" s="106"/>
      <c r="V2838" s="106"/>
      <c r="W2838" s="106"/>
      <c r="X2838" s="106"/>
      <c r="Y2838" s="106"/>
      <c r="Z2838" s="106"/>
      <c r="AA2838" s="106"/>
      <c r="AB2838" s="106"/>
      <c r="AC2838" s="106"/>
      <c r="AD2838" s="106"/>
      <c r="AE2838" s="106"/>
      <c r="AF2838" s="106"/>
      <c r="AG2838" s="106"/>
      <c r="AH2838" s="106"/>
      <c r="AI2838" s="106"/>
    </row>
    <row r="2839" spans="2:35" ht="15" customHeight="1"/>
    <row r="2840" spans="2:35" ht="15" customHeight="1"/>
    <row r="2841" spans="2:35" ht="15" customHeight="1"/>
    <row r="2842" spans="2:35" ht="15" customHeight="1"/>
  </sheetData>
  <mergeCells count="21">
    <mergeCell ref="B1700:AI1700"/>
    <mergeCell ref="B90:AJ90"/>
    <mergeCell ref="B2720:AI2720"/>
    <mergeCell ref="B2838:AI2838"/>
    <mergeCell ref="B2032:AI2032"/>
    <mergeCell ref="B2154:AI2154"/>
    <mergeCell ref="B2318:AI2318"/>
    <mergeCell ref="B2420:AI2420"/>
    <mergeCell ref="B2510:AI2510"/>
    <mergeCell ref="B2599:AI2599"/>
    <mergeCell ref="B1946:AI1946"/>
    <mergeCell ref="B113:AI113"/>
    <mergeCell ref="B309:AI309"/>
    <mergeCell ref="B512:AI512"/>
    <mergeCell ref="B713:AI713"/>
    <mergeCell ref="B888:AI888"/>
    <mergeCell ref="B1102:AI1102"/>
    <mergeCell ref="B1230:AI1230"/>
    <mergeCell ref="B1391:AI1391"/>
    <mergeCell ref="B1503:AI1503"/>
    <mergeCell ref="B1605:AI160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2819</v>
      </c>
    </row>
    <row r="3" spans="1:35">
      <c r="A3" t="s">
        <v>2820</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2579</v>
      </c>
    </row>
    <row r="6" spans="1:35">
      <c r="A6" t="s">
        <v>44</v>
      </c>
    </row>
    <row r="7" spans="1:35">
      <c r="A7" t="s">
        <v>179</v>
      </c>
    </row>
    <row r="8" spans="1:35">
      <c r="A8" t="s">
        <v>180</v>
      </c>
      <c r="B8" t="s">
        <v>2821</v>
      </c>
      <c r="C8" t="s">
        <v>2822</v>
      </c>
      <c r="D8" t="s">
        <v>271</v>
      </c>
      <c r="F8">
        <v>14545.950194999999</v>
      </c>
      <c r="G8">
        <v>14526.586914</v>
      </c>
      <c r="H8">
        <v>14320.688477</v>
      </c>
      <c r="I8">
        <v>14061.541992</v>
      </c>
      <c r="J8">
        <v>13865.666992</v>
      </c>
      <c r="K8">
        <v>13694.128906</v>
      </c>
      <c r="L8">
        <v>13488.505859000001</v>
      </c>
      <c r="M8">
        <v>13261.704102</v>
      </c>
      <c r="N8">
        <v>13041.070312</v>
      </c>
      <c r="O8">
        <v>12844.741211</v>
      </c>
      <c r="P8">
        <v>12641.340819999999</v>
      </c>
      <c r="Q8">
        <v>12470.493164</v>
      </c>
      <c r="R8">
        <v>12316.236328000001</v>
      </c>
      <c r="S8">
        <v>12160.341796999999</v>
      </c>
      <c r="T8">
        <v>12002.435546999999</v>
      </c>
      <c r="U8">
        <v>11869.357421999999</v>
      </c>
      <c r="V8">
        <v>11754.415039</v>
      </c>
      <c r="W8">
        <v>11646.584961</v>
      </c>
      <c r="X8">
        <v>11553.507812</v>
      </c>
      <c r="Y8">
        <v>11472.009765999999</v>
      </c>
      <c r="Z8">
        <v>11411.840819999999</v>
      </c>
      <c r="AA8">
        <v>11367.783203000001</v>
      </c>
      <c r="AB8">
        <v>11348.275390999999</v>
      </c>
      <c r="AC8">
        <v>11351.731444999999</v>
      </c>
      <c r="AD8">
        <v>11381.779296999999</v>
      </c>
      <c r="AE8">
        <v>11436.559569999999</v>
      </c>
      <c r="AF8">
        <v>11506.976562</v>
      </c>
      <c r="AG8">
        <v>11593.890625</v>
      </c>
      <c r="AH8">
        <v>11702.952148</v>
      </c>
      <c r="AI8" s="33">
        <v>-8.0000000000000002E-3</v>
      </c>
    </row>
    <row r="9" spans="1:35">
      <c r="A9" t="s">
        <v>182</v>
      </c>
      <c r="B9" t="s">
        <v>2823</v>
      </c>
      <c r="C9" t="s">
        <v>2824</v>
      </c>
      <c r="D9" t="s">
        <v>271</v>
      </c>
      <c r="F9">
        <v>5655.9672849999997</v>
      </c>
      <c r="G9">
        <v>5502.9340819999998</v>
      </c>
      <c r="H9">
        <v>5275.0483400000003</v>
      </c>
      <c r="I9">
        <v>5025.2470700000003</v>
      </c>
      <c r="J9">
        <v>4799.6313479999999</v>
      </c>
      <c r="K9">
        <v>4585.3779299999997</v>
      </c>
      <c r="L9">
        <v>4366.4155270000001</v>
      </c>
      <c r="M9">
        <v>4143.5649409999996</v>
      </c>
      <c r="N9">
        <v>3930.4746089999999</v>
      </c>
      <c r="O9">
        <v>3733.226807</v>
      </c>
      <c r="P9">
        <v>3546.789307</v>
      </c>
      <c r="Q9">
        <v>3382.0905760000001</v>
      </c>
      <c r="R9">
        <v>3238.4340820000002</v>
      </c>
      <c r="S9">
        <v>3104.1154790000001</v>
      </c>
      <c r="T9">
        <v>2982.4807129999999</v>
      </c>
      <c r="U9">
        <v>2881.7861330000001</v>
      </c>
      <c r="V9">
        <v>2801.1696780000002</v>
      </c>
      <c r="W9">
        <v>2732.165039</v>
      </c>
      <c r="X9">
        <v>2674.2277829999998</v>
      </c>
      <c r="Y9">
        <v>2626.8928219999998</v>
      </c>
      <c r="Z9">
        <v>2592.0903320000002</v>
      </c>
      <c r="AA9">
        <v>2565.7578119999998</v>
      </c>
      <c r="AB9">
        <v>2546.3164059999999</v>
      </c>
      <c r="AC9">
        <v>2534.7290039999998</v>
      </c>
      <c r="AD9">
        <v>2530.024414</v>
      </c>
      <c r="AE9">
        <v>2531.6904300000001</v>
      </c>
      <c r="AF9">
        <v>2535.7985840000001</v>
      </c>
      <c r="AG9">
        <v>2542.9560550000001</v>
      </c>
      <c r="AH9">
        <v>2555.0122070000002</v>
      </c>
      <c r="AI9" s="33">
        <v>-2.8000000000000001E-2</v>
      </c>
    </row>
    <row r="10" spans="1:35">
      <c r="A10" t="s">
        <v>184</v>
      </c>
      <c r="B10" t="s">
        <v>2825</v>
      </c>
      <c r="C10" t="s">
        <v>2826</v>
      </c>
      <c r="D10" t="s">
        <v>271</v>
      </c>
      <c r="F10">
        <v>8873.7138670000004</v>
      </c>
      <c r="G10">
        <v>9007.8242190000001</v>
      </c>
      <c r="H10">
        <v>9030.4677730000003</v>
      </c>
      <c r="I10">
        <v>9021.8398440000001</v>
      </c>
      <c r="J10">
        <v>9052.2304690000001</v>
      </c>
      <c r="K10">
        <v>9095.5625</v>
      </c>
      <c r="L10">
        <v>9109.53125</v>
      </c>
      <c r="M10">
        <v>9106.2216800000006</v>
      </c>
      <c r="N10">
        <v>9099.2929690000001</v>
      </c>
      <c r="O10">
        <v>9100.78125</v>
      </c>
      <c r="P10">
        <v>9084.3564449999994</v>
      </c>
      <c r="Q10">
        <v>9078.6826170000004</v>
      </c>
      <c r="R10">
        <v>9068.4970699999994</v>
      </c>
      <c r="S10">
        <v>9047.3105469999991</v>
      </c>
      <c r="T10">
        <v>9011.390625</v>
      </c>
      <c r="U10">
        <v>8979.2988280000009</v>
      </c>
      <c r="V10">
        <v>8945.2060550000006</v>
      </c>
      <c r="W10">
        <v>8906.5800780000009</v>
      </c>
      <c r="X10">
        <v>8871.6074219999991</v>
      </c>
      <c r="Y10">
        <v>8837.5810550000006</v>
      </c>
      <c r="Z10">
        <v>8812.3134769999997</v>
      </c>
      <c r="AA10">
        <v>8794.6630860000005</v>
      </c>
      <c r="AB10">
        <v>8794.6523440000001</v>
      </c>
      <c r="AC10">
        <v>8809.7275389999995</v>
      </c>
      <c r="AD10">
        <v>8844.4921880000002</v>
      </c>
      <c r="AE10">
        <v>8897.6005860000005</v>
      </c>
      <c r="AF10">
        <v>8963.8955079999996</v>
      </c>
      <c r="AG10">
        <v>9043.6308590000008</v>
      </c>
      <c r="AH10">
        <v>9140.6015619999998</v>
      </c>
      <c r="AI10" s="33">
        <v>1E-3</v>
      </c>
    </row>
    <row r="11" spans="1:35">
      <c r="A11" t="s">
        <v>186</v>
      </c>
      <c r="B11" t="s">
        <v>2827</v>
      </c>
      <c r="C11" t="s">
        <v>2828</v>
      </c>
      <c r="D11" t="s">
        <v>271</v>
      </c>
      <c r="F11">
        <v>16.268090999999998</v>
      </c>
      <c r="G11">
        <v>15.82864</v>
      </c>
      <c r="H11">
        <v>15.173306</v>
      </c>
      <c r="I11">
        <v>14.454939</v>
      </c>
      <c r="J11">
        <v>13.805624999999999</v>
      </c>
      <c r="K11">
        <v>13.188622000000001</v>
      </c>
      <c r="L11">
        <v>12.558719</v>
      </c>
      <c r="M11">
        <v>11.916815</v>
      </c>
      <c r="N11">
        <v>11.302531</v>
      </c>
      <c r="O11">
        <v>10.733453000000001</v>
      </c>
      <c r="P11">
        <v>10.195747000000001</v>
      </c>
      <c r="Q11">
        <v>9.7196020000000001</v>
      </c>
      <c r="R11">
        <v>9.3048110000000008</v>
      </c>
      <c r="S11">
        <v>8.9164709999999996</v>
      </c>
      <c r="T11">
        <v>8.5641449999999999</v>
      </c>
      <c r="U11">
        <v>8.2721140000000002</v>
      </c>
      <c r="V11">
        <v>8.0388839999999995</v>
      </c>
      <c r="W11">
        <v>7.8396210000000002</v>
      </c>
      <c r="X11">
        <v>7.6725719999999997</v>
      </c>
      <c r="Y11">
        <v>7.5363429999999996</v>
      </c>
      <c r="Z11">
        <v>7.4368699999999999</v>
      </c>
      <c r="AA11">
        <v>7.3620099999999997</v>
      </c>
      <c r="AB11">
        <v>7.3068819999999999</v>
      </c>
      <c r="AC11">
        <v>7.2748059999999999</v>
      </c>
      <c r="AD11">
        <v>7.2626239999999997</v>
      </c>
      <c r="AE11">
        <v>7.2687790000000003</v>
      </c>
      <c r="AF11">
        <v>7.2817619999999996</v>
      </c>
      <c r="AG11">
        <v>7.3035249999999996</v>
      </c>
      <c r="AH11">
        <v>7.3392970000000002</v>
      </c>
      <c r="AI11" s="33">
        <v>-2.8000000000000001E-2</v>
      </c>
    </row>
    <row r="12" spans="1:35">
      <c r="A12" t="s">
        <v>188</v>
      </c>
      <c r="B12" t="s">
        <v>2829</v>
      </c>
      <c r="C12" t="s">
        <v>2830</v>
      </c>
      <c r="D12" t="s">
        <v>271</v>
      </c>
      <c r="F12">
        <v>951.57647699999995</v>
      </c>
      <c r="G12">
        <v>938.32012899999995</v>
      </c>
      <c r="H12">
        <v>902.91296399999999</v>
      </c>
      <c r="I12">
        <v>889.80145300000004</v>
      </c>
      <c r="J12">
        <v>882.46624799999995</v>
      </c>
      <c r="K12">
        <v>873.24755900000002</v>
      </c>
      <c r="L12">
        <v>865.483521</v>
      </c>
      <c r="M12">
        <v>859.96215800000004</v>
      </c>
      <c r="N12">
        <v>854.88281199999994</v>
      </c>
      <c r="O12">
        <v>852.55633499999999</v>
      </c>
      <c r="P12">
        <v>852.69207800000004</v>
      </c>
      <c r="Q12">
        <v>853.23736599999995</v>
      </c>
      <c r="R12">
        <v>854.31793200000004</v>
      </c>
      <c r="S12">
        <v>856.45349099999999</v>
      </c>
      <c r="T12">
        <v>860.05413799999997</v>
      </c>
      <c r="U12">
        <v>864.70202600000005</v>
      </c>
      <c r="V12">
        <v>870.21173099999999</v>
      </c>
      <c r="W12">
        <v>875.07611099999997</v>
      </c>
      <c r="X12">
        <v>881.36370799999997</v>
      </c>
      <c r="Y12">
        <v>889.52252199999998</v>
      </c>
      <c r="Z12">
        <v>898.28393600000004</v>
      </c>
      <c r="AA12">
        <v>904.50079300000004</v>
      </c>
      <c r="AB12">
        <v>909.408997</v>
      </c>
      <c r="AC12">
        <v>915.90362500000003</v>
      </c>
      <c r="AD12">
        <v>923.341858</v>
      </c>
      <c r="AE12">
        <v>931.90130599999998</v>
      </c>
      <c r="AF12">
        <v>939.11181599999998</v>
      </c>
      <c r="AG12">
        <v>947.43420400000002</v>
      </c>
      <c r="AH12">
        <v>959.21954300000004</v>
      </c>
      <c r="AI12" s="33">
        <v>0</v>
      </c>
    </row>
    <row r="13" spans="1:35">
      <c r="A13" t="s">
        <v>190</v>
      </c>
      <c r="B13" t="s">
        <v>2831</v>
      </c>
      <c r="C13" t="s">
        <v>2832</v>
      </c>
      <c r="D13" t="s">
        <v>271</v>
      </c>
      <c r="F13">
        <v>212.39849899999999</v>
      </c>
      <c r="G13">
        <v>221.78607199999999</v>
      </c>
      <c r="H13">
        <v>227.878647</v>
      </c>
      <c r="I13">
        <v>228.955536</v>
      </c>
      <c r="J13">
        <v>229.568726</v>
      </c>
      <c r="K13">
        <v>230.308594</v>
      </c>
      <c r="L13">
        <v>230.77070599999999</v>
      </c>
      <c r="M13">
        <v>230.683029</v>
      </c>
      <c r="N13">
        <v>229.99556000000001</v>
      </c>
      <c r="O13">
        <v>229.04129</v>
      </c>
      <c r="P13">
        <v>228.22648599999999</v>
      </c>
      <c r="Q13">
        <v>227.815674</v>
      </c>
      <c r="R13">
        <v>227.247208</v>
      </c>
      <c r="S13">
        <v>226.398956</v>
      </c>
      <c r="T13">
        <v>225.30093400000001</v>
      </c>
      <c r="U13">
        <v>224.43853799999999</v>
      </c>
      <c r="V13">
        <v>223.11236600000001</v>
      </c>
      <c r="W13">
        <v>221.150803</v>
      </c>
      <c r="X13">
        <v>219.11325099999999</v>
      </c>
      <c r="Y13">
        <v>217.33639500000001</v>
      </c>
      <c r="Z13">
        <v>215.710205</v>
      </c>
      <c r="AA13">
        <v>213.889725</v>
      </c>
      <c r="AB13">
        <v>211.98301699999999</v>
      </c>
      <c r="AC13">
        <v>210.12676999999999</v>
      </c>
      <c r="AD13">
        <v>208.18504300000001</v>
      </c>
      <c r="AE13">
        <v>206.18949900000001</v>
      </c>
      <c r="AF13">
        <v>204.11811800000001</v>
      </c>
      <c r="AG13">
        <v>201.997681</v>
      </c>
      <c r="AH13">
        <v>199.82788099999999</v>
      </c>
      <c r="AI13" s="33">
        <v>-2E-3</v>
      </c>
    </row>
    <row r="14" spans="1:35">
      <c r="A14" t="s">
        <v>192</v>
      </c>
      <c r="B14" t="s">
        <v>2833</v>
      </c>
      <c r="C14" t="s">
        <v>2834</v>
      </c>
      <c r="D14" t="s">
        <v>271</v>
      </c>
      <c r="F14">
        <v>92.447722999999996</v>
      </c>
      <c r="G14">
        <v>95.316986</v>
      </c>
      <c r="H14">
        <v>99.263535000000005</v>
      </c>
      <c r="I14">
        <v>99.834175000000002</v>
      </c>
      <c r="J14">
        <v>100.63659699999999</v>
      </c>
      <c r="K14">
        <v>101.71225699999999</v>
      </c>
      <c r="L14">
        <v>102.648376</v>
      </c>
      <c r="M14">
        <v>103.178596</v>
      </c>
      <c r="N14">
        <v>103.204132</v>
      </c>
      <c r="O14">
        <v>103.05233</v>
      </c>
      <c r="P14">
        <v>103.03672</v>
      </c>
      <c r="Q14">
        <v>102.816864</v>
      </c>
      <c r="R14">
        <v>102.697166</v>
      </c>
      <c r="S14">
        <v>102.248543</v>
      </c>
      <c r="T14">
        <v>101.5093</v>
      </c>
      <c r="U14">
        <v>100.94467899999999</v>
      </c>
      <c r="V14">
        <v>100.243027</v>
      </c>
      <c r="W14">
        <v>98.992683</v>
      </c>
      <c r="X14">
        <v>97.706314000000006</v>
      </c>
      <c r="Y14">
        <v>96.704757999999998</v>
      </c>
      <c r="Z14">
        <v>95.931465000000003</v>
      </c>
      <c r="AA14">
        <v>95.016968000000006</v>
      </c>
      <c r="AB14">
        <v>94.053748999999996</v>
      </c>
      <c r="AC14">
        <v>93.181342999999998</v>
      </c>
      <c r="AD14">
        <v>92.327102999999994</v>
      </c>
      <c r="AE14">
        <v>91.437645000000003</v>
      </c>
      <c r="AF14">
        <v>90.499877999999995</v>
      </c>
      <c r="AG14">
        <v>89.548400999999998</v>
      </c>
      <c r="AH14">
        <v>88.562179999999998</v>
      </c>
      <c r="AI14" s="33">
        <v>-2E-3</v>
      </c>
    </row>
    <row r="15" spans="1:35">
      <c r="A15" t="s">
        <v>194</v>
      </c>
      <c r="B15" t="s">
        <v>2835</v>
      </c>
      <c r="C15" t="s">
        <v>2836</v>
      </c>
      <c r="D15" t="s">
        <v>271</v>
      </c>
      <c r="F15">
        <v>26.118862</v>
      </c>
      <c r="G15">
        <v>28.018913000000001</v>
      </c>
      <c r="H15">
        <v>29.456627000000001</v>
      </c>
      <c r="I15">
        <v>30.550491000000001</v>
      </c>
      <c r="J15">
        <v>31.375806999999998</v>
      </c>
      <c r="K15">
        <v>31.9832</v>
      </c>
      <c r="L15">
        <v>32.431632999999998</v>
      </c>
      <c r="M15">
        <v>32.764912000000002</v>
      </c>
      <c r="N15">
        <v>33.014285999999998</v>
      </c>
      <c r="O15">
        <v>33.197845000000001</v>
      </c>
      <c r="P15">
        <v>33.324089000000001</v>
      </c>
      <c r="Q15">
        <v>33.401305999999998</v>
      </c>
      <c r="R15">
        <v>33.438381</v>
      </c>
      <c r="S15">
        <v>33.442214999999997</v>
      </c>
      <c r="T15">
        <v>33.419688999999998</v>
      </c>
      <c r="U15">
        <v>33.373562</v>
      </c>
      <c r="V15">
        <v>33.327724000000003</v>
      </c>
      <c r="W15">
        <v>33.273437999999999</v>
      </c>
      <c r="X15">
        <v>33.213112000000002</v>
      </c>
      <c r="Y15">
        <v>33.146819999999998</v>
      </c>
      <c r="Z15">
        <v>33.077126</v>
      </c>
      <c r="AA15">
        <v>33.005336999999997</v>
      </c>
      <c r="AB15">
        <v>32.931998999999998</v>
      </c>
      <c r="AC15">
        <v>32.857287999999997</v>
      </c>
      <c r="AD15">
        <v>32.782249</v>
      </c>
      <c r="AE15">
        <v>32.707816999999999</v>
      </c>
      <c r="AF15">
        <v>32.632359000000001</v>
      </c>
      <c r="AG15">
        <v>32.556823999999999</v>
      </c>
      <c r="AH15">
        <v>32.482906</v>
      </c>
      <c r="AI15" s="33">
        <v>8.0000000000000002E-3</v>
      </c>
    </row>
    <row r="16" spans="1:35">
      <c r="A16" t="s">
        <v>196</v>
      </c>
      <c r="B16" t="s">
        <v>2837</v>
      </c>
      <c r="C16" t="s">
        <v>2838</v>
      </c>
      <c r="D16" t="s">
        <v>271</v>
      </c>
      <c r="F16">
        <v>93.831901999999999</v>
      </c>
      <c r="G16">
        <v>98.450164999999998</v>
      </c>
      <c r="H16">
        <v>99.158462999999998</v>
      </c>
      <c r="I16">
        <v>98.570869000000002</v>
      </c>
      <c r="J16">
        <v>97.556297000000001</v>
      </c>
      <c r="K16">
        <v>96.613121000000007</v>
      </c>
      <c r="L16">
        <v>95.690703999999997</v>
      </c>
      <c r="M16">
        <v>94.739470999999995</v>
      </c>
      <c r="N16">
        <v>93.777107000000001</v>
      </c>
      <c r="O16">
        <v>92.791145</v>
      </c>
      <c r="P16">
        <v>91.865668999999997</v>
      </c>
      <c r="Q16">
        <v>91.597472999999994</v>
      </c>
      <c r="R16">
        <v>91.111671000000001</v>
      </c>
      <c r="S16">
        <v>90.708206000000004</v>
      </c>
      <c r="T16">
        <v>90.371932999999999</v>
      </c>
      <c r="U16">
        <v>90.1203</v>
      </c>
      <c r="V16">
        <v>89.541579999999996</v>
      </c>
      <c r="W16">
        <v>88.884697000000003</v>
      </c>
      <c r="X16">
        <v>88.193848000000003</v>
      </c>
      <c r="Y16">
        <v>87.484832999999995</v>
      </c>
      <c r="Z16">
        <v>86.701576000000003</v>
      </c>
      <c r="AA16">
        <v>85.867393000000007</v>
      </c>
      <c r="AB16">
        <v>84.997283999999993</v>
      </c>
      <c r="AC16">
        <v>84.088134999999994</v>
      </c>
      <c r="AD16">
        <v>83.075714000000005</v>
      </c>
      <c r="AE16">
        <v>82.044037000000003</v>
      </c>
      <c r="AF16">
        <v>80.985870000000006</v>
      </c>
      <c r="AG16">
        <v>79.892448000000002</v>
      </c>
      <c r="AH16">
        <v>78.782775999999998</v>
      </c>
      <c r="AI16" s="33">
        <v>-6.0000000000000001E-3</v>
      </c>
    </row>
    <row r="17" spans="1:35">
      <c r="A17" t="s">
        <v>198</v>
      </c>
      <c r="B17" t="s">
        <v>2839</v>
      </c>
      <c r="C17" t="s">
        <v>2840</v>
      </c>
      <c r="D17" t="s">
        <v>271</v>
      </c>
      <c r="F17">
        <v>5922.7387699999999</v>
      </c>
      <c r="G17">
        <v>5771.8598629999997</v>
      </c>
      <c r="H17">
        <v>5484.2304690000001</v>
      </c>
      <c r="I17">
        <v>5419.2509769999997</v>
      </c>
      <c r="J17">
        <v>5386.0087890000004</v>
      </c>
      <c r="K17">
        <v>5314.1196289999998</v>
      </c>
      <c r="L17">
        <v>5244.6826170000004</v>
      </c>
      <c r="M17">
        <v>5185.1669920000004</v>
      </c>
      <c r="N17">
        <v>5124.34375</v>
      </c>
      <c r="O17">
        <v>5082.4658200000003</v>
      </c>
      <c r="P17">
        <v>5054.4726559999999</v>
      </c>
      <c r="Q17">
        <v>5023.9111329999996</v>
      </c>
      <c r="R17">
        <v>4996.6645509999998</v>
      </c>
      <c r="S17">
        <v>4981.9648440000001</v>
      </c>
      <c r="T17">
        <v>4968.8164059999999</v>
      </c>
      <c r="U17">
        <v>4968.9619140000004</v>
      </c>
      <c r="V17">
        <v>4974.189453</v>
      </c>
      <c r="W17">
        <v>4978.1777339999999</v>
      </c>
      <c r="X17">
        <v>4990.0913090000004</v>
      </c>
      <c r="Y17">
        <v>5015.4951170000004</v>
      </c>
      <c r="Z17">
        <v>5044.9663090000004</v>
      </c>
      <c r="AA17">
        <v>5064.1528319999998</v>
      </c>
      <c r="AB17">
        <v>5080.0747069999998</v>
      </c>
      <c r="AC17">
        <v>5097.5966799999997</v>
      </c>
      <c r="AD17">
        <v>5123.390625</v>
      </c>
      <c r="AE17">
        <v>5153.1054690000001</v>
      </c>
      <c r="AF17">
        <v>5178.0273440000001</v>
      </c>
      <c r="AG17">
        <v>5206.6362300000001</v>
      </c>
      <c r="AH17">
        <v>5254.8637699999999</v>
      </c>
      <c r="AI17" s="33">
        <v>-4.0000000000000001E-3</v>
      </c>
    </row>
    <row r="18" spans="1:35">
      <c r="A18" t="s">
        <v>200</v>
      </c>
      <c r="B18" t="s">
        <v>2841</v>
      </c>
      <c r="C18" t="s">
        <v>2842</v>
      </c>
      <c r="D18" t="s">
        <v>271</v>
      </c>
      <c r="F18">
        <v>745.82873500000005</v>
      </c>
      <c r="G18">
        <v>725.33776899999998</v>
      </c>
      <c r="H18">
        <v>692.99670400000002</v>
      </c>
      <c r="I18">
        <v>690.56841999999995</v>
      </c>
      <c r="J18">
        <v>690.71887200000003</v>
      </c>
      <c r="K18">
        <v>683.16821300000004</v>
      </c>
      <c r="L18">
        <v>676.78601100000003</v>
      </c>
      <c r="M18">
        <v>674.01007100000004</v>
      </c>
      <c r="N18">
        <v>673.22546399999999</v>
      </c>
      <c r="O18">
        <v>676.04534899999999</v>
      </c>
      <c r="P18">
        <v>681.380493</v>
      </c>
      <c r="Q18">
        <v>687.04156499999999</v>
      </c>
      <c r="R18">
        <v>693.47082499999999</v>
      </c>
      <c r="S18">
        <v>701.00665300000003</v>
      </c>
      <c r="T18">
        <v>708.16461200000003</v>
      </c>
      <c r="U18">
        <v>716.625</v>
      </c>
      <c r="V18">
        <v>725.42559800000004</v>
      </c>
      <c r="W18">
        <v>734.22045900000001</v>
      </c>
      <c r="X18">
        <v>744.86199999999997</v>
      </c>
      <c r="Y18">
        <v>758.10107400000004</v>
      </c>
      <c r="Z18">
        <v>771.68060300000002</v>
      </c>
      <c r="AA18">
        <v>783.86425799999995</v>
      </c>
      <c r="AB18">
        <v>796.424622</v>
      </c>
      <c r="AC18">
        <v>810.67669699999999</v>
      </c>
      <c r="AD18">
        <v>827.90521200000001</v>
      </c>
      <c r="AE18">
        <v>846.979919</v>
      </c>
      <c r="AF18">
        <v>866.07165499999996</v>
      </c>
      <c r="AG18">
        <v>887.08856200000002</v>
      </c>
      <c r="AH18">
        <v>913.03942900000004</v>
      </c>
      <c r="AI18" s="33">
        <v>7.0000000000000001E-3</v>
      </c>
    </row>
    <row r="19" spans="1:35">
      <c r="A19" t="s">
        <v>202</v>
      </c>
      <c r="B19" t="s">
        <v>2843</v>
      </c>
      <c r="C19" t="s">
        <v>2844</v>
      </c>
      <c r="D19" t="s">
        <v>271</v>
      </c>
      <c r="F19">
        <v>969.67291299999999</v>
      </c>
      <c r="G19">
        <v>940.29760699999997</v>
      </c>
      <c r="H19">
        <v>891.14538600000003</v>
      </c>
      <c r="I19">
        <v>878.88391100000001</v>
      </c>
      <c r="J19">
        <v>872.87817399999994</v>
      </c>
      <c r="K19">
        <v>861.96734600000002</v>
      </c>
      <c r="L19">
        <v>852.94256600000006</v>
      </c>
      <c r="M19">
        <v>845.65924099999995</v>
      </c>
      <c r="N19">
        <v>837.86554000000001</v>
      </c>
      <c r="O19">
        <v>832.65826400000003</v>
      </c>
      <c r="P19">
        <v>830.45220900000004</v>
      </c>
      <c r="Q19">
        <v>827.44641100000001</v>
      </c>
      <c r="R19">
        <v>825.00006099999996</v>
      </c>
      <c r="S19">
        <v>824.83074999999997</v>
      </c>
      <c r="T19">
        <v>825.04913299999998</v>
      </c>
      <c r="U19">
        <v>828.01641800000004</v>
      </c>
      <c r="V19">
        <v>831.01403800000003</v>
      </c>
      <c r="W19">
        <v>834.98431400000004</v>
      </c>
      <c r="X19">
        <v>840.17852800000003</v>
      </c>
      <c r="Y19">
        <v>847.97515899999996</v>
      </c>
      <c r="Z19">
        <v>856.41198699999995</v>
      </c>
      <c r="AA19">
        <v>864.06890899999996</v>
      </c>
      <c r="AB19">
        <v>871.63915999999995</v>
      </c>
      <c r="AC19">
        <v>879.30004899999994</v>
      </c>
      <c r="AD19">
        <v>888.27044699999999</v>
      </c>
      <c r="AE19">
        <v>898.12854000000004</v>
      </c>
      <c r="AF19">
        <v>907.28179899999998</v>
      </c>
      <c r="AG19">
        <v>917.03723100000002</v>
      </c>
      <c r="AH19">
        <v>929.96466099999998</v>
      </c>
      <c r="AI19" s="33">
        <v>-1E-3</v>
      </c>
    </row>
    <row r="20" spans="1:35">
      <c r="A20" t="s">
        <v>2580</v>
      </c>
      <c r="B20" t="s">
        <v>2845</v>
      </c>
      <c r="C20" t="s">
        <v>2846</v>
      </c>
      <c r="D20" t="s">
        <v>271</v>
      </c>
      <c r="F20">
        <v>4207.2373049999997</v>
      </c>
      <c r="G20">
        <v>4106.2241210000002</v>
      </c>
      <c r="H20">
        <v>3900.0883789999998</v>
      </c>
      <c r="I20">
        <v>3849.798828</v>
      </c>
      <c r="J20">
        <v>3822.4116210000002</v>
      </c>
      <c r="K20">
        <v>3768.9838869999999</v>
      </c>
      <c r="L20">
        <v>3714.953857</v>
      </c>
      <c r="M20">
        <v>3665.4970699999999</v>
      </c>
      <c r="N20">
        <v>3613.2529300000001</v>
      </c>
      <c r="O20">
        <v>3573.7626949999999</v>
      </c>
      <c r="P20">
        <v>3542.6408689999998</v>
      </c>
      <c r="Q20">
        <v>3509.423096</v>
      </c>
      <c r="R20">
        <v>3478.1933589999999</v>
      </c>
      <c r="S20">
        <v>3456.1271969999998</v>
      </c>
      <c r="T20">
        <v>3435.6027829999998</v>
      </c>
      <c r="U20">
        <v>3424.320068</v>
      </c>
      <c r="V20">
        <v>3417.7495119999999</v>
      </c>
      <c r="W20">
        <v>3408.9726559999999</v>
      </c>
      <c r="X20">
        <v>3405.0512699999999</v>
      </c>
      <c r="Y20">
        <v>3409.4191890000002</v>
      </c>
      <c r="Z20">
        <v>3416.874268</v>
      </c>
      <c r="AA20">
        <v>3416.2204590000001</v>
      </c>
      <c r="AB20">
        <v>3412.0112300000001</v>
      </c>
      <c r="AC20">
        <v>3407.6206050000001</v>
      </c>
      <c r="AD20">
        <v>3407.2153320000002</v>
      </c>
      <c r="AE20">
        <v>3407.9965820000002</v>
      </c>
      <c r="AF20">
        <v>3404.6735840000001</v>
      </c>
      <c r="AG20">
        <v>3402.5109859999998</v>
      </c>
      <c r="AH20">
        <v>3411.860107</v>
      </c>
      <c r="AI20" s="33">
        <v>-7.0000000000000001E-3</v>
      </c>
    </row>
    <row r="21" spans="1:35">
      <c r="A21" t="s">
        <v>206</v>
      </c>
    </row>
    <row r="22" spans="1:35">
      <c r="A22" t="s">
        <v>207</v>
      </c>
      <c r="B22" t="s">
        <v>2847</v>
      </c>
      <c r="C22" t="s">
        <v>2848</v>
      </c>
      <c r="D22" t="s">
        <v>271</v>
      </c>
      <c r="F22">
        <v>2802.8073730000001</v>
      </c>
      <c r="G22">
        <v>3005.1379390000002</v>
      </c>
      <c r="H22">
        <v>3012.243164</v>
      </c>
      <c r="I22">
        <v>3020.4965820000002</v>
      </c>
      <c r="J22">
        <v>3062.0678710000002</v>
      </c>
      <c r="K22">
        <v>3084.0620119999999</v>
      </c>
      <c r="L22">
        <v>3099.1923830000001</v>
      </c>
      <c r="M22">
        <v>3117.0444339999999</v>
      </c>
      <c r="N22">
        <v>3141.2033689999998</v>
      </c>
      <c r="O22">
        <v>3167.5141600000002</v>
      </c>
      <c r="P22">
        <v>3192.1665039999998</v>
      </c>
      <c r="Q22">
        <v>3217.6333009999998</v>
      </c>
      <c r="R22">
        <v>3244.6979980000001</v>
      </c>
      <c r="S22">
        <v>3276.358154</v>
      </c>
      <c r="T22">
        <v>3317.8540039999998</v>
      </c>
      <c r="U22">
        <v>3366.536865</v>
      </c>
      <c r="V22">
        <v>3417.3867190000001</v>
      </c>
      <c r="W22">
        <v>3468.772461</v>
      </c>
      <c r="X22">
        <v>3525.5502929999998</v>
      </c>
      <c r="Y22">
        <v>3581.9741210000002</v>
      </c>
      <c r="Z22">
        <v>3637.857422</v>
      </c>
      <c r="AA22">
        <v>3693.8696289999998</v>
      </c>
      <c r="AB22">
        <v>3751.374268</v>
      </c>
      <c r="AC22">
        <v>3809.3833009999998</v>
      </c>
      <c r="AD22">
        <v>3866.013672</v>
      </c>
      <c r="AE22">
        <v>3926.5327149999998</v>
      </c>
      <c r="AF22">
        <v>3986.9738769999999</v>
      </c>
      <c r="AG22">
        <v>4047.8552249999998</v>
      </c>
      <c r="AH22">
        <v>4115.6455079999996</v>
      </c>
      <c r="AI22" s="33">
        <v>1.4E-2</v>
      </c>
    </row>
    <row r="23" spans="1:35">
      <c r="A23" t="s">
        <v>209</v>
      </c>
      <c r="B23" t="s">
        <v>2849</v>
      </c>
      <c r="C23" t="s">
        <v>2850</v>
      </c>
      <c r="D23" t="s">
        <v>271</v>
      </c>
      <c r="F23">
        <v>154.820786</v>
      </c>
      <c r="G23">
        <v>164.445053</v>
      </c>
      <c r="H23">
        <v>164.77484100000001</v>
      </c>
      <c r="I23">
        <v>165.160629</v>
      </c>
      <c r="J23">
        <v>167.134399</v>
      </c>
      <c r="K23">
        <v>168.176849</v>
      </c>
      <c r="L23">
        <v>168.89329499999999</v>
      </c>
      <c r="M23">
        <v>169.739868</v>
      </c>
      <c r="N23">
        <v>170.88758899999999</v>
      </c>
      <c r="O23">
        <v>172.13810699999999</v>
      </c>
      <c r="P23">
        <v>173.31019599999999</v>
      </c>
      <c r="Q23">
        <v>174.521423</v>
      </c>
      <c r="R23">
        <v>175.80888400000001</v>
      </c>
      <c r="S23">
        <v>177.31532300000001</v>
      </c>
      <c r="T23">
        <v>179.29046600000001</v>
      </c>
      <c r="U23">
        <v>181.608047</v>
      </c>
      <c r="V23">
        <v>184.02879300000001</v>
      </c>
      <c r="W23">
        <v>186.475281</v>
      </c>
      <c r="X23">
        <v>189.17846700000001</v>
      </c>
      <c r="Y23">
        <v>191.86511200000001</v>
      </c>
      <c r="Z23">
        <v>194.52593999999999</v>
      </c>
      <c r="AA23">
        <v>197.19293200000001</v>
      </c>
      <c r="AB23">
        <v>199.93100000000001</v>
      </c>
      <c r="AC23">
        <v>202.693039</v>
      </c>
      <c r="AD23">
        <v>205.389679</v>
      </c>
      <c r="AE23">
        <v>208.27139299999999</v>
      </c>
      <c r="AF23">
        <v>211.149475</v>
      </c>
      <c r="AG23">
        <v>214.04856899999999</v>
      </c>
      <c r="AH23">
        <v>217.27652</v>
      </c>
      <c r="AI23" s="33">
        <v>1.2E-2</v>
      </c>
    </row>
    <row r="24" spans="1:35">
      <c r="A24" t="s">
        <v>280</v>
      </c>
      <c r="B24" t="s">
        <v>2851</v>
      </c>
      <c r="C24" t="s">
        <v>2852</v>
      </c>
      <c r="D24" t="s">
        <v>271</v>
      </c>
      <c r="F24">
        <v>1525.371948</v>
      </c>
      <c r="G24">
        <v>1568.4261469999999</v>
      </c>
      <c r="H24">
        <v>1517.440063</v>
      </c>
      <c r="I24">
        <v>1513.0023189999999</v>
      </c>
      <c r="J24">
        <v>1534.753052</v>
      </c>
      <c r="K24">
        <v>1543.9620359999999</v>
      </c>
      <c r="L24">
        <v>1549.619385</v>
      </c>
      <c r="M24">
        <v>1557.017212</v>
      </c>
      <c r="N24">
        <v>1567.3134769999999</v>
      </c>
      <c r="O24">
        <v>1578.4774170000001</v>
      </c>
      <c r="P24">
        <v>1588.527832</v>
      </c>
      <c r="Q24">
        <v>1602.392212</v>
      </c>
      <c r="R24">
        <v>1617.5454099999999</v>
      </c>
      <c r="S24">
        <v>1632.9746090000001</v>
      </c>
      <c r="T24">
        <v>1652.299683</v>
      </c>
      <c r="U24">
        <v>1674.538086</v>
      </c>
      <c r="V24">
        <v>1698.0399170000001</v>
      </c>
      <c r="W24">
        <v>1721.283813</v>
      </c>
      <c r="X24">
        <v>1747.5896</v>
      </c>
      <c r="Y24">
        <v>1773.6210940000001</v>
      </c>
      <c r="Z24">
        <v>1799.2211910000001</v>
      </c>
      <c r="AA24">
        <v>1825.715942</v>
      </c>
      <c r="AB24">
        <v>1852.9047849999999</v>
      </c>
      <c r="AC24">
        <v>1879.883057</v>
      </c>
      <c r="AD24">
        <v>1906.4454350000001</v>
      </c>
      <c r="AE24">
        <v>1935.3443600000001</v>
      </c>
      <c r="AF24">
        <v>1963.8942870000001</v>
      </c>
      <c r="AG24">
        <v>1993.241577</v>
      </c>
      <c r="AH24">
        <v>2025.7860109999999</v>
      </c>
      <c r="AI24" s="33">
        <v>0.01</v>
      </c>
    </row>
    <row r="25" spans="1:35">
      <c r="A25" t="s">
        <v>282</v>
      </c>
      <c r="B25" t="s">
        <v>2853</v>
      </c>
      <c r="C25" t="s">
        <v>2854</v>
      </c>
      <c r="D25" t="s">
        <v>271</v>
      </c>
      <c r="F25">
        <v>586.70477300000005</v>
      </c>
      <c r="G25">
        <v>754.51855499999999</v>
      </c>
      <c r="H25">
        <v>823.38592500000004</v>
      </c>
      <c r="I25">
        <v>834.12707499999999</v>
      </c>
      <c r="J25">
        <v>847.55175799999995</v>
      </c>
      <c r="K25">
        <v>856.20788600000003</v>
      </c>
      <c r="L25">
        <v>862.67089799999997</v>
      </c>
      <c r="M25">
        <v>869.57684300000005</v>
      </c>
      <c r="N25">
        <v>878.36920199999997</v>
      </c>
      <c r="O25">
        <v>887.821777</v>
      </c>
      <c r="P25">
        <v>896.85613999999998</v>
      </c>
      <c r="Q25">
        <v>904.44647199999997</v>
      </c>
      <c r="R25">
        <v>912.23742700000003</v>
      </c>
      <c r="S25">
        <v>922.26049799999998</v>
      </c>
      <c r="T25">
        <v>935.62786900000003</v>
      </c>
      <c r="U25">
        <v>951.413635</v>
      </c>
      <c r="V25">
        <v>967.71734600000002</v>
      </c>
      <c r="W25">
        <v>984.38867200000004</v>
      </c>
      <c r="X25">
        <v>1002.4959720000001</v>
      </c>
      <c r="Y25">
        <v>1020.555664</v>
      </c>
      <c r="Z25">
        <v>1038.505005</v>
      </c>
      <c r="AA25">
        <v>1056.06665</v>
      </c>
      <c r="AB25">
        <v>1074.0622559999999</v>
      </c>
      <c r="AC25">
        <v>1092.430908</v>
      </c>
      <c r="AD25">
        <v>1110.2679439999999</v>
      </c>
      <c r="AE25">
        <v>1129.0892329999999</v>
      </c>
      <c r="AF25">
        <v>1148.040405</v>
      </c>
      <c r="AG25">
        <v>1166.832764</v>
      </c>
      <c r="AH25">
        <v>1187.8404539999999</v>
      </c>
      <c r="AI25" s="33">
        <v>2.5999999999999999E-2</v>
      </c>
    </row>
    <row r="26" spans="1:35">
      <c r="A26" t="s">
        <v>284</v>
      </c>
      <c r="B26" t="s">
        <v>2855</v>
      </c>
      <c r="C26" t="s">
        <v>2856</v>
      </c>
      <c r="D26" t="s">
        <v>271</v>
      </c>
      <c r="F26">
        <v>535.90997300000004</v>
      </c>
      <c r="G26">
        <v>517.74835199999995</v>
      </c>
      <c r="H26">
        <v>506.64239500000002</v>
      </c>
      <c r="I26">
        <v>508.20663500000001</v>
      </c>
      <c r="J26">
        <v>512.628601</v>
      </c>
      <c r="K26">
        <v>515.71520999999996</v>
      </c>
      <c r="L26">
        <v>518.00866699999995</v>
      </c>
      <c r="M26">
        <v>520.71032700000001</v>
      </c>
      <c r="N26">
        <v>524.63299600000005</v>
      </c>
      <c r="O26">
        <v>529.07696499999997</v>
      </c>
      <c r="P26">
        <v>533.472351</v>
      </c>
      <c r="Q26">
        <v>536.27313200000003</v>
      </c>
      <c r="R26">
        <v>539.10626200000002</v>
      </c>
      <c r="S26">
        <v>543.80792199999996</v>
      </c>
      <c r="T26">
        <v>550.63592500000004</v>
      </c>
      <c r="U26">
        <v>558.97699</v>
      </c>
      <c r="V26">
        <v>567.60052499999995</v>
      </c>
      <c r="W26">
        <v>576.62463400000001</v>
      </c>
      <c r="X26">
        <v>586.28607199999999</v>
      </c>
      <c r="Y26">
        <v>595.93218999999999</v>
      </c>
      <c r="Z26">
        <v>605.60540800000001</v>
      </c>
      <c r="AA26">
        <v>614.89398200000005</v>
      </c>
      <c r="AB26">
        <v>624.47631799999999</v>
      </c>
      <c r="AC26">
        <v>634.37628199999995</v>
      </c>
      <c r="AD26">
        <v>643.910706</v>
      </c>
      <c r="AE26">
        <v>653.82751499999995</v>
      </c>
      <c r="AF26">
        <v>663.88983199999996</v>
      </c>
      <c r="AG26">
        <v>673.732483</v>
      </c>
      <c r="AH26">
        <v>684.74255400000004</v>
      </c>
      <c r="AI26" s="33">
        <v>8.9999999999999993E-3</v>
      </c>
    </row>
    <row r="27" spans="1:35">
      <c r="A27" t="s">
        <v>211</v>
      </c>
      <c r="B27" t="s">
        <v>2857</v>
      </c>
      <c r="C27" t="s">
        <v>2858</v>
      </c>
      <c r="D27" t="s">
        <v>271</v>
      </c>
      <c r="F27">
        <v>1236.2414550000001</v>
      </c>
      <c r="G27">
        <v>1175.6501459999999</v>
      </c>
      <c r="H27">
        <v>1162.6152340000001</v>
      </c>
      <c r="I27">
        <v>1157.345703</v>
      </c>
      <c r="J27">
        <v>1153.0399170000001</v>
      </c>
      <c r="K27">
        <v>1144.9194339999999</v>
      </c>
      <c r="L27">
        <v>1134.981567</v>
      </c>
      <c r="M27">
        <v>1128.4846190000001</v>
      </c>
      <c r="N27">
        <v>1123.5447999999999</v>
      </c>
      <c r="O27">
        <v>1120.5035399999999</v>
      </c>
      <c r="P27">
        <v>1121.7851559999999</v>
      </c>
      <c r="Q27">
        <v>1121.5051269999999</v>
      </c>
      <c r="R27">
        <v>1122.1617429999999</v>
      </c>
      <c r="S27">
        <v>1121.8392329999999</v>
      </c>
      <c r="T27">
        <v>1121.9339600000001</v>
      </c>
      <c r="U27">
        <v>1123.928711</v>
      </c>
      <c r="V27">
        <v>1123.268188</v>
      </c>
      <c r="W27">
        <v>1122.8820800000001</v>
      </c>
      <c r="X27">
        <v>1115.64563</v>
      </c>
      <c r="Y27">
        <v>1115.3885499999999</v>
      </c>
      <c r="Z27">
        <v>1113.3248289999999</v>
      </c>
      <c r="AA27">
        <v>1112.3524170000001</v>
      </c>
      <c r="AB27">
        <v>1111.048828</v>
      </c>
      <c r="AC27">
        <v>1111.4343260000001</v>
      </c>
      <c r="AD27">
        <v>1111.4837649999999</v>
      </c>
      <c r="AE27">
        <v>1111.5867920000001</v>
      </c>
      <c r="AF27">
        <v>1110.134155</v>
      </c>
      <c r="AG27">
        <v>1109.4991460000001</v>
      </c>
      <c r="AH27">
        <v>1108.545044</v>
      </c>
      <c r="AI27" s="33">
        <v>-4.0000000000000001E-3</v>
      </c>
    </row>
    <row r="28" spans="1:35">
      <c r="A28" t="s">
        <v>213</v>
      </c>
      <c r="B28" t="s">
        <v>2859</v>
      </c>
      <c r="C28" t="s">
        <v>2860</v>
      </c>
      <c r="D28" t="s">
        <v>271</v>
      </c>
      <c r="F28">
        <v>1033.4047849999999</v>
      </c>
      <c r="G28">
        <v>977.297729</v>
      </c>
      <c r="H28">
        <v>969.64502000000005</v>
      </c>
      <c r="I28">
        <v>966.36175500000002</v>
      </c>
      <c r="J28">
        <v>962.79357900000002</v>
      </c>
      <c r="K28">
        <v>956.25414999999998</v>
      </c>
      <c r="L28">
        <v>948.07330300000001</v>
      </c>
      <c r="M28">
        <v>943.21307400000001</v>
      </c>
      <c r="N28">
        <v>939.66125499999998</v>
      </c>
      <c r="O28">
        <v>937.861267</v>
      </c>
      <c r="P28">
        <v>940.30718999999999</v>
      </c>
      <c r="Q28">
        <v>940.87463400000001</v>
      </c>
      <c r="R28">
        <v>942.22906499999999</v>
      </c>
      <c r="S28">
        <v>942.52984600000002</v>
      </c>
      <c r="T28">
        <v>942.97503700000004</v>
      </c>
      <c r="U28">
        <v>945.11657700000001</v>
      </c>
      <c r="V28">
        <v>944.60888699999998</v>
      </c>
      <c r="W28">
        <v>944.45098900000005</v>
      </c>
      <c r="X28">
        <v>937.29211399999997</v>
      </c>
      <c r="Y28">
        <v>937.07635500000004</v>
      </c>
      <c r="Z28">
        <v>935.09576400000003</v>
      </c>
      <c r="AA28">
        <v>934.26867700000003</v>
      </c>
      <c r="AB28">
        <v>933.13836700000002</v>
      </c>
      <c r="AC28">
        <v>933.70855700000004</v>
      </c>
      <c r="AD28">
        <v>933.96032700000001</v>
      </c>
      <c r="AE28">
        <v>934.15216099999998</v>
      </c>
      <c r="AF28">
        <v>932.80938700000002</v>
      </c>
      <c r="AG28">
        <v>932.28161599999999</v>
      </c>
      <c r="AH28">
        <v>931.29339600000003</v>
      </c>
      <c r="AI28" s="33">
        <v>-4.0000000000000001E-3</v>
      </c>
    </row>
    <row r="29" spans="1:35">
      <c r="A29" t="s">
        <v>154</v>
      </c>
      <c r="B29" t="s">
        <v>2861</v>
      </c>
      <c r="C29" t="s">
        <v>2862</v>
      </c>
      <c r="D29" t="s">
        <v>271</v>
      </c>
      <c r="F29">
        <v>98.239586000000003</v>
      </c>
      <c r="G29">
        <v>98.188637</v>
      </c>
      <c r="H29">
        <v>93.971069</v>
      </c>
      <c r="I29">
        <v>92.825928000000005</v>
      </c>
      <c r="J29">
        <v>91.932609999999997</v>
      </c>
      <c r="K29">
        <v>90.543532999999996</v>
      </c>
      <c r="L29">
        <v>89.060066000000006</v>
      </c>
      <c r="M29">
        <v>87.853156999999996</v>
      </c>
      <c r="N29">
        <v>86.606171000000003</v>
      </c>
      <c r="O29">
        <v>85.676102</v>
      </c>
      <c r="P29">
        <v>84.983299000000002</v>
      </c>
      <c r="Q29">
        <v>84.214363000000006</v>
      </c>
      <c r="R29">
        <v>83.364220000000003</v>
      </c>
      <c r="S29">
        <v>82.636612</v>
      </c>
      <c r="T29">
        <v>81.878685000000004</v>
      </c>
      <c r="U29">
        <v>81.254456000000005</v>
      </c>
      <c r="V29">
        <v>80.598090999999997</v>
      </c>
      <c r="W29">
        <v>79.966353999999995</v>
      </c>
      <c r="X29">
        <v>79.434005999999997</v>
      </c>
      <c r="Y29">
        <v>79.064552000000006</v>
      </c>
      <c r="Z29">
        <v>78.715630000000004</v>
      </c>
      <c r="AA29">
        <v>78.166839999999993</v>
      </c>
      <c r="AB29">
        <v>77.596496999999999</v>
      </c>
      <c r="AC29">
        <v>76.978142000000005</v>
      </c>
      <c r="AD29">
        <v>76.529961</v>
      </c>
      <c r="AE29">
        <v>76.082825</v>
      </c>
      <c r="AF29">
        <v>75.600211999999999</v>
      </c>
      <c r="AG29">
        <v>75.211426000000003</v>
      </c>
      <c r="AH29">
        <v>75.077393000000001</v>
      </c>
      <c r="AI29" s="33">
        <v>-0.01</v>
      </c>
    </row>
    <row r="30" spans="1:35">
      <c r="A30" t="s">
        <v>155</v>
      </c>
      <c r="B30" t="s">
        <v>2863</v>
      </c>
      <c r="C30" t="s">
        <v>2864</v>
      </c>
      <c r="D30" t="s">
        <v>271</v>
      </c>
      <c r="F30">
        <v>935.16522199999997</v>
      </c>
      <c r="G30">
        <v>879.10906999999997</v>
      </c>
      <c r="H30">
        <v>875.67394999999999</v>
      </c>
      <c r="I30">
        <v>873.53582800000004</v>
      </c>
      <c r="J30">
        <v>870.86096199999997</v>
      </c>
      <c r="K30">
        <v>865.71063200000003</v>
      </c>
      <c r="L30">
        <v>859.01324499999998</v>
      </c>
      <c r="M30">
        <v>855.35992399999998</v>
      </c>
      <c r="N30">
        <v>853.055115</v>
      </c>
      <c r="O30">
        <v>852.18518100000006</v>
      </c>
      <c r="P30">
        <v>855.32391399999995</v>
      </c>
      <c r="Q30">
        <v>856.66027799999995</v>
      </c>
      <c r="R30">
        <v>858.864868</v>
      </c>
      <c r="S30">
        <v>859.89324999999997</v>
      </c>
      <c r="T30">
        <v>861.09637499999997</v>
      </c>
      <c r="U30">
        <v>863.862122</v>
      </c>
      <c r="V30">
        <v>864.01080300000001</v>
      </c>
      <c r="W30">
        <v>864.48461899999995</v>
      </c>
      <c r="X30">
        <v>857.85809300000005</v>
      </c>
      <c r="Y30">
        <v>858.01178000000004</v>
      </c>
      <c r="Z30">
        <v>856.38012700000002</v>
      </c>
      <c r="AA30">
        <v>856.10186799999997</v>
      </c>
      <c r="AB30">
        <v>855.54187000000002</v>
      </c>
      <c r="AC30">
        <v>856.73040800000001</v>
      </c>
      <c r="AD30">
        <v>857.43035899999995</v>
      </c>
      <c r="AE30">
        <v>858.06933600000002</v>
      </c>
      <c r="AF30">
        <v>857.20916699999998</v>
      </c>
      <c r="AG30">
        <v>857.07019000000003</v>
      </c>
      <c r="AH30">
        <v>856.216003</v>
      </c>
      <c r="AI30" s="33">
        <v>-3.0000000000000001E-3</v>
      </c>
    </row>
    <row r="31" spans="1:35">
      <c r="A31" t="s">
        <v>217</v>
      </c>
      <c r="B31" t="s">
        <v>2865</v>
      </c>
      <c r="C31" t="s">
        <v>2866</v>
      </c>
      <c r="D31" t="s">
        <v>271</v>
      </c>
      <c r="F31">
        <v>202.83663899999999</v>
      </c>
      <c r="G31">
        <v>198.35244800000001</v>
      </c>
      <c r="H31">
        <v>192.97013899999999</v>
      </c>
      <c r="I31">
        <v>190.983994</v>
      </c>
      <c r="J31">
        <v>190.24629200000001</v>
      </c>
      <c r="K31">
        <v>188.665359</v>
      </c>
      <c r="L31">
        <v>186.90824900000001</v>
      </c>
      <c r="M31">
        <v>185.27148399999999</v>
      </c>
      <c r="N31">
        <v>183.88348400000001</v>
      </c>
      <c r="O31">
        <v>182.64224200000001</v>
      </c>
      <c r="P31">
        <v>181.47795099999999</v>
      </c>
      <c r="Q31">
        <v>180.63052400000001</v>
      </c>
      <c r="R31">
        <v>179.93277</v>
      </c>
      <c r="S31">
        <v>179.30935700000001</v>
      </c>
      <c r="T31">
        <v>178.95898399999999</v>
      </c>
      <c r="U31">
        <v>178.812195</v>
      </c>
      <c r="V31">
        <v>178.65924100000001</v>
      </c>
      <c r="W31">
        <v>178.43116800000001</v>
      </c>
      <c r="X31">
        <v>178.35348500000001</v>
      </c>
      <c r="Y31">
        <v>178.31227100000001</v>
      </c>
      <c r="Z31">
        <v>178.22908000000001</v>
      </c>
      <c r="AA31">
        <v>178.08364900000001</v>
      </c>
      <c r="AB31">
        <v>177.91052199999999</v>
      </c>
      <c r="AC31">
        <v>177.725739</v>
      </c>
      <c r="AD31">
        <v>177.52345299999999</v>
      </c>
      <c r="AE31">
        <v>177.43464700000001</v>
      </c>
      <c r="AF31">
        <v>177.324814</v>
      </c>
      <c r="AG31">
        <v>177.21751399999999</v>
      </c>
      <c r="AH31">
        <v>177.251724</v>
      </c>
      <c r="AI31" s="33">
        <v>-5.0000000000000001E-3</v>
      </c>
    </row>
    <row r="32" spans="1:35">
      <c r="A32" t="s">
        <v>219</v>
      </c>
      <c r="B32" t="s">
        <v>2867</v>
      </c>
      <c r="C32" t="s">
        <v>2868</v>
      </c>
      <c r="D32" t="s">
        <v>271</v>
      </c>
      <c r="F32">
        <v>524.03796399999999</v>
      </c>
      <c r="G32">
        <v>522.34826699999996</v>
      </c>
      <c r="H32">
        <v>536.509094</v>
      </c>
      <c r="I32">
        <v>524.12750200000005</v>
      </c>
      <c r="J32">
        <v>524.03198199999997</v>
      </c>
      <c r="K32">
        <v>517.76251200000002</v>
      </c>
      <c r="L32">
        <v>504.50952100000001</v>
      </c>
      <c r="M32">
        <v>500.20358299999998</v>
      </c>
      <c r="N32">
        <v>491.133759</v>
      </c>
      <c r="O32">
        <v>492.09848</v>
      </c>
      <c r="P32">
        <v>495.81649800000002</v>
      </c>
      <c r="Q32">
        <v>498.76348899999999</v>
      </c>
      <c r="R32">
        <v>497.34210200000001</v>
      </c>
      <c r="S32">
        <v>499.09805299999999</v>
      </c>
      <c r="T32">
        <v>496.746826</v>
      </c>
      <c r="U32">
        <v>497.41503899999998</v>
      </c>
      <c r="V32">
        <v>502.00976600000001</v>
      </c>
      <c r="W32">
        <v>506.30609099999998</v>
      </c>
      <c r="X32">
        <v>510.48818999999997</v>
      </c>
      <c r="Y32">
        <v>514.25317399999994</v>
      </c>
      <c r="Z32">
        <v>520.31664999999998</v>
      </c>
      <c r="AA32">
        <v>520.26190199999996</v>
      </c>
      <c r="AB32">
        <v>522.027649</v>
      </c>
      <c r="AC32">
        <v>522.87524399999995</v>
      </c>
      <c r="AD32">
        <v>522.745361</v>
      </c>
      <c r="AE32">
        <v>521.40600600000005</v>
      </c>
      <c r="AF32">
        <v>524.63061500000003</v>
      </c>
      <c r="AG32">
        <v>529.80096400000002</v>
      </c>
      <c r="AH32">
        <v>537.44946300000004</v>
      </c>
      <c r="AI32" s="33">
        <v>1E-3</v>
      </c>
    </row>
    <row r="33" spans="1:35">
      <c r="A33" t="s">
        <v>213</v>
      </c>
      <c r="B33" t="s">
        <v>2869</v>
      </c>
      <c r="C33" t="s">
        <v>2870</v>
      </c>
      <c r="D33" t="s">
        <v>271</v>
      </c>
      <c r="F33">
        <v>480.08169600000002</v>
      </c>
      <c r="G33">
        <v>476.94332900000001</v>
      </c>
      <c r="H33">
        <v>490.11325099999999</v>
      </c>
      <c r="I33">
        <v>477.091431</v>
      </c>
      <c r="J33">
        <v>476.308807</v>
      </c>
      <c r="K33">
        <v>469.43643200000002</v>
      </c>
      <c r="L33">
        <v>455.59793100000002</v>
      </c>
      <c r="M33">
        <v>450.72854599999999</v>
      </c>
      <c r="N33">
        <v>441.15280200000001</v>
      </c>
      <c r="O33">
        <v>441.67025799999999</v>
      </c>
      <c r="P33">
        <v>444.86084</v>
      </c>
      <c r="Q33">
        <v>447.18374599999999</v>
      </c>
      <c r="R33">
        <v>445.05779999999999</v>
      </c>
      <c r="S33">
        <v>446.22027600000001</v>
      </c>
      <c r="T33">
        <v>443.32629400000002</v>
      </c>
      <c r="U33">
        <v>443.31842</v>
      </c>
      <c r="V33">
        <v>447.27600100000001</v>
      </c>
      <c r="W33">
        <v>451.00299100000001</v>
      </c>
      <c r="X33">
        <v>454.78112800000002</v>
      </c>
      <c r="Y33">
        <v>458.002747</v>
      </c>
      <c r="Z33">
        <v>463.42211900000001</v>
      </c>
      <c r="AA33">
        <v>462.79074100000003</v>
      </c>
      <c r="AB33">
        <v>463.98107900000002</v>
      </c>
      <c r="AC33">
        <v>464.17236300000002</v>
      </c>
      <c r="AD33">
        <v>463.373199</v>
      </c>
      <c r="AE33">
        <v>461.31118800000002</v>
      </c>
      <c r="AF33">
        <v>463.82095299999997</v>
      </c>
      <c r="AG33">
        <v>468.25885</v>
      </c>
      <c r="AH33">
        <v>475.116669</v>
      </c>
      <c r="AI33" s="33">
        <v>0</v>
      </c>
    </row>
    <row r="34" spans="1:35">
      <c r="A34" t="s">
        <v>222</v>
      </c>
      <c r="B34" t="s">
        <v>2871</v>
      </c>
      <c r="C34" t="s">
        <v>2872</v>
      </c>
      <c r="D34" t="s">
        <v>271</v>
      </c>
      <c r="F34">
        <v>43.956294999999997</v>
      </c>
      <c r="G34">
        <v>45.404938000000001</v>
      </c>
      <c r="H34">
        <v>46.395859000000002</v>
      </c>
      <c r="I34">
        <v>47.036059999999999</v>
      </c>
      <c r="J34">
        <v>47.723193999999999</v>
      </c>
      <c r="K34">
        <v>48.326096</v>
      </c>
      <c r="L34">
        <v>48.911591000000001</v>
      </c>
      <c r="M34">
        <v>49.475043999999997</v>
      </c>
      <c r="N34">
        <v>49.980967999999997</v>
      </c>
      <c r="O34">
        <v>50.428215000000002</v>
      </c>
      <c r="P34">
        <v>50.955658</v>
      </c>
      <c r="Q34">
        <v>51.579738999999996</v>
      </c>
      <c r="R34">
        <v>52.284294000000003</v>
      </c>
      <c r="S34">
        <v>52.877769000000001</v>
      </c>
      <c r="T34">
        <v>53.420532000000001</v>
      </c>
      <c r="U34">
        <v>54.096611000000003</v>
      </c>
      <c r="V34">
        <v>54.733775999999999</v>
      </c>
      <c r="W34">
        <v>55.303100999999998</v>
      </c>
      <c r="X34">
        <v>55.707068999999997</v>
      </c>
      <c r="Y34">
        <v>56.250404000000003</v>
      </c>
      <c r="Z34">
        <v>56.894547000000003</v>
      </c>
      <c r="AA34">
        <v>57.471145999999997</v>
      </c>
      <c r="AB34">
        <v>58.046546999999997</v>
      </c>
      <c r="AC34">
        <v>58.702854000000002</v>
      </c>
      <c r="AD34">
        <v>59.372185000000002</v>
      </c>
      <c r="AE34">
        <v>60.094788000000001</v>
      </c>
      <c r="AF34">
        <v>60.809688999999999</v>
      </c>
      <c r="AG34">
        <v>61.542121999999999</v>
      </c>
      <c r="AH34">
        <v>62.332825</v>
      </c>
      <c r="AI34" s="33">
        <v>1.2999999999999999E-2</v>
      </c>
    </row>
    <row r="35" spans="1:35">
      <c r="A35" t="s">
        <v>194</v>
      </c>
      <c r="B35" t="s">
        <v>2873</v>
      </c>
      <c r="C35" t="s">
        <v>2874</v>
      </c>
      <c r="D35" t="s">
        <v>271</v>
      </c>
      <c r="F35">
        <v>7.5946369999999996</v>
      </c>
      <c r="G35">
        <v>8.2708110000000001</v>
      </c>
      <c r="H35">
        <v>8.8117520000000003</v>
      </c>
      <c r="I35">
        <v>9.2425239999999995</v>
      </c>
      <c r="J35">
        <v>9.5890699999999995</v>
      </c>
      <c r="K35">
        <v>9.8712160000000004</v>
      </c>
      <c r="L35">
        <v>10.105147000000001</v>
      </c>
      <c r="M35">
        <v>10.303372</v>
      </c>
      <c r="N35">
        <v>10.475068</v>
      </c>
      <c r="O35">
        <v>10.626023999999999</v>
      </c>
      <c r="P35">
        <v>10.758953999999999</v>
      </c>
      <c r="Q35">
        <v>10.875567999999999</v>
      </c>
      <c r="R35">
        <v>10.979032999999999</v>
      </c>
      <c r="S35">
        <v>11.071654000000001</v>
      </c>
      <c r="T35">
        <v>11.154877000000001</v>
      </c>
      <c r="U35">
        <v>11.229654999999999</v>
      </c>
      <c r="V35">
        <v>11.304667</v>
      </c>
      <c r="W35">
        <v>11.377219</v>
      </c>
      <c r="X35">
        <v>11.447278000000001</v>
      </c>
      <c r="Y35">
        <v>11.515231999999999</v>
      </c>
      <c r="Z35">
        <v>11.582255999999999</v>
      </c>
      <c r="AA35">
        <v>11.648866999999999</v>
      </c>
      <c r="AB35">
        <v>11.715138</v>
      </c>
      <c r="AC35">
        <v>11.781057000000001</v>
      </c>
      <c r="AD35">
        <v>11.847011999999999</v>
      </c>
      <c r="AE35">
        <v>11.912785</v>
      </c>
      <c r="AF35">
        <v>11.978335</v>
      </c>
      <c r="AG35">
        <v>12.043905000000001</v>
      </c>
      <c r="AH35">
        <v>12.109465</v>
      </c>
      <c r="AI35" s="33">
        <v>1.7000000000000001E-2</v>
      </c>
    </row>
    <row r="36" spans="1:35">
      <c r="A36" t="s">
        <v>192</v>
      </c>
      <c r="B36" t="s">
        <v>2875</v>
      </c>
      <c r="C36" t="s">
        <v>2876</v>
      </c>
      <c r="D36" t="s">
        <v>271</v>
      </c>
      <c r="F36">
        <v>17.056797</v>
      </c>
      <c r="G36">
        <v>17.25864</v>
      </c>
      <c r="H36">
        <v>17.430911999999999</v>
      </c>
      <c r="I36">
        <v>17.468942999999999</v>
      </c>
      <c r="J36">
        <v>17.612103000000001</v>
      </c>
      <c r="K36">
        <v>17.81439</v>
      </c>
      <c r="L36">
        <v>18.000907999999999</v>
      </c>
      <c r="M36">
        <v>18.139557</v>
      </c>
      <c r="N36">
        <v>18.282795</v>
      </c>
      <c r="O36">
        <v>18.422709000000001</v>
      </c>
      <c r="P36">
        <v>18.591684000000001</v>
      </c>
      <c r="Q36">
        <v>18.772074</v>
      </c>
      <c r="R36">
        <v>19.005745000000001</v>
      </c>
      <c r="S36">
        <v>19.186995</v>
      </c>
      <c r="T36">
        <v>19.352785000000001</v>
      </c>
      <c r="U36">
        <v>19.592264</v>
      </c>
      <c r="V36">
        <v>19.808409000000001</v>
      </c>
      <c r="W36">
        <v>19.992993999999999</v>
      </c>
      <c r="X36">
        <v>20.078506000000001</v>
      </c>
      <c r="Y36">
        <v>20.247834999999998</v>
      </c>
      <c r="Z36">
        <v>20.472829999999998</v>
      </c>
      <c r="AA36">
        <v>20.664217000000001</v>
      </c>
      <c r="AB36">
        <v>20.854927</v>
      </c>
      <c r="AC36">
        <v>21.08334</v>
      </c>
      <c r="AD36">
        <v>21.312611</v>
      </c>
      <c r="AE36">
        <v>21.562145000000001</v>
      </c>
      <c r="AF36">
        <v>21.808185999999999</v>
      </c>
      <c r="AG36">
        <v>22.064219000000001</v>
      </c>
      <c r="AH36">
        <v>22.348220999999999</v>
      </c>
      <c r="AI36" s="33">
        <v>0.01</v>
      </c>
    </row>
    <row r="37" spans="1:35">
      <c r="A37" t="s">
        <v>226</v>
      </c>
      <c r="B37" t="s">
        <v>2877</v>
      </c>
      <c r="C37" t="s">
        <v>2878</v>
      </c>
      <c r="D37" t="s">
        <v>271</v>
      </c>
      <c r="F37">
        <v>19.304860999999999</v>
      </c>
      <c r="G37">
        <v>19.875484</v>
      </c>
      <c r="H37">
        <v>20.153198</v>
      </c>
      <c r="I37">
        <v>20.324591000000002</v>
      </c>
      <c r="J37">
        <v>20.522022</v>
      </c>
      <c r="K37">
        <v>20.640491000000001</v>
      </c>
      <c r="L37">
        <v>20.805534000000002</v>
      </c>
      <c r="M37">
        <v>21.032112000000001</v>
      </c>
      <c r="N37">
        <v>21.223106000000001</v>
      </c>
      <c r="O37">
        <v>21.379484000000001</v>
      </c>
      <c r="P37">
        <v>21.605018999999999</v>
      </c>
      <c r="Q37">
        <v>21.932098</v>
      </c>
      <c r="R37">
        <v>22.299515</v>
      </c>
      <c r="S37">
        <v>22.619119999999999</v>
      </c>
      <c r="T37">
        <v>22.912868</v>
      </c>
      <c r="U37">
        <v>23.274692999999999</v>
      </c>
      <c r="V37">
        <v>23.620701</v>
      </c>
      <c r="W37">
        <v>23.932891999999999</v>
      </c>
      <c r="X37">
        <v>24.181286</v>
      </c>
      <c r="Y37">
        <v>24.487338999999999</v>
      </c>
      <c r="Z37">
        <v>24.839462000000001</v>
      </c>
      <c r="AA37">
        <v>25.158062000000001</v>
      </c>
      <c r="AB37">
        <v>25.476482000000001</v>
      </c>
      <c r="AC37">
        <v>25.838460999999999</v>
      </c>
      <c r="AD37">
        <v>26.212562999999999</v>
      </c>
      <c r="AE37">
        <v>26.619858000000001</v>
      </c>
      <c r="AF37">
        <v>27.023167000000001</v>
      </c>
      <c r="AG37">
        <v>27.433997999999999</v>
      </c>
      <c r="AH37">
        <v>27.875136999999999</v>
      </c>
      <c r="AI37" s="33">
        <v>1.2999999999999999E-2</v>
      </c>
    </row>
    <row r="38" spans="1:35">
      <c r="A38" t="s">
        <v>228</v>
      </c>
      <c r="B38" t="s">
        <v>2879</v>
      </c>
      <c r="C38" t="s">
        <v>2880</v>
      </c>
      <c r="D38" t="s">
        <v>271</v>
      </c>
      <c r="F38">
        <v>125.946564</v>
      </c>
      <c r="G38">
        <v>125.78398900000001</v>
      </c>
      <c r="H38">
        <v>125.69528200000001</v>
      </c>
      <c r="I38">
        <v>125.703705</v>
      </c>
      <c r="J38">
        <v>125.807716</v>
      </c>
      <c r="K38">
        <v>125.53836800000001</v>
      </c>
      <c r="L38">
        <v>125.227867</v>
      </c>
      <c r="M38">
        <v>125.03473700000001</v>
      </c>
      <c r="N38">
        <v>124.95566599999999</v>
      </c>
      <c r="O38">
        <v>124.90194700000001</v>
      </c>
      <c r="P38">
        <v>124.78939099999999</v>
      </c>
      <c r="Q38">
        <v>124.65376999999999</v>
      </c>
      <c r="R38">
        <v>124.558014</v>
      </c>
      <c r="S38">
        <v>124.51387800000001</v>
      </c>
      <c r="T38">
        <v>124.523262</v>
      </c>
      <c r="U38">
        <v>124.56205</v>
      </c>
      <c r="V38">
        <v>124.63884</v>
      </c>
      <c r="W38">
        <v>124.73659499999999</v>
      </c>
      <c r="X38">
        <v>124.843735</v>
      </c>
      <c r="Y38">
        <v>124.96180699999999</v>
      </c>
      <c r="Z38">
        <v>125.086288</v>
      </c>
      <c r="AA38">
        <v>125.20715300000001</v>
      </c>
      <c r="AB38">
        <v>125.35095200000001</v>
      </c>
      <c r="AC38">
        <v>125.546448</v>
      </c>
      <c r="AD38">
        <v>125.774895</v>
      </c>
      <c r="AE38">
        <v>126.023056</v>
      </c>
      <c r="AF38">
        <v>126.281723</v>
      </c>
      <c r="AG38">
        <v>126.592506</v>
      </c>
      <c r="AH38">
        <v>126.96236399999999</v>
      </c>
      <c r="AI38" s="33">
        <v>0</v>
      </c>
    </row>
    <row r="39" spans="1:35">
      <c r="A39" t="s">
        <v>230</v>
      </c>
      <c r="B39" t="s">
        <v>2881</v>
      </c>
      <c r="C39" t="s">
        <v>2882</v>
      </c>
      <c r="D39" t="s">
        <v>271</v>
      </c>
      <c r="F39">
        <v>905.85430899999994</v>
      </c>
      <c r="G39">
        <v>830.88403300000004</v>
      </c>
      <c r="H39">
        <v>727.44628899999998</v>
      </c>
      <c r="I39">
        <v>676.02056900000002</v>
      </c>
      <c r="J39">
        <v>629.40917999999999</v>
      </c>
      <c r="K39">
        <v>584.79449499999998</v>
      </c>
      <c r="L39">
        <v>553.12445100000002</v>
      </c>
      <c r="M39">
        <v>557.77868699999999</v>
      </c>
      <c r="N39">
        <v>559.68060300000002</v>
      </c>
      <c r="O39">
        <v>570.70068400000002</v>
      </c>
      <c r="P39">
        <v>578.04620399999999</v>
      </c>
      <c r="Q39">
        <v>583.55316200000004</v>
      </c>
      <c r="R39">
        <v>583.94097899999997</v>
      </c>
      <c r="S39">
        <v>581.34332300000005</v>
      </c>
      <c r="T39">
        <v>579.88031000000001</v>
      </c>
      <c r="U39">
        <v>578.96868900000004</v>
      </c>
      <c r="V39">
        <v>580.56787099999997</v>
      </c>
      <c r="W39">
        <v>582.29718000000003</v>
      </c>
      <c r="X39">
        <v>584.62799099999995</v>
      </c>
      <c r="Y39">
        <v>584.76190199999996</v>
      </c>
      <c r="Z39">
        <v>585.14257799999996</v>
      </c>
      <c r="AA39">
        <v>584.328125</v>
      </c>
      <c r="AB39">
        <v>591.46777299999997</v>
      </c>
      <c r="AC39">
        <v>592.51397699999995</v>
      </c>
      <c r="AD39">
        <v>595.74560499999995</v>
      </c>
      <c r="AE39">
        <v>597.29724099999999</v>
      </c>
      <c r="AF39">
        <v>600.48706100000004</v>
      </c>
      <c r="AG39">
        <v>601.05944799999997</v>
      </c>
      <c r="AH39">
        <v>600.18652299999997</v>
      </c>
      <c r="AI39" s="33">
        <v>-1.4999999999999999E-2</v>
      </c>
    </row>
    <row r="40" spans="1:35">
      <c r="A40" t="s">
        <v>2581</v>
      </c>
      <c r="B40" t="s">
        <v>2883</v>
      </c>
      <c r="C40" t="s">
        <v>2884</v>
      </c>
      <c r="D40" t="s">
        <v>271</v>
      </c>
      <c r="F40">
        <v>332.52310199999999</v>
      </c>
      <c r="G40">
        <v>377.97052000000002</v>
      </c>
      <c r="H40">
        <v>384.00460800000002</v>
      </c>
      <c r="I40">
        <v>408.78292800000003</v>
      </c>
      <c r="J40">
        <v>446.260651</v>
      </c>
      <c r="K40">
        <v>477.17263800000001</v>
      </c>
      <c r="L40">
        <v>503.61007699999999</v>
      </c>
      <c r="M40">
        <v>502.371735</v>
      </c>
      <c r="N40">
        <v>502.371735</v>
      </c>
      <c r="O40">
        <v>502.371735</v>
      </c>
      <c r="P40">
        <v>503.61007699999999</v>
      </c>
      <c r="Q40">
        <v>501.866333</v>
      </c>
      <c r="R40">
        <v>500.604736</v>
      </c>
      <c r="S40">
        <v>499.72378500000002</v>
      </c>
      <c r="T40">
        <v>502.70898399999999</v>
      </c>
      <c r="U40">
        <v>500.600281</v>
      </c>
      <c r="V40">
        <v>498.37014799999997</v>
      </c>
      <c r="W40">
        <v>497.781342</v>
      </c>
      <c r="X40">
        <v>496.29296900000003</v>
      </c>
      <c r="Y40">
        <v>491.26754799999998</v>
      </c>
      <c r="Z40">
        <v>483.31488000000002</v>
      </c>
      <c r="AA40">
        <v>464.68112200000002</v>
      </c>
      <c r="AB40">
        <v>468.89031999999997</v>
      </c>
      <c r="AC40">
        <v>443.538544</v>
      </c>
      <c r="AD40">
        <v>433.66299400000003</v>
      </c>
      <c r="AE40">
        <v>431.83075000000002</v>
      </c>
      <c r="AF40">
        <v>430.88262900000001</v>
      </c>
      <c r="AG40">
        <v>422.66525300000001</v>
      </c>
      <c r="AH40">
        <v>422.79995700000001</v>
      </c>
      <c r="AI40" s="33">
        <v>8.9999999999999993E-3</v>
      </c>
    </row>
    <row r="41" spans="1:35">
      <c r="A41" t="s">
        <v>232</v>
      </c>
      <c r="B41" t="s">
        <v>2885</v>
      </c>
      <c r="C41" t="s">
        <v>2886</v>
      </c>
      <c r="D41" t="s">
        <v>271</v>
      </c>
      <c r="F41">
        <v>430.83187900000001</v>
      </c>
      <c r="G41">
        <v>433.131348</v>
      </c>
      <c r="H41">
        <v>433.96774299999998</v>
      </c>
      <c r="I41">
        <v>434.62838699999998</v>
      </c>
      <c r="J41">
        <v>435.16156000000001</v>
      </c>
      <c r="K41">
        <v>435.946259</v>
      </c>
      <c r="L41">
        <v>436.50479100000001</v>
      </c>
      <c r="M41">
        <v>436.95092799999998</v>
      </c>
      <c r="N41">
        <v>437.332855</v>
      </c>
      <c r="O41">
        <v>437.57879600000001</v>
      </c>
      <c r="P41">
        <v>437.74859600000002</v>
      </c>
      <c r="Q41">
        <v>437.834656</v>
      </c>
      <c r="R41">
        <v>437.870544</v>
      </c>
      <c r="S41">
        <v>437.89730800000001</v>
      </c>
      <c r="T41">
        <v>438.027985</v>
      </c>
      <c r="U41">
        <v>438.23419200000001</v>
      </c>
      <c r="V41">
        <v>438.45166</v>
      </c>
      <c r="W41">
        <v>438.68002300000001</v>
      </c>
      <c r="X41">
        <v>438.91857900000002</v>
      </c>
      <c r="Y41">
        <v>439.16668700000002</v>
      </c>
      <c r="Z41">
        <v>439.423767</v>
      </c>
      <c r="AA41">
        <v>439.68936200000002</v>
      </c>
      <c r="AB41">
        <v>439.963165</v>
      </c>
      <c r="AC41">
        <v>440.24481200000002</v>
      </c>
      <c r="AD41">
        <v>440.53436299999998</v>
      </c>
      <c r="AE41">
        <v>440.83154300000001</v>
      </c>
      <c r="AF41">
        <v>441.13629200000003</v>
      </c>
      <c r="AG41">
        <v>441.448669</v>
      </c>
      <c r="AH41">
        <v>441.76867700000003</v>
      </c>
      <c r="AI41" s="33">
        <v>1E-3</v>
      </c>
    </row>
    <row r="42" spans="1:35">
      <c r="A42" t="s">
        <v>234</v>
      </c>
      <c r="B42" t="s">
        <v>2887</v>
      </c>
      <c r="C42" t="s">
        <v>2888</v>
      </c>
      <c r="D42" t="s">
        <v>271</v>
      </c>
      <c r="F42">
        <v>334.448914</v>
      </c>
      <c r="G42">
        <v>336.233948</v>
      </c>
      <c r="H42">
        <v>336.88324</v>
      </c>
      <c r="I42">
        <v>337.39608800000002</v>
      </c>
      <c r="J42">
        <v>337.80999800000001</v>
      </c>
      <c r="K42">
        <v>338.419128</v>
      </c>
      <c r="L42">
        <v>338.85272200000003</v>
      </c>
      <c r="M42">
        <v>339.19903599999998</v>
      </c>
      <c r="N42">
        <v>339.495544</v>
      </c>
      <c r="O42">
        <v>339.68646200000001</v>
      </c>
      <c r="P42">
        <v>339.81826799999999</v>
      </c>
      <c r="Q42">
        <v>339.88507099999998</v>
      </c>
      <c r="R42">
        <v>339.91293300000001</v>
      </c>
      <c r="S42">
        <v>339.933716</v>
      </c>
      <c r="T42">
        <v>340.03515599999997</v>
      </c>
      <c r="U42">
        <v>340.195221</v>
      </c>
      <c r="V42">
        <v>340.36404399999998</v>
      </c>
      <c r="W42">
        <v>340.54132099999998</v>
      </c>
      <c r="X42">
        <v>340.72653200000002</v>
      </c>
      <c r="Y42">
        <v>340.91909800000002</v>
      </c>
      <c r="Z42">
        <v>341.11868299999998</v>
      </c>
      <c r="AA42">
        <v>341.32486</v>
      </c>
      <c r="AB42">
        <v>341.53741500000001</v>
      </c>
      <c r="AC42">
        <v>341.75607300000001</v>
      </c>
      <c r="AD42">
        <v>341.98083500000001</v>
      </c>
      <c r="AE42">
        <v>342.21154799999999</v>
      </c>
      <c r="AF42">
        <v>342.44808999999998</v>
      </c>
      <c r="AG42">
        <v>342.69061299999998</v>
      </c>
      <c r="AH42">
        <v>342.93899499999998</v>
      </c>
      <c r="AI42" s="33">
        <v>1E-3</v>
      </c>
    </row>
    <row r="43" spans="1:35">
      <c r="A43" t="s">
        <v>236</v>
      </c>
      <c r="B43" t="s">
        <v>2889</v>
      </c>
      <c r="C43" t="s">
        <v>2890</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2891</v>
      </c>
      <c r="C44" t="s">
        <v>2892</v>
      </c>
      <c r="D44" t="s">
        <v>271</v>
      </c>
      <c r="F44">
        <v>96.382973000000007</v>
      </c>
      <c r="G44">
        <v>96.897391999999996</v>
      </c>
      <c r="H44">
        <v>97.084511000000006</v>
      </c>
      <c r="I44">
        <v>97.232299999999995</v>
      </c>
      <c r="J44">
        <v>97.351562000000001</v>
      </c>
      <c r="K44">
        <v>97.52713</v>
      </c>
      <c r="L44">
        <v>97.652068999999997</v>
      </c>
      <c r="M44">
        <v>97.751876999999993</v>
      </c>
      <c r="N44">
        <v>97.837317999999996</v>
      </c>
      <c r="O44">
        <v>97.892348999999996</v>
      </c>
      <c r="P44">
        <v>97.930328000000003</v>
      </c>
      <c r="Q44">
        <v>97.949569999999994</v>
      </c>
      <c r="R44">
        <v>97.957611</v>
      </c>
      <c r="S44">
        <v>97.963584999999995</v>
      </c>
      <c r="T44">
        <v>97.992835999999997</v>
      </c>
      <c r="U44">
        <v>98.038962999999995</v>
      </c>
      <c r="V44">
        <v>98.087615999999997</v>
      </c>
      <c r="W44">
        <v>98.138701999999995</v>
      </c>
      <c r="X44">
        <v>98.192062000000007</v>
      </c>
      <c r="Y44">
        <v>98.247574</v>
      </c>
      <c r="Z44">
        <v>98.305083999999994</v>
      </c>
      <c r="AA44">
        <v>98.364502000000002</v>
      </c>
      <c r="AB44">
        <v>98.425742999999997</v>
      </c>
      <c r="AC44">
        <v>98.488754</v>
      </c>
      <c r="AD44">
        <v>98.553520000000006</v>
      </c>
      <c r="AE44">
        <v>98.620009999999994</v>
      </c>
      <c r="AF44">
        <v>98.688186999999999</v>
      </c>
      <c r="AG44">
        <v>98.758064000000005</v>
      </c>
      <c r="AH44">
        <v>98.829666000000003</v>
      </c>
      <c r="AI44" s="33">
        <v>1E-3</v>
      </c>
    </row>
    <row r="45" spans="1:35">
      <c r="A45" t="s">
        <v>144</v>
      </c>
      <c r="B45" t="s">
        <v>2893</v>
      </c>
      <c r="C45" t="s">
        <v>2894</v>
      </c>
      <c r="D45" t="s">
        <v>271</v>
      </c>
      <c r="F45">
        <v>27658.382812</v>
      </c>
      <c r="G45">
        <v>27551.488281000002</v>
      </c>
      <c r="H45">
        <v>26934.183593999998</v>
      </c>
      <c r="I45">
        <v>26537.871093999998</v>
      </c>
      <c r="J45">
        <v>26293.230468999998</v>
      </c>
      <c r="K45">
        <v>26004.828125</v>
      </c>
      <c r="L45">
        <v>25682.986327999999</v>
      </c>
      <c r="M45">
        <v>25403.015625</v>
      </c>
      <c r="N45">
        <v>25128.140625</v>
      </c>
      <c r="O45">
        <v>24922.101562</v>
      </c>
      <c r="P45">
        <v>24727.082031000002</v>
      </c>
      <c r="Q45">
        <v>24559.400390999999</v>
      </c>
      <c r="R45">
        <v>24405.039062</v>
      </c>
      <c r="S45">
        <v>24266.208984000001</v>
      </c>
      <c r="T45">
        <v>24135.572265999999</v>
      </c>
      <c r="U45">
        <v>24057.103515999999</v>
      </c>
      <c r="V45">
        <v>24008.25</v>
      </c>
      <c r="W45">
        <v>23964.666015999999</v>
      </c>
      <c r="X45">
        <v>23944.152343999998</v>
      </c>
      <c r="Y45">
        <v>23954.869140999999</v>
      </c>
      <c r="Z45">
        <v>23991.951172000001</v>
      </c>
      <c r="AA45">
        <v>24026.033202999999</v>
      </c>
      <c r="AB45">
        <v>24090.976562</v>
      </c>
      <c r="AC45">
        <v>24177.355468999998</v>
      </c>
      <c r="AD45">
        <v>24298.998047000001</v>
      </c>
      <c r="AE45">
        <v>24451.433593999998</v>
      </c>
      <c r="AF45">
        <v>24617.876952999999</v>
      </c>
      <c r="AG45">
        <v>24806.214843999998</v>
      </c>
      <c r="AH45">
        <v>25047.421875</v>
      </c>
      <c r="AI45" s="33">
        <v>-4.0000000000000001E-3</v>
      </c>
    </row>
    <row r="46" spans="1:35">
      <c r="A46" t="s">
        <v>145</v>
      </c>
    </row>
    <row r="47" spans="1:35">
      <c r="A47" t="s">
        <v>241</v>
      </c>
      <c r="B47" t="s">
        <v>2895</v>
      </c>
      <c r="C47" t="s">
        <v>2896</v>
      </c>
      <c r="D47" t="s">
        <v>271</v>
      </c>
      <c r="F47">
        <v>15880.401367</v>
      </c>
      <c r="G47">
        <v>15824.086914</v>
      </c>
      <c r="H47">
        <v>15554.591796999999</v>
      </c>
      <c r="I47">
        <v>15269.792969</v>
      </c>
      <c r="J47">
        <v>15052.808594</v>
      </c>
      <c r="K47">
        <v>14846.641602</v>
      </c>
      <c r="L47">
        <v>14605.432617</v>
      </c>
      <c r="M47">
        <v>14342.869140999999</v>
      </c>
      <c r="N47">
        <v>14083.473633</v>
      </c>
      <c r="O47">
        <v>13853.832031</v>
      </c>
      <c r="P47">
        <v>13620.619140999999</v>
      </c>
      <c r="Q47">
        <v>13419.320312</v>
      </c>
      <c r="R47">
        <v>13233.708008</v>
      </c>
      <c r="S47">
        <v>13048.129883</v>
      </c>
      <c r="T47">
        <v>12862.269531</v>
      </c>
      <c r="U47">
        <v>12703.331055000001</v>
      </c>
      <c r="V47">
        <v>12563.326171999999</v>
      </c>
      <c r="W47">
        <v>12432.004883</v>
      </c>
      <c r="X47">
        <v>12320.012694999999</v>
      </c>
      <c r="Y47">
        <v>12224.925781</v>
      </c>
      <c r="Z47">
        <v>12153.810546999999</v>
      </c>
      <c r="AA47">
        <v>12096.210938</v>
      </c>
      <c r="AB47">
        <v>12064.701171999999</v>
      </c>
      <c r="AC47">
        <v>12059.164062</v>
      </c>
      <c r="AD47">
        <v>12083.298828000001</v>
      </c>
      <c r="AE47">
        <v>12134.196289</v>
      </c>
      <c r="AF47">
        <v>12200.674805000001</v>
      </c>
      <c r="AG47">
        <v>12286.091796999999</v>
      </c>
      <c r="AH47">
        <v>12400.023438</v>
      </c>
      <c r="AI47" s="33">
        <v>-8.9999999999999993E-3</v>
      </c>
    </row>
    <row r="48" spans="1:35">
      <c r="A48" t="s">
        <v>243</v>
      </c>
      <c r="B48" t="s">
        <v>2897</v>
      </c>
      <c r="C48" t="s">
        <v>2898</v>
      </c>
      <c r="D48" t="s">
        <v>271</v>
      </c>
      <c r="F48">
        <v>32.266891000000001</v>
      </c>
      <c r="G48">
        <v>33.448005999999999</v>
      </c>
      <c r="H48">
        <v>32.148003000000003</v>
      </c>
      <c r="I48">
        <v>31.776495000000001</v>
      </c>
      <c r="J48">
        <v>30.913734000000002</v>
      </c>
      <c r="K48">
        <v>29.948865999999999</v>
      </c>
      <c r="L48">
        <v>28.930861</v>
      </c>
      <c r="M48">
        <v>27.837914000000001</v>
      </c>
      <c r="N48">
        <v>26.721428</v>
      </c>
      <c r="O48">
        <v>25.502085000000001</v>
      </c>
      <c r="P48">
        <v>24.530978999999999</v>
      </c>
      <c r="Q48">
        <v>23.583029</v>
      </c>
      <c r="R48">
        <v>22.716486</v>
      </c>
      <c r="S48">
        <v>22.024467000000001</v>
      </c>
      <c r="T48">
        <v>21.473423</v>
      </c>
      <c r="U48">
        <v>20.924983999999998</v>
      </c>
      <c r="V48">
        <v>20.614091999999999</v>
      </c>
      <c r="W48">
        <v>20.462043999999999</v>
      </c>
      <c r="X48">
        <v>20.677498</v>
      </c>
      <c r="Y48">
        <v>20.758951</v>
      </c>
      <c r="Z48">
        <v>20.836193000000002</v>
      </c>
      <c r="AA48">
        <v>20.976040000000001</v>
      </c>
      <c r="AB48">
        <v>21.184322000000002</v>
      </c>
      <c r="AC48">
        <v>21.357969000000001</v>
      </c>
      <c r="AD48">
        <v>21.653939999999999</v>
      </c>
      <c r="AE48">
        <v>21.995536999999999</v>
      </c>
      <c r="AF48">
        <v>22.363033000000001</v>
      </c>
      <c r="AG48">
        <v>22.762999000000001</v>
      </c>
      <c r="AH48">
        <v>23.261548999999999</v>
      </c>
      <c r="AI48" s="33">
        <v>-1.2E-2</v>
      </c>
    </row>
    <row r="49" spans="1:35">
      <c r="A49" t="s">
        <v>245</v>
      </c>
      <c r="B49" t="s">
        <v>2899</v>
      </c>
      <c r="C49" t="s">
        <v>2900</v>
      </c>
      <c r="D49" t="s">
        <v>271</v>
      </c>
      <c r="F49">
        <v>6709.689453</v>
      </c>
      <c r="G49">
        <v>6673.0830079999996</v>
      </c>
      <c r="H49">
        <v>6412.5649409999996</v>
      </c>
      <c r="I49">
        <v>6339.4516599999997</v>
      </c>
      <c r="J49">
        <v>6302.3173829999996</v>
      </c>
      <c r="K49">
        <v>6234.03125</v>
      </c>
      <c r="L49">
        <v>6160.9091799999997</v>
      </c>
      <c r="M49">
        <v>6099.7084960000002</v>
      </c>
      <c r="N49">
        <v>6029.8481449999999</v>
      </c>
      <c r="O49">
        <v>5985.3632809999999</v>
      </c>
      <c r="P49">
        <v>5951.1616210000002</v>
      </c>
      <c r="Q49">
        <v>5914.9047849999997</v>
      </c>
      <c r="R49">
        <v>5875.6137699999999</v>
      </c>
      <c r="S49">
        <v>5851.8959960000002</v>
      </c>
      <c r="T49">
        <v>5824.2368159999996</v>
      </c>
      <c r="U49">
        <v>5807.65625</v>
      </c>
      <c r="V49">
        <v>5804.6806640000004</v>
      </c>
      <c r="W49">
        <v>5798.1215819999998</v>
      </c>
      <c r="X49">
        <v>5809.7153319999998</v>
      </c>
      <c r="Y49">
        <v>5821.4916990000002</v>
      </c>
      <c r="Z49">
        <v>5841.8168949999999</v>
      </c>
      <c r="AA49">
        <v>5844.2270509999998</v>
      </c>
      <c r="AB49">
        <v>5844.1376950000003</v>
      </c>
      <c r="AC49">
        <v>5840.7373049999997</v>
      </c>
      <c r="AD49">
        <v>5844.7250979999999</v>
      </c>
      <c r="AE49">
        <v>5850.0190430000002</v>
      </c>
      <c r="AF49">
        <v>5856.0283200000003</v>
      </c>
      <c r="AG49">
        <v>5864.9814450000003</v>
      </c>
      <c r="AH49">
        <v>5894.3295900000003</v>
      </c>
      <c r="AI49" s="33">
        <v>-5.0000000000000001E-3</v>
      </c>
    </row>
    <row r="50" spans="1:35">
      <c r="A50" t="s">
        <v>247</v>
      </c>
      <c r="B50" t="s">
        <v>2901</v>
      </c>
      <c r="C50" t="s">
        <v>2902</v>
      </c>
      <c r="D50" t="s">
        <v>271</v>
      </c>
      <c r="F50">
        <v>3114.8347170000002</v>
      </c>
      <c r="G50">
        <v>3318.9614259999998</v>
      </c>
      <c r="H50">
        <v>3326.7248540000001</v>
      </c>
      <c r="I50">
        <v>3335.498779</v>
      </c>
      <c r="J50">
        <v>3377.4897460000002</v>
      </c>
      <c r="K50">
        <v>3400.0983890000002</v>
      </c>
      <c r="L50">
        <v>3415.6665039999998</v>
      </c>
      <c r="M50">
        <v>3433.8684079999998</v>
      </c>
      <c r="N50">
        <v>3458.3271479999999</v>
      </c>
      <c r="O50">
        <v>3484.8312989999999</v>
      </c>
      <c r="P50">
        <v>3509.617432</v>
      </c>
      <c r="Q50">
        <v>3535.1520999999998</v>
      </c>
      <c r="R50">
        <v>3562.2463379999999</v>
      </c>
      <c r="S50">
        <v>3593.928711</v>
      </c>
      <c r="T50">
        <v>3635.5263669999999</v>
      </c>
      <c r="U50">
        <v>3684.3701169999999</v>
      </c>
      <c r="V50">
        <v>3735.389404</v>
      </c>
      <c r="W50">
        <v>3786.9533689999998</v>
      </c>
      <c r="X50">
        <v>3843.9167480000001</v>
      </c>
      <c r="Y50">
        <v>3900.533203</v>
      </c>
      <c r="Z50">
        <v>3956.6166990000002</v>
      </c>
      <c r="AA50">
        <v>4012.8354490000002</v>
      </c>
      <c r="AB50">
        <v>4070.55249</v>
      </c>
      <c r="AC50">
        <v>4128.7802730000003</v>
      </c>
      <c r="AD50">
        <v>4185.6357420000004</v>
      </c>
      <c r="AE50">
        <v>4246.3857420000004</v>
      </c>
      <c r="AF50">
        <v>4307.0634769999997</v>
      </c>
      <c r="AG50">
        <v>4368.1875</v>
      </c>
      <c r="AH50">
        <v>4436.2265619999998</v>
      </c>
      <c r="AI50" s="33">
        <v>1.2999999999999999E-2</v>
      </c>
    </row>
    <row r="51" spans="1:35">
      <c r="A51" t="s">
        <v>236</v>
      </c>
      <c r="B51" t="s">
        <v>2903</v>
      </c>
      <c r="C51" t="s">
        <v>2904</v>
      </c>
      <c r="D51" t="s">
        <v>271</v>
      </c>
      <c r="F51">
        <v>687.54107699999997</v>
      </c>
      <c r="G51">
        <v>525.88568099999998</v>
      </c>
      <c r="H51">
        <v>516.83032200000002</v>
      </c>
      <c r="I51">
        <v>509.16232300000001</v>
      </c>
      <c r="J51">
        <v>499.41537499999998</v>
      </c>
      <c r="K51">
        <v>483.268799</v>
      </c>
      <c r="L51">
        <v>462.926849</v>
      </c>
      <c r="M51">
        <v>451.051941</v>
      </c>
      <c r="N51">
        <v>442.91290300000003</v>
      </c>
      <c r="O51">
        <v>438.704926</v>
      </c>
      <c r="P51">
        <v>446.022491</v>
      </c>
      <c r="Q51">
        <v>448.39041099999997</v>
      </c>
      <c r="R51">
        <v>453.30905200000001</v>
      </c>
      <c r="S51">
        <v>454.847351</v>
      </c>
      <c r="T51">
        <v>457.07724000000002</v>
      </c>
      <c r="U51">
        <v>463.852081</v>
      </c>
      <c r="V51">
        <v>463.07720899999998</v>
      </c>
      <c r="W51">
        <v>463.23074300000002</v>
      </c>
      <c r="X51">
        <v>443.15280200000001</v>
      </c>
      <c r="Y51">
        <v>442.48440599999998</v>
      </c>
      <c r="Z51">
        <v>436.60455300000001</v>
      </c>
      <c r="AA51">
        <v>434.60629299999999</v>
      </c>
      <c r="AB51">
        <v>431.854401</v>
      </c>
      <c r="AC51">
        <v>434.04577599999999</v>
      </c>
      <c r="AD51">
        <v>434.89154100000002</v>
      </c>
      <c r="AE51">
        <v>435.51474000000002</v>
      </c>
      <c r="AF51">
        <v>431.77526899999998</v>
      </c>
      <c r="AG51">
        <v>430.185608</v>
      </c>
      <c r="AH51">
        <v>426.39904799999999</v>
      </c>
      <c r="AI51" s="33">
        <v>-1.7000000000000001E-2</v>
      </c>
    </row>
    <row r="52" spans="1:35">
      <c r="A52" t="s">
        <v>250</v>
      </c>
      <c r="B52" t="s">
        <v>2905</v>
      </c>
      <c r="C52" t="s">
        <v>2906</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3">
        <v>0</v>
      </c>
    </row>
    <row r="53" spans="1:35">
      <c r="A53" t="s">
        <v>252</v>
      </c>
      <c r="B53" t="s">
        <v>2907</v>
      </c>
      <c r="C53" t="s">
        <v>2908</v>
      </c>
      <c r="D53" t="s">
        <v>271</v>
      </c>
      <c r="F53">
        <v>11.156622</v>
      </c>
      <c r="G53">
        <v>11.669783000000001</v>
      </c>
      <c r="H53">
        <v>11.761030999999999</v>
      </c>
      <c r="I53">
        <v>11.872790999999999</v>
      </c>
      <c r="J53">
        <v>11.962567</v>
      </c>
      <c r="K53">
        <v>12.033047</v>
      </c>
      <c r="L53">
        <v>11.8225</v>
      </c>
      <c r="M53">
        <v>11.867641000000001</v>
      </c>
      <c r="N53">
        <v>11.91968</v>
      </c>
      <c r="O53">
        <v>11.984985999999999</v>
      </c>
      <c r="P53">
        <v>12.068156999999999</v>
      </c>
      <c r="Q53">
        <v>12.172094</v>
      </c>
      <c r="R53">
        <v>12.302835</v>
      </c>
      <c r="S53">
        <v>12.448700000000001</v>
      </c>
      <c r="T53">
        <v>12.612500000000001</v>
      </c>
      <c r="U53">
        <v>12.814496999999999</v>
      </c>
      <c r="V53">
        <v>13.025027</v>
      </c>
      <c r="W53">
        <v>13.250116999999999</v>
      </c>
      <c r="X53">
        <v>13.503640000000001</v>
      </c>
      <c r="Y53">
        <v>13.806964000000001</v>
      </c>
      <c r="Z53">
        <v>14.148846000000001</v>
      </c>
      <c r="AA53">
        <v>14.515639999999999</v>
      </c>
      <c r="AB53">
        <v>14.912951</v>
      </c>
      <c r="AC53">
        <v>15.353918999999999</v>
      </c>
      <c r="AD53">
        <v>15.847417999999999</v>
      </c>
      <c r="AE53">
        <v>16.384188000000002</v>
      </c>
      <c r="AF53">
        <v>16.943317</v>
      </c>
      <c r="AG53">
        <v>17.523838000000001</v>
      </c>
      <c r="AH53">
        <v>18.158421000000001</v>
      </c>
      <c r="AI53" s="33">
        <v>1.7999999999999999E-2</v>
      </c>
    </row>
    <row r="54" spans="1:35">
      <c r="A54" t="s">
        <v>228</v>
      </c>
      <c r="B54" t="s">
        <v>2909</v>
      </c>
      <c r="C54" t="s">
        <v>2910</v>
      </c>
      <c r="D54" t="s">
        <v>271</v>
      </c>
      <c r="F54">
        <v>125.946564</v>
      </c>
      <c r="G54">
        <v>125.78398900000001</v>
      </c>
      <c r="H54">
        <v>125.69528200000001</v>
      </c>
      <c r="I54">
        <v>125.703705</v>
      </c>
      <c r="J54">
        <v>125.807716</v>
      </c>
      <c r="K54">
        <v>125.53836800000001</v>
      </c>
      <c r="L54">
        <v>125.227867</v>
      </c>
      <c r="M54">
        <v>125.03473700000001</v>
      </c>
      <c r="N54">
        <v>124.95566599999999</v>
      </c>
      <c r="O54">
        <v>124.90194700000001</v>
      </c>
      <c r="P54">
        <v>124.78939099999999</v>
      </c>
      <c r="Q54">
        <v>124.65376999999999</v>
      </c>
      <c r="R54">
        <v>124.558014</v>
      </c>
      <c r="S54">
        <v>124.51387800000001</v>
      </c>
      <c r="T54">
        <v>124.523262</v>
      </c>
      <c r="U54">
        <v>124.56205</v>
      </c>
      <c r="V54">
        <v>124.63884</v>
      </c>
      <c r="W54">
        <v>124.73659499999999</v>
      </c>
      <c r="X54">
        <v>124.843735</v>
      </c>
      <c r="Y54">
        <v>124.96180699999999</v>
      </c>
      <c r="Z54">
        <v>125.086288</v>
      </c>
      <c r="AA54">
        <v>125.20715300000001</v>
      </c>
      <c r="AB54">
        <v>125.35095200000001</v>
      </c>
      <c r="AC54">
        <v>125.546448</v>
      </c>
      <c r="AD54">
        <v>125.774895</v>
      </c>
      <c r="AE54">
        <v>126.023056</v>
      </c>
      <c r="AF54">
        <v>126.281723</v>
      </c>
      <c r="AG54">
        <v>126.592506</v>
      </c>
      <c r="AH54">
        <v>126.96236399999999</v>
      </c>
      <c r="AI54" s="33">
        <v>0</v>
      </c>
    </row>
    <row r="55" spans="1:35">
      <c r="A55" t="s">
        <v>255</v>
      </c>
      <c r="B55" t="s">
        <v>2911</v>
      </c>
      <c r="C55" t="s">
        <v>2912</v>
      </c>
      <c r="D55" t="s">
        <v>271</v>
      </c>
      <c r="F55">
        <v>26584.257812</v>
      </c>
      <c r="G55">
        <v>26535.326172000001</v>
      </c>
      <c r="H55">
        <v>26002.71875</v>
      </c>
      <c r="I55">
        <v>25645.652343999998</v>
      </c>
      <c r="J55">
        <v>25423.105468999998</v>
      </c>
      <c r="K55">
        <v>25153.943359000001</v>
      </c>
      <c r="L55">
        <v>24833.296875</v>
      </c>
      <c r="M55">
        <v>24514.615234000001</v>
      </c>
      <c r="N55">
        <v>24200.527343999998</v>
      </c>
      <c r="O55">
        <v>23947.490234000001</v>
      </c>
      <c r="P55">
        <v>23711.177734000001</v>
      </c>
      <c r="Q55">
        <v>23500.542968999998</v>
      </c>
      <c r="R55">
        <v>23306.820312</v>
      </c>
      <c r="S55">
        <v>23130.152343999998</v>
      </c>
      <c r="T55">
        <v>22960.082031000002</v>
      </c>
      <c r="U55">
        <v>22839.875</v>
      </c>
      <c r="V55">
        <v>22747.113281000002</v>
      </c>
      <c r="W55">
        <v>22661.121093999998</v>
      </c>
      <c r="X55">
        <v>22598.181640999999</v>
      </c>
      <c r="Y55">
        <v>22571.322265999999</v>
      </c>
      <c r="Z55">
        <v>22571.279297000001</v>
      </c>
      <c r="AA55">
        <v>22570.9375</v>
      </c>
      <c r="AB55">
        <v>22595.052734000001</v>
      </c>
      <c r="AC55">
        <v>22647.345702999999</v>
      </c>
      <c r="AD55">
        <v>22734.1875</v>
      </c>
      <c r="AE55">
        <v>22852.880859000001</v>
      </c>
      <c r="AF55">
        <v>22983.488281000002</v>
      </c>
      <c r="AG55">
        <v>23138.683593999998</v>
      </c>
      <c r="AH55">
        <v>23347.71875</v>
      </c>
      <c r="AI55" s="33">
        <v>-5.0000000000000001E-3</v>
      </c>
    </row>
    <row r="56" spans="1:35">
      <c r="A56" t="s">
        <v>259</v>
      </c>
      <c r="B56" t="s">
        <v>2913</v>
      </c>
      <c r="C56" t="s">
        <v>2914</v>
      </c>
      <c r="D56" t="s">
        <v>271</v>
      </c>
      <c r="F56">
        <v>58.485461999999998</v>
      </c>
      <c r="G56">
        <v>70.402968999999999</v>
      </c>
      <c r="H56">
        <v>85.181006999999994</v>
      </c>
      <c r="I56">
        <v>102.294083</v>
      </c>
      <c r="J56">
        <v>123.04508199999999</v>
      </c>
      <c r="K56">
        <v>147.474457</v>
      </c>
      <c r="L56">
        <v>175.26054400000001</v>
      </c>
      <c r="M56">
        <v>207.06620799999999</v>
      </c>
      <c r="N56">
        <v>242.97560100000001</v>
      </c>
      <c r="O56">
        <v>276.902039</v>
      </c>
      <c r="P56">
        <v>312.15625</v>
      </c>
      <c r="Q56">
        <v>347.90292399999998</v>
      </c>
      <c r="R56">
        <v>385.43945300000001</v>
      </c>
      <c r="S56">
        <v>422.905396</v>
      </c>
      <c r="T56">
        <v>459.49215700000002</v>
      </c>
      <c r="U56">
        <v>496.33367900000002</v>
      </c>
      <c r="V56">
        <v>532.22460899999999</v>
      </c>
      <c r="W56">
        <v>566.32318099999998</v>
      </c>
      <c r="X56">
        <v>597.24786400000005</v>
      </c>
      <c r="Y56">
        <v>626.65295400000002</v>
      </c>
      <c r="Z56">
        <v>654.20367399999998</v>
      </c>
      <c r="AA56">
        <v>679.604736</v>
      </c>
      <c r="AB56">
        <v>703.27423099999999</v>
      </c>
      <c r="AC56">
        <v>725.09210199999995</v>
      </c>
      <c r="AD56">
        <v>745.90124500000002</v>
      </c>
      <c r="AE56">
        <v>765.98577899999998</v>
      </c>
      <c r="AF56">
        <v>785.01824999999997</v>
      </c>
      <c r="AG56">
        <v>803.421875</v>
      </c>
      <c r="AH56">
        <v>820.84692399999994</v>
      </c>
      <c r="AI56" s="33">
        <v>9.9000000000000005E-2</v>
      </c>
    </row>
    <row r="57" spans="1:35">
      <c r="A57" t="s">
        <v>261</v>
      </c>
      <c r="B57" t="s">
        <v>2915</v>
      </c>
      <c r="C57" t="s">
        <v>2916</v>
      </c>
      <c r="D57" t="s">
        <v>271</v>
      </c>
      <c r="F57">
        <v>107.765556</v>
      </c>
      <c r="G57">
        <v>112.691238</v>
      </c>
      <c r="H57">
        <v>116.407532</v>
      </c>
      <c r="I57">
        <v>111.131653</v>
      </c>
      <c r="J57">
        <v>114.57158699999999</v>
      </c>
      <c r="K57">
        <v>115.210358</v>
      </c>
      <c r="L57">
        <v>117.589851</v>
      </c>
      <c r="M57">
        <v>119.53160099999999</v>
      </c>
      <c r="N57">
        <v>120.615791</v>
      </c>
      <c r="O57">
        <v>122.346672</v>
      </c>
      <c r="P57">
        <v>120.692894</v>
      </c>
      <c r="Q57">
        <v>122.053665</v>
      </c>
      <c r="R57">
        <v>123.156464</v>
      </c>
      <c r="S57">
        <v>125.785973</v>
      </c>
      <c r="T57">
        <v>129.76341199999999</v>
      </c>
      <c r="U57">
        <v>135.248672</v>
      </c>
      <c r="V57">
        <v>141.33459500000001</v>
      </c>
      <c r="W57">
        <v>147.58933999999999</v>
      </c>
      <c r="X57">
        <v>156.393158</v>
      </c>
      <c r="Y57">
        <v>164.06225599999999</v>
      </c>
      <c r="Z57">
        <v>172.87998999999999</v>
      </c>
      <c r="AA57">
        <v>182.71752900000001</v>
      </c>
      <c r="AB57">
        <v>192.73365799999999</v>
      </c>
      <c r="AC57">
        <v>203.76556400000001</v>
      </c>
      <c r="AD57">
        <v>214.49319499999999</v>
      </c>
      <c r="AE57">
        <v>226.354309</v>
      </c>
      <c r="AF57">
        <v>240.140503</v>
      </c>
      <c r="AG57">
        <v>253.99614</v>
      </c>
      <c r="AH57">
        <v>269.39334100000002</v>
      </c>
      <c r="AI57" s="33">
        <v>3.3000000000000002E-2</v>
      </c>
    </row>
    <row r="58" spans="1:35">
      <c r="A58" t="s">
        <v>263</v>
      </c>
      <c r="B58" t="s">
        <v>2917</v>
      </c>
      <c r="C58" t="s">
        <v>2918</v>
      </c>
      <c r="D58" t="s">
        <v>271</v>
      </c>
      <c r="F58">
        <v>0.45263900000000001</v>
      </c>
      <c r="G58">
        <v>0.54181900000000005</v>
      </c>
      <c r="H58">
        <v>0.61802500000000005</v>
      </c>
      <c r="I58">
        <v>0.68739300000000003</v>
      </c>
      <c r="J58">
        <v>0.76107999999999998</v>
      </c>
      <c r="K58">
        <v>0.83164800000000005</v>
      </c>
      <c r="L58">
        <v>0.90625699999999998</v>
      </c>
      <c r="M58">
        <v>0.97792999999999997</v>
      </c>
      <c r="N58">
        <v>1.056381</v>
      </c>
      <c r="O58">
        <v>1.1386890000000001</v>
      </c>
      <c r="P58">
        <v>1.221158</v>
      </c>
      <c r="Q58">
        <v>1.303653</v>
      </c>
      <c r="R58">
        <v>1.389043</v>
      </c>
      <c r="S58">
        <v>1.474167</v>
      </c>
      <c r="T58">
        <v>1.555804</v>
      </c>
      <c r="U58">
        <v>1.6382859999999999</v>
      </c>
      <c r="V58">
        <v>1.715989</v>
      </c>
      <c r="W58">
        <v>1.7874669999999999</v>
      </c>
      <c r="X58">
        <v>1.8475220000000001</v>
      </c>
      <c r="Y58">
        <v>1.897181</v>
      </c>
      <c r="Z58">
        <v>1.9447319999999999</v>
      </c>
      <c r="AA58">
        <v>1.9810700000000001</v>
      </c>
      <c r="AB58">
        <v>2.0106899999999999</v>
      </c>
      <c r="AC58">
        <v>2.033064</v>
      </c>
      <c r="AD58">
        <v>2.0531199999999998</v>
      </c>
      <c r="AE58">
        <v>2.069483</v>
      </c>
      <c r="AF58">
        <v>2.0808870000000002</v>
      </c>
      <c r="AG58">
        <v>2.0882000000000001</v>
      </c>
      <c r="AH58">
        <v>2.0928529999999999</v>
      </c>
      <c r="AI58" s="33">
        <v>5.6000000000000001E-2</v>
      </c>
    </row>
    <row r="59" spans="1:35">
      <c r="A59" t="s">
        <v>230</v>
      </c>
      <c r="B59" t="s">
        <v>2919</v>
      </c>
      <c r="C59" t="s">
        <v>2882</v>
      </c>
      <c r="D59" t="s">
        <v>271</v>
      </c>
      <c r="F59">
        <v>905.85430899999994</v>
      </c>
      <c r="G59">
        <v>830.88403300000004</v>
      </c>
      <c r="H59">
        <v>727.44628899999998</v>
      </c>
      <c r="I59">
        <v>676.02056900000002</v>
      </c>
      <c r="J59">
        <v>629.40917999999999</v>
      </c>
      <c r="K59">
        <v>584.79449499999998</v>
      </c>
      <c r="L59">
        <v>553.12445100000002</v>
      </c>
      <c r="M59">
        <v>557.77868699999999</v>
      </c>
      <c r="N59">
        <v>559.68060300000002</v>
      </c>
      <c r="O59">
        <v>570.70068400000002</v>
      </c>
      <c r="P59">
        <v>578.04620399999999</v>
      </c>
      <c r="Q59">
        <v>583.55316200000004</v>
      </c>
      <c r="R59">
        <v>583.94097899999997</v>
      </c>
      <c r="S59">
        <v>581.34332300000005</v>
      </c>
      <c r="T59">
        <v>579.88031000000001</v>
      </c>
      <c r="U59">
        <v>578.96868900000004</v>
      </c>
      <c r="V59">
        <v>580.56787099999997</v>
      </c>
      <c r="W59">
        <v>582.29718000000003</v>
      </c>
      <c r="X59">
        <v>584.62799099999995</v>
      </c>
      <c r="Y59">
        <v>584.76190199999996</v>
      </c>
      <c r="Z59">
        <v>585.14257799999996</v>
      </c>
      <c r="AA59">
        <v>584.328125</v>
      </c>
      <c r="AB59">
        <v>591.46777299999997</v>
      </c>
      <c r="AC59">
        <v>592.51397699999995</v>
      </c>
      <c r="AD59">
        <v>595.74560499999995</v>
      </c>
      <c r="AE59">
        <v>597.29724099999999</v>
      </c>
      <c r="AF59">
        <v>600.48706100000004</v>
      </c>
      <c r="AG59">
        <v>601.05944799999997</v>
      </c>
      <c r="AH59">
        <v>600.18652299999997</v>
      </c>
      <c r="AI59" s="33">
        <v>-1.4999999999999999E-2</v>
      </c>
    </row>
    <row r="60" spans="1:35">
      <c r="A60" t="s">
        <v>2581</v>
      </c>
      <c r="B60" t="s">
        <v>2920</v>
      </c>
      <c r="C60" t="s">
        <v>2884</v>
      </c>
      <c r="D60" t="s">
        <v>271</v>
      </c>
      <c r="F60">
        <v>332.52310199999999</v>
      </c>
      <c r="G60">
        <v>377.97052000000002</v>
      </c>
      <c r="H60">
        <v>384.00460800000002</v>
      </c>
      <c r="I60">
        <v>408.78292800000003</v>
      </c>
      <c r="J60">
        <v>446.260651</v>
      </c>
      <c r="K60">
        <v>477.17263800000001</v>
      </c>
      <c r="L60">
        <v>503.61007699999999</v>
      </c>
      <c r="M60">
        <v>502.371735</v>
      </c>
      <c r="N60">
        <v>502.371735</v>
      </c>
      <c r="O60">
        <v>502.371735</v>
      </c>
      <c r="P60">
        <v>503.61007699999999</v>
      </c>
      <c r="Q60">
        <v>501.866333</v>
      </c>
      <c r="R60">
        <v>500.604736</v>
      </c>
      <c r="S60">
        <v>499.72378500000002</v>
      </c>
      <c r="T60">
        <v>502.70898399999999</v>
      </c>
      <c r="U60">
        <v>500.600281</v>
      </c>
      <c r="V60">
        <v>498.37014799999997</v>
      </c>
      <c r="W60">
        <v>497.781342</v>
      </c>
      <c r="X60">
        <v>496.29296900000003</v>
      </c>
      <c r="Y60">
        <v>491.26754799999998</v>
      </c>
      <c r="Z60">
        <v>483.31488000000002</v>
      </c>
      <c r="AA60">
        <v>464.68112200000002</v>
      </c>
      <c r="AB60">
        <v>468.89031999999997</v>
      </c>
      <c r="AC60">
        <v>443.538544</v>
      </c>
      <c r="AD60">
        <v>433.66299400000003</v>
      </c>
      <c r="AE60">
        <v>431.83075000000002</v>
      </c>
      <c r="AF60">
        <v>430.88262900000001</v>
      </c>
      <c r="AG60">
        <v>422.66525300000001</v>
      </c>
      <c r="AH60">
        <v>422.79995700000001</v>
      </c>
      <c r="AI60" s="33">
        <v>8.9999999999999993E-3</v>
      </c>
    </row>
    <row r="61" spans="1:35">
      <c r="A61" t="s">
        <v>146</v>
      </c>
      <c r="B61" t="s">
        <v>2921</v>
      </c>
      <c r="C61" t="s">
        <v>2922</v>
      </c>
      <c r="D61" t="s">
        <v>271</v>
      </c>
      <c r="F61">
        <v>27989.339843999998</v>
      </c>
      <c r="G61">
        <v>27927.816406000002</v>
      </c>
      <c r="H61">
        <v>27316.375</v>
      </c>
      <c r="I61">
        <v>26944.570312</v>
      </c>
      <c r="J61">
        <v>26737.154297000001</v>
      </c>
      <c r="K61">
        <v>26479.427734000001</v>
      </c>
      <c r="L61">
        <v>26183.787109000001</v>
      </c>
      <c r="M61">
        <v>25902.341797000001</v>
      </c>
      <c r="N61">
        <v>25627.226562</v>
      </c>
      <c r="O61">
        <v>25420.949218999998</v>
      </c>
      <c r="P61">
        <v>25226.904297000001</v>
      </c>
      <c r="Q61">
        <v>25057.220702999999</v>
      </c>
      <c r="R61">
        <v>24901.351562</v>
      </c>
      <c r="S61">
        <v>24761.386718999998</v>
      </c>
      <c r="T61">
        <v>24633.484375</v>
      </c>
      <c r="U61">
        <v>24552.664062</v>
      </c>
      <c r="V61">
        <v>24501.328125</v>
      </c>
      <c r="W61">
        <v>24456.898438</v>
      </c>
      <c r="X61">
        <v>24434.591797000001</v>
      </c>
      <c r="Y61">
        <v>24439.962890999999</v>
      </c>
      <c r="Z61">
        <v>24468.765625</v>
      </c>
      <c r="AA61">
        <v>24484.25</v>
      </c>
      <c r="AB61">
        <v>24553.429688</v>
      </c>
      <c r="AC61">
        <v>24614.289062</v>
      </c>
      <c r="AD61">
        <v>24726.042968999998</v>
      </c>
      <c r="AE61">
        <v>24876.417968999998</v>
      </c>
      <c r="AF61">
        <v>25042.095702999999</v>
      </c>
      <c r="AG61">
        <v>25221.914062</v>
      </c>
      <c r="AH61">
        <v>25463.039062</v>
      </c>
      <c r="AI61" s="33">
        <v>-3.0000000000000001E-3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I19" sqref="I19"/>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1"/>
      <c r="D2" s="18"/>
      <c r="E2" s="7"/>
      <c r="F2" s="7"/>
      <c r="G2" s="7"/>
    </row>
    <row r="3" spans="1:32" ht="15" customHeight="1">
      <c r="C3" s="41"/>
      <c r="D3" s="41"/>
      <c r="E3" s="7"/>
      <c r="F3" s="7"/>
      <c r="G3" s="41"/>
    </row>
    <row r="4" spans="1:32" ht="15" customHeight="1">
      <c r="C4" s="41"/>
      <c r="D4" s="41"/>
      <c r="E4" s="7"/>
      <c r="F4" s="7"/>
      <c r="G4" s="7"/>
    </row>
    <row r="5" spans="1:32" ht="15" customHeight="1">
      <c r="C5" s="41"/>
      <c r="D5" s="7"/>
      <c r="E5" s="41"/>
      <c r="F5" s="7"/>
      <c r="G5" s="7"/>
    </row>
    <row r="7" spans="1:32" ht="12" customHeight="1"/>
    <row r="8" spans="1:32" ht="12" customHeight="1"/>
    <row r="9" spans="1:32" ht="12" customHeight="1"/>
    <row r="10" spans="1:32" ht="15" customHeight="1">
      <c r="A10" s="8" t="s">
        <v>827</v>
      </c>
      <c r="B10" s="20" t="s">
        <v>828</v>
      </c>
      <c r="AF10" s="38" t="s">
        <v>821</v>
      </c>
    </row>
    <row r="11" spans="1:32" ht="15" customHeight="1">
      <c r="B11" s="17" t="s">
        <v>829</v>
      </c>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B15" s="23" t="s">
        <v>44</v>
      </c>
    </row>
    <row r="16" spans="1:32" ht="15" customHeight="1">
      <c r="B16" s="23" t="s">
        <v>831</v>
      </c>
    </row>
    <row r="17" spans="1:32" ht="15" customHeight="1">
      <c r="A17" s="8" t="s">
        <v>832</v>
      </c>
      <c r="B17" s="24" t="s">
        <v>833</v>
      </c>
      <c r="C17" s="25">
        <f>'AEO 2023 Table 35 Raw'!F8</f>
        <v>14545.950194999999</v>
      </c>
      <c r="D17" s="25">
        <f>'AEO 2023 Table 35 Raw'!G8</f>
        <v>14526.586914</v>
      </c>
      <c r="E17" s="25">
        <f>'AEO 2023 Table 35 Raw'!H8</f>
        <v>14320.688477</v>
      </c>
      <c r="F17" s="25">
        <f>'AEO 2023 Table 35 Raw'!I8</f>
        <v>14061.541992</v>
      </c>
      <c r="G17" s="25">
        <f>'AEO 2023 Table 35 Raw'!J8</f>
        <v>13865.666992</v>
      </c>
      <c r="H17" s="25">
        <f>'AEO 2023 Table 35 Raw'!K8</f>
        <v>13694.128906</v>
      </c>
      <c r="I17" s="25">
        <f>'AEO 2023 Table 35 Raw'!L8</f>
        <v>13488.505859000001</v>
      </c>
      <c r="J17" s="25">
        <f>'AEO 2023 Table 35 Raw'!M8</f>
        <v>13261.704102</v>
      </c>
      <c r="K17" s="25">
        <f>'AEO 2023 Table 35 Raw'!N8</f>
        <v>13041.070312</v>
      </c>
      <c r="L17" s="25">
        <f>'AEO 2023 Table 35 Raw'!O8</f>
        <v>12844.741211</v>
      </c>
      <c r="M17" s="25">
        <f>'AEO 2023 Table 35 Raw'!P8</f>
        <v>12641.340819999999</v>
      </c>
      <c r="N17" s="25">
        <f>'AEO 2023 Table 35 Raw'!Q8</f>
        <v>12470.493164</v>
      </c>
      <c r="O17" s="25">
        <f>'AEO 2023 Table 35 Raw'!R8</f>
        <v>12316.236328000001</v>
      </c>
      <c r="P17" s="25">
        <f>'AEO 2023 Table 35 Raw'!S8</f>
        <v>12160.341796999999</v>
      </c>
      <c r="Q17" s="25">
        <f>'AEO 2023 Table 35 Raw'!T8</f>
        <v>12002.435546999999</v>
      </c>
      <c r="R17" s="25">
        <f>'AEO 2023 Table 35 Raw'!U8</f>
        <v>11869.357421999999</v>
      </c>
      <c r="S17" s="25">
        <f>'AEO 2023 Table 35 Raw'!V8</f>
        <v>11754.415039</v>
      </c>
      <c r="T17" s="25">
        <f>'AEO 2023 Table 35 Raw'!W8</f>
        <v>11646.584961</v>
      </c>
      <c r="U17" s="25">
        <f>'AEO 2023 Table 35 Raw'!X8</f>
        <v>11553.507812</v>
      </c>
      <c r="V17" s="25">
        <f>'AEO 2023 Table 35 Raw'!Y8</f>
        <v>11472.009765999999</v>
      </c>
      <c r="W17" s="25">
        <f>'AEO 2023 Table 35 Raw'!Z8</f>
        <v>11411.840819999999</v>
      </c>
      <c r="X17" s="25">
        <f>'AEO 2023 Table 35 Raw'!AA8</f>
        <v>11367.783203000001</v>
      </c>
      <c r="Y17" s="25">
        <f>'AEO 2023 Table 35 Raw'!AB8</f>
        <v>11348.275390999999</v>
      </c>
      <c r="Z17" s="25">
        <f>'AEO 2023 Table 35 Raw'!AC8</f>
        <v>11351.731444999999</v>
      </c>
      <c r="AA17" s="25">
        <f>'AEO 2023 Table 35 Raw'!AD8</f>
        <v>11381.779296999999</v>
      </c>
      <c r="AB17" s="25">
        <f>'AEO 2023 Table 35 Raw'!AE8</f>
        <v>11436.559569999999</v>
      </c>
      <c r="AC17" s="25">
        <f>'AEO 2023 Table 35 Raw'!AF8</f>
        <v>11506.976562</v>
      </c>
      <c r="AD17" s="25">
        <f>'AEO 2023 Table 35 Raw'!AG8</f>
        <v>11593.890625</v>
      </c>
      <c r="AE17" s="25">
        <f>'AEO 2023 Table 35 Raw'!AH8</f>
        <v>11702.952148</v>
      </c>
      <c r="AF17" s="46">
        <f>'AEO 2023 Table 35 Raw'!AI8</f>
        <v>-8.0000000000000002E-3</v>
      </c>
    </row>
    <row r="18" spans="1:32" ht="15" customHeight="1">
      <c r="A18" s="8" t="s">
        <v>834</v>
      </c>
      <c r="B18" s="24" t="s">
        <v>835</v>
      </c>
      <c r="C18" s="25">
        <f>'AEO 2023 Table 35 Raw'!F9</f>
        <v>5655.9672849999997</v>
      </c>
      <c r="D18" s="25">
        <f>'AEO 2023 Table 35 Raw'!G9</f>
        <v>5502.9340819999998</v>
      </c>
      <c r="E18" s="25">
        <f>'AEO 2023 Table 35 Raw'!H9</f>
        <v>5275.0483400000003</v>
      </c>
      <c r="F18" s="25">
        <f>'AEO 2023 Table 35 Raw'!I9</f>
        <v>5025.2470700000003</v>
      </c>
      <c r="G18" s="25">
        <f>'AEO 2023 Table 35 Raw'!J9</f>
        <v>4799.6313479999999</v>
      </c>
      <c r="H18" s="25">
        <f>'AEO 2023 Table 35 Raw'!K9</f>
        <v>4585.3779299999997</v>
      </c>
      <c r="I18" s="25">
        <f>'AEO 2023 Table 35 Raw'!L9</f>
        <v>4366.4155270000001</v>
      </c>
      <c r="J18" s="25">
        <f>'AEO 2023 Table 35 Raw'!M9</f>
        <v>4143.5649409999996</v>
      </c>
      <c r="K18" s="25">
        <f>'AEO 2023 Table 35 Raw'!N9</f>
        <v>3930.4746089999999</v>
      </c>
      <c r="L18" s="25">
        <f>'AEO 2023 Table 35 Raw'!O9</f>
        <v>3733.226807</v>
      </c>
      <c r="M18" s="25">
        <f>'AEO 2023 Table 35 Raw'!P9</f>
        <v>3546.789307</v>
      </c>
      <c r="N18" s="25">
        <f>'AEO 2023 Table 35 Raw'!Q9</f>
        <v>3382.0905760000001</v>
      </c>
      <c r="O18" s="25">
        <f>'AEO 2023 Table 35 Raw'!R9</f>
        <v>3238.4340820000002</v>
      </c>
      <c r="P18" s="25">
        <f>'AEO 2023 Table 35 Raw'!S9</f>
        <v>3104.1154790000001</v>
      </c>
      <c r="Q18" s="25">
        <f>'AEO 2023 Table 35 Raw'!T9</f>
        <v>2982.4807129999999</v>
      </c>
      <c r="R18" s="25">
        <f>'AEO 2023 Table 35 Raw'!U9</f>
        <v>2881.7861330000001</v>
      </c>
      <c r="S18" s="25">
        <f>'AEO 2023 Table 35 Raw'!V9</f>
        <v>2801.1696780000002</v>
      </c>
      <c r="T18" s="25">
        <f>'AEO 2023 Table 35 Raw'!W9</f>
        <v>2732.165039</v>
      </c>
      <c r="U18" s="25">
        <f>'AEO 2023 Table 35 Raw'!X9</f>
        <v>2674.2277829999998</v>
      </c>
      <c r="V18" s="25">
        <f>'AEO 2023 Table 35 Raw'!Y9</f>
        <v>2626.8928219999998</v>
      </c>
      <c r="W18" s="25">
        <f>'AEO 2023 Table 35 Raw'!Z9</f>
        <v>2592.0903320000002</v>
      </c>
      <c r="X18" s="25">
        <f>'AEO 2023 Table 35 Raw'!AA9</f>
        <v>2565.7578119999998</v>
      </c>
      <c r="Y18" s="25">
        <f>'AEO 2023 Table 35 Raw'!AB9</f>
        <v>2546.3164059999999</v>
      </c>
      <c r="Z18" s="25">
        <f>'AEO 2023 Table 35 Raw'!AC9</f>
        <v>2534.7290039999998</v>
      </c>
      <c r="AA18" s="25">
        <f>'AEO 2023 Table 35 Raw'!AD9</f>
        <v>2530.024414</v>
      </c>
      <c r="AB18" s="25">
        <f>'AEO 2023 Table 35 Raw'!AE9</f>
        <v>2531.6904300000001</v>
      </c>
      <c r="AC18" s="25">
        <f>'AEO 2023 Table 35 Raw'!AF9</f>
        <v>2535.7985840000001</v>
      </c>
      <c r="AD18" s="25">
        <f>'AEO 2023 Table 35 Raw'!AG9</f>
        <v>2542.9560550000001</v>
      </c>
      <c r="AE18" s="25">
        <f>'AEO 2023 Table 35 Raw'!AH9</f>
        <v>2555.0122070000002</v>
      </c>
      <c r="AF18" s="46">
        <f>'AEO 2023 Table 35 Raw'!AI9</f>
        <v>-2.8000000000000001E-2</v>
      </c>
    </row>
    <row r="19" spans="1:32" ht="15" customHeight="1">
      <c r="A19" s="8" t="s">
        <v>836</v>
      </c>
      <c r="B19" s="24" t="s">
        <v>837</v>
      </c>
      <c r="C19" s="25">
        <f>'AEO 2023 Table 35 Raw'!F10</f>
        <v>8873.7138670000004</v>
      </c>
      <c r="D19" s="25">
        <f>'AEO 2023 Table 35 Raw'!G10</f>
        <v>9007.8242190000001</v>
      </c>
      <c r="E19" s="25">
        <f>'AEO 2023 Table 35 Raw'!H10</f>
        <v>9030.4677730000003</v>
      </c>
      <c r="F19" s="25">
        <f>'AEO 2023 Table 35 Raw'!I10</f>
        <v>9021.8398440000001</v>
      </c>
      <c r="G19" s="25">
        <f>'AEO 2023 Table 35 Raw'!J10</f>
        <v>9052.2304690000001</v>
      </c>
      <c r="H19" s="25">
        <f>'AEO 2023 Table 35 Raw'!K10</f>
        <v>9095.5625</v>
      </c>
      <c r="I19" s="25">
        <f>'AEO 2023 Table 35 Raw'!L10</f>
        <v>9109.53125</v>
      </c>
      <c r="J19" s="25">
        <f>'AEO 2023 Table 35 Raw'!M10</f>
        <v>9106.2216800000006</v>
      </c>
      <c r="K19" s="25">
        <f>'AEO 2023 Table 35 Raw'!N10</f>
        <v>9099.2929690000001</v>
      </c>
      <c r="L19" s="25">
        <f>'AEO 2023 Table 35 Raw'!O10</f>
        <v>9100.78125</v>
      </c>
      <c r="M19" s="25">
        <f>'AEO 2023 Table 35 Raw'!P10</f>
        <v>9084.3564449999994</v>
      </c>
      <c r="N19" s="25">
        <f>'AEO 2023 Table 35 Raw'!Q10</f>
        <v>9078.6826170000004</v>
      </c>
      <c r="O19" s="25">
        <f>'AEO 2023 Table 35 Raw'!R10</f>
        <v>9068.4970699999994</v>
      </c>
      <c r="P19" s="25">
        <f>'AEO 2023 Table 35 Raw'!S10</f>
        <v>9047.3105469999991</v>
      </c>
      <c r="Q19" s="25">
        <f>'AEO 2023 Table 35 Raw'!T10</f>
        <v>9011.390625</v>
      </c>
      <c r="R19" s="25">
        <f>'AEO 2023 Table 35 Raw'!U10</f>
        <v>8979.2988280000009</v>
      </c>
      <c r="S19" s="25">
        <f>'AEO 2023 Table 35 Raw'!V10</f>
        <v>8945.2060550000006</v>
      </c>
      <c r="T19" s="25">
        <f>'AEO 2023 Table 35 Raw'!W10</f>
        <v>8906.5800780000009</v>
      </c>
      <c r="U19" s="25">
        <f>'AEO 2023 Table 35 Raw'!X10</f>
        <v>8871.6074219999991</v>
      </c>
      <c r="V19" s="25">
        <f>'AEO 2023 Table 35 Raw'!Y10</f>
        <v>8837.5810550000006</v>
      </c>
      <c r="W19" s="25">
        <f>'AEO 2023 Table 35 Raw'!Z10</f>
        <v>8812.3134769999997</v>
      </c>
      <c r="X19" s="25">
        <f>'AEO 2023 Table 35 Raw'!AA10</f>
        <v>8794.6630860000005</v>
      </c>
      <c r="Y19" s="25">
        <f>'AEO 2023 Table 35 Raw'!AB10</f>
        <v>8794.6523440000001</v>
      </c>
      <c r="Z19" s="25">
        <f>'AEO 2023 Table 35 Raw'!AC10</f>
        <v>8809.7275389999995</v>
      </c>
      <c r="AA19" s="25">
        <f>'AEO 2023 Table 35 Raw'!AD10</f>
        <v>8844.4921880000002</v>
      </c>
      <c r="AB19" s="25">
        <f>'AEO 2023 Table 35 Raw'!AE10</f>
        <v>8897.6005860000005</v>
      </c>
      <c r="AC19" s="25">
        <f>'AEO 2023 Table 35 Raw'!AF10</f>
        <v>8963.8955079999996</v>
      </c>
      <c r="AD19" s="25">
        <f>'AEO 2023 Table 35 Raw'!AG10</f>
        <v>9043.6308590000008</v>
      </c>
      <c r="AE19" s="25">
        <f>'AEO 2023 Table 35 Raw'!AH10</f>
        <v>9140.6015619999998</v>
      </c>
      <c r="AF19" s="46">
        <f>'AEO 2023 Table 35 Raw'!AI10</f>
        <v>1E-3</v>
      </c>
    </row>
    <row r="20" spans="1:32" ht="15" customHeight="1">
      <c r="A20" s="8" t="s">
        <v>838</v>
      </c>
      <c r="B20" s="24" t="s">
        <v>839</v>
      </c>
      <c r="C20" s="25">
        <f>'AEO 2023 Table 35 Raw'!F11</f>
        <v>16.268090999999998</v>
      </c>
      <c r="D20" s="25">
        <f>'AEO 2023 Table 35 Raw'!G11</f>
        <v>15.82864</v>
      </c>
      <c r="E20" s="25">
        <f>'AEO 2023 Table 35 Raw'!H11</f>
        <v>15.173306</v>
      </c>
      <c r="F20" s="25">
        <f>'AEO 2023 Table 35 Raw'!I11</f>
        <v>14.454939</v>
      </c>
      <c r="G20" s="25">
        <f>'AEO 2023 Table 35 Raw'!J11</f>
        <v>13.805624999999999</v>
      </c>
      <c r="H20" s="25">
        <f>'AEO 2023 Table 35 Raw'!K11</f>
        <v>13.188622000000001</v>
      </c>
      <c r="I20" s="25">
        <f>'AEO 2023 Table 35 Raw'!L11</f>
        <v>12.558719</v>
      </c>
      <c r="J20" s="25">
        <f>'AEO 2023 Table 35 Raw'!M11</f>
        <v>11.916815</v>
      </c>
      <c r="K20" s="25">
        <f>'AEO 2023 Table 35 Raw'!N11</f>
        <v>11.302531</v>
      </c>
      <c r="L20" s="25">
        <f>'AEO 2023 Table 35 Raw'!O11</f>
        <v>10.733453000000001</v>
      </c>
      <c r="M20" s="25">
        <f>'AEO 2023 Table 35 Raw'!P11</f>
        <v>10.195747000000001</v>
      </c>
      <c r="N20" s="25">
        <f>'AEO 2023 Table 35 Raw'!Q11</f>
        <v>9.7196020000000001</v>
      </c>
      <c r="O20" s="25">
        <f>'AEO 2023 Table 35 Raw'!R11</f>
        <v>9.3048110000000008</v>
      </c>
      <c r="P20" s="25">
        <f>'AEO 2023 Table 35 Raw'!S11</f>
        <v>8.9164709999999996</v>
      </c>
      <c r="Q20" s="25">
        <f>'AEO 2023 Table 35 Raw'!T11</f>
        <v>8.5641449999999999</v>
      </c>
      <c r="R20" s="25">
        <f>'AEO 2023 Table 35 Raw'!U11</f>
        <v>8.2721140000000002</v>
      </c>
      <c r="S20" s="25">
        <f>'AEO 2023 Table 35 Raw'!V11</f>
        <v>8.0388839999999995</v>
      </c>
      <c r="T20" s="25">
        <f>'AEO 2023 Table 35 Raw'!W11</f>
        <v>7.8396210000000002</v>
      </c>
      <c r="U20" s="25">
        <f>'AEO 2023 Table 35 Raw'!X11</f>
        <v>7.6725719999999997</v>
      </c>
      <c r="V20" s="25">
        <f>'AEO 2023 Table 35 Raw'!Y11</f>
        <v>7.5363429999999996</v>
      </c>
      <c r="W20" s="25">
        <f>'AEO 2023 Table 35 Raw'!Z11</f>
        <v>7.4368699999999999</v>
      </c>
      <c r="X20" s="25">
        <f>'AEO 2023 Table 35 Raw'!AA11</f>
        <v>7.3620099999999997</v>
      </c>
      <c r="Y20" s="25">
        <f>'AEO 2023 Table 35 Raw'!AB11</f>
        <v>7.3068819999999999</v>
      </c>
      <c r="Z20" s="25">
        <f>'AEO 2023 Table 35 Raw'!AC11</f>
        <v>7.2748059999999999</v>
      </c>
      <c r="AA20" s="25">
        <f>'AEO 2023 Table 35 Raw'!AD11</f>
        <v>7.2626239999999997</v>
      </c>
      <c r="AB20" s="25">
        <f>'AEO 2023 Table 35 Raw'!AE11</f>
        <v>7.2687790000000003</v>
      </c>
      <c r="AC20" s="25">
        <f>'AEO 2023 Table 35 Raw'!AF11</f>
        <v>7.2817619999999996</v>
      </c>
      <c r="AD20" s="25">
        <f>'AEO 2023 Table 35 Raw'!AG11</f>
        <v>7.3035249999999996</v>
      </c>
      <c r="AE20" s="25">
        <f>'AEO 2023 Table 35 Raw'!AH11</f>
        <v>7.3392970000000002</v>
      </c>
      <c r="AF20" s="46">
        <f>'AEO 2023 Table 35 Raw'!AI11</f>
        <v>-2.8000000000000001E-2</v>
      </c>
    </row>
    <row r="21" spans="1:32" ht="15" customHeight="1">
      <c r="A21" s="8" t="s">
        <v>840</v>
      </c>
      <c r="B21" s="24" t="s">
        <v>841</v>
      </c>
      <c r="C21" s="25">
        <f>'AEO 2023 Table 35 Raw'!F12</f>
        <v>951.57647699999995</v>
      </c>
      <c r="D21" s="25">
        <f>'AEO 2023 Table 35 Raw'!G12</f>
        <v>938.32012899999995</v>
      </c>
      <c r="E21" s="25">
        <f>'AEO 2023 Table 35 Raw'!H12</f>
        <v>902.91296399999999</v>
      </c>
      <c r="F21" s="25">
        <f>'AEO 2023 Table 35 Raw'!I12</f>
        <v>889.80145300000004</v>
      </c>
      <c r="G21" s="25">
        <f>'AEO 2023 Table 35 Raw'!J12</f>
        <v>882.46624799999995</v>
      </c>
      <c r="H21" s="25">
        <f>'AEO 2023 Table 35 Raw'!K12</f>
        <v>873.24755900000002</v>
      </c>
      <c r="I21" s="25">
        <f>'AEO 2023 Table 35 Raw'!L12</f>
        <v>865.483521</v>
      </c>
      <c r="J21" s="25">
        <f>'AEO 2023 Table 35 Raw'!M12</f>
        <v>859.96215800000004</v>
      </c>
      <c r="K21" s="25">
        <f>'AEO 2023 Table 35 Raw'!N12</f>
        <v>854.88281199999994</v>
      </c>
      <c r="L21" s="25">
        <f>'AEO 2023 Table 35 Raw'!O12</f>
        <v>852.55633499999999</v>
      </c>
      <c r="M21" s="25">
        <f>'AEO 2023 Table 35 Raw'!P12</f>
        <v>852.69207800000004</v>
      </c>
      <c r="N21" s="25">
        <f>'AEO 2023 Table 35 Raw'!Q12</f>
        <v>853.23736599999995</v>
      </c>
      <c r="O21" s="25">
        <f>'AEO 2023 Table 35 Raw'!R12</f>
        <v>854.31793200000004</v>
      </c>
      <c r="P21" s="25">
        <f>'AEO 2023 Table 35 Raw'!S12</f>
        <v>856.45349099999999</v>
      </c>
      <c r="Q21" s="25">
        <f>'AEO 2023 Table 35 Raw'!T12</f>
        <v>860.05413799999997</v>
      </c>
      <c r="R21" s="25">
        <f>'AEO 2023 Table 35 Raw'!U12</f>
        <v>864.70202600000005</v>
      </c>
      <c r="S21" s="25">
        <f>'AEO 2023 Table 35 Raw'!V12</f>
        <v>870.21173099999999</v>
      </c>
      <c r="T21" s="25">
        <f>'AEO 2023 Table 35 Raw'!W12</f>
        <v>875.07611099999997</v>
      </c>
      <c r="U21" s="25">
        <f>'AEO 2023 Table 35 Raw'!X12</f>
        <v>881.36370799999997</v>
      </c>
      <c r="V21" s="25">
        <f>'AEO 2023 Table 35 Raw'!Y12</f>
        <v>889.52252199999998</v>
      </c>
      <c r="W21" s="25">
        <f>'AEO 2023 Table 35 Raw'!Z12</f>
        <v>898.28393600000004</v>
      </c>
      <c r="X21" s="25">
        <f>'AEO 2023 Table 35 Raw'!AA12</f>
        <v>904.50079300000004</v>
      </c>
      <c r="Y21" s="25">
        <f>'AEO 2023 Table 35 Raw'!AB12</f>
        <v>909.408997</v>
      </c>
      <c r="Z21" s="25">
        <f>'AEO 2023 Table 35 Raw'!AC12</f>
        <v>915.90362500000003</v>
      </c>
      <c r="AA21" s="25">
        <f>'AEO 2023 Table 35 Raw'!AD12</f>
        <v>923.341858</v>
      </c>
      <c r="AB21" s="25">
        <f>'AEO 2023 Table 35 Raw'!AE12</f>
        <v>931.90130599999998</v>
      </c>
      <c r="AC21" s="25">
        <f>'AEO 2023 Table 35 Raw'!AF12</f>
        <v>939.11181599999998</v>
      </c>
      <c r="AD21" s="25">
        <f>'AEO 2023 Table 35 Raw'!AG12</f>
        <v>947.43420400000002</v>
      </c>
      <c r="AE21" s="25">
        <f>'AEO 2023 Table 35 Raw'!AH12</f>
        <v>959.21954300000004</v>
      </c>
      <c r="AF21" s="46">
        <f>'AEO 2023 Table 35 Raw'!AI12</f>
        <v>0</v>
      </c>
    </row>
    <row r="22" spans="1:32" ht="15" customHeight="1">
      <c r="A22" s="8" t="s">
        <v>842</v>
      </c>
      <c r="B22" s="24" t="s">
        <v>843</v>
      </c>
      <c r="C22" s="25">
        <f>'AEO 2023 Table 35 Raw'!F13</f>
        <v>212.39849899999999</v>
      </c>
      <c r="D22" s="25">
        <f>'AEO 2023 Table 35 Raw'!G13</f>
        <v>221.78607199999999</v>
      </c>
      <c r="E22" s="25">
        <f>'AEO 2023 Table 35 Raw'!H13</f>
        <v>227.878647</v>
      </c>
      <c r="F22" s="25">
        <f>'AEO 2023 Table 35 Raw'!I13</f>
        <v>228.955536</v>
      </c>
      <c r="G22" s="25">
        <f>'AEO 2023 Table 35 Raw'!J13</f>
        <v>229.568726</v>
      </c>
      <c r="H22" s="25">
        <f>'AEO 2023 Table 35 Raw'!K13</f>
        <v>230.308594</v>
      </c>
      <c r="I22" s="25">
        <f>'AEO 2023 Table 35 Raw'!L13</f>
        <v>230.77070599999999</v>
      </c>
      <c r="J22" s="25">
        <f>'AEO 2023 Table 35 Raw'!M13</f>
        <v>230.683029</v>
      </c>
      <c r="K22" s="25">
        <f>'AEO 2023 Table 35 Raw'!N13</f>
        <v>229.99556000000001</v>
      </c>
      <c r="L22" s="25">
        <f>'AEO 2023 Table 35 Raw'!O13</f>
        <v>229.04129</v>
      </c>
      <c r="M22" s="25">
        <f>'AEO 2023 Table 35 Raw'!P13</f>
        <v>228.22648599999999</v>
      </c>
      <c r="N22" s="25">
        <f>'AEO 2023 Table 35 Raw'!Q13</f>
        <v>227.815674</v>
      </c>
      <c r="O22" s="25">
        <f>'AEO 2023 Table 35 Raw'!R13</f>
        <v>227.247208</v>
      </c>
      <c r="P22" s="25">
        <f>'AEO 2023 Table 35 Raw'!S13</f>
        <v>226.398956</v>
      </c>
      <c r="Q22" s="25">
        <f>'AEO 2023 Table 35 Raw'!T13</f>
        <v>225.30093400000001</v>
      </c>
      <c r="R22" s="25">
        <f>'AEO 2023 Table 35 Raw'!U13</f>
        <v>224.43853799999999</v>
      </c>
      <c r="S22" s="25">
        <f>'AEO 2023 Table 35 Raw'!V13</f>
        <v>223.11236600000001</v>
      </c>
      <c r="T22" s="25">
        <f>'AEO 2023 Table 35 Raw'!W13</f>
        <v>221.150803</v>
      </c>
      <c r="U22" s="25">
        <f>'AEO 2023 Table 35 Raw'!X13</f>
        <v>219.11325099999999</v>
      </c>
      <c r="V22" s="25">
        <f>'AEO 2023 Table 35 Raw'!Y13</f>
        <v>217.33639500000001</v>
      </c>
      <c r="W22" s="25">
        <f>'AEO 2023 Table 35 Raw'!Z13</f>
        <v>215.710205</v>
      </c>
      <c r="X22" s="25">
        <f>'AEO 2023 Table 35 Raw'!AA13</f>
        <v>213.889725</v>
      </c>
      <c r="Y22" s="25">
        <f>'AEO 2023 Table 35 Raw'!AB13</f>
        <v>211.98301699999999</v>
      </c>
      <c r="Z22" s="25">
        <f>'AEO 2023 Table 35 Raw'!AC13</f>
        <v>210.12676999999999</v>
      </c>
      <c r="AA22" s="25">
        <f>'AEO 2023 Table 35 Raw'!AD13</f>
        <v>208.18504300000001</v>
      </c>
      <c r="AB22" s="25">
        <f>'AEO 2023 Table 35 Raw'!AE13</f>
        <v>206.18949900000001</v>
      </c>
      <c r="AC22" s="25">
        <f>'AEO 2023 Table 35 Raw'!AF13</f>
        <v>204.11811800000001</v>
      </c>
      <c r="AD22" s="25">
        <f>'AEO 2023 Table 35 Raw'!AG13</f>
        <v>201.997681</v>
      </c>
      <c r="AE22" s="25">
        <f>'AEO 2023 Table 35 Raw'!AH13</f>
        <v>199.82788099999999</v>
      </c>
      <c r="AF22" s="46">
        <f>'AEO 2023 Table 35 Raw'!AI13</f>
        <v>-2E-3</v>
      </c>
    </row>
    <row r="23" spans="1:32" ht="15" customHeight="1">
      <c r="A23" s="8" t="s">
        <v>844</v>
      </c>
      <c r="B23" s="24" t="s">
        <v>845</v>
      </c>
      <c r="C23" s="25">
        <f>'AEO 2023 Table 35 Raw'!F14</f>
        <v>92.447722999999996</v>
      </c>
      <c r="D23" s="25">
        <f>'AEO 2023 Table 35 Raw'!G14</f>
        <v>95.316986</v>
      </c>
      <c r="E23" s="25">
        <f>'AEO 2023 Table 35 Raw'!H14</f>
        <v>99.263535000000005</v>
      </c>
      <c r="F23" s="25">
        <f>'AEO 2023 Table 35 Raw'!I14</f>
        <v>99.834175000000002</v>
      </c>
      <c r="G23" s="25">
        <f>'AEO 2023 Table 35 Raw'!J14</f>
        <v>100.63659699999999</v>
      </c>
      <c r="H23" s="25">
        <f>'AEO 2023 Table 35 Raw'!K14</f>
        <v>101.71225699999999</v>
      </c>
      <c r="I23" s="25">
        <f>'AEO 2023 Table 35 Raw'!L14</f>
        <v>102.648376</v>
      </c>
      <c r="J23" s="25">
        <f>'AEO 2023 Table 35 Raw'!M14</f>
        <v>103.178596</v>
      </c>
      <c r="K23" s="25">
        <f>'AEO 2023 Table 35 Raw'!N14</f>
        <v>103.204132</v>
      </c>
      <c r="L23" s="25">
        <f>'AEO 2023 Table 35 Raw'!O14</f>
        <v>103.05233</v>
      </c>
      <c r="M23" s="25">
        <f>'AEO 2023 Table 35 Raw'!P14</f>
        <v>103.03672</v>
      </c>
      <c r="N23" s="25">
        <f>'AEO 2023 Table 35 Raw'!Q14</f>
        <v>102.816864</v>
      </c>
      <c r="O23" s="25">
        <f>'AEO 2023 Table 35 Raw'!R14</f>
        <v>102.697166</v>
      </c>
      <c r="P23" s="25">
        <f>'AEO 2023 Table 35 Raw'!S14</f>
        <v>102.248543</v>
      </c>
      <c r="Q23" s="25">
        <f>'AEO 2023 Table 35 Raw'!T14</f>
        <v>101.5093</v>
      </c>
      <c r="R23" s="25">
        <f>'AEO 2023 Table 35 Raw'!U14</f>
        <v>100.94467899999999</v>
      </c>
      <c r="S23" s="25">
        <f>'AEO 2023 Table 35 Raw'!V14</f>
        <v>100.243027</v>
      </c>
      <c r="T23" s="25">
        <f>'AEO 2023 Table 35 Raw'!W14</f>
        <v>98.992683</v>
      </c>
      <c r="U23" s="25">
        <f>'AEO 2023 Table 35 Raw'!X14</f>
        <v>97.706314000000006</v>
      </c>
      <c r="V23" s="25">
        <f>'AEO 2023 Table 35 Raw'!Y14</f>
        <v>96.704757999999998</v>
      </c>
      <c r="W23" s="25">
        <f>'AEO 2023 Table 35 Raw'!Z14</f>
        <v>95.931465000000003</v>
      </c>
      <c r="X23" s="25">
        <f>'AEO 2023 Table 35 Raw'!AA14</f>
        <v>95.016968000000006</v>
      </c>
      <c r="Y23" s="25">
        <f>'AEO 2023 Table 35 Raw'!AB14</f>
        <v>94.053748999999996</v>
      </c>
      <c r="Z23" s="25">
        <f>'AEO 2023 Table 35 Raw'!AC14</f>
        <v>93.181342999999998</v>
      </c>
      <c r="AA23" s="25">
        <f>'AEO 2023 Table 35 Raw'!AD14</f>
        <v>92.327102999999994</v>
      </c>
      <c r="AB23" s="25">
        <f>'AEO 2023 Table 35 Raw'!AE14</f>
        <v>91.437645000000003</v>
      </c>
      <c r="AC23" s="25">
        <f>'AEO 2023 Table 35 Raw'!AF14</f>
        <v>90.499877999999995</v>
      </c>
      <c r="AD23" s="25">
        <f>'AEO 2023 Table 35 Raw'!AG14</f>
        <v>89.548400999999998</v>
      </c>
      <c r="AE23" s="25">
        <f>'AEO 2023 Table 35 Raw'!AH14</f>
        <v>88.562179999999998</v>
      </c>
      <c r="AF23" s="46">
        <f>'AEO 2023 Table 35 Raw'!AI14</f>
        <v>-2E-3</v>
      </c>
    </row>
    <row r="24" spans="1:32" ht="15" customHeight="1">
      <c r="A24" s="8" t="s">
        <v>846</v>
      </c>
      <c r="B24" s="24" t="s">
        <v>847</v>
      </c>
      <c r="C24" s="25">
        <f>'AEO 2023 Table 35 Raw'!F15</f>
        <v>26.118862</v>
      </c>
      <c r="D24" s="25">
        <f>'AEO 2023 Table 35 Raw'!G15</f>
        <v>28.018913000000001</v>
      </c>
      <c r="E24" s="25">
        <f>'AEO 2023 Table 35 Raw'!H15</f>
        <v>29.456627000000001</v>
      </c>
      <c r="F24" s="25">
        <f>'AEO 2023 Table 35 Raw'!I15</f>
        <v>30.550491000000001</v>
      </c>
      <c r="G24" s="25">
        <f>'AEO 2023 Table 35 Raw'!J15</f>
        <v>31.375806999999998</v>
      </c>
      <c r="H24" s="25">
        <f>'AEO 2023 Table 35 Raw'!K15</f>
        <v>31.9832</v>
      </c>
      <c r="I24" s="25">
        <f>'AEO 2023 Table 35 Raw'!L15</f>
        <v>32.431632999999998</v>
      </c>
      <c r="J24" s="25">
        <f>'AEO 2023 Table 35 Raw'!M15</f>
        <v>32.764912000000002</v>
      </c>
      <c r="K24" s="25">
        <f>'AEO 2023 Table 35 Raw'!N15</f>
        <v>33.014285999999998</v>
      </c>
      <c r="L24" s="25">
        <f>'AEO 2023 Table 35 Raw'!O15</f>
        <v>33.197845000000001</v>
      </c>
      <c r="M24" s="25">
        <f>'AEO 2023 Table 35 Raw'!P15</f>
        <v>33.324089000000001</v>
      </c>
      <c r="N24" s="25">
        <f>'AEO 2023 Table 35 Raw'!Q15</f>
        <v>33.401305999999998</v>
      </c>
      <c r="O24" s="25">
        <f>'AEO 2023 Table 35 Raw'!R15</f>
        <v>33.438381</v>
      </c>
      <c r="P24" s="25">
        <f>'AEO 2023 Table 35 Raw'!S15</f>
        <v>33.442214999999997</v>
      </c>
      <c r="Q24" s="25">
        <f>'AEO 2023 Table 35 Raw'!T15</f>
        <v>33.419688999999998</v>
      </c>
      <c r="R24" s="25">
        <f>'AEO 2023 Table 35 Raw'!U15</f>
        <v>33.373562</v>
      </c>
      <c r="S24" s="25">
        <f>'AEO 2023 Table 35 Raw'!V15</f>
        <v>33.327724000000003</v>
      </c>
      <c r="T24" s="25">
        <f>'AEO 2023 Table 35 Raw'!W15</f>
        <v>33.273437999999999</v>
      </c>
      <c r="U24" s="25">
        <f>'AEO 2023 Table 35 Raw'!X15</f>
        <v>33.213112000000002</v>
      </c>
      <c r="V24" s="25">
        <f>'AEO 2023 Table 35 Raw'!Y15</f>
        <v>33.146819999999998</v>
      </c>
      <c r="W24" s="25">
        <f>'AEO 2023 Table 35 Raw'!Z15</f>
        <v>33.077126</v>
      </c>
      <c r="X24" s="25">
        <f>'AEO 2023 Table 35 Raw'!AA15</f>
        <v>33.005336999999997</v>
      </c>
      <c r="Y24" s="25">
        <f>'AEO 2023 Table 35 Raw'!AB15</f>
        <v>32.931998999999998</v>
      </c>
      <c r="Z24" s="25">
        <f>'AEO 2023 Table 35 Raw'!AC15</f>
        <v>32.857287999999997</v>
      </c>
      <c r="AA24" s="25">
        <f>'AEO 2023 Table 35 Raw'!AD15</f>
        <v>32.782249</v>
      </c>
      <c r="AB24" s="25">
        <f>'AEO 2023 Table 35 Raw'!AE15</f>
        <v>32.707816999999999</v>
      </c>
      <c r="AC24" s="25">
        <f>'AEO 2023 Table 35 Raw'!AF15</f>
        <v>32.632359000000001</v>
      </c>
      <c r="AD24" s="25">
        <f>'AEO 2023 Table 35 Raw'!AG15</f>
        <v>32.556823999999999</v>
      </c>
      <c r="AE24" s="25">
        <f>'AEO 2023 Table 35 Raw'!AH15</f>
        <v>32.482906</v>
      </c>
      <c r="AF24" s="46">
        <f>'AEO 2023 Table 35 Raw'!AI15</f>
        <v>8.0000000000000002E-3</v>
      </c>
    </row>
    <row r="25" spans="1:32" ht="15" customHeight="1">
      <c r="A25" s="8" t="s">
        <v>848</v>
      </c>
      <c r="B25" s="24" t="s">
        <v>849</v>
      </c>
      <c r="C25" s="25">
        <f>'AEO 2023 Table 35 Raw'!F16</f>
        <v>93.831901999999999</v>
      </c>
      <c r="D25" s="25">
        <f>'AEO 2023 Table 35 Raw'!G16</f>
        <v>98.450164999999998</v>
      </c>
      <c r="E25" s="25">
        <f>'AEO 2023 Table 35 Raw'!H16</f>
        <v>99.158462999999998</v>
      </c>
      <c r="F25" s="25">
        <f>'AEO 2023 Table 35 Raw'!I16</f>
        <v>98.570869000000002</v>
      </c>
      <c r="G25" s="25">
        <f>'AEO 2023 Table 35 Raw'!J16</f>
        <v>97.556297000000001</v>
      </c>
      <c r="H25" s="25">
        <f>'AEO 2023 Table 35 Raw'!K16</f>
        <v>96.613121000000007</v>
      </c>
      <c r="I25" s="25">
        <f>'AEO 2023 Table 35 Raw'!L16</f>
        <v>95.690703999999997</v>
      </c>
      <c r="J25" s="25">
        <f>'AEO 2023 Table 35 Raw'!M16</f>
        <v>94.739470999999995</v>
      </c>
      <c r="K25" s="25">
        <f>'AEO 2023 Table 35 Raw'!N16</f>
        <v>93.777107000000001</v>
      </c>
      <c r="L25" s="25">
        <f>'AEO 2023 Table 35 Raw'!O16</f>
        <v>92.791145</v>
      </c>
      <c r="M25" s="25">
        <f>'AEO 2023 Table 35 Raw'!P16</f>
        <v>91.865668999999997</v>
      </c>
      <c r="N25" s="25">
        <f>'AEO 2023 Table 35 Raw'!Q16</f>
        <v>91.597472999999994</v>
      </c>
      <c r="O25" s="25">
        <f>'AEO 2023 Table 35 Raw'!R16</f>
        <v>91.111671000000001</v>
      </c>
      <c r="P25" s="25">
        <f>'AEO 2023 Table 35 Raw'!S16</f>
        <v>90.708206000000004</v>
      </c>
      <c r="Q25" s="25">
        <f>'AEO 2023 Table 35 Raw'!T16</f>
        <v>90.371932999999999</v>
      </c>
      <c r="R25" s="25">
        <f>'AEO 2023 Table 35 Raw'!U16</f>
        <v>90.1203</v>
      </c>
      <c r="S25" s="25">
        <f>'AEO 2023 Table 35 Raw'!V16</f>
        <v>89.541579999999996</v>
      </c>
      <c r="T25" s="25">
        <f>'AEO 2023 Table 35 Raw'!W16</f>
        <v>88.884697000000003</v>
      </c>
      <c r="U25" s="25">
        <f>'AEO 2023 Table 35 Raw'!X16</f>
        <v>88.193848000000003</v>
      </c>
      <c r="V25" s="25">
        <f>'AEO 2023 Table 35 Raw'!Y16</f>
        <v>87.484832999999995</v>
      </c>
      <c r="W25" s="25">
        <f>'AEO 2023 Table 35 Raw'!Z16</f>
        <v>86.701576000000003</v>
      </c>
      <c r="X25" s="25">
        <f>'AEO 2023 Table 35 Raw'!AA16</f>
        <v>85.867393000000007</v>
      </c>
      <c r="Y25" s="25">
        <f>'AEO 2023 Table 35 Raw'!AB16</f>
        <v>84.997283999999993</v>
      </c>
      <c r="Z25" s="25">
        <f>'AEO 2023 Table 35 Raw'!AC16</f>
        <v>84.088134999999994</v>
      </c>
      <c r="AA25" s="25">
        <f>'AEO 2023 Table 35 Raw'!AD16</f>
        <v>83.075714000000005</v>
      </c>
      <c r="AB25" s="25">
        <f>'AEO 2023 Table 35 Raw'!AE16</f>
        <v>82.044037000000003</v>
      </c>
      <c r="AC25" s="25">
        <f>'AEO 2023 Table 35 Raw'!AF16</f>
        <v>80.985870000000006</v>
      </c>
      <c r="AD25" s="25">
        <f>'AEO 2023 Table 35 Raw'!AG16</f>
        <v>79.892448000000002</v>
      </c>
      <c r="AE25" s="25">
        <f>'AEO 2023 Table 35 Raw'!AH16</f>
        <v>78.782775999999998</v>
      </c>
      <c r="AF25" s="46">
        <f>'AEO 2023 Table 35 Raw'!AI16</f>
        <v>-6.0000000000000001E-3</v>
      </c>
    </row>
    <row r="26" spans="1:32" ht="15" customHeight="1">
      <c r="A26" s="8" t="s">
        <v>850</v>
      </c>
      <c r="B26" s="24" t="s">
        <v>851</v>
      </c>
      <c r="C26" s="25">
        <f>'AEO 2023 Table 35 Raw'!F17</f>
        <v>5922.7387699999999</v>
      </c>
      <c r="D26" s="25">
        <f>'AEO 2023 Table 35 Raw'!G17</f>
        <v>5771.8598629999997</v>
      </c>
      <c r="E26" s="25">
        <f>'AEO 2023 Table 35 Raw'!H17</f>
        <v>5484.2304690000001</v>
      </c>
      <c r="F26" s="25">
        <f>'AEO 2023 Table 35 Raw'!I17</f>
        <v>5419.2509769999997</v>
      </c>
      <c r="G26" s="25">
        <f>'AEO 2023 Table 35 Raw'!J17</f>
        <v>5386.0087890000004</v>
      </c>
      <c r="H26" s="25">
        <f>'AEO 2023 Table 35 Raw'!K17</f>
        <v>5314.1196289999998</v>
      </c>
      <c r="I26" s="25">
        <f>'AEO 2023 Table 35 Raw'!L17</f>
        <v>5244.6826170000004</v>
      </c>
      <c r="J26" s="25">
        <f>'AEO 2023 Table 35 Raw'!M17</f>
        <v>5185.1669920000004</v>
      </c>
      <c r="K26" s="25">
        <f>'AEO 2023 Table 35 Raw'!N17</f>
        <v>5124.34375</v>
      </c>
      <c r="L26" s="25">
        <f>'AEO 2023 Table 35 Raw'!O17</f>
        <v>5082.4658200000003</v>
      </c>
      <c r="M26" s="25">
        <f>'AEO 2023 Table 35 Raw'!P17</f>
        <v>5054.4726559999999</v>
      </c>
      <c r="N26" s="25">
        <f>'AEO 2023 Table 35 Raw'!Q17</f>
        <v>5023.9111329999996</v>
      </c>
      <c r="O26" s="25">
        <f>'AEO 2023 Table 35 Raw'!R17</f>
        <v>4996.6645509999998</v>
      </c>
      <c r="P26" s="25">
        <f>'AEO 2023 Table 35 Raw'!S17</f>
        <v>4981.9648440000001</v>
      </c>
      <c r="Q26" s="25">
        <f>'AEO 2023 Table 35 Raw'!T17</f>
        <v>4968.8164059999999</v>
      </c>
      <c r="R26" s="25">
        <f>'AEO 2023 Table 35 Raw'!U17</f>
        <v>4968.9619140000004</v>
      </c>
      <c r="S26" s="25">
        <f>'AEO 2023 Table 35 Raw'!V17</f>
        <v>4974.189453</v>
      </c>
      <c r="T26" s="25">
        <f>'AEO 2023 Table 35 Raw'!W17</f>
        <v>4978.1777339999999</v>
      </c>
      <c r="U26" s="25">
        <f>'AEO 2023 Table 35 Raw'!X17</f>
        <v>4990.0913090000004</v>
      </c>
      <c r="V26" s="25">
        <f>'AEO 2023 Table 35 Raw'!Y17</f>
        <v>5015.4951170000004</v>
      </c>
      <c r="W26" s="25">
        <f>'AEO 2023 Table 35 Raw'!Z17</f>
        <v>5044.9663090000004</v>
      </c>
      <c r="X26" s="25">
        <f>'AEO 2023 Table 35 Raw'!AA17</f>
        <v>5064.1528319999998</v>
      </c>
      <c r="Y26" s="25">
        <f>'AEO 2023 Table 35 Raw'!AB17</f>
        <v>5080.0747069999998</v>
      </c>
      <c r="Z26" s="25">
        <f>'AEO 2023 Table 35 Raw'!AC17</f>
        <v>5097.5966799999997</v>
      </c>
      <c r="AA26" s="25">
        <f>'AEO 2023 Table 35 Raw'!AD17</f>
        <v>5123.390625</v>
      </c>
      <c r="AB26" s="25">
        <f>'AEO 2023 Table 35 Raw'!AE17</f>
        <v>5153.1054690000001</v>
      </c>
      <c r="AC26" s="25">
        <f>'AEO 2023 Table 35 Raw'!AF17</f>
        <v>5178.0273440000001</v>
      </c>
      <c r="AD26" s="25">
        <f>'AEO 2023 Table 35 Raw'!AG17</f>
        <v>5206.6362300000001</v>
      </c>
      <c r="AE26" s="25">
        <f>'AEO 2023 Table 35 Raw'!AH17</f>
        <v>5254.8637699999999</v>
      </c>
      <c r="AF26" s="46">
        <f>'AEO 2023 Table 35 Raw'!AI17</f>
        <v>-4.0000000000000001E-3</v>
      </c>
    </row>
    <row r="27" spans="1:32" ht="15" customHeight="1">
      <c r="A27" s="8" t="s">
        <v>852</v>
      </c>
      <c r="B27" s="24" t="s">
        <v>853</v>
      </c>
      <c r="C27" s="25">
        <f>'AEO 2023 Table 35 Raw'!F18</f>
        <v>745.82873500000005</v>
      </c>
      <c r="D27" s="25">
        <f>'AEO 2023 Table 35 Raw'!G18</f>
        <v>725.33776899999998</v>
      </c>
      <c r="E27" s="25">
        <f>'AEO 2023 Table 35 Raw'!H18</f>
        <v>692.99670400000002</v>
      </c>
      <c r="F27" s="25">
        <f>'AEO 2023 Table 35 Raw'!I18</f>
        <v>690.56841999999995</v>
      </c>
      <c r="G27" s="25">
        <f>'AEO 2023 Table 35 Raw'!J18</f>
        <v>690.71887200000003</v>
      </c>
      <c r="H27" s="25">
        <f>'AEO 2023 Table 35 Raw'!K18</f>
        <v>683.16821300000004</v>
      </c>
      <c r="I27" s="25">
        <f>'AEO 2023 Table 35 Raw'!L18</f>
        <v>676.78601100000003</v>
      </c>
      <c r="J27" s="25">
        <f>'AEO 2023 Table 35 Raw'!M18</f>
        <v>674.01007100000004</v>
      </c>
      <c r="K27" s="25">
        <f>'AEO 2023 Table 35 Raw'!N18</f>
        <v>673.22546399999999</v>
      </c>
      <c r="L27" s="25">
        <f>'AEO 2023 Table 35 Raw'!O18</f>
        <v>676.04534899999999</v>
      </c>
      <c r="M27" s="25">
        <f>'AEO 2023 Table 35 Raw'!P18</f>
        <v>681.380493</v>
      </c>
      <c r="N27" s="25">
        <f>'AEO 2023 Table 35 Raw'!Q18</f>
        <v>687.04156499999999</v>
      </c>
      <c r="O27" s="25">
        <f>'AEO 2023 Table 35 Raw'!R18</f>
        <v>693.47082499999999</v>
      </c>
      <c r="P27" s="25">
        <f>'AEO 2023 Table 35 Raw'!S18</f>
        <v>701.00665300000003</v>
      </c>
      <c r="Q27" s="25">
        <f>'AEO 2023 Table 35 Raw'!T18</f>
        <v>708.16461200000003</v>
      </c>
      <c r="R27" s="25">
        <f>'AEO 2023 Table 35 Raw'!U18</f>
        <v>716.625</v>
      </c>
      <c r="S27" s="25">
        <f>'AEO 2023 Table 35 Raw'!V18</f>
        <v>725.42559800000004</v>
      </c>
      <c r="T27" s="25">
        <f>'AEO 2023 Table 35 Raw'!W18</f>
        <v>734.22045900000001</v>
      </c>
      <c r="U27" s="25">
        <f>'AEO 2023 Table 35 Raw'!X18</f>
        <v>744.86199999999997</v>
      </c>
      <c r="V27" s="25">
        <f>'AEO 2023 Table 35 Raw'!Y18</f>
        <v>758.10107400000004</v>
      </c>
      <c r="W27" s="25">
        <f>'AEO 2023 Table 35 Raw'!Z18</f>
        <v>771.68060300000002</v>
      </c>
      <c r="X27" s="25">
        <f>'AEO 2023 Table 35 Raw'!AA18</f>
        <v>783.86425799999995</v>
      </c>
      <c r="Y27" s="25">
        <f>'AEO 2023 Table 35 Raw'!AB18</f>
        <v>796.424622</v>
      </c>
      <c r="Z27" s="25">
        <f>'AEO 2023 Table 35 Raw'!AC18</f>
        <v>810.67669699999999</v>
      </c>
      <c r="AA27" s="25">
        <f>'AEO 2023 Table 35 Raw'!AD18</f>
        <v>827.90521200000001</v>
      </c>
      <c r="AB27" s="25">
        <f>'AEO 2023 Table 35 Raw'!AE18</f>
        <v>846.979919</v>
      </c>
      <c r="AC27" s="25">
        <f>'AEO 2023 Table 35 Raw'!AF18</f>
        <v>866.07165499999996</v>
      </c>
      <c r="AD27" s="25">
        <f>'AEO 2023 Table 35 Raw'!AG18</f>
        <v>887.08856200000002</v>
      </c>
      <c r="AE27" s="25">
        <f>'AEO 2023 Table 35 Raw'!AH18</f>
        <v>913.03942900000004</v>
      </c>
      <c r="AF27" s="46">
        <f>'AEO 2023 Table 35 Raw'!AI18</f>
        <v>7.0000000000000001E-3</v>
      </c>
    </row>
    <row r="28" spans="1:32" ht="15" customHeight="1">
      <c r="A28" s="8" t="s">
        <v>854</v>
      </c>
      <c r="B28" s="24" t="s">
        <v>855</v>
      </c>
      <c r="C28" s="25">
        <f>'AEO 2023 Table 35 Raw'!F19</f>
        <v>969.67291299999999</v>
      </c>
      <c r="D28" s="25">
        <f>'AEO 2023 Table 35 Raw'!G19</f>
        <v>940.29760699999997</v>
      </c>
      <c r="E28" s="25">
        <f>'AEO 2023 Table 35 Raw'!H19</f>
        <v>891.14538600000003</v>
      </c>
      <c r="F28" s="25">
        <f>'AEO 2023 Table 35 Raw'!I19</f>
        <v>878.88391100000001</v>
      </c>
      <c r="G28" s="25">
        <f>'AEO 2023 Table 35 Raw'!J19</f>
        <v>872.87817399999994</v>
      </c>
      <c r="H28" s="25">
        <f>'AEO 2023 Table 35 Raw'!K19</f>
        <v>861.96734600000002</v>
      </c>
      <c r="I28" s="25">
        <f>'AEO 2023 Table 35 Raw'!L19</f>
        <v>852.94256600000006</v>
      </c>
      <c r="J28" s="25">
        <f>'AEO 2023 Table 35 Raw'!M19</f>
        <v>845.65924099999995</v>
      </c>
      <c r="K28" s="25">
        <f>'AEO 2023 Table 35 Raw'!N19</f>
        <v>837.86554000000001</v>
      </c>
      <c r="L28" s="25">
        <f>'AEO 2023 Table 35 Raw'!O19</f>
        <v>832.65826400000003</v>
      </c>
      <c r="M28" s="25">
        <f>'AEO 2023 Table 35 Raw'!P19</f>
        <v>830.45220900000004</v>
      </c>
      <c r="N28" s="25">
        <f>'AEO 2023 Table 35 Raw'!Q19</f>
        <v>827.44641100000001</v>
      </c>
      <c r="O28" s="25">
        <f>'AEO 2023 Table 35 Raw'!R19</f>
        <v>825.00006099999996</v>
      </c>
      <c r="P28" s="25">
        <f>'AEO 2023 Table 35 Raw'!S19</f>
        <v>824.83074999999997</v>
      </c>
      <c r="Q28" s="25">
        <f>'AEO 2023 Table 35 Raw'!T19</f>
        <v>825.04913299999998</v>
      </c>
      <c r="R28" s="25">
        <f>'AEO 2023 Table 35 Raw'!U19</f>
        <v>828.01641800000004</v>
      </c>
      <c r="S28" s="25">
        <f>'AEO 2023 Table 35 Raw'!V19</f>
        <v>831.01403800000003</v>
      </c>
      <c r="T28" s="25">
        <f>'AEO 2023 Table 35 Raw'!W19</f>
        <v>834.98431400000004</v>
      </c>
      <c r="U28" s="25">
        <f>'AEO 2023 Table 35 Raw'!X19</f>
        <v>840.17852800000003</v>
      </c>
      <c r="V28" s="25">
        <f>'AEO 2023 Table 35 Raw'!Y19</f>
        <v>847.97515899999996</v>
      </c>
      <c r="W28" s="25">
        <f>'AEO 2023 Table 35 Raw'!Z19</f>
        <v>856.41198699999995</v>
      </c>
      <c r="X28" s="25">
        <f>'AEO 2023 Table 35 Raw'!AA19</f>
        <v>864.06890899999996</v>
      </c>
      <c r="Y28" s="25">
        <f>'AEO 2023 Table 35 Raw'!AB19</f>
        <v>871.63915999999995</v>
      </c>
      <c r="Z28" s="25">
        <f>'AEO 2023 Table 35 Raw'!AC19</f>
        <v>879.30004899999994</v>
      </c>
      <c r="AA28" s="25">
        <f>'AEO 2023 Table 35 Raw'!AD19</f>
        <v>888.27044699999999</v>
      </c>
      <c r="AB28" s="25">
        <f>'AEO 2023 Table 35 Raw'!AE19</f>
        <v>898.12854000000004</v>
      </c>
      <c r="AC28" s="25">
        <f>'AEO 2023 Table 35 Raw'!AF19</f>
        <v>907.28179899999998</v>
      </c>
      <c r="AD28" s="25">
        <f>'AEO 2023 Table 35 Raw'!AG19</f>
        <v>917.03723100000002</v>
      </c>
      <c r="AE28" s="25">
        <f>'AEO 2023 Table 35 Raw'!AH19</f>
        <v>929.96466099999998</v>
      </c>
      <c r="AF28" s="46">
        <f>'AEO 2023 Table 35 Raw'!AI19</f>
        <v>-1E-3</v>
      </c>
    </row>
    <row r="29" spans="1:32" ht="15" customHeight="1">
      <c r="A29" s="8" t="s">
        <v>856</v>
      </c>
      <c r="B29" s="24" t="s">
        <v>857</v>
      </c>
      <c r="C29" s="25">
        <f>'AEO 2023 Table 35 Raw'!F20</f>
        <v>4207.2373049999997</v>
      </c>
      <c r="D29" s="25">
        <f>'AEO 2023 Table 35 Raw'!G20</f>
        <v>4106.2241210000002</v>
      </c>
      <c r="E29" s="25">
        <f>'AEO 2023 Table 35 Raw'!H20</f>
        <v>3900.0883789999998</v>
      </c>
      <c r="F29" s="25">
        <f>'AEO 2023 Table 35 Raw'!I20</f>
        <v>3849.798828</v>
      </c>
      <c r="G29" s="25">
        <f>'AEO 2023 Table 35 Raw'!J20</f>
        <v>3822.4116210000002</v>
      </c>
      <c r="H29" s="25">
        <f>'AEO 2023 Table 35 Raw'!K20</f>
        <v>3768.9838869999999</v>
      </c>
      <c r="I29" s="25">
        <f>'AEO 2023 Table 35 Raw'!L20</f>
        <v>3714.953857</v>
      </c>
      <c r="J29" s="25">
        <f>'AEO 2023 Table 35 Raw'!M20</f>
        <v>3665.4970699999999</v>
      </c>
      <c r="K29" s="25">
        <f>'AEO 2023 Table 35 Raw'!N20</f>
        <v>3613.2529300000001</v>
      </c>
      <c r="L29" s="25">
        <f>'AEO 2023 Table 35 Raw'!O20</f>
        <v>3573.7626949999999</v>
      </c>
      <c r="M29" s="25">
        <f>'AEO 2023 Table 35 Raw'!P20</f>
        <v>3542.6408689999998</v>
      </c>
      <c r="N29" s="25">
        <f>'AEO 2023 Table 35 Raw'!Q20</f>
        <v>3509.423096</v>
      </c>
      <c r="O29" s="25">
        <f>'AEO 2023 Table 35 Raw'!R20</f>
        <v>3478.1933589999999</v>
      </c>
      <c r="P29" s="25">
        <f>'AEO 2023 Table 35 Raw'!S20</f>
        <v>3456.1271969999998</v>
      </c>
      <c r="Q29" s="25">
        <f>'AEO 2023 Table 35 Raw'!T20</f>
        <v>3435.6027829999998</v>
      </c>
      <c r="R29" s="25">
        <f>'AEO 2023 Table 35 Raw'!U20</f>
        <v>3424.320068</v>
      </c>
      <c r="S29" s="25">
        <f>'AEO 2023 Table 35 Raw'!V20</f>
        <v>3417.7495119999999</v>
      </c>
      <c r="T29" s="25">
        <f>'AEO 2023 Table 35 Raw'!W20</f>
        <v>3408.9726559999999</v>
      </c>
      <c r="U29" s="25">
        <f>'AEO 2023 Table 35 Raw'!X20</f>
        <v>3405.0512699999999</v>
      </c>
      <c r="V29" s="25">
        <f>'AEO 2023 Table 35 Raw'!Y20</f>
        <v>3409.4191890000002</v>
      </c>
      <c r="W29" s="25">
        <f>'AEO 2023 Table 35 Raw'!Z20</f>
        <v>3416.874268</v>
      </c>
      <c r="X29" s="25">
        <f>'AEO 2023 Table 35 Raw'!AA20</f>
        <v>3416.2204590000001</v>
      </c>
      <c r="Y29" s="25">
        <f>'AEO 2023 Table 35 Raw'!AB20</f>
        <v>3412.0112300000001</v>
      </c>
      <c r="Z29" s="25">
        <f>'AEO 2023 Table 35 Raw'!AC20</f>
        <v>3407.6206050000001</v>
      </c>
      <c r="AA29" s="25">
        <f>'AEO 2023 Table 35 Raw'!AD20</f>
        <v>3407.2153320000002</v>
      </c>
      <c r="AB29" s="25">
        <f>'AEO 2023 Table 35 Raw'!AE20</f>
        <v>3407.9965820000002</v>
      </c>
      <c r="AC29" s="25">
        <f>'AEO 2023 Table 35 Raw'!AF20</f>
        <v>3404.6735840000001</v>
      </c>
      <c r="AD29" s="25">
        <f>'AEO 2023 Table 35 Raw'!AG20</f>
        <v>3402.5109859999998</v>
      </c>
      <c r="AE29" s="25">
        <f>'AEO 2023 Table 35 Raw'!AH20</f>
        <v>3411.860107</v>
      </c>
      <c r="AF29" s="46">
        <f>'AEO 2023 Table 35 Raw'!AI20</f>
        <v>-7.0000000000000001E-3</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6"/>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6"/>
    </row>
    <row r="32" spans="1:32" ht="15" customHeight="1">
      <c r="A32" s="8" t="s">
        <v>859</v>
      </c>
      <c r="B32" s="24" t="s">
        <v>860</v>
      </c>
      <c r="C32" s="25">
        <f>'AEO 2023 Table 35 Raw'!F22</f>
        <v>2802.8073730000001</v>
      </c>
      <c r="D32" s="25">
        <f>'AEO 2023 Table 35 Raw'!G22</f>
        <v>3005.1379390000002</v>
      </c>
      <c r="E32" s="25">
        <f>'AEO 2023 Table 35 Raw'!H22</f>
        <v>3012.243164</v>
      </c>
      <c r="F32" s="25">
        <f>'AEO 2023 Table 35 Raw'!I22</f>
        <v>3020.4965820000002</v>
      </c>
      <c r="G32" s="25">
        <f>'AEO 2023 Table 35 Raw'!J22</f>
        <v>3062.0678710000002</v>
      </c>
      <c r="H32" s="25">
        <f>'AEO 2023 Table 35 Raw'!K22</f>
        <v>3084.0620119999999</v>
      </c>
      <c r="I32" s="25">
        <f>'AEO 2023 Table 35 Raw'!L22</f>
        <v>3099.1923830000001</v>
      </c>
      <c r="J32" s="25">
        <f>'AEO 2023 Table 35 Raw'!M22</f>
        <v>3117.0444339999999</v>
      </c>
      <c r="K32" s="25">
        <f>'AEO 2023 Table 35 Raw'!N22</f>
        <v>3141.2033689999998</v>
      </c>
      <c r="L32" s="25">
        <f>'AEO 2023 Table 35 Raw'!O22</f>
        <v>3167.5141600000002</v>
      </c>
      <c r="M32" s="25">
        <f>'AEO 2023 Table 35 Raw'!P22</f>
        <v>3192.1665039999998</v>
      </c>
      <c r="N32" s="25">
        <f>'AEO 2023 Table 35 Raw'!Q22</f>
        <v>3217.6333009999998</v>
      </c>
      <c r="O32" s="25">
        <f>'AEO 2023 Table 35 Raw'!R22</f>
        <v>3244.6979980000001</v>
      </c>
      <c r="P32" s="25">
        <f>'AEO 2023 Table 35 Raw'!S22</f>
        <v>3276.358154</v>
      </c>
      <c r="Q32" s="25">
        <f>'AEO 2023 Table 35 Raw'!T22</f>
        <v>3317.8540039999998</v>
      </c>
      <c r="R32" s="25">
        <f>'AEO 2023 Table 35 Raw'!U22</f>
        <v>3366.536865</v>
      </c>
      <c r="S32" s="25">
        <f>'AEO 2023 Table 35 Raw'!V22</f>
        <v>3417.3867190000001</v>
      </c>
      <c r="T32" s="25">
        <f>'AEO 2023 Table 35 Raw'!W22</f>
        <v>3468.772461</v>
      </c>
      <c r="U32" s="25">
        <f>'AEO 2023 Table 35 Raw'!X22</f>
        <v>3525.5502929999998</v>
      </c>
      <c r="V32" s="25">
        <f>'AEO 2023 Table 35 Raw'!Y22</f>
        <v>3581.9741210000002</v>
      </c>
      <c r="W32" s="25">
        <f>'AEO 2023 Table 35 Raw'!Z22</f>
        <v>3637.857422</v>
      </c>
      <c r="X32" s="25">
        <f>'AEO 2023 Table 35 Raw'!AA22</f>
        <v>3693.8696289999998</v>
      </c>
      <c r="Y32" s="25">
        <f>'AEO 2023 Table 35 Raw'!AB22</f>
        <v>3751.374268</v>
      </c>
      <c r="Z32" s="25">
        <f>'AEO 2023 Table 35 Raw'!AC22</f>
        <v>3809.3833009999998</v>
      </c>
      <c r="AA32" s="25">
        <f>'AEO 2023 Table 35 Raw'!AD22</f>
        <v>3866.013672</v>
      </c>
      <c r="AB32" s="25">
        <f>'AEO 2023 Table 35 Raw'!AE22</f>
        <v>3926.5327149999998</v>
      </c>
      <c r="AC32" s="25">
        <f>'AEO 2023 Table 35 Raw'!AF22</f>
        <v>3986.9738769999999</v>
      </c>
      <c r="AD32" s="25">
        <f>'AEO 2023 Table 35 Raw'!AG22</f>
        <v>4047.8552249999998</v>
      </c>
      <c r="AE32" s="25">
        <f>'AEO 2023 Table 35 Raw'!AH22</f>
        <v>4115.6455079999996</v>
      </c>
      <c r="AF32" s="46">
        <f>'AEO 2023 Table 35 Raw'!AI22</f>
        <v>1.4E-2</v>
      </c>
    </row>
    <row r="33" spans="1:32" ht="15" customHeight="1">
      <c r="A33" s="8" t="s">
        <v>861</v>
      </c>
      <c r="B33" s="24" t="s">
        <v>862</v>
      </c>
      <c r="C33" s="25">
        <f>'AEO 2023 Table 35 Raw'!F23</f>
        <v>154.820786</v>
      </c>
      <c r="D33" s="25">
        <f>'AEO 2023 Table 35 Raw'!G23</f>
        <v>164.445053</v>
      </c>
      <c r="E33" s="25">
        <f>'AEO 2023 Table 35 Raw'!H23</f>
        <v>164.77484100000001</v>
      </c>
      <c r="F33" s="25">
        <f>'AEO 2023 Table 35 Raw'!I23</f>
        <v>165.160629</v>
      </c>
      <c r="G33" s="25">
        <f>'AEO 2023 Table 35 Raw'!J23</f>
        <v>167.134399</v>
      </c>
      <c r="H33" s="25">
        <f>'AEO 2023 Table 35 Raw'!K23</f>
        <v>168.176849</v>
      </c>
      <c r="I33" s="25">
        <f>'AEO 2023 Table 35 Raw'!L23</f>
        <v>168.89329499999999</v>
      </c>
      <c r="J33" s="25">
        <f>'AEO 2023 Table 35 Raw'!M23</f>
        <v>169.739868</v>
      </c>
      <c r="K33" s="25">
        <f>'AEO 2023 Table 35 Raw'!N23</f>
        <v>170.88758899999999</v>
      </c>
      <c r="L33" s="25">
        <f>'AEO 2023 Table 35 Raw'!O23</f>
        <v>172.13810699999999</v>
      </c>
      <c r="M33" s="25">
        <f>'AEO 2023 Table 35 Raw'!P23</f>
        <v>173.31019599999999</v>
      </c>
      <c r="N33" s="25">
        <f>'AEO 2023 Table 35 Raw'!Q23</f>
        <v>174.521423</v>
      </c>
      <c r="O33" s="25">
        <f>'AEO 2023 Table 35 Raw'!R23</f>
        <v>175.80888400000001</v>
      </c>
      <c r="P33" s="25">
        <f>'AEO 2023 Table 35 Raw'!S23</f>
        <v>177.31532300000001</v>
      </c>
      <c r="Q33" s="25">
        <f>'AEO 2023 Table 35 Raw'!T23</f>
        <v>179.29046600000001</v>
      </c>
      <c r="R33" s="25">
        <f>'AEO 2023 Table 35 Raw'!U23</f>
        <v>181.608047</v>
      </c>
      <c r="S33" s="25">
        <f>'AEO 2023 Table 35 Raw'!V23</f>
        <v>184.02879300000001</v>
      </c>
      <c r="T33" s="25">
        <f>'AEO 2023 Table 35 Raw'!W23</f>
        <v>186.475281</v>
      </c>
      <c r="U33" s="25">
        <f>'AEO 2023 Table 35 Raw'!X23</f>
        <v>189.17846700000001</v>
      </c>
      <c r="V33" s="25">
        <f>'AEO 2023 Table 35 Raw'!Y23</f>
        <v>191.86511200000001</v>
      </c>
      <c r="W33" s="25">
        <f>'AEO 2023 Table 35 Raw'!Z23</f>
        <v>194.52593999999999</v>
      </c>
      <c r="X33" s="25">
        <f>'AEO 2023 Table 35 Raw'!AA23</f>
        <v>197.19293200000001</v>
      </c>
      <c r="Y33" s="25">
        <f>'AEO 2023 Table 35 Raw'!AB23</f>
        <v>199.93100000000001</v>
      </c>
      <c r="Z33" s="25">
        <f>'AEO 2023 Table 35 Raw'!AC23</f>
        <v>202.693039</v>
      </c>
      <c r="AA33" s="25">
        <f>'AEO 2023 Table 35 Raw'!AD23</f>
        <v>205.389679</v>
      </c>
      <c r="AB33" s="25">
        <f>'AEO 2023 Table 35 Raw'!AE23</f>
        <v>208.27139299999999</v>
      </c>
      <c r="AC33" s="25">
        <f>'AEO 2023 Table 35 Raw'!AF23</f>
        <v>211.149475</v>
      </c>
      <c r="AD33" s="25">
        <f>'AEO 2023 Table 35 Raw'!AG23</f>
        <v>214.04856899999999</v>
      </c>
      <c r="AE33" s="25">
        <f>'AEO 2023 Table 35 Raw'!AH23</f>
        <v>217.27652</v>
      </c>
      <c r="AF33" s="46">
        <f>'AEO 2023 Table 35 Raw'!AI23</f>
        <v>1.2E-2</v>
      </c>
    </row>
    <row r="34" spans="1:32" ht="15" customHeight="1">
      <c r="A34" s="8" t="s">
        <v>863</v>
      </c>
      <c r="B34" s="24" t="s">
        <v>864</v>
      </c>
      <c r="C34" s="25">
        <f>'AEO 2023 Table 35 Raw'!F24</f>
        <v>1525.371948</v>
      </c>
      <c r="D34" s="25">
        <f>'AEO 2023 Table 35 Raw'!G24</f>
        <v>1568.4261469999999</v>
      </c>
      <c r="E34" s="25">
        <f>'AEO 2023 Table 35 Raw'!H24</f>
        <v>1517.440063</v>
      </c>
      <c r="F34" s="25">
        <f>'AEO 2023 Table 35 Raw'!I24</f>
        <v>1513.0023189999999</v>
      </c>
      <c r="G34" s="25">
        <f>'AEO 2023 Table 35 Raw'!J24</f>
        <v>1534.753052</v>
      </c>
      <c r="H34" s="25">
        <f>'AEO 2023 Table 35 Raw'!K24</f>
        <v>1543.9620359999999</v>
      </c>
      <c r="I34" s="25">
        <f>'AEO 2023 Table 35 Raw'!L24</f>
        <v>1549.619385</v>
      </c>
      <c r="J34" s="25">
        <f>'AEO 2023 Table 35 Raw'!M24</f>
        <v>1557.017212</v>
      </c>
      <c r="K34" s="25">
        <f>'AEO 2023 Table 35 Raw'!N24</f>
        <v>1567.3134769999999</v>
      </c>
      <c r="L34" s="25">
        <f>'AEO 2023 Table 35 Raw'!O24</f>
        <v>1578.4774170000001</v>
      </c>
      <c r="M34" s="25">
        <f>'AEO 2023 Table 35 Raw'!P24</f>
        <v>1588.527832</v>
      </c>
      <c r="N34" s="25">
        <f>'AEO 2023 Table 35 Raw'!Q24</f>
        <v>1602.392212</v>
      </c>
      <c r="O34" s="25">
        <f>'AEO 2023 Table 35 Raw'!R24</f>
        <v>1617.5454099999999</v>
      </c>
      <c r="P34" s="25">
        <f>'AEO 2023 Table 35 Raw'!S24</f>
        <v>1632.9746090000001</v>
      </c>
      <c r="Q34" s="25">
        <f>'AEO 2023 Table 35 Raw'!T24</f>
        <v>1652.299683</v>
      </c>
      <c r="R34" s="25">
        <f>'AEO 2023 Table 35 Raw'!U24</f>
        <v>1674.538086</v>
      </c>
      <c r="S34" s="25">
        <f>'AEO 2023 Table 35 Raw'!V24</f>
        <v>1698.0399170000001</v>
      </c>
      <c r="T34" s="25">
        <f>'AEO 2023 Table 35 Raw'!W24</f>
        <v>1721.283813</v>
      </c>
      <c r="U34" s="25">
        <f>'AEO 2023 Table 35 Raw'!X24</f>
        <v>1747.5896</v>
      </c>
      <c r="V34" s="25">
        <f>'AEO 2023 Table 35 Raw'!Y24</f>
        <v>1773.6210940000001</v>
      </c>
      <c r="W34" s="25">
        <f>'AEO 2023 Table 35 Raw'!Z24</f>
        <v>1799.2211910000001</v>
      </c>
      <c r="X34" s="25">
        <f>'AEO 2023 Table 35 Raw'!AA24</f>
        <v>1825.715942</v>
      </c>
      <c r="Y34" s="25">
        <f>'AEO 2023 Table 35 Raw'!AB24</f>
        <v>1852.9047849999999</v>
      </c>
      <c r="Z34" s="25">
        <f>'AEO 2023 Table 35 Raw'!AC24</f>
        <v>1879.883057</v>
      </c>
      <c r="AA34" s="25">
        <f>'AEO 2023 Table 35 Raw'!AD24</f>
        <v>1906.4454350000001</v>
      </c>
      <c r="AB34" s="25">
        <f>'AEO 2023 Table 35 Raw'!AE24</f>
        <v>1935.3443600000001</v>
      </c>
      <c r="AC34" s="25">
        <f>'AEO 2023 Table 35 Raw'!AF24</f>
        <v>1963.8942870000001</v>
      </c>
      <c r="AD34" s="25">
        <f>'AEO 2023 Table 35 Raw'!AG24</f>
        <v>1993.241577</v>
      </c>
      <c r="AE34" s="25">
        <f>'AEO 2023 Table 35 Raw'!AH24</f>
        <v>2025.7860109999999</v>
      </c>
      <c r="AF34" s="46">
        <f>'AEO 2023 Table 35 Raw'!AI24</f>
        <v>0.01</v>
      </c>
    </row>
    <row r="35" spans="1:32" ht="15" customHeight="1">
      <c r="A35" s="8" t="s">
        <v>865</v>
      </c>
      <c r="B35" s="24" t="s">
        <v>866</v>
      </c>
      <c r="C35" s="25">
        <f>'AEO 2023 Table 35 Raw'!F25</f>
        <v>586.70477300000005</v>
      </c>
      <c r="D35" s="25">
        <f>'AEO 2023 Table 35 Raw'!G25</f>
        <v>754.51855499999999</v>
      </c>
      <c r="E35" s="25">
        <f>'AEO 2023 Table 35 Raw'!H25</f>
        <v>823.38592500000004</v>
      </c>
      <c r="F35" s="25">
        <f>'AEO 2023 Table 35 Raw'!I25</f>
        <v>834.12707499999999</v>
      </c>
      <c r="G35" s="25">
        <f>'AEO 2023 Table 35 Raw'!J25</f>
        <v>847.55175799999995</v>
      </c>
      <c r="H35" s="25">
        <f>'AEO 2023 Table 35 Raw'!K25</f>
        <v>856.20788600000003</v>
      </c>
      <c r="I35" s="25">
        <f>'AEO 2023 Table 35 Raw'!L25</f>
        <v>862.67089799999997</v>
      </c>
      <c r="J35" s="25">
        <f>'AEO 2023 Table 35 Raw'!M25</f>
        <v>869.57684300000005</v>
      </c>
      <c r="K35" s="25">
        <f>'AEO 2023 Table 35 Raw'!N25</f>
        <v>878.36920199999997</v>
      </c>
      <c r="L35" s="25">
        <f>'AEO 2023 Table 35 Raw'!O25</f>
        <v>887.821777</v>
      </c>
      <c r="M35" s="25">
        <f>'AEO 2023 Table 35 Raw'!P25</f>
        <v>896.85613999999998</v>
      </c>
      <c r="N35" s="25">
        <f>'AEO 2023 Table 35 Raw'!Q25</f>
        <v>904.44647199999997</v>
      </c>
      <c r="O35" s="25">
        <f>'AEO 2023 Table 35 Raw'!R25</f>
        <v>912.23742700000003</v>
      </c>
      <c r="P35" s="25">
        <f>'AEO 2023 Table 35 Raw'!S25</f>
        <v>922.26049799999998</v>
      </c>
      <c r="Q35" s="25">
        <f>'AEO 2023 Table 35 Raw'!T25</f>
        <v>935.62786900000003</v>
      </c>
      <c r="R35" s="25">
        <f>'AEO 2023 Table 35 Raw'!U25</f>
        <v>951.413635</v>
      </c>
      <c r="S35" s="25">
        <f>'AEO 2023 Table 35 Raw'!V25</f>
        <v>967.71734600000002</v>
      </c>
      <c r="T35" s="25">
        <f>'AEO 2023 Table 35 Raw'!W25</f>
        <v>984.38867200000004</v>
      </c>
      <c r="U35" s="25">
        <f>'AEO 2023 Table 35 Raw'!X25</f>
        <v>1002.4959720000001</v>
      </c>
      <c r="V35" s="25">
        <f>'AEO 2023 Table 35 Raw'!Y25</f>
        <v>1020.555664</v>
      </c>
      <c r="W35" s="25">
        <f>'AEO 2023 Table 35 Raw'!Z25</f>
        <v>1038.505005</v>
      </c>
      <c r="X35" s="25">
        <f>'AEO 2023 Table 35 Raw'!AA25</f>
        <v>1056.06665</v>
      </c>
      <c r="Y35" s="25">
        <f>'AEO 2023 Table 35 Raw'!AB25</f>
        <v>1074.0622559999999</v>
      </c>
      <c r="Z35" s="25">
        <f>'AEO 2023 Table 35 Raw'!AC25</f>
        <v>1092.430908</v>
      </c>
      <c r="AA35" s="25">
        <f>'AEO 2023 Table 35 Raw'!AD25</f>
        <v>1110.2679439999999</v>
      </c>
      <c r="AB35" s="25">
        <f>'AEO 2023 Table 35 Raw'!AE25</f>
        <v>1129.0892329999999</v>
      </c>
      <c r="AC35" s="25">
        <f>'AEO 2023 Table 35 Raw'!AF25</f>
        <v>1148.040405</v>
      </c>
      <c r="AD35" s="25">
        <f>'AEO 2023 Table 35 Raw'!AG25</f>
        <v>1166.832764</v>
      </c>
      <c r="AE35" s="25">
        <f>'AEO 2023 Table 35 Raw'!AH25</f>
        <v>1187.8404539999999</v>
      </c>
      <c r="AF35" s="46">
        <f>'AEO 2023 Table 35 Raw'!AI25</f>
        <v>2.5999999999999999E-2</v>
      </c>
    </row>
    <row r="36" spans="1:32" ht="15" customHeight="1">
      <c r="A36" s="8" t="s">
        <v>867</v>
      </c>
      <c r="B36" s="24" t="s">
        <v>868</v>
      </c>
      <c r="C36" s="25">
        <f>'AEO 2023 Table 35 Raw'!F26</f>
        <v>535.90997300000004</v>
      </c>
      <c r="D36" s="25">
        <f>'AEO 2023 Table 35 Raw'!G26</f>
        <v>517.74835199999995</v>
      </c>
      <c r="E36" s="25">
        <f>'AEO 2023 Table 35 Raw'!H26</f>
        <v>506.64239500000002</v>
      </c>
      <c r="F36" s="25">
        <f>'AEO 2023 Table 35 Raw'!I26</f>
        <v>508.20663500000001</v>
      </c>
      <c r="G36" s="25">
        <f>'AEO 2023 Table 35 Raw'!J26</f>
        <v>512.628601</v>
      </c>
      <c r="H36" s="25">
        <f>'AEO 2023 Table 35 Raw'!K26</f>
        <v>515.71520999999996</v>
      </c>
      <c r="I36" s="25">
        <f>'AEO 2023 Table 35 Raw'!L26</f>
        <v>518.00866699999995</v>
      </c>
      <c r="J36" s="25">
        <f>'AEO 2023 Table 35 Raw'!M26</f>
        <v>520.71032700000001</v>
      </c>
      <c r="K36" s="25">
        <f>'AEO 2023 Table 35 Raw'!N26</f>
        <v>524.63299600000005</v>
      </c>
      <c r="L36" s="25">
        <f>'AEO 2023 Table 35 Raw'!O26</f>
        <v>529.07696499999997</v>
      </c>
      <c r="M36" s="25">
        <f>'AEO 2023 Table 35 Raw'!P26</f>
        <v>533.472351</v>
      </c>
      <c r="N36" s="25">
        <f>'AEO 2023 Table 35 Raw'!Q26</f>
        <v>536.27313200000003</v>
      </c>
      <c r="O36" s="25">
        <f>'AEO 2023 Table 35 Raw'!R26</f>
        <v>539.10626200000002</v>
      </c>
      <c r="P36" s="25">
        <f>'AEO 2023 Table 35 Raw'!S26</f>
        <v>543.80792199999996</v>
      </c>
      <c r="Q36" s="25">
        <f>'AEO 2023 Table 35 Raw'!T26</f>
        <v>550.63592500000004</v>
      </c>
      <c r="R36" s="25">
        <f>'AEO 2023 Table 35 Raw'!U26</f>
        <v>558.97699</v>
      </c>
      <c r="S36" s="25">
        <f>'AEO 2023 Table 35 Raw'!V26</f>
        <v>567.60052499999995</v>
      </c>
      <c r="T36" s="25">
        <f>'AEO 2023 Table 35 Raw'!W26</f>
        <v>576.62463400000001</v>
      </c>
      <c r="U36" s="25">
        <f>'AEO 2023 Table 35 Raw'!X26</f>
        <v>586.28607199999999</v>
      </c>
      <c r="V36" s="25">
        <f>'AEO 2023 Table 35 Raw'!Y26</f>
        <v>595.93218999999999</v>
      </c>
      <c r="W36" s="25">
        <f>'AEO 2023 Table 35 Raw'!Z26</f>
        <v>605.60540800000001</v>
      </c>
      <c r="X36" s="25">
        <f>'AEO 2023 Table 35 Raw'!AA26</f>
        <v>614.89398200000005</v>
      </c>
      <c r="Y36" s="25">
        <f>'AEO 2023 Table 35 Raw'!AB26</f>
        <v>624.47631799999999</v>
      </c>
      <c r="Z36" s="25">
        <f>'AEO 2023 Table 35 Raw'!AC26</f>
        <v>634.37628199999995</v>
      </c>
      <c r="AA36" s="25">
        <f>'AEO 2023 Table 35 Raw'!AD26</f>
        <v>643.910706</v>
      </c>
      <c r="AB36" s="25">
        <f>'AEO 2023 Table 35 Raw'!AE26</f>
        <v>653.82751499999995</v>
      </c>
      <c r="AC36" s="25">
        <f>'AEO 2023 Table 35 Raw'!AF26</f>
        <v>663.88983199999996</v>
      </c>
      <c r="AD36" s="25">
        <f>'AEO 2023 Table 35 Raw'!AG26</f>
        <v>673.732483</v>
      </c>
      <c r="AE36" s="25">
        <f>'AEO 2023 Table 35 Raw'!AH26</f>
        <v>684.74255400000004</v>
      </c>
      <c r="AF36" s="46">
        <f>'AEO 2023 Table 35 Raw'!AI26</f>
        <v>8.9999999999999993E-3</v>
      </c>
    </row>
    <row r="37" spans="1:32" ht="15" customHeight="1">
      <c r="A37" s="8" t="s">
        <v>869</v>
      </c>
      <c r="B37" s="24" t="s">
        <v>870</v>
      </c>
      <c r="C37" s="25">
        <f>'AEO 2023 Table 35 Raw'!F27</f>
        <v>1236.2414550000001</v>
      </c>
      <c r="D37" s="25">
        <f>'AEO 2023 Table 35 Raw'!G27</f>
        <v>1175.6501459999999</v>
      </c>
      <c r="E37" s="25">
        <f>'AEO 2023 Table 35 Raw'!H27</f>
        <v>1162.6152340000001</v>
      </c>
      <c r="F37" s="25">
        <f>'AEO 2023 Table 35 Raw'!I27</f>
        <v>1157.345703</v>
      </c>
      <c r="G37" s="25">
        <f>'AEO 2023 Table 35 Raw'!J27</f>
        <v>1153.0399170000001</v>
      </c>
      <c r="H37" s="25">
        <f>'AEO 2023 Table 35 Raw'!K27</f>
        <v>1144.9194339999999</v>
      </c>
      <c r="I37" s="25">
        <f>'AEO 2023 Table 35 Raw'!L27</f>
        <v>1134.981567</v>
      </c>
      <c r="J37" s="25">
        <f>'AEO 2023 Table 35 Raw'!M27</f>
        <v>1128.4846190000001</v>
      </c>
      <c r="K37" s="25">
        <f>'AEO 2023 Table 35 Raw'!N27</f>
        <v>1123.5447999999999</v>
      </c>
      <c r="L37" s="25">
        <f>'AEO 2023 Table 35 Raw'!O27</f>
        <v>1120.5035399999999</v>
      </c>
      <c r="M37" s="25">
        <f>'AEO 2023 Table 35 Raw'!P27</f>
        <v>1121.7851559999999</v>
      </c>
      <c r="N37" s="25">
        <f>'AEO 2023 Table 35 Raw'!Q27</f>
        <v>1121.5051269999999</v>
      </c>
      <c r="O37" s="25">
        <f>'AEO 2023 Table 35 Raw'!R27</f>
        <v>1122.1617429999999</v>
      </c>
      <c r="P37" s="25">
        <f>'AEO 2023 Table 35 Raw'!S27</f>
        <v>1121.8392329999999</v>
      </c>
      <c r="Q37" s="25">
        <f>'AEO 2023 Table 35 Raw'!T27</f>
        <v>1121.9339600000001</v>
      </c>
      <c r="R37" s="25">
        <f>'AEO 2023 Table 35 Raw'!U27</f>
        <v>1123.928711</v>
      </c>
      <c r="S37" s="25">
        <f>'AEO 2023 Table 35 Raw'!V27</f>
        <v>1123.268188</v>
      </c>
      <c r="T37" s="25">
        <f>'AEO 2023 Table 35 Raw'!W27</f>
        <v>1122.8820800000001</v>
      </c>
      <c r="U37" s="25">
        <f>'AEO 2023 Table 35 Raw'!X27</f>
        <v>1115.64563</v>
      </c>
      <c r="V37" s="25">
        <f>'AEO 2023 Table 35 Raw'!Y27</f>
        <v>1115.3885499999999</v>
      </c>
      <c r="W37" s="25">
        <f>'AEO 2023 Table 35 Raw'!Z27</f>
        <v>1113.3248289999999</v>
      </c>
      <c r="X37" s="25">
        <f>'AEO 2023 Table 35 Raw'!AA27</f>
        <v>1112.3524170000001</v>
      </c>
      <c r="Y37" s="25">
        <f>'AEO 2023 Table 35 Raw'!AB27</f>
        <v>1111.048828</v>
      </c>
      <c r="Z37" s="25">
        <f>'AEO 2023 Table 35 Raw'!AC27</f>
        <v>1111.4343260000001</v>
      </c>
      <c r="AA37" s="25">
        <f>'AEO 2023 Table 35 Raw'!AD27</f>
        <v>1111.4837649999999</v>
      </c>
      <c r="AB37" s="25">
        <f>'AEO 2023 Table 35 Raw'!AE27</f>
        <v>1111.5867920000001</v>
      </c>
      <c r="AC37" s="25">
        <f>'AEO 2023 Table 35 Raw'!AF27</f>
        <v>1110.134155</v>
      </c>
      <c r="AD37" s="25">
        <f>'AEO 2023 Table 35 Raw'!AG27</f>
        <v>1109.4991460000001</v>
      </c>
      <c r="AE37" s="25">
        <f>'AEO 2023 Table 35 Raw'!AH27</f>
        <v>1108.545044</v>
      </c>
      <c r="AF37" s="46">
        <f>'AEO 2023 Table 35 Raw'!AI27</f>
        <v>-4.0000000000000001E-3</v>
      </c>
    </row>
    <row r="38" spans="1:32" ht="15" customHeight="1">
      <c r="A38" s="8" t="s">
        <v>871</v>
      </c>
      <c r="B38" s="24" t="s">
        <v>872</v>
      </c>
      <c r="C38" s="25">
        <f>'AEO 2023 Table 35 Raw'!F28</f>
        <v>1033.4047849999999</v>
      </c>
      <c r="D38" s="25">
        <f>'AEO 2023 Table 35 Raw'!G28</f>
        <v>977.297729</v>
      </c>
      <c r="E38" s="25">
        <f>'AEO 2023 Table 35 Raw'!H28</f>
        <v>969.64502000000005</v>
      </c>
      <c r="F38" s="25">
        <f>'AEO 2023 Table 35 Raw'!I28</f>
        <v>966.36175500000002</v>
      </c>
      <c r="G38" s="25">
        <f>'AEO 2023 Table 35 Raw'!J28</f>
        <v>962.79357900000002</v>
      </c>
      <c r="H38" s="25">
        <f>'AEO 2023 Table 35 Raw'!K28</f>
        <v>956.25414999999998</v>
      </c>
      <c r="I38" s="25">
        <f>'AEO 2023 Table 35 Raw'!L28</f>
        <v>948.07330300000001</v>
      </c>
      <c r="J38" s="25">
        <f>'AEO 2023 Table 35 Raw'!M28</f>
        <v>943.21307400000001</v>
      </c>
      <c r="K38" s="25">
        <f>'AEO 2023 Table 35 Raw'!N28</f>
        <v>939.66125499999998</v>
      </c>
      <c r="L38" s="25">
        <f>'AEO 2023 Table 35 Raw'!O28</f>
        <v>937.861267</v>
      </c>
      <c r="M38" s="25">
        <f>'AEO 2023 Table 35 Raw'!P28</f>
        <v>940.30718999999999</v>
      </c>
      <c r="N38" s="25">
        <f>'AEO 2023 Table 35 Raw'!Q28</f>
        <v>940.87463400000001</v>
      </c>
      <c r="O38" s="25">
        <f>'AEO 2023 Table 35 Raw'!R28</f>
        <v>942.22906499999999</v>
      </c>
      <c r="P38" s="25">
        <f>'AEO 2023 Table 35 Raw'!S28</f>
        <v>942.52984600000002</v>
      </c>
      <c r="Q38" s="25">
        <f>'AEO 2023 Table 35 Raw'!T28</f>
        <v>942.97503700000004</v>
      </c>
      <c r="R38" s="25">
        <f>'AEO 2023 Table 35 Raw'!U28</f>
        <v>945.11657700000001</v>
      </c>
      <c r="S38" s="25">
        <f>'AEO 2023 Table 35 Raw'!V28</f>
        <v>944.60888699999998</v>
      </c>
      <c r="T38" s="25">
        <f>'AEO 2023 Table 35 Raw'!W28</f>
        <v>944.45098900000005</v>
      </c>
      <c r="U38" s="25">
        <f>'AEO 2023 Table 35 Raw'!X28</f>
        <v>937.29211399999997</v>
      </c>
      <c r="V38" s="25">
        <f>'AEO 2023 Table 35 Raw'!Y28</f>
        <v>937.07635500000004</v>
      </c>
      <c r="W38" s="25">
        <f>'AEO 2023 Table 35 Raw'!Z28</f>
        <v>935.09576400000003</v>
      </c>
      <c r="X38" s="25">
        <f>'AEO 2023 Table 35 Raw'!AA28</f>
        <v>934.26867700000003</v>
      </c>
      <c r="Y38" s="25">
        <f>'AEO 2023 Table 35 Raw'!AB28</f>
        <v>933.13836700000002</v>
      </c>
      <c r="Z38" s="25">
        <f>'AEO 2023 Table 35 Raw'!AC28</f>
        <v>933.70855700000004</v>
      </c>
      <c r="AA38" s="25">
        <f>'AEO 2023 Table 35 Raw'!AD28</f>
        <v>933.96032700000001</v>
      </c>
      <c r="AB38" s="25">
        <f>'AEO 2023 Table 35 Raw'!AE28</f>
        <v>934.15216099999998</v>
      </c>
      <c r="AC38" s="25">
        <f>'AEO 2023 Table 35 Raw'!AF28</f>
        <v>932.80938700000002</v>
      </c>
      <c r="AD38" s="25">
        <f>'AEO 2023 Table 35 Raw'!AG28</f>
        <v>932.28161599999999</v>
      </c>
      <c r="AE38" s="25">
        <f>'AEO 2023 Table 35 Raw'!AH28</f>
        <v>931.29339600000003</v>
      </c>
      <c r="AF38" s="46">
        <f>'AEO 2023 Table 35 Raw'!AI28</f>
        <v>-4.0000000000000001E-3</v>
      </c>
    </row>
    <row r="39" spans="1:32" ht="15" customHeight="1">
      <c r="A39" s="8" t="s">
        <v>873</v>
      </c>
      <c r="B39" s="24" t="s">
        <v>874</v>
      </c>
      <c r="C39" s="25">
        <f>'AEO 2023 Table 35 Raw'!F29</f>
        <v>98.239586000000003</v>
      </c>
      <c r="D39" s="25">
        <f>'AEO 2023 Table 35 Raw'!G29</f>
        <v>98.188637</v>
      </c>
      <c r="E39" s="25">
        <f>'AEO 2023 Table 35 Raw'!H29</f>
        <v>93.971069</v>
      </c>
      <c r="F39" s="25">
        <f>'AEO 2023 Table 35 Raw'!I29</f>
        <v>92.825928000000005</v>
      </c>
      <c r="G39" s="25">
        <f>'AEO 2023 Table 35 Raw'!J29</f>
        <v>91.932609999999997</v>
      </c>
      <c r="H39" s="25">
        <f>'AEO 2023 Table 35 Raw'!K29</f>
        <v>90.543532999999996</v>
      </c>
      <c r="I39" s="25">
        <f>'AEO 2023 Table 35 Raw'!L29</f>
        <v>89.060066000000006</v>
      </c>
      <c r="J39" s="25">
        <f>'AEO 2023 Table 35 Raw'!M29</f>
        <v>87.853156999999996</v>
      </c>
      <c r="K39" s="25">
        <f>'AEO 2023 Table 35 Raw'!N29</f>
        <v>86.606171000000003</v>
      </c>
      <c r="L39" s="25">
        <f>'AEO 2023 Table 35 Raw'!O29</f>
        <v>85.676102</v>
      </c>
      <c r="M39" s="25">
        <f>'AEO 2023 Table 35 Raw'!P29</f>
        <v>84.983299000000002</v>
      </c>
      <c r="N39" s="25">
        <f>'AEO 2023 Table 35 Raw'!Q29</f>
        <v>84.214363000000006</v>
      </c>
      <c r="O39" s="25">
        <f>'AEO 2023 Table 35 Raw'!R29</f>
        <v>83.364220000000003</v>
      </c>
      <c r="P39" s="25">
        <f>'AEO 2023 Table 35 Raw'!S29</f>
        <v>82.636612</v>
      </c>
      <c r="Q39" s="25">
        <f>'AEO 2023 Table 35 Raw'!T29</f>
        <v>81.878685000000004</v>
      </c>
      <c r="R39" s="25">
        <f>'AEO 2023 Table 35 Raw'!U29</f>
        <v>81.254456000000005</v>
      </c>
      <c r="S39" s="25">
        <f>'AEO 2023 Table 35 Raw'!V29</f>
        <v>80.598090999999997</v>
      </c>
      <c r="T39" s="25">
        <f>'AEO 2023 Table 35 Raw'!W29</f>
        <v>79.966353999999995</v>
      </c>
      <c r="U39" s="25">
        <f>'AEO 2023 Table 35 Raw'!X29</f>
        <v>79.434005999999997</v>
      </c>
      <c r="V39" s="25">
        <f>'AEO 2023 Table 35 Raw'!Y29</f>
        <v>79.064552000000006</v>
      </c>
      <c r="W39" s="25">
        <f>'AEO 2023 Table 35 Raw'!Z29</f>
        <v>78.715630000000004</v>
      </c>
      <c r="X39" s="25">
        <f>'AEO 2023 Table 35 Raw'!AA29</f>
        <v>78.166839999999993</v>
      </c>
      <c r="Y39" s="25">
        <f>'AEO 2023 Table 35 Raw'!AB29</f>
        <v>77.596496999999999</v>
      </c>
      <c r="Z39" s="25">
        <f>'AEO 2023 Table 35 Raw'!AC29</f>
        <v>76.978142000000005</v>
      </c>
      <c r="AA39" s="25">
        <f>'AEO 2023 Table 35 Raw'!AD29</f>
        <v>76.529961</v>
      </c>
      <c r="AB39" s="25">
        <f>'AEO 2023 Table 35 Raw'!AE29</f>
        <v>76.082825</v>
      </c>
      <c r="AC39" s="25">
        <f>'AEO 2023 Table 35 Raw'!AF29</f>
        <v>75.600211999999999</v>
      </c>
      <c r="AD39" s="25">
        <f>'AEO 2023 Table 35 Raw'!AG29</f>
        <v>75.211426000000003</v>
      </c>
      <c r="AE39" s="25">
        <f>'AEO 2023 Table 35 Raw'!AH29</f>
        <v>75.077393000000001</v>
      </c>
      <c r="AF39" s="46">
        <f>'AEO 2023 Table 35 Raw'!AI29</f>
        <v>-0.01</v>
      </c>
    </row>
    <row r="40" spans="1:32" ht="15" customHeight="1">
      <c r="A40" s="8" t="s">
        <v>875</v>
      </c>
      <c r="B40" s="24" t="s">
        <v>876</v>
      </c>
      <c r="C40" s="25">
        <f>'AEO 2023 Table 35 Raw'!F30</f>
        <v>935.16522199999997</v>
      </c>
      <c r="D40" s="25">
        <f>'AEO 2023 Table 35 Raw'!G30</f>
        <v>879.10906999999997</v>
      </c>
      <c r="E40" s="25">
        <f>'AEO 2023 Table 35 Raw'!H30</f>
        <v>875.67394999999999</v>
      </c>
      <c r="F40" s="25">
        <f>'AEO 2023 Table 35 Raw'!I30</f>
        <v>873.53582800000004</v>
      </c>
      <c r="G40" s="25">
        <f>'AEO 2023 Table 35 Raw'!J30</f>
        <v>870.86096199999997</v>
      </c>
      <c r="H40" s="25">
        <f>'AEO 2023 Table 35 Raw'!K30</f>
        <v>865.71063200000003</v>
      </c>
      <c r="I40" s="25">
        <f>'AEO 2023 Table 35 Raw'!L30</f>
        <v>859.01324499999998</v>
      </c>
      <c r="J40" s="25">
        <f>'AEO 2023 Table 35 Raw'!M30</f>
        <v>855.35992399999998</v>
      </c>
      <c r="K40" s="25">
        <f>'AEO 2023 Table 35 Raw'!N30</f>
        <v>853.055115</v>
      </c>
      <c r="L40" s="25">
        <f>'AEO 2023 Table 35 Raw'!O30</f>
        <v>852.18518100000006</v>
      </c>
      <c r="M40" s="25">
        <f>'AEO 2023 Table 35 Raw'!P30</f>
        <v>855.32391399999995</v>
      </c>
      <c r="N40" s="25">
        <f>'AEO 2023 Table 35 Raw'!Q30</f>
        <v>856.66027799999995</v>
      </c>
      <c r="O40" s="25">
        <f>'AEO 2023 Table 35 Raw'!R30</f>
        <v>858.864868</v>
      </c>
      <c r="P40" s="25">
        <f>'AEO 2023 Table 35 Raw'!S30</f>
        <v>859.89324999999997</v>
      </c>
      <c r="Q40" s="25">
        <f>'AEO 2023 Table 35 Raw'!T30</f>
        <v>861.09637499999997</v>
      </c>
      <c r="R40" s="25">
        <f>'AEO 2023 Table 35 Raw'!U30</f>
        <v>863.862122</v>
      </c>
      <c r="S40" s="25">
        <f>'AEO 2023 Table 35 Raw'!V30</f>
        <v>864.01080300000001</v>
      </c>
      <c r="T40" s="25">
        <f>'AEO 2023 Table 35 Raw'!W30</f>
        <v>864.48461899999995</v>
      </c>
      <c r="U40" s="25">
        <f>'AEO 2023 Table 35 Raw'!X30</f>
        <v>857.85809300000005</v>
      </c>
      <c r="V40" s="25">
        <f>'AEO 2023 Table 35 Raw'!Y30</f>
        <v>858.01178000000004</v>
      </c>
      <c r="W40" s="25">
        <f>'AEO 2023 Table 35 Raw'!Z30</f>
        <v>856.38012700000002</v>
      </c>
      <c r="X40" s="25">
        <f>'AEO 2023 Table 35 Raw'!AA30</f>
        <v>856.10186799999997</v>
      </c>
      <c r="Y40" s="25">
        <f>'AEO 2023 Table 35 Raw'!AB30</f>
        <v>855.54187000000002</v>
      </c>
      <c r="Z40" s="25">
        <f>'AEO 2023 Table 35 Raw'!AC30</f>
        <v>856.73040800000001</v>
      </c>
      <c r="AA40" s="25">
        <f>'AEO 2023 Table 35 Raw'!AD30</f>
        <v>857.43035899999995</v>
      </c>
      <c r="AB40" s="25">
        <f>'AEO 2023 Table 35 Raw'!AE30</f>
        <v>858.06933600000002</v>
      </c>
      <c r="AC40" s="25">
        <f>'AEO 2023 Table 35 Raw'!AF30</f>
        <v>857.20916699999998</v>
      </c>
      <c r="AD40" s="25">
        <f>'AEO 2023 Table 35 Raw'!AG30</f>
        <v>857.07019000000003</v>
      </c>
      <c r="AE40" s="25">
        <f>'AEO 2023 Table 35 Raw'!AH30</f>
        <v>856.216003</v>
      </c>
      <c r="AF40" s="46">
        <f>'AEO 2023 Table 35 Raw'!AI30</f>
        <v>-3.0000000000000001E-3</v>
      </c>
    </row>
    <row r="41" spans="1:32" ht="15" customHeight="1">
      <c r="A41" s="8" t="s">
        <v>877</v>
      </c>
      <c r="B41" s="24" t="s">
        <v>878</v>
      </c>
      <c r="C41" s="25">
        <f>'AEO 2023 Table 35 Raw'!F31</f>
        <v>202.83663899999999</v>
      </c>
      <c r="D41" s="25">
        <f>'AEO 2023 Table 35 Raw'!G31</f>
        <v>198.35244800000001</v>
      </c>
      <c r="E41" s="25">
        <f>'AEO 2023 Table 35 Raw'!H31</f>
        <v>192.97013899999999</v>
      </c>
      <c r="F41" s="25">
        <f>'AEO 2023 Table 35 Raw'!I31</f>
        <v>190.983994</v>
      </c>
      <c r="G41" s="25">
        <f>'AEO 2023 Table 35 Raw'!J31</f>
        <v>190.24629200000001</v>
      </c>
      <c r="H41" s="25">
        <f>'AEO 2023 Table 35 Raw'!K31</f>
        <v>188.665359</v>
      </c>
      <c r="I41" s="25">
        <f>'AEO 2023 Table 35 Raw'!L31</f>
        <v>186.90824900000001</v>
      </c>
      <c r="J41" s="25">
        <f>'AEO 2023 Table 35 Raw'!M31</f>
        <v>185.27148399999999</v>
      </c>
      <c r="K41" s="25">
        <f>'AEO 2023 Table 35 Raw'!N31</f>
        <v>183.88348400000001</v>
      </c>
      <c r="L41" s="25">
        <f>'AEO 2023 Table 35 Raw'!O31</f>
        <v>182.64224200000001</v>
      </c>
      <c r="M41" s="25">
        <f>'AEO 2023 Table 35 Raw'!P31</f>
        <v>181.47795099999999</v>
      </c>
      <c r="N41" s="25">
        <f>'AEO 2023 Table 35 Raw'!Q31</f>
        <v>180.63052400000001</v>
      </c>
      <c r="O41" s="25">
        <f>'AEO 2023 Table 35 Raw'!R31</f>
        <v>179.93277</v>
      </c>
      <c r="P41" s="25">
        <f>'AEO 2023 Table 35 Raw'!S31</f>
        <v>179.30935700000001</v>
      </c>
      <c r="Q41" s="25">
        <f>'AEO 2023 Table 35 Raw'!T31</f>
        <v>178.95898399999999</v>
      </c>
      <c r="R41" s="25">
        <f>'AEO 2023 Table 35 Raw'!U31</f>
        <v>178.812195</v>
      </c>
      <c r="S41" s="25">
        <f>'AEO 2023 Table 35 Raw'!V31</f>
        <v>178.65924100000001</v>
      </c>
      <c r="T41" s="25">
        <f>'AEO 2023 Table 35 Raw'!W31</f>
        <v>178.43116800000001</v>
      </c>
      <c r="U41" s="25">
        <f>'AEO 2023 Table 35 Raw'!X31</f>
        <v>178.35348500000001</v>
      </c>
      <c r="V41" s="25">
        <f>'AEO 2023 Table 35 Raw'!Y31</f>
        <v>178.31227100000001</v>
      </c>
      <c r="W41" s="25">
        <f>'AEO 2023 Table 35 Raw'!Z31</f>
        <v>178.22908000000001</v>
      </c>
      <c r="X41" s="25">
        <f>'AEO 2023 Table 35 Raw'!AA31</f>
        <v>178.08364900000001</v>
      </c>
      <c r="Y41" s="25">
        <f>'AEO 2023 Table 35 Raw'!AB31</f>
        <v>177.91052199999999</v>
      </c>
      <c r="Z41" s="25">
        <f>'AEO 2023 Table 35 Raw'!AC31</f>
        <v>177.725739</v>
      </c>
      <c r="AA41" s="25">
        <f>'AEO 2023 Table 35 Raw'!AD31</f>
        <v>177.52345299999999</v>
      </c>
      <c r="AB41" s="25">
        <f>'AEO 2023 Table 35 Raw'!AE31</f>
        <v>177.43464700000001</v>
      </c>
      <c r="AC41" s="25">
        <f>'AEO 2023 Table 35 Raw'!AF31</f>
        <v>177.324814</v>
      </c>
      <c r="AD41" s="25">
        <f>'AEO 2023 Table 35 Raw'!AG31</f>
        <v>177.21751399999999</v>
      </c>
      <c r="AE41" s="25">
        <f>'AEO 2023 Table 35 Raw'!AH31</f>
        <v>177.251724</v>
      </c>
      <c r="AF41" s="46">
        <f>'AEO 2023 Table 35 Raw'!AI31</f>
        <v>-5.0000000000000001E-3</v>
      </c>
    </row>
    <row r="42" spans="1:32" ht="15" customHeight="1">
      <c r="A42" s="8" t="s">
        <v>879</v>
      </c>
      <c r="B42" s="24" t="s">
        <v>880</v>
      </c>
      <c r="C42" s="25">
        <f>'AEO 2023 Table 35 Raw'!F32</f>
        <v>524.03796399999999</v>
      </c>
      <c r="D42" s="25">
        <f>'AEO 2023 Table 35 Raw'!G32</f>
        <v>522.34826699999996</v>
      </c>
      <c r="E42" s="25">
        <f>'AEO 2023 Table 35 Raw'!H32</f>
        <v>536.509094</v>
      </c>
      <c r="F42" s="25">
        <f>'AEO 2023 Table 35 Raw'!I32</f>
        <v>524.12750200000005</v>
      </c>
      <c r="G42" s="25">
        <f>'AEO 2023 Table 35 Raw'!J32</f>
        <v>524.03198199999997</v>
      </c>
      <c r="H42" s="25">
        <f>'AEO 2023 Table 35 Raw'!K32</f>
        <v>517.76251200000002</v>
      </c>
      <c r="I42" s="25">
        <f>'AEO 2023 Table 35 Raw'!L32</f>
        <v>504.50952100000001</v>
      </c>
      <c r="J42" s="25">
        <f>'AEO 2023 Table 35 Raw'!M32</f>
        <v>500.20358299999998</v>
      </c>
      <c r="K42" s="25">
        <f>'AEO 2023 Table 35 Raw'!N32</f>
        <v>491.133759</v>
      </c>
      <c r="L42" s="25">
        <f>'AEO 2023 Table 35 Raw'!O32</f>
        <v>492.09848</v>
      </c>
      <c r="M42" s="25">
        <f>'AEO 2023 Table 35 Raw'!P32</f>
        <v>495.81649800000002</v>
      </c>
      <c r="N42" s="25">
        <f>'AEO 2023 Table 35 Raw'!Q32</f>
        <v>498.76348899999999</v>
      </c>
      <c r="O42" s="25">
        <f>'AEO 2023 Table 35 Raw'!R32</f>
        <v>497.34210200000001</v>
      </c>
      <c r="P42" s="25">
        <f>'AEO 2023 Table 35 Raw'!S32</f>
        <v>499.09805299999999</v>
      </c>
      <c r="Q42" s="25">
        <f>'AEO 2023 Table 35 Raw'!T32</f>
        <v>496.746826</v>
      </c>
      <c r="R42" s="25">
        <f>'AEO 2023 Table 35 Raw'!U32</f>
        <v>497.41503899999998</v>
      </c>
      <c r="S42" s="25">
        <f>'AEO 2023 Table 35 Raw'!V32</f>
        <v>502.00976600000001</v>
      </c>
      <c r="T42" s="25">
        <f>'AEO 2023 Table 35 Raw'!W32</f>
        <v>506.30609099999998</v>
      </c>
      <c r="U42" s="25">
        <f>'AEO 2023 Table 35 Raw'!X32</f>
        <v>510.48818999999997</v>
      </c>
      <c r="V42" s="25">
        <f>'AEO 2023 Table 35 Raw'!Y32</f>
        <v>514.25317399999994</v>
      </c>
      <c r="W42" s="25">
        <f>'AEO 2023 Table 35 Raw'!Z32</f>
        <v>520.31664999999998</v>
      </c>
      <c r="X42" s="25">
        <f>'AEO 2023 Table 35 Raw'!AA32</f>
        <v>520.26190199999996</v>
      </c>
      <c r="Y42" s="25">
        <f>'AEO 2023 Table 35 Raw'!AB32</f>
        <v>522.027649</v>
      </c>
      <c r="Z42" s="25">
        <f>'AEO 2023 Table 35 Raw'!AC32</f>
        <v>522.87524399999995</v>
      </c>
      <c r="AA42" s="25">
        <f>'AEO 2023 Table 35 Raw'!AD32</f>
        <v>522.745361</v>
      </c>
      <c r="AB42" s="25">
        <f>'AEO 2023 Table 35 Raw'!AE32</f>
        <v>521.40600600000005</v>
      </c>
      <c r="AC42" s="25">
        <f>'AEO 2023 Table 35 Raw'!AF32</f>
        <v>524.63061500000003</v>
      </c>
      <c r="AD42" s="25">
        <f>'AEO 2023 Table 35 Raw'!AG32</f>
        <v>529.80096400000002</v>
      </c>
      <c r="AE42" s="25">
        <f>'AEO 2023 Table 35 Raw'!AH32</f>
        <v>537.44946300000004</v>
      </c>
      <c r="AF42" s="46">
        <f>'AEO 2023 Table 35 Raw'!AI32</f>
        <v>1E-3</v>
      </c>
    </row>
    <row r="43" spans="1:32" ht="15" customHeight="1">
      <c r="A43" s="8" t="s">
        <v>881</v>
      </c>
      <c r="B43" s="24" t="s">
        <v>872</v>
      </c>
      <c r="C43" s="25">
        <f>'AEO 2023 Table 35 Raw'!F33</f>
        <v>480.08169600000002</v>
      </c>
      <c r="D43" s="25">
        <f>'AEO 2023 Table 35 Raw'!G33</f>
        <v>476.94332900000001</v>
      </c>
      <c r="E43" s="25">
        <f>'AEO 2023 Table 35 Raw'!H33</f>
        <v>490.11325099999999</v>
      </c>
      <c r="F43" s="25">
        <f>'AEO 2023 Table 35 Raw'!I33</f>
        <v>477.091431</v>
      </c>
      <c r="G43" s="25">
        <f>'AEO 2023 Table 35 Raw'!J33</f>
        <v>476.308807</v>
      </c>
      <c r="H43" s="25">
        <f>'AEO 2023 Table 35 Raw'!K33</f>
        <v>469.43643200000002</v>
      </c>
      <c r="I43" s="25">
        <f>'AEO 2023 Table 35 Raw'!L33</f>
        <v>455.59793100000002</v>
      </c>
      <c r="J43" s="25">
        <f>'AEO 2023 Table 35 Raw'!M33</f>
        <v>450.72854599999999</v>
      </c>
      <c r="K43" s="25">
        <f>'AEO 2023 Table 35 Raw'!N33</f>
        <v>441.15280200000001</v>
      </c>
      <c r="L43" s="25">
        <f>'AEO 2023 Table 35 Raw'!O33</f>
        <v>441.67025799999999</v>
      </c>
      <c r="M43" s="25">
        <f>'AEO 2023 Table 35 Raw'!P33</f>
        <v>444.86084</v>
      </c>
      <c r="N43" s="25">
        <f>'AEO 2023 Table 35 Raw'!Q33</f>
        <v>447.18374599999999</v>
      </c>
      <c r="O43" s="25">
        <f>'AEO 2023 Table 35 Raw'!R33</f>
        <v>445.05779999999999</v>
      </c>
      <c r="P43" s="25">
        <f>'AEO 2023 Table 35 Raw'!S33</f>
        <v>446.22027600000001</v>
      </c>
      <c r="Q43" s="25">
        <f>'AEO 2023 Table 35 Raw'!T33</f>
        <v>443.32629400000002</v>
      </c>
      <c r="R43" s="25">
        <f>'AEO 2023 Table 35 Raw'!U33</f>
        <v>443.31842</v>
      </c>
      <c r="S43" s="25">
        <f>'AEO 2023 Table 35 Raw'!V33</f>
        <v>447.27600100000001</v>
      </c>
      <c r="T43" s="25">
        <f>'AEO 2023 Table 35 Raw'!W33</f>
        <v>451.00299100000001</v>
      </c>
      <c r="U43" s="25">
        <f>'AEO 2023 Table 35 Raw'!X33</f>
        <v>454.78112800000002</v>
      </c>
      <c r="V43" s="25">
        <f>'AEO 2023 Table 35 Raw'!Y33</f>
        <v>458.002747</v>
      </c>
      <c r="W43" s="25">
        <f>'AEO 2023 Table 35 Raw'!Z33</f>
        <v>463.42211900000001</v>
      </c>
      <c r="X43" s="25">
        <f>'AEO 2023 Table 35 Raw'!AA33</f>
        <v>462.79074100000003</v>
      </c>
      <c r="Y43" s="25">
        <f>'AEO 2023 Table 35 Raw'!AB33</f>
        <v>463.98107900000002</v>
      </c>
      <c r="Z43" s="25">
        <f>'AEO 2023 Table 35 Raw'!AC33</f>
        <v>464.17236300000002</v>
      </c>
      <c r="AA43" s="25">
        <f>'AEO 2023 Table 35 Raw'!AD33</f>
        <v>463.373199</v>
      </c>
      <c r="AB43" s="25">
        <f>'AEO 2023 Table 35 Raw'!AE33</f>
        <v>461.31118800000002</v>
      </c>
      <c r="AC43" s="25">
        <f>'AEO 2023 Table 35 Raw'!AF33</f>
        <v>463.82095299999997</v>
      </c>
      <c r="AD43" s="25">
        <f>'AEO 2023 Table 35 Raw'!AG33</f>
        <v>468.25885</v>
      </c>
      <c r="AE43" s="25">
        <f>'AEO 2023 Table 35 Raw'!AH33</f>
        <v>475.116669</v>
      </c>
      <c r="AF43" s="46">
        <f>'AEO 2023 Table 35 Raw'!AI33</f>
        <v>0</v>
      </c>
    </row>
    <row r="44" spans="1:32" ht="15" customHeight="1">
      <c r="A44" s="8" t="s">
        <v>882</v>
      </c>
      <c r="B44" s="24" t="s">
        <v>883</v>
      </c>
      <c r="C44" s="25">
        <f>'AEO 2023 Table 35 Raw'!F34</f>
        <v>43.956294999999997</v>
      </c>
      <c r="D44" s="25">
        <f>'AEO 2023 Table 35 Raw'!G34</f>
        <v>45.404938000000001</v>
      </c>
      <c r="E44" s="25">
        <f>'AEO 2023 Table 35 Raw'!H34</f>
        <v>46.395859000000002</v>
      </c>
      <c r="F44" s="25">
        <f>'AEO 2023 Table 35 Raw'!I34</f>
        <v>47.036059999999999</v>
      </c>
      <c r="G44" s="25">
        <f>'AEO 2023 Table 35 Raw'!J34</f>
        <v>47.723193999999999</v>
      </c>
      <c r="H44" s="25">
        <f>'AEO 2023 Table 35 Raw'!K34</f>
        <v>48.326096</v>
      </c>
      <c r="I44" s="25">
        <f>'AEO 2023 Table 35 Raw'!L34</f>
        <v>48.911591000000001</v>
      </c>
      <c r="J44" s="25">
        <f>'AEO 2023 Table 35 Raw'!M34</f>
        <v>49.475043999999997</v>
      </c>
      <c r="K44" s="25">
        <f>'AEO 2023 Table 35 Raw'!N34</f>
        <v>49.980967999999997</v>
      </c>
      <c r="L44" s="25">
        <f>'AEO 2023 Table 35 Raw'!O34</f>
        <v>50.428215000000002</v>
      </c>
      <c r="M44" s="25">
        <f>'AEO 2023 Table 35 Raw'!P34</f>
        <v>50.955658</v>
      </c>
      <c r="N44" s="25">
        <f>'AEO 2023 Table 35 Raw'!Q34</f>
        <v>51.579738999999996</v>
      </c>
      <c r="O44" s="25">
        <f>'AEO 2023 Table 35 Raw'!R34</f>
        <v>52.284294000000003</v>
      </c>
      <c r="P44" s="25">
        <f>'AEO 2023 Table 35 Raw'!S34</f>
        <v>52.877769000000001</v>
      </c>
      <c r="Q44" s="25">
        <f>'AEO 2023 Table 35 Raw'!T34</f>
        <v>53.420532000000001</v>
      </c>
      <c r="R44" s="25">
        <f>'AEO 2023 Table 35 Raw'!U34</f>
        <v>54.096611000000003</v>
      </c>
      <c r="S44" s="25">
        <f>'AEO 2023 Table 35 Raw'!V34</f>
        <v>54.733775999999999</v>
      </c>
      <c r="T44" s="25">
        <f>'AEO 2023 Table 35 Raw'!W34</f>
        <v>55.303100999999998</v>
      </c>
      <c r="U44" s="25">
        <f>'AEO 2023 Table 35 Raw'!X34</f>
        <v>55.707068999999997</v>
      </c>
      <c r="V44" s="25">
        <f>'AEO 2023 Table 35 Raw'!Y34</f>
        <v>56.250404000000003</v>
      </c>
      <c r="W44" s="25">
        <f>'AEO 2023 Table 35 Raw'!Z34</f>
        <v>56.894547000000003</v>
      </c>
      <c r="X44" s="25">
        <f>'AEO 2023 Table 35 Raw'!AA34</f>
        <v>57.471145999999997</v>
      </c>
      <c r="Y44" s="25">
        <f>'AEO 2023 Table 35 Raw'!AB34</f>
        <v>58.046546999999997</v>
      </c>
      <c r="Z44" s="25">
        <f>'AEO 2023 Table 35 Raw'!AC34</f>
        <v>58.702854000000002</v>
      </c>
      <c r="AA44" s="25">
        <f>'AEO 2023 Table 35 Raw'!AD34</f>
        <v>59.372185000000002</v>
      </c>
      <c r="AB44" s="25">
        <f>'AEO 2023 Table 35 Raw'!AE34</f>
        <v>60.094788000000001</v>
      </c>
      <c r="AC44" s="25">
        <f>'AEO 2023 Table 35 Raw'!AF34</f>
        <v>60.809688999999999</v>
      </c>
      <c r="AD44" s="25">
        <f>'AEO 2023 Table 35 Raw'!AG34</f>
        <v>61.542121999999999</v>
      </c>
      <c r="AE44" s="25">
        <f>'AEO 2023 Table 35 Raw'!AH34</f>
        <v>62.332825</v>
      </c>
      <c r="AF44" s="46">
        <f>'AEO 2023 Table 35 Raw'!AI34</f>
        <v>1.2999999999999999E-2</v>
      </c>
    </row>
    <row r="45" spans="1:32" ht="15" customHeight="1">
      <c r="A45" s="8" t="s">
        <v>884</v>
      </c>
      <c r="B45" s="24" t="s">
        <v>885</v>
      </c>
      <c r="C45" s="25">
        <f>'AEO 2023 Table 35 Raw'!F35</f>
        <v>7.5946369999999996</v>
      </c>
      <c r="D45" s="25">
        <f>'AEO 2023 Table 35 Raw'!G35</f>
        <v>8.2708110000000001</v>
      </c>
      <c r="E45" s="25">
        <f>'AEO 2023 Table 35 Raw'!H35</f>
        <v>8.8117520000000003</v>
      </c>
      <c r="F45" s="25">
        <f>'AEO 2023 Table 35 Raw'!I35</f>
        <v>9.2425239999999995</v>
      </c>
      <c r="G45" s="25">
        <f>'AEO 2023 Table 35 Raw'!J35</f>
        <v>9.5890699999999995</v>
      </c>
      <c r="H45" s="25">
        <f>'AEO 2023 Table 35 Raw'!K35</f>
        <v>9.8712160000000004</v>
      </c>
      <c r="I45" s="25">
        <f>'AEO 2023 Table 35 Raw'!L35</f>
        <v>10.105147000000001</v>
      </c>
      <c r="J45" s="25">
        <f>'AEO 2023 Table 35 Raw'!M35</f>
        <v>10.303372</v>
      </c>
      <c r="K45" s="25">
        <f>'AEO 2023 Table 35 Raw'!N35</f>
        <v>10.475068</v>
      </c>
      <c r="L45" s="25">
        <f>'AEO 2023 Table 35 Raw'!O35</f>
        <v>10.626023999999999</v>
      </c>
      <c r="M45" s="25">
        <f>'AEO 2023 Table 35 Raw'!P35</f>
        <v>10.758953999999999</v>
      </c>
      <c r="N45" s="25">
        <f>'AEO 2023 Table 35 Raw'!Q35</f>
        <v>10.875567999999999</v>
      </c>
      <c r="O45" s="25">
        <f>'AEO 2023 Table 35 Raw'!R35</f>
        <v>10.979032999999999</v>
      </c>
      <c r="P45" s="25">
        <f>'AEO 2023 Table 35 Raw'!S35</f>
        <v>11.071654000000001</v>
      </c>
      <c r="Q45" s="25">
        <f>'AEO 2023 Table 35 Raw'!T35</f>
        <v>11.154877000000001</v>
      </c>
      <c r="R45" s="25">
        <f>'AEO 2023 Table 35 Raw'!U35</f>
        <v>11.229654999999999</v>
      </c>
      <c r="S45" s="25">
        <f>'AEO 2023 Table 35 Raw'!V35</f>
        <v>11.304667</v>
      </c>
      <c r="T45" s="25">
        <f>'AEO 2023 Table 35 Raw'!W35</f>
        <v>11.377219</v>
      </c>
      <c r="U45" s="25">
        <f>'AEO 2023 Table 35 Raw'!X35</f>
        <v>11.447278000000001</v>
      </c>
      <c r="V45" s="25">
        <f>'AEO 2023 Table 35 Raw'!Y35</f>
        <v>11.515231999999999</v>
      </c>
      <c r="W45" s="25">
        <f>'AEO 2023 Table 35 Raw'!Z35</f>
        <v>11.582255999999999</v>
      </c>
      <c r="X45" s="25">
        <f>'AEO 2023 Table 35 Raw'!AA35</f>
        <v>11.648866999999999</v>
      </c>
      <c r="Y45" s="25">
        <f>'AEO 2023 Table 35 Raw'!AB35</f>
        <v>11.715138</v>
      </c>
      <c r="Z45" s="25">
        <f>'AEO 2023 Table 35 Raw'!AC35</f>
        <v>11.781057000000001</v>
      </c>
      <c r="AA45" s="25">
        <f>'AEO 2023 Table 35 Raw'!AD35</f>
        <v>11.847011999999999</v>
      </c>
      <c r="AB45" s="25">
        <f>'AEO 2023 Table 35 Raw'!AE35</f>
        <v>11.912785</v>
      </c>
      <c r="AC45" s="25">
        <f>'AEO 2023 Table 35 Raw'!AF35</f>
        <v>11.978335</v>
      </c>
      <c r="AD45" s="25">
        <f>'AEO 2023 Table 35 Raw'!AG35</f>
        <v>12.043905000000001</v>
      </c>
      <c r="AE45" s="25">
        <f>'AEO 2023 Table 35 Raw'!AH35</f>
        <v>12.109465</v>
      </c>
      <c r="AF45" s="46">
        <f>'AEO 2023 Table 35 Raw'!AI35</f>
        <v>1.7000000000000001E-2</v>
      </c>
    </row>
    <row r="46" spans="1:32" ht="15" customHeight="1">
      <c r="A46" s="8" t="s">
        <v>886</v>
      </c>
      <c r="B46" s="24" t="s">
        <v>887</v>
      </c>
      <c r="C46" s="25">
        <f>'AEO 2023 Table 35 Raw'!F36</f>
        <v>17.056797</v>
      </c>
      <c r="D46" s="25">
        <f>'AEO 2023 Table 35 Raw'!G36</f>
        <v>17.25864</v>
      </c>
      <c r="E46" s="25">
        <f>'AEO 2023 Table 35 Raw'!H36</f>
        <v>17.430911999999999</v>
      </c>
      <c r="F46" s="25">
        <f>'AEO 2023 Table 35 Raw'!I36</f>
        <v>17.468942999999999</v>
      </c>
      <c r="G46" s="25">
        <f>'AEO 2023 Table 35 Raw'!J36</f>
        <v>17.612103000000001</v>
      </c>
      <c r="H46" s="25">
        <f>'AEO 2023 Table 35 Raw'!K36</f>
        <v>17.81439</v>
      </c>
      <c r="I46" s="25">
        <f>'AEO 2023 Table 35 Raw'!L36</f>
        <v>18.000907999999999</v>
      </c>
      <c r="J46" s="25">
        <f>'AEO 2023 Table 35 Raw'!M36</f>
        <v>18.139557</v>
      </c>
      <c r="K46" s="25">
        <f>'AEO 2023 Table 35 Raw'!N36</f>
        <v>18.282795</v>
      </c>
      <c r="L46" s="25">
        <f>'AEO 2023 Table 35 Raw'!O36</f>
        <v>18.422709000000001</v>
      </c>
      <c r="M46" s="25">
        <f>'AEO 2023 Table 35 Raw'!P36</f>
        <v>18.591684000000001</v>
      </c>
      <c r="N46" s="25">
        <f>'AEO 2023 Table 35 Raw'!Q36</f>
        <v>18.772074</v>
      </c>
      <c r="O46" s="25">
        <f>'AEO 2023 Table 35 Raw'!R36</f>
        <v>19.005745000000001</v>
      </c>
      <c r="P46" s="25">
        <f>'AEO 2023 Table 35 Raw'!S36</f>
        <v>19.186995</v>
      </c>
      <c r="Q46" s="25">
        <f>'AEO 2023 Table 35 Raw'!T36</f>
        <v>19.352785000000001</v>
      </c>
      <c r="R46" s="25">
        <f>'AEO 2023 Table 35 Raw'!U36</f>
        <v>19.592264</v>
      </c>
      <c r="S46" s="25">
        <f>'AEO 2023 Table 35 Raw'!V36</f>
        <v>19.808409000000001</v>
      </c>
      <c r="T46" s="25">
        <f>'AEO 2023 Table 35 Raw'!W36</f>
        <v>19.992993999999999</v>
      </c>
      <c r="U46" s="25">
        <f>'AEO 2023 Table 35 Raw'!X36</f>
        <v>20.078506000000001</v>
      </c>
      <c r="V46" s="25">
        <f>'AEO 2023 Table 35 Raw'!Y36</f>
        <v>20.247834999999998</v>
      </c>
      <c r="W46" s="25">
        <f>'AEO 2023 Table 35 Raw'!Z36</f>
        <v>20.472829999999998</v>
      </c>
      <c r="X46" s="25">
        <f>'AEO 2023 Table 35 Raw'!AA36</f>
        <v>20.664217000000001</v>
      </c>
      <c r="Y46" s="25">
        <f>'AEO 2023 Table 35 Raw'!AB36</f>
        <v>20.854927</v>
      </c>
      <c r="Z46" s="25">
        <f>'AEO 2023 Table 35 Raw'!AC36</f>
        <v>21.08334</v>
      </c>
      <c r="AA46" s="25">
        <f>'AEO 2023 Table 35 Raw'!AD36</f>
        <v>21.312611</v>
      </c>
      <c r="AB46" s="25">
        <f>'AEO 2023 Table 35 Raw'!AE36</f>
        <v>21.562145000000001</v>
      </c>
      <c r="AC46" s="25">
        <f>'AEO 2023 Table 35 Raw'!AF36</f>
        <v>21.808185999999999</v>
      </c>
      <c r="AD46" s="25">
        <f>'AEO 2023 Table 35 Raw'!AG36</f>
        <v>22.064219000000001</v>
      </c>
      <c r="AE46" s="25">
        <f>'AEO 2023 Table 35 Raw'!AH36</f>
        <v>22.348220999999999</v>
      </c>
      <c r="AF46" s="46">
        <f>'AEO 2023 Table 35 Raw'!AI36</f>
        <v>0.01</v>
      </c>
    </row>
    <row r="47" spans="1:32" ht="15" customHeight="1">
      <c r="A47" s="8" t="s">
        <v>888</v>
      </c>
      <c r="B47" s="24" t="s">
        <v>889</v>
      </c>
      <c r="C47" s="25">
        <f>'AEO 2023 Table 35 Raw'!F37</f>
        <v>19.304860999999999</v>
      </c>
      <c r="D47" s="25">
        <f>'AEO 2023 Table 35 Raw'!G37</f>
        <v>19.875484</v>
      </c>
      <c r="E47" s="25">
        <f>'AEO 2023 Table 35 Raw'!H37</f>
        <v>20.153198</v>
      </c>
      <c r="F47" s="25">
        <f>'AEO 2023 Table 35 Raw'!I37</f>
        <v>20.324591000000002</v>
      </c>
      <c r="G47" s="25">
        <f>'AEO 2023 Table 35 Raw'!J37</f>
        <v>20.522022</v>
      </c>
      <c r="H47" s="25">
        <f>'AEO 2023 Table 35 Raw'!K37</f>
        <v>20.640491000000001</v>
      </c>
      <c r="I47" s="25">
        <f>'AEO 2023 Table 35 Raw'!L37</f>
        <v>20.805534000000002</v>
      </c>
      <c r="J47" s="25">
        <f>'AEO 2023 Table 35 Raw'!M37</f>
        <v>21.032112000000001</v>
      </c>
      <c r="K47" s="25">
        <f>'AEO 2023 Table 35 Raw'!N37</f>
        <v>21.223106000000001</v>
      </c>
      <c r="L47" s="25">
        <f>'AEO 2023 Table 35 Raw'!O37</f>
        <v>21.379484000000001</v>
      </c>
      <c r="M47" s="25">
        <f>'AEO 2023 Table 35 Raw'!P37</f>
        <v>21.605018999999999</v>
      </c>
      <c r="N47" s="25">
        <f>'AEO 2023 Table 35 Raw'!Q37</f>
        <v>21.932098</v>
      </c>
      <c r="O47" s="25">
        <f>'AEO 2023 Table 35 Raw'!R37</f>
        <v>22.299515</v>
      </c>
      <c r="P47" s="25">
        <f>'AEO 2023 Table 35 Raw'!S37</f>
        <v>22.619119999999999</v>
      </c>
      <c r="Q47" s="25">
        <f>'AEO 2023 Table 35 Raw'!T37</f>
        <v>22.912868</v>
      </c>
      <c r="R47" s="25">
        <f>'AEO 2023 Table 35 Raw'!U37</f>
        <v>23.274692999999999</v>
      </c>
      <c r="S47" s="25">
        <f>'AEO 2023 Table 35 Raw'!V37</f>
        <v>23.620701</v>
      </c>
      <c r="T47" s="25">
        <f>'AEO 2023 Table 35 Raw'!W37</f>
        <v>23.932891999999999</v>
      </c>
      <c r="U47" s="25">
        <f>'AEO 2023 Table 35 Raw'!X37</f>
        <v>24.181286</v>
      </c>
      <c r="V47" s="25">
        <f>'AEO 2023 Table 35 Raw'!Y37</f>
        <v>24.487338999999999</v>
      </c>
      <c r="W47" s="25">
        <f>'AEO 2023 Table 35 Raw'!Z37</f>
        <v>24.839462000000001</v>
      </c>
      <c r="X47" s="25">
        <f>'AEO 2023 Table 35 Raw'!AA37</f>
        <v>25.158062000000001</v>
      </c>
      <c r="Y47" s="25">
        <f>'AEO 2023 Table 35 Raw'!AB37</f>
        <v>25.476482000000001</v>
      </c>
      <c r="Z47" s="25">
        <f>'AEO 2023 Table 35 Raw'!AC37</f>
        <v>25.838460999999999</v>
      </c>
      <c r="AA47" s="25">
        <f>'AEO 2023 Table 35 Raw'!AD37</f>
        <v>26.212562999999999</v>
      </c>
      <c r="AB47" s="25">
        <f>'AEO 2023 Table 35 Raw'!AE37</f>
        <v>26.619858000000001</v>
      </c>
      <c r="AC47" s="25">
        <f>'AEO 2023 Table 35 Raw'!AF37</f>
        <v>27.023167000000001</v>
      </c>
      <c r="AD47" s="25">
        <f>'AEO 2023 Table 35 Raw'!AG37</f>
        <v>27.433997999999999</v>
      </c>
      <c r="AE47" s="25">
        <f>'AEO 2023 Table 35 Raw'!AH37</f>
        <v>27.875136999999999</v>
      </c>
      <c r="AF47" s="46">
        <f>'AEO 2023 Table 35 Raw'!AI37</f>
        <v>1.2999999999999999E-2</v>
      </c>
    </row>
    <row r="48" spans="1:32" ht="15" customHeight="1">
      <c r="A48" s="8" t="s">
        <v>890</v>
      </c>
      <c r="B48" s="24" t="s">
        <v>891</v>
      </c>
      <c r="C48" s="25">
        <f>'AEO 2023 Table 35 Raw'!F38</f>
        <v>125.946564</v>
      </c>
      <c r="D48" s="25">
        <f>'AEO 2023 Table 35 Raw'!G38</f>
        <v>125.78398900000001</v>
      </c>
      <c r="E48" s="25">
        <f>'AEO 2023 Table 35 Raw'!H38</f>
        <v>125.69528200000001</v>
      </c>
      <c r="F48" s="25">
        <f>'AEO 2023 Table 35 Raw'!I38</f>
        <v>125.703705</v>
      </c>
      <c r="G48" s="25">
        <f>'AEO 2023 Table 35 Raw'!J38</f>
        <v>125.807716</v>
      </c>
      <c r="H48" s="25">
        <f>'AEO 2023 Table 35 Raw'!K38</f>
        <v>125.53836800000001</v>
      </c>
      <c r="I48" s="25">
        <f>'AEO 2023 Table 35 Raw'!L38</f>
        <v>125.227867</v>
      </c>
      <c r="J48" s="25">
        <f>'AEO 2023 Table 35 Raw'!M38</f>
        <v>125.03473700000001</v>
      </c>
      <c r="K48" s="25">
        <f>'AEO 2023 Table 35 Raw'!N38</f>
        <v>124.95566599999999</v>
      </c>
      <c r="L48" s="25">
        <f>'AEO 2023 Table 35 Raw'!O38</f>
        <v>124.90194700000001</v>
      </c>
      <c r="M48" s="25">
        <f>'AEO 2023 Table 35 Raw'!P38</f>
        <v>124.78939099999999</v>
      </c>
      <c r="N48" s="25">
        <f>'AEO 2023 Table 35 Raw'!Q38</f>
        <v>124.65376999999999</v>
      </c>
      <c r="O48" s="25">
        <f>'AEO 2023 Table 35 Raw'!R38</f>
        <v>124.558014</v>
      </c>
      <c r="P48" s="25">
        <f>'AEO 2023 Table 35 Raw'!S38</f>
        <v>124.51387800000001</v>
      </c>
      <c r="Q48" s="25">
        <f>'AEO 2023 Table 35 Raw'!T38</f>
        <v>124.523262</v>
      </c>
      <c r="R48" s="25">
        <f>'AEO 2023 Table 35 Raw'!U38</f>
        <v>124.56205</v>
      </c>
      <c r="S48" s="25">
        <f>'AEO 2023 Table 35 Raw'!V38</f>
        <v>124.63884</v>
      </c>
      <c r="T48" s="25">
        <f>'AEO 2023 Table 35 Raw'!W38</f>
        <v>124.73659499999999</v>
      </c>
      <c r="U48" s="25">
        <f>'AEO 2023 Table 35 Raw'!X38</f>
        <v>124.843735</v>
      </c>
      <c r="V48" s="25">
        <f>'AEO 2023 Table 35 Raw'!Y38</f>
        <v>124.96180699999999</v>
      </c>
      <c r="W48" s="25">
        <f>'AEO 2023 Table 35 Raw'!Z38</f>
        <v>125.086288</v>
      </c>
      <c r="X48" s="25">
        <f>'AEO 2023 Table 35 Raw'!AA38</f>
        <v>125.20715300000001</v>
      </c>
      <c r="Y48" s="25">
        <f>'AEO 2023 Table 35 Raw'!AB38</f>
        <v>125.35095200000001</v>
      </c>
      <c r="Z48" s="25">
        <f>'AEO 2023 Table 35 Raw'!AC38</f>
        <v>125.546448</v>
      </c>
      <c r="AA48" s="25">
        <f>'AEO 2023 Table 35 Raw'!AD38</f>
        <v>125.774895</v>
      </c>
      <c r="AB48" s="25">
        <f>'AEO 2023 Table 35 Raw'!AE38</f>
        <v>126.023056</v>
      </c>
      <c r="AC48" s="25">
        <f>'AEO 2023 Table 35 Raw'!AF38</f>
        <v>126.281723</v>
      </c>
      <c r="AD48" s="25">
        <f>'AEO 2023 Table 35 Raw'!AG38</f>
        <v>126.592506</v>
      </c>
      <c r="AE48" s="25">
        <f>'AEO 2023 Table 35 Raw'!AH38</f>
        <v>126.96236399999999</v>
      </c>
      <c r="AF48" s="46">
        <f>'AEO 2023 Table 35 Raw'!AI38</f>
        <v>0</v>
      </c>
    </row>
    <row r="49" spans="1:32" ht="15" customHeight="1">
      <c r="A49" s="8" t="s">
        <v>892</v>
      </c>
      <c r="B49" s="24" t="s">
        <v>893</v>
      </c>
      <c r="C49" s="25">
        <f>'AEO 2023 Table 35 Raw'!F39</f>
        <v>905.85430899999994</v>
      </c>
      <c r="D49" s="25">
        <f>'AEO 2023 Table 35 Raw'!G39</f>
        <v>830.88403300000004</v>
      </c>
      <c r="E49" s="25">
        <f>'AEO 2023 Table 35 Raw'!H39</f>
        <v>727.44628899999998</v>
      </c>
      <c r="F49" s="25">
        <f>'AEO 2023 Table 35 Raw'!I39</f>
        <v>676.02056900000002</v>
      </c>
      <c r="G49" s="25">
        <f>'AEO 2023 Table 35 Raw'!J39</f>
        <v>629.40917999999999</v>
      </c>
      <c r="H49" s="25">
        <f>'AEO 2023 Table 35 Raw'!K39</f>
        <v>584.79449499999998</v>
      </c>
      <c r="I49" s="25">
        <f>'AEO 2023 Table 35 Raw'!L39</f>
        <v>553.12445100000002</v>
      </c>
      <c r="J49" s="25">
        <f>'AEO 2023 Table 35 Raw'!M39</f>
        <v>557.77868699999999</v>
      </c>
      <c r="K49" s="25">
        <f>'AEO 2023 Table 35 Raw'!N39</f>
        <v>559.68060300000002</v>
      </c>
      <c r="L49" s="25">
        <f>'AEO 2023 Table 35 Raw'!O39</f>
        <v>570.70068400000002</v>
      </c>
      <c r="M49" s="25">
        <f>'AEO 2023 Table 35 Raw'!P39</f>
        <v>578.04620399999999</v>
      </c>
      <c r="N49" s="25">
        <f>'AEO 2023 Table 35 Raw'!Q39</f>
        <v>583.55316200000004</v>
      </c>
      <c r="O49" s="25">
        <f>'AEO 2023 Table 35 Raw'!R39</f>
        <v>583.94097899999997</v>
      </c>
      <c r="P49" s="25">
        <f>'AEO 2023 Table 35 Raw'!S39</f>
        <v>581.34332300000005</v>
      </c>
      <c r="Q49" s="25">
        <f>'AEO 2023 Table 35 Raw'!T39</f>
        <v>579.88031000000001</v>
      </c>
      <c r="R49" s="25">
        <f>'AEO 2023 Table 35 Raw'!U39</f>
        <v>578.96868900000004</v>
      </c>
      <c r="S49" s="25">
        <f>'AEO 2023 Table 35 Raw'!V39</f>
        <v>580.56787099999997</v>
      </c>
      <c r="T49" s="25">
        <f>'AEO 2023 Table 35 Raw'!W39</f>
        <v>582.29718000000003</v>
      </c>
      <c r="U49" s="25">
        <f>'AEO 2023 Table 35 Raw'!X39</f>
        <v>584.62799099999995</v>
      </c>
      <c r="V49" s="25">
        <f>'AEO 2023 Table 35 Raw'!Y39</f>
        <v>584.76190199999996</v>
      </c>
      <c r="W49" s="25">
        <f>'AEO 2023 Table 35 Raw'!Z39</f>
        <v>585.14257799999996</v>
      </c>
      <c r="X49" s="25">
        <f>'AEO 2023 Table 35 Raw'!AA39</f>
        <v>584.328125</v>
      </c>
      <c r="Y49" s="25">
        <f>'AEO 2023 Table 35 Raw'!AB39</f>
        <v>591.46777299999997</v>
      </c>
      <c r="Z49" s="25">
        <f>'AEO 2023 Table 35 Raw'!AC39</f>
        <v>592.51397699999995</v>
      </c>
      <c r="AA49" s="25">
        <f>'AEO 2023 Table 35 Raw'!AD39</f>
        <v>595.74560499999995</v>
      </c>
      <c r="AB49" s="25">
        <f>'AEO 2023 Table 35 Raw'!AE39</f>
        <v>597.29724099999999</v>
      </c>
      <c r="AC49" s="25">
        <f>'AEO 2023 Table 35 Raw'!AF39</f>
        <v>600.48706100000004</v>
      </c>
      <c r="AD49" s="25">
        <f>'AEO 2023 Table 35 Raw'!AG39</f>
        <v>601.05944799999997</v>
      </c>
      <c r="AE49" s="25">
        <f>'AEO 2023 Table 35 Raw'!AH39</f>
        <v>600.18652299999997</v>
      </c>
      <c r="AF49" s="46">
        <f>'AEO 2023 Table 35 Raw'!AI39</f>
        <v>-1.4999999999999999E-2</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6"/>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502.371735</v>
      </c>
      <c r="K51" s="25">
        <f>'AEO 2023 Table 35 Raw'!N40</f>
        <v>502.371735</v>
      </c>
      <c r="L51" s="25">
        <f>'AEO 2023 Table 35 Raw'!O40</f>
        <v>502.371735</v>
      </c>
      <c r="M51" s="25">
        <f>'AEO 2023 Table 35 Raw'!P40</f>
        <v>503.61007699999999</v>
      </c>
      <c r="N51" s="25">
        <f>'AEO 2023 Table 35 Raw'!Q40</f>
        <v>501.866333</v>
      </c>
      <c r="O51" s="25">
        <f>'AEO 2023 Table 35 Raw'!R40</f>
        <v>500.604736</v>
      </c>
      <c r="P51" s="25">
        <f>'AEO 2023 Table 35 Raw'!S40</f>
        <v>499.72378500000002</v>
      </c>
      <c r="Q51" s="25">
        <f>'AEO 2023 Table 35 Raw'!T40</f>
        <v>502.70898399999999</v>
      </c>
      <c r="R51" s="25">
        <f>'AEO 2023 Table 35 Raw'!U40</f>
        <v>500.600281</v>
      </c>
      <c r="S51" s="25">
        <f>'AEO 2023 Table 35 Raw'!V40</f>
        <v>498.37014799999997</v>
      </c>
      <c r="T51" s="25">
        <f>'AEO 2023 Table 35 Raw'!W40</f>
        <v>497.781342</v>
      </c>
      <c r="U51" s="25">
        <f>'AEO 2023 Table 35 Raw'!X40</f>
        <v>496.29296900000003</v>
      </c>
      <c r="V51" s="25">
        <f>'AEO 2023 Table 35 Raw'!Y40</f>
        <v>491.26754799999998</v>
      </c>
      <c r="W51" s="25">
        <f>'AEO 2023 Table 35 Raw'!Z40</f>
        <v>483.31488000000002</v>
      </c>
      <c r="X51" s="25">
        <f>'AEO 2023 Table 35 Raw'!AA40</f>
        <v>464.68112200000002</v>
      </c>
      <c r="Y51" s="25">
        <f>'AEO 2023 Table 35 Raw'!AB40</f>
        <v>468.89031999999997</v>
      </c>
      <c r="Z51" s="25">
        <f>'AEO 2023 Table 35 Raw'!AC40</f>
        <v>443.538544</v>
      </c>
      <c r="AA51" s="25">
        <f>'AEO 2023 Table 35 Raw'!AD40</f>
        <v>433.66299400000003</v>
      </c>
      <c r="AB51" s="25">
        <f>'AEO 2023 Table 35 Raw'!AE40</f>
        <v>431.83075000000002</v>
      </c>
      <c r="AC51" s="25">
        <f>'AEO 2023 Table 35 Raw'!AF40</f>
        <v>430.88262900000001</v>
      </c>
      <c r="AD51" s="25">
        <f>'AEO 2023 Table 35 Raw'!AG40</f>
        <v>422.66525300000001</v>
      </c>
      <c r="AE51" s="25">
        <f>'AEO 2023 Table 35 Raw'!AH40</f>
        <v>422.79995700000001</v>
      </c>
      <c r="AF51" s="46">
        <f>'AEO 2023 Table 35 Raw'!AI40</f>
        <v>8.9999999999999993E-3</v>
      </c>
    </row>
    <row r="52" spans="1:32" ht="15" customHeight="1">
      <c r="A52" s="8" t="s">
        <v>896</v>
      </c>
      <c r="B52" s="24" t="s">
        <v>897</v>
      </c>
      <c r="C52" s="25">
        <f>'AEO 2023 Table 35 Raw'!F41</f>
        <v>430.83187900000001</v>
      </c>
      <c r="D52" s="25">
        <f>'AEO 2023 Table 35 Raw'!G41</f>
        <v>433.131348</v>
      </c>
      <c r="E52" s="25">
        <f>'AEO 2023 Table 35 Raw'!H41</f>
        <v>433.96774299999998</v>
      </c>
      <c r="F52" s="25">
        <f>'AEO 2023 Table 35 Raw'!I41</f>
        <v>434.62838699999998</v>
      </c>
      <c r="G52" s="25">
        <f>'AEO 2023 Table 35 Raw'!J41</f>
        <v>435.16156000000001</v>
      </c>
      <c r="H52" s="25">
        <f>'AEO 2023 Table 35 Raw'!K41</f>
        <v>435.946259</v>
      </c>
      <c r="I52" s="25">
        <f>'AEO 2023 Table 35 Raw'!L41</f>
        <v>436.50479100000001</v>
      </c>
      <c r="J52" s="25">
        <f>'AEO 2023 Table 35 Raw'!M41</f>
        <v>436.95092799999998</v>
      </c>
      <c r="K52" s="25">
        <f>'AEO 2023 Table 35 Raw'!N41</f>
        <v>437.332855</v>
      </c>
      <c r="L52" s="25">
        <f>'AEO 2023 Table 35 Raw'!O41</f>
        <v>437.57879600000001</v>
      </c>
      <c r="M52" s="25">
        <f>'AEO 2023 Table 35 Raw'!P41</f>
        <v>437.74859600000002</v>
      </c>
      <c r="N52" s="25">
        <f>'AEO 2023 Table 35 Raw'!Q41</f>
        <v>437.834656</v>
      </c>
      <c r="O52" s="25">
        <f>'AEO 2023 Table 35 Raw'!R41</f>
        <v>437.870544</v>
      </c>
      <c r="P52" s="25">
        <f>'AEO 2023 Table 35 Raw'!S41</f>
        <v>437.89730800000001</v>
      </c>
      <c r="Q52" s="25">
        <f>'AEO 2023 Table 35 Raw'!T41</f>
        <v>438.027985</v>
      </c>
      <c r="R52" s="25">
        <f>'AEO 2023 Table 35 Raw'!U41</f>
        <v>438.23419200000001</v>
      </c>
      <c r="S52" s="25">
        <f>'AEO 2023 Table 35 Raw'!V41</f>
        <v>438.45166</v>
      </c>
      <c r="T52" s="25">
        <f>'AEO 2023 Table 35 Raw'!W41</f>
        <v>438.68002300000001</v>
      </c>
      <c r="U52" s="25">
        <f>'AEO 2023 Table 35 Raw'!X41</f>
        <v>438.91857900000002</v>
      </c>
      <c r="V52" s="25">
        <f>'AEO 2023 Table 35 Raw'!Y41</f>
        <v>439.16668700000002</v>
      </c>
      <c r="W52" s="25">
        <f>'AEO 2023 Table 35 Raw'!Z41</f>
        <v>439.423767</v>
      </c>
      <c r="X52" s="25">
        <f>'AEO 2023 Table 35 Raw'!AA41</f>
        <v>439.68936200000002</v>
      </c>
      <c r="Y52" s="25">
        <f>'AEO 2023 Table 35 Raw'!AB41</f>
        <v>439.963165</v>
      </c>
      <c r="Z52" s="25">
        <f>'AEO 2023 Table 35 Raw'!AC41</f>
        <v>440.24481200000002</v>
      </c>
      <c r="AA52" s="25">
        <f>'AEO 2023 Table 35 Raw'!AD41</f>
        <v>440.53436299999998</v>
      </c>
      <c r="AB52" s="25">
        <f>'AEO 2023 Table 35 Raw'!AE41</f>
        <v>440.83154300000001</v>
      </c>
      <c r="AC52" s="25">
        <f>'AEO 2023 Table 35 Raw'!AF41</f>
        <v>441.13629200000003</v>
      </c>
      <c r="AD52" s="25">
        <f>'AEO 2023 Table 35 Raw'!AG41</f>
        <v>441.448669</v>
      </c>
      <c r="AE52" s="25">
        <f>'AEO 2023 Table 35 Raw'!AH41</f>
        <v>441.76867700000003</v>
      </c>
      <c r="AF52" s="46">
        <f>'AEO 2023 Table 35 Raw'!AI41</f>
        <v>1E-3</v>
      </c>
    </row>
    <row r="53" spans="1:32" ht="15" customHeight="1">
      <c r="A53" s="8" t="s">
        <v>898</v>
      </c>
      <c r="B53" s="24" t="s">
        <v>899</v>
      </c>
      <c r="C53" s="25">
        <f>'AEO 2023 Table 35 Raw'!F42</f>
        <v>334.448914</v>
      </c>
      <c r="D53" s="25">
        <f>'AEO 2023 Table 35 Raw'!G42</f>
        <v>336.233948</v>
      </c>
      <c r="E53" s="25">
        <f>'AEO 2023 Table 35 Raw'!H42</f>
        <v>336.88324</v>
      </c>
      <c r="F53" s="25">
        <f>'AEO 2023 Table 35 Raw'!I42</f>
        <v>337.39608800000002</v>
      </c>
      <c r="G53" s="25">
        <f>'AEO 2023 Table 35 Raw'!J42</f>
        <v>337.80999800000001</v>
      </c>
      <c r="H53" s="25">
        <f>'AEO 2023 Table 35 Raw'!K42</f>
        <v>338.419128</v>
      </c>
      <c r="I53" s="25">
        <f>'AEO 2023 Table 35 Raw'!L42</f>
        <v>338.85272200000003</v>
      </c>
      <c r="J53" s="25">
        <f>'AEO 2023 Table 35 Raw'!M42</f>
        <v>339.19903599999998</v>
      </c>
      <c r="K53" s="25">
        <f>'AEO 2023 Table 35 Raw'!N42</f>
        <v>339.495544</v>
      </c>
      <c r="L53" s="25">
        <f>'AEO 2023 Table 35 Raw'!O42</f>
        <v>339.68646200000001</v>
      </c>
      <c r="M53" s="25">
        <f>'AEO 2023 Table 35 Raw'!P42</f>
        <v>339.81826799999999</v>
      </c>
      <c r="N53" s="25">
        <f>'AEO 2023 Table 35 Raw'!Q42</f>
        <v>339.88507099999998</v>
      </c>
      <c r="O53" s="25">
        <f>'AEO 2023 Table 35 Raw'!R42</f>
        <v>339.91293300000001</v>
      </c>
      <c r="P53" s="25">
        <f>'AEO 2023 Table 35 Raw'!S42</f>
        <v>339.933716</v>
      </c>
      <c r="Q53" s="25">
        <f>'AEO 2023 Table 35 Raw'!T42</f>
        <v>340.03515599999997</v>
      </c>
      <c r="R53" s="25">
        <f>'AEO 2023 Table 35 Raw'!U42</f>
        <v>340.195221</v>
      </c>
      <c r="S53" s="25">
        <f>'AEO 2023 Table 35 Raw'!V42</f>
        <v>340.36404399999998</v>
      </c>
      <c r="T53" s="25">
        <f>'AEO 2023 Table 35 Raw'!W42</f>
        <v>340.54132099999998</v>
      </c>
      <c r="U53" s="25">
        <f>'AEO 2023 Table 35 Raw'!X42</f>
        <v>340.72653200000002</v>
      </c>
      <c r="V53" s="25">
        <f>'AEO 2023 Table 35 Raw'!Y42</f>
        <v>340.91909800000002</v>
      </c>
      <c r="W53" s="25">
        <f>'AEO 2023 Table 35 Raw'!Z42</f>
        <v>341.11868299999998</v>
      </c>
      <c r="X53" s="25">
        <f>'AEO 2023 Table 35 Raw'!AA42</f>
        <v>341.32486</v>
      </c>
      <c r="Y53" s="25">
        <f>'AEO 2023 Table 35 Raw'!AB42</f>
        <v>341.53741500000001</v>
      </c>
      <c r="Z53" s="25">
        <f>'AEO 2023 Table 35 Raw'!AC42</f>
        <v>341.75607300000001</v>
      </c>
      <c r="AA53" s="25">
        <f>'AEO 2023 Table 35 Raw'!AD42</f>
        <v>341.98083500000001</v>
      </c>
      <c r="AB53" s="25">
        <f>'AEO 2023 Table 35 Raw'!AE42</f>
        <v>342.21154799999999</v>
      </c>
      <c r="AC53" s="25">
        <f>'AEO 2023 Table 35 Raw'!AF42</f>
        <v>342.44808999999998</v>
      </c>
      <c r="AD53" s="25">
        <f>'AEO 2023 Table 35 Raw'!AG42</f>
        <v>342.69061299999998</v>
      </c>
      <c r="AE53" s="25">
        <f>'AEO 2023 Table 35 Raw'!AH42</f>
        <v>342.93899499999998</v>
      </c>
      <c r="AF53" s="46">
        <f>'AEO 2023 Table 35 Raw'!AI42</f>
        <v>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6"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6"/>
    </row>
    <row r="56" spans="1:32" ht="15" customHeight="1">
      <c r="A56" s="8" t="s">
        <v>902</v>
      </c>
      <c r="B56" s="23" t="s">
        <v>144</v>
      </c>
      <c r="C56" s="25">
        <f>'AEO 2023 Table 35 Raw'!F44</f>
        <v>96.382973000000007</v>
      </c>
      <c r="D56" s="25">
        <f>'AEO 2023 Table 35 Raw'!G44</f>
        <v>96.897391999999996</v>
      </c>
      <c r="E56" s="25">
        <f>'AEO 2023 Table 35 Raw'!H44</f>
        <v>97.084511000000006</v>
      </c>
      <c r="F56" s="25">
        <f>'AEO 2023 Table 35 Raw'!I44</f>
        <v>97.232299999999995</v>
      </c>
      <c r="G56" s="25">
        <f>'AEO 2023 Table 35 Raw'!J44</f>
        <v>97.351562000000001</v>
      </c>
      <c r="H56" s="25">
        <f>'AEO 2023 Table 35 Raw'!K44</f>
        <v>97.52713</v>
      </c>
      <c r="I56" s="25">
        <f>'AEO 2023 Table 35 Raw'!L44</f>
        <v>97.652068999999997</v>
      </c>
      <c r="J56" s="25">
        <f>'AEO 2023 Table 35 Raw'!M44</f>
        <v>97.751876999999993</v>
      </c>
      <c r="K56" s="25">
        <f>'AEO 2023 Table 35 Raw'!N44</f>
        <v>97.837317999999996</v>
      </c>
      <c r="L56" s="25">
        <f>'AEO 2023 Table 35 Raw'!O44</f>
        <v>97.892348999999996</v>
      </c>
      <c r="M56" s="25">
        <f>'AEO 2023 Table 35 Raw'!P44</f>
        <v>97.930328000000003</v>
      </c>
      <c r="N56" s="25">
        <f>'AEO 2023 Table 35 Raw'!Q44</f>
        <v>97.949569999999994</v>
      </c>
      <c r="O56" s="25">
        <f>'AEO 2023 Table 35 Raw'!R44</f>
        <v>97.957611</v>
      </c>
      <c r="P56" s="25">
        <f>'AEO 2023 Table 35 Raw'!S44</f>
        <v>97.963584999999995</v>
      </c>
      <c r="Q56" s="25">
        <f>'AEO 2023 Table 35 Raw'!T44</f>
        <v>97.992835999999997</v>
      </c>
      <c r="R56" s="25">
        <f>'AEO 2023 Table 35 Raw'!U44</f>
        <v>98.038962999999995</v>
      </c>
      <c r="S56" s="25">
        <f>'AEO 2023 Table 35 Raw'!V44</f>
        <v>98.087615999999997</v>
      </c>
      <c r="T56" s="25">
        <f>'AEO 2023 Table 35 Raw'!W44</f>
        <v>98.138701999999995</v>
      </c>
      <c r="U56" s="25">
        <f>'AEO 2023 Table 35 Raw'!X44</f>
        <v>98.192062000000007</v>
      </c>
      <c r="V56" s="25">
        <f>'AEO 2023 Table 35 Raw'!Y44</f>
        <v>98.247574</v>
      </c>
      <c r="W56" s="25">
        <f>'AEO 2023 Table 35 Raw'!Z44</f>
        <v>98.305083999999994</v>
      </c>
      <c r="X56" s="25">
        <f>'AEO 2023 Table 35 Raw'!AA44</f>
        <v>98.364502000000002</v>
      </c>
      <c r="Y56" s="25">
        <f>'AEO 2023 Table 35 Raw'!AB44</f>
        <v>98.425742999999997</v>
      </c>
      <c r="Z56" s="25">
        <f>'AEO 2023 Table 35 Raw'!AC44</f>
        <v>98.488754</v>
      </c>
      <c r="AA56" s="25">
        <f>'AEO 2023 Table 35 Raw'!AD44</f>
        <v>98.553520000000006</v>
      </c>
      <c r="AB56" s="25">
        <f>'AEO 2023 Table 35 Raw'!AE44</f>
        <v>98.620009999999994</v>
      </c>
      <c r="AC56" s="25">
        <f>'AEO 2023 Table 35 Raw'!AF44</f>
        <v>98.688186999999999</v>
      </c>
      <c r="AD56" s="25">
        <f>'AEO 2023 Table 35 Raw'!AG44</f>
        <v>98.758064000000005</v>
      </c>
      <c r="AE56" s="25">
        <f>'AEO 2023 Table 35 Raw'!AH44</f>
        <v>98.829666000000003</v>
      </c>
      <c r="AF56" s="46">
        <f>'AEO 2023 Table 35 Raw'!AI44</f>
        <v>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6"/>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6"/>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6">
        <f>'AEO 2023 Table 35 Raw'!AI46</f>
        <v>0</v>
      </c>
    </row>
    <row r="60" spans="1:32" ht="15" customHeight="1">
      <c r="A60" s="8" t="s">
        <v>905</v>
      </c>
      <c r="B60" s="24" t="s">
        <v>906</v>
      </c>
      <c r="C60" s="25">
        <f>'AEO 2023 Table 35 Raw'!F47</f>
        <v>15880.401367</v>
      </c>
      <c r="D60" s="25">
        <f>'AEO 2023 Table 35 Raw'!G47</f>
        <v>15824.086914</v>
      </c>
      <c r="E60" s="25">
        <f>'AEO 2023 Table 35 Raw'!H47</f>
        <v>15554.591796999999</v>
      </c>
      <c r="F60" s="25">
        <f>'AEO 2023 Table 35 Raw'!I47</f>
        <v>15269.792969</v>
      </c>
      <c r="G60" s="25">
        <f>'AEO 2023 Table 35 Raw'!J47</f>
        <v>15052.808594</v>
      </c>
      <c r="H60" s="25">
        <f>'AEO 2023 Table 35 Raw'!K47</f>
        <v>14846.641602</v>
      </c>
      <c r="I60" s="25">
        <f>'AEO 2023 Table 35 Raw'!L47</f>
        <v>14605.432617</v>
      </c>
      <c r="J60" s="25">
        <f>'AEO 2023 Table 35 Raw'!M47</f>
        <v>14342.869140999999</v>
      </c>
      <c r="K60" s="25">
        <f>'AEO 2023 Table 35 Raw'!N47</f>
        <v>14083.473633</v>
      </c>
      <c r="L60" s="25">
        <f>'AEO 2023 Table 35 Raw'!O47</f>
        <v>13853.832031</v>
      </c>
      <c r="M60" s="25">
        <f>'AEO 2023 Table 35 Raw'!P47</f>
        <v>13620.619140999999</v>
      </c>
      <c r="N60" s="25">
        <f>'AEO 2023 Table 35 Raw'!Q47</f>
        <v>13419.320312</v>
      </c>
      <c r="O60" s="25">
        <f>'AEO 2023 Table 35 Raw'!R47</f>
        <v>13233.708008</v>
      </c>
      <c r="P60" s="25">
        <f>'AEO 2023 Table 35 Raw'!S47</f>
        <v>13048.129883</v>
      </c>
      <c r="Q60" s="25">
        <f>'AEO 2023 Table 35 Raw'!T47</f>
        <v>12862.269531</v>
      </c>
      <c r="R60" s="25">
        <f>'AEO 2023 Table 35 Raw'!U47</f>
        <v>12703.331055000001</v>
      </c>
      <c r="S60" s="25">
        <f>'AEO 2023 Table 35 Raw'!V47</f>
        <v>12563.326171999999</v>
      </c>
      <c r="T60" s="25">
        <f>'AEO 2023 Table 35 Raw'!W47</f>
        <v>12432.004883</v>
      </c>
      <c r="U60" s="25">
        <f>'AEO 2023 Table 35 Raw'!X47</f>
        <v>12320.012694999999</v>
      </c>
      <c r="V60" s="25">
        <f>'AEO 2023 Table 35 Raw'!Y47</f>
        <v>12224.925781</v>
      </c>
      <c r="W60" s="25">
        <f>'AEO 2023 Table 35 Raw'!Z47</f>
        <v>12153.810546999999</v>
      </c>
      <c r="X60" s="25">
        <f>'AEO 2023 Table 35 Raw'!AA47</f>
        <v>12096.210938</v>
      </c>
      <c r="Y60" s="25">
        <f>'AEO 2023 Table 35 Raw'!AB47</f>
        <v>12064.701171999999</v>
      </c>
      <c r="Z60" s="25">
        <f>'AEO 2023 Table 35 Raw'!AC47</f>
        <v>12059.164062</v>
      </c>
      <c r="AA60" s="25">
        <f>'AEO 2023 Table 35 Raw'!AD47</f>
        <v>12083.298828000001</v>
      </c>
      <c r="AB60" s="25">
        <f>'AEO 2023 Table 35 Raw'!AE47</f>
        <v>12134.196289</v>
      </c>
      <c r="AC60" s="25">
        <f>'AEO 2023 Table 35 Raw'!AF47</f>
        <v>12200.674805000001</v>
      </c>
      <c r="AD60" s="25">
        <f>'AEO 2023 Table 35 Raw'!AG47</f>
        <v>12286.091796999999</v>
      </c>
      <c r="AE60" s="25">
        <f>'AEO 2023 Table 35 Raw'!AH47</f>
        <v>12400.023438</v>
      </c>
      <c r="AF60" s="46">
        <f>'AEO 2023 Table 35 Raw'!AI47</f>
        <v>-8.9999999999999993E-3</v>
      </c>
    </row>
    <row r="61" spans="1:32" ht="15" customHeight="1">
      <c r="A61" s="8" t="s">
        <v>907</v>
      </c>
      <c r="B61" s="24" t="s">
        <v>908</v>
      </c>
      <c r="C61" s="25">
        <f>'AEO 2023 Table 35 Raw'!F48</f>
        <v>32.266891000000001</v>
      </c>
      <c r="D61" s="25">
        <f>'AEO 2023 Table 35 Raw'!G48</f>
        <v>33.448005999999999</v>
      </c>
      <c r="E61" s="25">
        <f>'AEO 2023 Table 35 Raw'!H48</f>
        <v>32.148003000000003</v>
      </c>
      <c r="F61" s="25">
        <f>'AEO 2023 Table 35 Raw'!I48</f>
        <v>31.776495000000001</v>
      </c>
      <c r="G61" s="25">
        <f>'AEO 2023 Table 35 Raw'!J48</f>
        <v>30.913734000000002</v>
      </c>
      <c r="H61" s="25">
        <f>'AEO 2023 Table 35 Raw'!K48</f>
        <v>29.948865999999999</v>
      </c>
      <c r="I61" s="25">
        <f>'AEO 2023 Table 35 Raw'!L48</f>
        <v>28.930861</v>
      </c>
      <c r="J61" s="25">
        <f>'AEO 2023 Table 35 Raw'!M48</f>
        <v>27.837914000000001</v>
      </c>
      <c r="K61" s="25">
        <f>'AEO 2023 Table 35 Raw'!N48</f>
        <v>26.721428</v>
      </c>
      <c r="L61" s="25">
        <f>'AEO 2023 Table 35 Raw'!O48</f>
        <v>25.502085000000001</v>
      </c>
      <c r="M61" s="25">
        <f>'AEO 2023 Table 35 Raw'!P48</f>
        <v>24.530978999999999</v>
      </c>
      <c r="N61" s="25">
        <f>'AEO 2023 Table 35 Raw'!Q48</f>
        <v>23.583029</v>
      </c>
      <c r="O61" s="25">
        <f>'AEO 2023 Table 35 Raw'!R48</f>
        <v>22.716486</v>
      </c>
      <c r="P61" s="25">
        <f>'AEO 2023 Table 35 Raw'!S48</f>
        <v>22.024467000000001</v>
      </c>
      <c r="Q61" s="25">
        <f>'AEO 2023 Table 35 Raw'!T48</f>
        <v>21.473423</v>
      </c>
      <c r="R61" s="25">
        <f>'AEO 2023 Table 35 Raw'!U48</f>
        <v>20.924983999999998</v>
      </c>
      <c r="S61" s="25">
        <f>'AEO 2023 Table 35 Raw'!V48</f>
        <v>20.614091999999999</v>
      </c>
      <c r="T61" s="25">
        <f>'AEO 2023 Table 35 Raw'!W48</f>
        <v>20.462043999999999</v>
      </c>
      <c r="U61" s="25">
        <f>'AEO 2023 Table 35 Raw'!X48</f>
        <v>20.677498</v>
      </c>
      <c r="V61" s="25">
        <f>'AEO 2023 Table 35 Raw'!Y48</f>
        <v>20.758951</v>
      </c>
      <c r="W61" s="25">
        <f>'AEO 2023 Table 35 Raw'!Z48</f>
        <v>20.836193000000002</v>
      </c>
      <c r="X61" s="25">
        <f>'AEO 2023 Table 35 Raw'!AA48</f>
        <v>20.976040000000001</v>
      </c>
      <c r="Y61" s="25">
        <f>'AEO 2023 Table 35 Raw'!AB48</f>
        <v>21.184322000000002</v>
      </c>
      <c r="Z61" s="25">
        <f>'AEO 2023 Table 35 Raw'!AC48</f>
        <v>21.357969000000001</v>
      </c>
      <c r="AA61" s="25">
        <f>'AEO 2023 Table 35 Raw'!AD48</f>
        <v>21.653939999999999</v>
      </c>
      <c r="AB61" s="25">
        <f>'AEO 2023 Table 35 Raw'!AE48</f>
        <v>21.995536999999999</v>
      </c>
      <c r="AC61" s="25">
        <f>'AEO 2023 Table 35 Raw'!AF48</f>
        <v>22.363033000000001</v>
      </c>
      <c r="AD61" s="25">
        <f>'AEO 2023 Table 35 Raw'!AG48</f>
        <v>22.762999000000001</v>
      </c>
      <c r="AE61" s="25">
        <f>'AEO 2023 Table 35 Raw'!AH48</f>
        <v>23.261548999999999</v>
      </c>
      <c r="AF61" s="46">
        <f>'AEO 2023 Table 35 Raw'!AI48</f>
        <v>-1.2E-2</v>
      </c>
    </row>
    <row r="62" spans="1:32" ht="15" customHeight="1">
      <c r="A62" s="8" t="s">
        <v>909</v>
      </c>
      <c r="B62" s="24" t="s">
        <v>910</v>
      </c>
      <c r="C62" s="25">
        <f>'AEO 2023 Table 35 Raw'!F49</f>
        <v>6709.689453</v>
      </c>
      <c r="D62" s="25">
        <f>'AEO 2023 Table 35 Raw'!G49</f>
        <v>6673.0830079999996</v>
      </c>
      <c r="E62" s="25">
        <f>'AEO 2023 Table 35 Raw'!H49</f>
        <v>6412.5649409999996</v>
      </c>
      <c r="F62" s="25">
        <f>'AEO 2023 Table 35 Raw'!I49</f>
        <v>6339.4516599999997</v>
      </c>
      <c r="G62" s="25">
        <f>'AEO 2023 Table 35 Raw'!J49</f>
        <v>6302.3173829999996</v>
      </c>
      <c r="H62" s="25">
        <f>'AEO 2023 Table 35 Raw'!K49</f>
        <v>6234.03125</v>
      </c>
      <c r="I62" s="25">
        <f>'AEO 2023 Table 35 Raw'!L49</f>
        <v>6160.9091799999997</v>
      </c>
      <c r="J62" s="25">
        <f>'AEO 2023 Table 35 Raw'!M49</f>
        <v>6099.7084960000002</v>
      </c>
      <c r="K62" s="25">
        <f>'AEO 2023 Table 35 Raw'!N49</f>
        <v>6029.8481449999999</v>
      </c>
      <c r="L62" s="25">
        <f>'AEO 2023 Table 35 Raw'!O49</f>
        <v>5985.3632809999999</v>
      </c>
      <c r="M62" s="25">
        <f>'AEO 2023 Table 35 Raw'!P49</f>
        <v>5951.1616210000002</v>
      </c>
      <c r="N62" s="25">
        <f>'AEO 2023 Table 35 Raw'!Q49</f>
        <v>5914.9047849999997</v>
      </c>
      <c r="O62" s="25">
        <f>'AEO 2023 Table 35 Raw'!R49</f>
        <v>5875.6137699999999</v>
      </c>
      <c r="P62" s="25">
        <f>'AEO 2023 Table 35 Raw'!S49</f>
        <v>5851.8959960000002</v>
      </c>
      <c r="Q62" s="25">
        <f>'AEO 2023 Table 35 Raw'!T49</f>
        <v>5824.2368159999996</v>
      </c>
      <c r="R62" s="25">
        <f>'AEO 2023 Table 35 Raw'!U49</f>
        <v>5807.65625</v>
      </c>
      <c r="S62" s="25">
        <f>'AEO 2023 Table 35 Raw'!V49</f>
        <v>5804.6806640000004</v>
      </c>
      <c r="T62" s="25">
        <f>'AEO 2023 Table 35 Raw'!W49</f>
        <v>5798.1215819999998</v>
      </c>
      <c r="U62" s="25">
        <f>'AEO 2023 Table 35 Raw'!X49</f>
        <v>5809.7153319999998</v>
      </c>
      <c r="V62" s="25">
        <f>'AEO 2023 Table 35 Raw'!Y49</f>
        <v>5821.4916990000002</v>
      </c>
      <c r="W62" s="25">
        <f>'AEO 2023 Table 35 Raw'!Z49</f>
        <v>5841.8168949999999</v>
      </c>
      <c r="X62" s="25">
        <f>'AEO 2023 Table 35 Raw'!AA49</f>
        <v>5844.2270509999998</v>
      </c>
      <c r="Y62" s="25">
        <f>'AEO 2023 Table 35 Raw'!AB49</f>
        <v>5844.1376950000003</v>
      </c>
      <c r="Z62" s="25">
        <f>'AEO 2023 Table 35 Raw'!AC49</f>
        <v>5840.7373049999997</v>
      </c>
      <c r="AA62" s="25">
        <f>'AEO 2023 Table 35 Raw'!AD49</f>
        <v>5844.7250979999999</v>
      </c>
      <c r="AB62" s="25">
        <f>'AEO 2023 Table 35 Raw'!AE49</f>
        <v>5850.0190430000002</v>
      </c>
      <c r="AC62" s="25">
        <f>'AEO 2023 Table 35 Raw'!AF49</f>
        <v>5856.0283200000003</v>
      </c>
      <c r="AD62" s="25">
        <f>'AEO 2023 Table 35 Raw'!AG49</f>
        <v>5864.9814450000003</v>
      </c>
      <c r="AE62" s="25">
        <f>'AEO 2023 Table 35 Raw'!AH49</f>
        <v>5894.3295900000003</v>
      </c>
      <c r="AF62" s="46">
        <f>'AEO 2023 Table 35 Raw'!AI49</f>
        <v>-5.0000000000000001E-3</v>
      </c>
    </row>
    <row r="63" spans="1:32" ht="15" customHeight="1">
      <c r="A63" s="8" t="s">
        <v>911</v>
      </c>
      <c r="B63" s="24" t="s">
        <v>899</v>
      </c>
      <c r="C63" s="25">
        <f>'AEO 2023 Table 35 Raw'!F50</f>
        <v>3114.8347170000002</v>
      </c>
      <c r="D63" s="25">
        <f>'AEO 2023 Table 35 Raw'!G50</f>
        <v>3318.9614259999998</v>
      </c>
      <c r="E63" s="25">
        <f>'AEO 2023 Table 35 Raw'!H50</f>
        <v>3326.7248540000001</v>
      </c>
      <c r="F63" s="25">
        <f>'AEO 2023 Table 35 Raw'!I50</f>
        <v>3335.498779</v>
      </c>
      <c r="G63" s="25">
        <f>'AEO 2023 Table 35 Raw'!J50</f>
        <v>3377.4897460000002</v>
      </c>
      <c r="H63" s="25">
        <f>'AEO 2023 Table 35 Raw'!K50</f>
        <v>3400.0983890000002</v>
      </c>
      <c r="I63" s="25">
        <f>'AEO 2023 Table 35 Raw'!L50</f>
        <v>3415.6665039999998</v>
      </c>
      <c r="J63" s="25">
        <f>'AEO 2023 Table 35 Raw'!M50</f>
        <v>3433.8684079999998</v>
      </c>
      <c r="K63" s="25">
        <f>'AEO 2023 Table 35 Raw'!N50</f>
        <v>3458.3271479999999</v>
      </c>
      <c r="L63" s="25">
        <f>'AEO 2023 Table 35 Raw'!O50</f>
        <v>3484.8312989999999</v>
      </c>
      <c r="M63" s="25">
        <f>'AEO 2023 Table 35 Raw'!P50</f>
        <v>3509.617432</v>
      </c>
      <c r="N63" s="25">
        <f>'AEO 2023 Table 35 Raw'!Q50</f>
        <v>3535.1520999999998</v>
      </c>
      <c r="O63" s="25">
        <f>'AEO 2023 Table 35 Raw'!R50</f>
        <v>3562.2463379999999</v>
      </c>
      <c r="P63" s="25">
        <f>'AEO 2023 Table 35 Raw'!S50</f>
        <v>3593.928711</v>
      </c>
      <c r="Q63" s="25">
        <f>'AEO 2023 Table 35 Raw'!T50</f>
        <v>3635.5263669999999</v>
      </c>
      <c r="R63" s="25">
        <f>'AEO 2023 Table 35 Raw'!U50</f>
        <v>3684.3701169999999</v>
      </c>
      <c r="S63" s="25">
        <f>'AEO 2023 Table 35 Raw'!V50</f>
        <v>3735.389404</v>
      </c>
      <c r="T63" s="25">
        <f>'AEO 2023 Table 35 Raw'!W50</f>
        <v>3786.9533689999998</v>
      </c>
      <c r="U63" s="25">
        <f>'AEO 2023 Table 35 Raw'!X50</f>
        <v>3843.9167480000001</v>
      </c>
      <c r="V63" s="25">
        <f>'AEO 2023 Table 35 Raw'!Y50</f>
        <v>3900.533203</v>
      </c>
      <c r="W63" s="25">
        <f>'AEO 2023 Table 35 Raw'!Z50</f>
        <v>3956.6166990000002</v>
      </c>
      <c r="X63" s="25">
        <f>'AEO 2023 Table 35 Raw'!AA50</f>
        <v>4012.8354490000002</v>
      </c>
      <c r="Y63" s="25">
        <f>'AEO 2023 Table 35 Raw'!AB50</f>
        <v>4070.55249</v>
      </c>
      <c r="Z63" s="25">
        <f>'AEO 2023 Table 35 Raw'!AC50</f>
        <v>4128.7802730000003</v>
      </c>
      <c r="AA63" s="25">
        <f>'AEO 2023 Table 35 Raw'!AD50</f>
        <v>4185.6357420000004</v>
      </c>
      <c r="AB63" s="25">
        <f>'AEO 2023 Table 35 Raw'!AE50</f>
        <v>4246.3857420000004</v>
      </c>
      <c r="AC63" s="25">
        <f>'AEO 2023 Table 35 Raw'!AF50</f>
        <v>4307.0634769999997</v>
      </c>
      <c r="AD63" s="25">
        <f>'AEO 2023 Table 35 Raw'!AG50</f>
        <v>4368.1875</v>
      </c>
      <c r="AE63" s="25">
        <f>'AEO 2023 Table 35 Raw'!AH50</f>
        <v>4436.2265619999998</v>
      </c>
      <c r="AF63" s="46">
        <f>'AEO 2023 Table 35 Raw'!AI50</f>
        <v>1.2999999999999999E-2</v>
      </c>
    </row>
    <row r="64" spans="1:32" ht="15" customHeight="1">
      <c r="A64" s="8" t="s">
        <v>912</v>
      </c>
      <c r="B64" s="24" t="s">
        <v>913</v>
      </c>
      <c r="C64" s="25">
        <f>'AEO 2023 Table 35 Raw'!F51</f>
        <v>687.54107699999997</v>
      </c>
      <c r="D64" s="25">
        <f>'AEO 2023 Table 35 Raw'!G51</f>
        <v>525.88568099999998</v>
      </c>
      <c r="E64" s="25">
        <f>'AEO 2023 Table 35 Raw'!H51</f>
        <v>516.83032200000002</v>
      </c>
      <c r="F64" s="25">
        <f>'AEO 2023 Table 35 Raw'!I51</f>
        <v>509.16232300000001</v>
      </c>
      <c r="G64" s="25">
        <f>'AEO 2023 Table 35 Raw'!J51</f>
        <v>499.41537499999998</v>
      </c>
      <c r="H64" s="25">
        <f>'AEO 2023 Table 35 Raw'!K51</f>
        <v>483.268799</v>
      </c>
      <c r="I64" s="25">
        <f>'AEO 2023 Table 35 Raw'!L51</f>
        <v>462.926849</v>
      </c>
      <c r="J64" s="25">
        <f>'AEO 2023 Table 35 Raw'!M51</f>
        <v>451.051941</v>
      </c>
      <c r="K64" s="25">
        <f>'AEO 2023 Table 35 Raw'!N51</f>
        <v>442.91290300000003</v>
      </c>
      <c r="L64" s="25">
        <f>'AEO 2023 Table 35 Raw'!O51</f>
        <v>438.704926</v>
      </c>
      <c r="M64" s="25">
        <f>'AEO 2023 Table 35 Raw'!P51</f>
        <v>446.022491</v>
      </c>
      <c r="N64" s="25">
        <f>'AEO 2023 Table 35 Raw'!Q51</f>
        <v>448.39041099999997</v>
      </c>
      <c r="O64" s="25">
        <f>'AEO 2023 Table 35 Raw'!R51</f>
        <v>453.30905200000001</v>
      </c>
      <c r="P64" s="25">
        <f>'AEO 2023 Table 35 Raw'!S51</f>
        <v>454.847351</v>
      </c>
      <c r="Q64" s="25">
        <f>'AEO 2023 Table 35 Raw'!T51</f>
        <v>457.07724000000002</v>
      </c>
      <c r="R64" s="25">
        <f>'AEO 2023 Table 35 Raw'!U51</f>
        <v>463.852081</v>
      </c>
      <c r="S64" s="25">
        <f>'AEO 2023 Table 35 Raw'!V51</f>
        <v>463.07720899999998</v>
      </c>
      <c r="T64" s="25">
        <f>'AEO 2023 Table 35 Raw'!W51</f>
        <v>463.23074300000002</v>
      </c>
      <c r="U64" s="25">
        <f>'AEO 2023 Table 35 Raw'!X51</f>
        <v>443.15280200000001</v>
      </c>
      <c r="V64" s="25">
        <f>'AEO 2023 Table 35 Raw'!Y51</f>
        <v>442.48440599999998</v>
      </c>
      <c r="W64" s="25">
        <f>'AEO 2023 Table 35 Raw'!Z51</f>
        <v>436.60455300000001</v>
      </c>
      <c r="X64" s="25">
        <f>'AEO 2023 Table 35 Raw'!AA51</f>
        <v>434.60629299999999</v>
      </c>
      <c r="Y64" s="25">
        <f>'AEO 2023 Table 35 Raw'!AB51</f>
        <v>431.854401</v>
      </c>
      <c r="Z64" s="25">
        <f>'AEO 2023 Table 35 Raw'!AC51</f>
        <v>434.04577599999999</v>
      </c>
      <c r="AA64" s="25">
        <f>'AEO 2023 Table 35 Raw'!AD51</f>
        <v>434.89154100000002</v>
      </c>
      <c r="AB64" s="25">
        <f>'AEO 2023 Table 35 Raw'!AE51</f>
        <v>435.51474000000002</v>
      </c>
      <c r="AC64" s="25">
        <f>'AEO 2023 Table 35 Raw'!AF51</f>
        <v>431.77526899999998</v>
      </c>
      <c r="AD64" s="25">
        <f>'AEO 2023 Table 35 Raw'!AG51</f>
        <v>430.185608</v>
      </c>
      <c r="AE64" s="25">
        <f>'AEO 2023 Table 35 Raw'!AH51</f>
        <v>426.39904799999999</v>
      </c>
      <c r="AF64" s="46">
        <f>'AEO 2023 Table 35 Raw'!AI51</f>
        <v>-1.7000000000000001E-2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6">
        <f>'AEO 2023 Table 35 Raw'!AI52</f>
        <v>0</v>
      </c>
    </row>
    <row r="66" spans="1:32" ht="15" customHeight="1">
      <c r="A66" s="8" t="s">
        <v>916</v>
      </c>
      <c r="B66" s="24" t="s">
        <v>891</v>
      </c>
      <c r="C66" s="25">
        <f>'AEO 2023 Table 35 Raw'!F53</f>
        <v>11.156622</v>
      </c>
      <c r="D66" s="25">
        <f>'AEO 2023 Table 35 Raw'!G53</f>
        <v>11.669783000000001</v>
      </c>
      <c r="E66" s="25">
        <f>'AEO 2023 Table 35 Raw'!H53</f>
        <v>11.761030999999999</v>
      </c>
      <c r="F66" s="25">
        <f>'AEO 2023 Table 35 Raw'!I53</f>
        <v>11.872790999999999</v>
      </c>
      <c r="G66" s="25">
        <f>'AEO 2023 Table 35 Raw'!J53</f>
        <v>11.962567</v>
      </c>
      <c r="H66" s="25">
        <f>'AEO 2023 Table 35 Raw'!K53</f>
        <v>12.033047</v>
      </c>
      <c r="I66" s="25">
        <f>'AEO 2023 Table 35 Raw'!L53</f>
        <v>11.8225</v>
      </c>
      <c r="J66" s="25">
        <f>'AEO 2023 Table 35 Raw'!M53</f>
        <v>11.867641000000001</v>
      </c>
      <c r="K66" s="25">
        <f>'AEO 2023 Table 35 Raw'!N53</f>
        <v>11.91968</v>
      </c>
      <c r="L66" s="25">
        <f>'AEO 2023 Table 35 Raw'!O53</f>
        <v>11.984985999999999</v>
      </c>
      <c r="M66" s="25">
        <f>'AEO 2023 Table 35 Raw'!P53</f>
        <v>12.068156999999999</v>
      </c>
      <c r="N66" s="25">
        <f>'AEO 2023 Table 35 Raw'!Q53</f>
        <v>12.172094</v>
      </c>
      <c r="O66" s="25">
        <f>'AEO 2023 Table 35 Raw'!R53</f>
        <v>12.302835</v>
      </c>
      <c r="P66" s="25">
        <f>'AEO 2023 Table 35 Raw'!S53</f>
        <v>12.448700000000001</v>
      </c>
      <c r="Q66" s="25">
        <f>'AEO 2023 Table 35 Raw'!T53</f>
        <v>12.612500000000001</v>
      </c>
      <c r="R66" s="25">
        <f>'AEO 2023 Table 35 Raw'!U53</f>
        <v>12.814496999999999</v>
      </c>
      <c r="S66" s="25">
        <f>'AEO 2023 Table 35 Raw'!V53</f>
        <v>13.025027</v>
      </c>
      <c r="T66" s="25">
        <f>'AEO 2023 Table 35 Raw'!W53</f>
        <v>13.250116999999999</v>
      </c>
      <c r="U66" s="25">
        <f>'AEO 2023 Table 35 Raw'!X53</f>
        <v>13.503640000000001</v>
      </c>
      <c r="V66" s="25">
        <f>'AEO 2023 Table 35 Raw'!Y53</f>
        <v>13.806964000000001</v>
      </c>
      <c r="W66" s="25">
        <f>'AEO 2023 Table 35 Raw'!Z53</f>
        <v>14.148846000000001</v>
      </c>
      <c r="X66" s="25">
        <f>'AEO 2023 Table 35 Raw'!AA53</f>
        <v>14.515639999999999</v>
      </c>
      <c r="Y66" s="25">
        <f>'AEO 2023 Table 35 Raw'!AB53</f>
        <v>14.912951</v>
      </c>
      <c r="Z66" s="25">
        <f>'AEO 2023 Table 35 Raw'!AC53</f>
        <v>15.353918999999999</v>
      </c>
      <c r="AA66" s="25">
        <f>'AEO 2023 Table 35 Raw'!AD53</f>
        <v>15.847417999999999</v>
      </c>
      <c r="AB66" s="25">
        <f>'AEO 2023 Table 35 Raw'!AE53</f>
        <v>16.384188000000002</v>
      </c>
      <c r="AC66" s="25">
        <f>'AEO 2023 Table 35 Raw'!AF53</f>
        <v>16.943317</v>
      </c>
      <c r="AD66" s="25">
        <f>'AEO 2023 Table 35 Raw'!AG53</f>
        <v>17.523838000000001</v>
      </c>
      <c r="AE66" s="25">
        <f>'AEO 2023 Table 35 Raw'!AH53</f>
        <v>18.158421000000001</v>
      </c>
      <c r="AF66" s="46">
        <f>'AEO 2023 Table 35 Raw'!AI53</f>
        <v>1.7999999999999999E-2</v>
      </c>
    </row>
    <row r="67" spans="1:32" ht="15" customHeight="1">
      <c r="A67" s="8" t="s">
        <v>917</v>
      </c>
      <c r="B67" s="24" t="s">
        <v>918</v>
      </c>
      <c r="C67" s="25">
        <f>'AEO 2023 Table 35 Raw'!F54</f>
        <v>125.946564</v>
      </c>
      <c r="D67" s="25">
        <f>'AEO 2023 Table 35 Raw'!G54</f>
        <v>125.78398900000001</v>
      </c>
      <c r="E67" s="25">
        <f>'AEO 2023 Table 35 Raw'!H54</f>
        <v>125.69528200000001</v>
      </c>
      <c r="F67" s="25">
        <f>'AEO 2023 Table 35 Raw'!I54</f>
        <v>125.703705</v>
      </c>
      <c r="G67" s="25">
        <f>'AEO 2023 Table 35 Raw'!J54</f>
        <v>125.807716</v>
      </c>
      <c r="H67" s="25">
        <f>'AEO 2023 Table 35 Raw'!K54</f>
        <v>125.53836800000001</v>
      </c>
      <c r="I67" s="25">
        <f>'AEO 2023 Table 35 Raw'!L54</f>
        <v>125.227867</v>
      </c>
      <c r="J67" s="25">
        <f>'AEO 2023 Table 35 Raw'!M54</f>
        <v>125.03473700000001</v>
      </c>
      <c r="K67" s="25">
        <f>'AEO 2023 Table 35 Raw'!N54</f>
        <v>124.95566599999999</v>
      </c>
      <c r="L67" s="25">
        <f>'AEO 2023 Table 35 Raw'!O54</f>
        <v>124.90194700000001</v>
      </c>
      <c r="M67" s="25">
        <f>'AEO 2023 Table 35 Raw'!P54</f>
        <v>124.78939099999999</v>
      </c>
      <c r="N67" s="25">
        <f>'AEO 2023 Table 35 Raw'!Q54</f>
        <v>124.65376999999999</v>
      </c>
      <c r="O67" s="25">
        <f>'AEO 2023 Table 35 Raw'!R54</f>
        <v>124.558014</v>
      </c>
      <c r="P67" s="25">
        <f>'AEO 2023 Table 35 Raw'!S54</f>
        <v>124.51387800000001</v>
      </c>
      <c r="Q67" s="25">
        <f>'AEO 2023 Table 35 Raw'!T54</f>
        <v>124.523262</v>
      </c>
      <c r="R67" s="25">
        <f>'AEO 2023 Table 35 Raw'!U54</f>
        <v>124.56205</v>
      </c>
      <c r="S67" s="25">
        <f>'AEO 2023 Table 35 Raw'!V54</f>
        <v>124.63884</v>
      </c>
      <c r="T67" s="25">
        <f>'AEO 2023 Table 35 Raw'!W54</f>
        <v>124.73659499999999</v>
      </c>
      <c r="U67" s="25">
        <f>'AEO 2023 Table 35 Raw'!X54</f>
        <v>124.843735</v>
      </c>
      <c r="V67" s="25">
        <f>'AEO 2023 Table 35 Raw'!Y54</f>
        <v>124.96180699999999</v>
      </c>
      <c r="W67" s="25">
        <f>'AEO 2023 Table 35 Raw'!Z54</f>
        <v>125.086288</v>
      </c>
      <c r="X67" s="25">
        <f>'AEO 2023 Table 35 Raw'!AA54</f>
        <v>125.20715300000001</v>
      </c>
      <c r="Y67" s="25">
        <f>'AEO 2023 Table 35 Raw'!AB54</f>
        <v>125.35095200000001</v>
      </c>
      <c r="Z67" s="25">
        <f>'AEO 2023 Table 35 Raw'!AC54</f>
        <v>125.546448</v>
      </c>
      <c r="AA67" s="25">
        <f>'AEO 2023 Table 35 Raw'!AD54</f>
        <v>125.774895</v>
      </c>
      <c r="AB67" s="25">
        <f>'AEO 2023 Table 35 Raw'!AE54</f>
        <v>126.023056</v>
      </c>
      <c r="AC67" s="25">
        <f>'AEO 2023 Table 35 Raw'!AF54</f>
        <v>126.281723</v>
      </c>
      <c r="AD67" s="25">
        <f>'AEO 2023 Table 35 Raw'!AG54</f>
        <v>126.592506</v>
      </c>
      <c r="AE67" s="25">
        <f>'AEO 2023 Table 35 Raw'!AH54</f>
        <v>126.96236399999999</v>
      </c>
      <c r="AF67" s="46">
        <f>'AEO 2023 Table 35 Raw'!AI54</f>
        <v>0</v>
      </c>
    </row>
    <row r="68" spans="1:32" ht="15" customHeight="1">
      <c r="A68" s="8" t="s">
        <v>919</v>
      </c>
      <c r="B68" s="24" t="s">
        <v>920</v>
      </c>
      <c r="C68" s="25">
        <f>'AEO 2023 Table 35 Raw'!F55</f>
        <v>26584.257812</v>
      </c>
      <c r="D68" s="25">
        <f>'AEO 2023 Table 35 Raw'!G55</f>
        <v>26535.326172000001</v>
      </c>
      <c r="E68" s="25">
        <f>'AEO 2023 Table 35 Raw'!H55</f>
        <v>26002.71875</v>
      </c>
      <c r="F68" s="25">
        <f>'AEO 2023 Table 35 Raw'!I55</f>
        <v>25645.652343999998</v>
      </c>
      <c r="G68" s="25">
        <f>'AEO 2023 Table 35 Raw'!J55</f>
        <v>25423.105468999998</v>
      </c>
      <c r="H68" s="25">
        <f>'AEO 2023 Table 35 Raw'!K55</f>
        <v>25153.943359000001</v>
      </c>
      <c r="I68" s="25">
        <f>'AEO 2023 Table 35 Raw'!L55</f>
        <v>24833.296875</v>
      </c>
      <c r="J68" s="25">
        <f>'AEO 2023 Table 35 Raw'!M55</f>
        <v>24514.615234000001</v>
      </c>
      <c r="K68" s="25">
        <f>'AEO 2023 Table 35 Raw'!N55</f>
        <v>24200.527343999998</v>
      </c>
      <c r="L68" s="25">
        <f>'AEO 2023 Table 35 Raw'!O55</f>
        <v>23947.490234000001</v>
      </c>
      <c r="M68" s="25">
        <f>'AEO 2023 Table 35 Raw'!P55</f>
        <v>23711.177734000001</v>
      </c>
      <c r="N68" s="25">
        <f>'AEO 2023 Table 35 Raw'!Q55</f>
        <v>23500.542968999998</v>
      </c>
      <c r="O68" s="25">
        <f>'AEO 2023 Table 35 Raw'!R55</f>
        <v>23306.820312</v>
      </c>
      <c r="P68" s="25">
        <f>'AEO 2023 Table 35 Raw'!S55</f>
        <v>23130.152343999998</v>
      </c>
      <c r="Q68" s="25">
        <f>'AEO 2023 Table 35 Raw'!T55</f>
        <v>22960.082031000002</v>
      </c>
      <c r="R68" s="25">
        <f>'AEO 2023 Table 35 Raw'!U55</f>
        <v>22839.875</v>
      </c>
      <c r="S68" s="25">
        <f>'AEO 2023 Table 35 Raw'!V55</f>
        <v>22747.113281000002</v>
      </c>
      <c r="T68" s="25">
        <f>'AEO 2023 Table 35 Raw'!W55</f>
        <v>22661.121093999998</v>
      </c>
      <c r="U68" s="25">
        <f>'AEO 2023 Table 35 Raw'!X55</f>
        <v>22598.181640999999</v>
      </c>
      <c r="V68" s="25">
        <f>'AEO 2023 Table 35 Raw'!Y55</f>
        <v>22571.322265999999</v>
      </c>
      <c r="W68" s="25">
        <f>'AEO 2023 Table 35 Raw'!Z55</f>
        <v>22571.279297000001</v>
      </c>
      <c r="X68" s="25">
        <f>'AEO 2023 Table 35 Raw'!AA55</f>
        <v>22570.9375</v>
      </c>
      <c r="Y68" s="25">
        <f>'AEO 2023 Table 35 Raw'!AB55</f>
        <v>22595.052734000001</v>
      </c>
      <c r="Z68" s="25">
        <f>'AEO 2023 Table 35 Raw'!AC55</f>
        <v>22647.345702999999</v>
      </c>
      <c r="AA68" s="25">
        <f>'AEO 2023 Table 35 Raw'!AD55</f>
        <v>22734.1875</v>
      </c>
      <c r="AB68" s="25">
        <f>'AEO 2023 Table 35 Raw'!AE55</f>
        <v>22852.880859000001</v>
      </c>
      <c r="AC68" s="25">
        <f>'AEO 2023 Table 35 Raw'!AF55</f>
        <v>22983.488281000002</v>
      </c>
      <c r="AD68" s="25">
        <f>'AEO 2023 Table 35 Raw'!AG55</f>
        <v>23138.683593999998</v>
      </c>
      <c r="AE68" s="25">
        <f>'AEO 2023 Table 35 Raw'!AH55</f>
        <v>23347.71875</v>
      </c>
      <c r="AF68" s="46">
        <f>'AEO 2023 Table 35 Raw'!AI55</f>
        <v>-5.0000000000000001E-3</v>
      </c>
    </row>
    <row r="69" spans="1:32" ht="15" customHeight="1">
      <c r="A69" s="8" t="s">
        <v>921</v>
      </c>
      <c r="B69" s="24" t="s">
        <v>922</v>
      </c>
      <c r="C69" s="25">
        <f>'AEO 2023 Table 35 Raw'!F56</f>
        <v>58.485461999999998</v>
      </c>
      <c r="D69" s="25">
        <f>'AEO 2023 Table 35 Raw'!G56</f>
        <v>70.402968999999999</v>
      </c>
      <c r="E69" s="25">
        <f>'AEO 2023 Table 35 Raw'!H56</f>
        <v>85.181006999999994</v>
      </c>
      <c r="F69" s="25">
        <f>'AEO 2023 Table 35 Raw'!I56</f>
        <v>102.294083</v>
      </c>
      <c r="G69" s="25">
        <f>'AEO 2023 Table 35 Raw'!J56</f>
        <v>123.04508199999999</v>
      </c>
      <c r="H69" s="25">
        <f>'AEO 2023 Table 35 Raw'!K56</f>
        <v>147.474457</v>
      </c>
      <c r="I69" s="25">
        <f>'AEO 2023 Table 35 Raw'!L56</f>
        <v>175.26054400000001</v>
      </c>
      <c r="J69" s="25">
        <f>'AEO 2023 Table 35 Raw'!M56</f>
        <v>207.06620799999999</v>
      </c>
      <c r="K69" s="25">
        <f>'AEO 2023 Table 35 Raw'!N56</f>
        <v>242.97560100000001</v>
      </c>
      <c r="L69" s="25">
        <f>'AEO 2023 Table 35 Raw'!O56</f>
        <v>276.902039</v>
      </c>
      <c r="M69" s="25">
        <f>'AEO 2023 Table 35 Raw'!P56</f>
        <v>312.15625</v>
      </c>
      <c r="N69" s="25">
        <f>'AEO 2023 Table 35 Raw'!Q56</f>
        <v>347.90292399999998</v>
      </c>
      <c r="O69" s="25">
        <f>'AEO 2023 Table 35 Raw'!R56</f>
        <v>385.43945300000001</v>
      </c>
      <c r="P69" s="25">
        <f>'AEO 2023 Table 35 Raw'!S56</f>
        <v>422.905396</v>
      </c>
      <c r="Q69" s="25">
        <f>'AEO 2023 Table 35 Raw'!T56</f>
        <v>459.49215700000002</v>
      </c>
      <c r="R69" s="25">
        <f>'AEO 2023 Table 35 Raw'!U56</f>
        <v>496.33367900000002</v>
      </c>
      <c r="S69" s="25">
        <f>'AEO 2023 Table 35 Raw'!V56</f>
        <v>532.22460899999999</v>
      </c>
      <c r="T69" s="25">
        <f>'AEO 2023 Table 35 Raw'!W56</f>
        <v>566.32318099999998</v>
      </c>
      <c r="U69" s="25">
        <f>'AEO 2023 Table 35 Raw'!X56</f>
        <v>597.24786400000005</v>
      </c>
      <c r="V69" s="25">
        <f>'AEO 2023 Table 35 Raw'!Y56</f>
        <v>626.65295400000002</v>
      </c>
      <c r="W69" s="25">
        <f>'AEO 2023 Table 35 Raw'!Z56</f>
        <v>654.20367399999998</v>
      </c>
      <c r="X69" s="25">
        <f>'AEO 2023 Table 35 Raw'!AA56</f>
        <v>679.604736</v>
      </c>
      <c r="Y69" s="25">
        <f>'AEO 2023 Table 35 Raw'!AB56</f>
        <v>703.27423099999999</v>
      </c>
      <c r="Z69" s="25">
        <f>'AEO 2023 Table 35 Raw'!AC56</f>
        <v>725.09210199999995</v>
      </c>
      <c r="AA69" s="25">
        <f>'AEO 2023 Table 35 Raw'!AD56</f>
        <v>745.90124500000002</v>
      </c>
      <c r="AB69" s="25">
        <f>'AEO 2023 Table 35 Raw'!AE56</f>
        <v>765.98577899999998</v>
      </c>
      <c r="AC69" s="25">
        <f>'AEO 2023 Table 35 Raw'!AF56</f>
        <v>785.01824999999997</v>
      </c>
      <c r="AD69" s="25">
        <f>'AEO 2023 Table 35 Raw'!AG56</f>
        <v>803.421875</v>
      </c>
      <c r="AE69" s="25">
        <f>'AEO 2023 Table 35 Raw'!AH56</f>
        <v>820.84692399999994</v>
      </c>
      <c r="AF69" s="46">
        <f>'AEO 2023 Table 35 Raw'!AI56</f>
        <v>9.9000000000000005E-2</v>
      </c>
    </row>
    <row r="70" spans="1:32" ht="15" customHeight="1">
      <c r="A70" s="8" t="s">
        <v>923</v>
      </c>
      <c r="B70" s="24" t="s">
        <v>924</v>
      </c>
      <c r="C70" s="25">
        <f>'AEO 2023 Table 35 Raw'!F57</f>
        <v>107.765556</v>
      </c>
      <c r="D70" s="25">
        <f>'AEO 2023 Table 35 Raw'!G57</f>
        <v>112.691238</v>
      </c>
      <c r="E70" s="25">
        <f>'AEO 2023 Table 35 Raw'!H57</f>
        <v>116.407532</v>
      </c>
      <c r="F70" s="25">
        <f>'AEO 2023 Table 35 Raw'!I57</f>
        <v>111.131653</v>
      </c>
      <c r="G70" s="25">
        <f>'AEO 2023 Table 35 Raw'!J57</f>
        <v>114.57158699999999</v>
      </c>
      <c r="H70" s="25">
        <f>'AEO 2023 Table 35 Raw'!K57</f>
        <v>115.210358</v>
      </c>
      <c r="I70" s="25">
        <f>'AEO 2023 Table 35 Raw'!L57</f>
        <v>117.589851</v>
      </c>
      <c r="J70" s="25">
        <f>'AEO 2023 Table 35 Raw'!M57</f>
        <v>119.53160099999999</v>
      </c>
      <c r="K70" s="25">
        <f>'AEO 2023 Table 35 Raw'!N57</f>
        <v>120.615791</v>
      </c>
      <c r="L70" s="25">
        <f>'AEO 2023 Table 35 Raw'!O57</f>
        <v>122.346672</v>
      </c>
      <c r="M70" s="25">
        <f>'AEO 2023 Table 35 Raw'!P57</f>
        <v>120.692894</v>
      </c>
      <c r="N70" s="25">
        <f>'AEO 2023 Table 35 Raw'!Q57</f>
        <v>122.053665</v>
      </c>
      <c r="O70" s="25">
        <f>'AEO 2023 Table 35 Raw'!R57</f>
        <v>123.156464</v>
      </c>
      <c r="P70" s="25">
        <f>'AEO 2023 Table 35 Raw'!S57</f>
        <v>125.785973</v>
      </c>
      <c r="Q70" s="25">
        <f>'AEO 2023 Table 35 Raw'!T57</f>
        <v>129.76341199999999</v>
      </c>
      <c r="R70" s="25">
        <f>'AEO 2023 Table 35 Raw'!U57</f>
        <v>135.248672</v>
      </c>
      <c r="S70" s="25">
        <f>'AEO 2023 Table 35 Raw'!V57</f>
        <v>141.33459500000001</v>
      </c>
      <c r="T70" s="25">
        <f>'AEO 2023 Table 35 Raw'!W57</f>
        <v>147.58933999999999</v>
      </c>
      <c r="U70" s="25">
        <f>'AEO 2023 Table 35 Raw'!X57</f>
        <v>156.393158</v>
      </c>
      <c r="V70" s="25">
        <f>'AEO 2023 Table 35 Raw'!Y57</f>
        <v>164.06225599999999</v>
      </c>
      <c r="W70" s="25">
        <f>'AEO 2023 Table 35 Raw'!Z57</f>
        <v>172.87998999999999</v>
      </c>
      <c r="X70" s="25">
        <f>'AEO 2023 Table 35 Raw'!AA57</f>
        <v>182.71752900000001</v>
      </c>
      <c r="Y70" s="25">
        <f>'AEO 2023 Table 35 Raw'!AB57</f>
        <v>192.73365799999999</v>
      </c>
      <c r="Z70" s="25">
        <f>'AEO 2023 Table 35 Raw'!AC57</f>
        <v>203.76556400000001</v>
      </c>
      <c r="AA70" s="25">
        <f>'AEO 2023 Table 35 Raw'!AD57</f>
        <v>214.49319499999999</v>
      </c>
      <c r="AB70" s="25">
        <f>'AEO 2023 Table 35 Raw'!AE57</f>
        <v>226.354309</v>
      </c>
      <c r="AC70" s="25">
        <f>'AEO 2023 Table 35 Raw'!AF57</f>
        <v>240.140503</v>
      </c>
      <c r="AD70" s="25">
        <f>'AEO 2023 Table 35 Raw'!AG57</f>
        <v>253.99614</v>
      </c>
      <c r="AE70" s="25">
        <f>'AEO 2023 Table 35 Raw'!AH57</f>
        <v>269.39334100000002</v>
      </c>
      <c r="AF70" s="46">
        <f>'AEO 2023 Table 35 Raw'!AI57</f>
        <v>3.3000000000000002E-2</v>
      </c>
    </row>
    <row r="71" spans="1:32" ht="15" customHeight="1">
      <c r="A71" s="8" t="s">
        <v>925</v>
      </c>
      <c r="B71" s="24" t="s">
        <v>926</v>
      </c>
      <c r="C71" s="25">
        <f>'AEO 2023 Table 35 Raw'!F58</f>
        <v>0.45263900000000001</v>
      </c>
      <c r="D71" s="25">
        <f>'AEO 2023 Table 35 Raw'!G58</f>
        <v>0.54181900000000005</v>
      </c>
      <c r="E71" s="25">
        <f>'AEO 2023 Table 35 Raw'!H58</f>
        <v>0.61802500000000005</v>
      </c>
      <c r="F71" s="25">
        <f>'AEO 2023 Table 35 Raw'!I58</f>
        <v>0.68739300000000003</v>
      </c>
      <c r="G71" s="25">
        <f>'AEO 2023 Table 35 Raw'!J58</f>
        <v>0.76107999999999998</v>
      </c>
      <c r="H71" s="25">
        <f>'AEO 2023 Table 35 Raw'!K58</f>
        <v>0.83164800000000005</v>
      </c>
      <c r="I71" s="25">
        <f>'AEO 2023 Table 35 Raw'!L58</f>
        <v>0.90625699999999998</v>
      </c>
      <c r="J71" s="25">
        <f>'AEO 2023 Table 35 Raw'!M58</f>
        <v>0.97792999999999997</v>
      </c>
      <c r="K71" s="25">
        <f>'AEO 2023 Table 35 Raw'!N58</f>
        <v>1.056381</v>
      </c>
      <c r="L71" s="25">
        <f>'AEO 2023 Table 35 Raw'!O58</f>
        <v>1.1386890000000001</v>
      </c>
      <c r="M71" s="25">
        <f>'AEO 2023 Table 35 Raw'!P58</f>
        <v>1.221158</v>
      </c>
      <c r="N71" s="25">
        <f>'AEO 2023 Table 35 Raw'!Q58</f>
        <v>1.303653</v>
      </c>
      <c r="O71" s="25">
        <f>'AEO 2023 Table 35 Raw'!R58</f>
        <v>1.389043</v>
      </c>
      <c r="P71" s="25">
        <f>'AEO 2023 Table 35 Raw'!S58</f>
        <v>1.474167</v>
      </c>
      <c r="Q71" s="25">
        <f>'AEO 2023 Table 35 Raw'!T58</f>
        <v>1.555804</v>
      </c>
      <c r="R71" s="25">
        <f>'AEO 2023 Table 35 Raw'!U58</f>
        <v>1.6382859999999999</v>
      </c>
      <c r="S71" s="25">
        <f>'AEO 2023 Table 35 Raw'!V58</f>
        <v>1.715989</v>
      </c>
      <c r="T71" s="25">
        <f>'AEO 2023 Table 35 Raw'!W58</f>
        <v>1.7874669999999999</v>
      </c>
      <c r="U71" s="25">
        <f>'AEO 2023 Table 35 Raw'!X58</f>
        <v>1.8475220000000001</v>
      </c>
      <c r="V71" s="25">
        <f>'AEO 2023 Table 35 Raw'!Y58</f>
        <v>1.897181</v>
      </c>
      <c r="W71" s="25">
        <f>'AEO 2023 Table 35 Raw'!Z58</f>
        <v>1.9447319999999999</v>
      </c>
      <c r="X71" s="25">
        <f>'AEO 2023 Table 35 Raw'!AA58</f>
        <v>1.9810700000000001</v>
      </c>
      <c r="Y71" s="25">
        <f>'AEO 2023 Table 35 Raw'!AB58</f>
        <v>2.0106899999999999</v>
      </c>
      <c r="Z71" s="25">
        <f>'AEO 2023 Table 35 Raw'!AC58</f>
        <v>2.033064</v>
      </c>
      <c r="AA71" s="25">
        <f>'AEO 2023 Table 35 Raw'!AD58</f>
        <v>2.0531199999999998</v>
      </c>
      <c r="AB71" s="25">
        <f>'AEO 2023 Table 35 Raw'!AE58</f>
        <v>2.069483</v>
      </c>
      <c r="AC71" s="25">
        <f>'AEO 2023 Table 35 Raw'!AF58</f>
        <v>2.0808870000000002</v>
      </c>
      <c r="AD71" s="25">
        <f>'AEO 2023 Table 35 Raw'!AG58</f>
        <v>2.0882000000000001</v>
      </c>
      <c r="AE71" s="25">
        <f>'AEO 2023 Table 35 Raw'!AH58</f>
        <v>2.0928529999999999</v>
      </c>
      <c r="AF71" s="46">
        <f>'AEO 2023 Table 35 Raw'!AI58</f>
        <v>5.6000000000000001E-2</v>
      </c>
    </row>
    <row r="72" spans="1:32" ht="15" customHeight="1">
      <c r="A72" s="8" t="s">
        <v>927</v>
      </c>
      <c r="B72" s="24" t="s">
        <v>928</v>
      </c>
      <c r="C72" s="25">
        <f>'AEO 2023 Table 35 Raw'!F59</f>
        <v>905.85430899999994</v>
      </c>
      <c r="D72" s="25">
        <f>'AEO 2023 Table 35 Raw'!G59</f>
        <v>830.88403300000004</v>
      </c>
      <c r="E72" s="25">
        <f>'AEO 2023 Table 35 Raw'!H59</f>
        <v>727.44628899999998</v>
      </c>
      <c r="F72" s="25">
        <f>'AEO 2023 Table 35 Raw'!I59</f>
        <v>676.02056900000002</v>
      </c>
      <c r="G72" s="25">
        <f>'AEO 2023 Table 35 Raw'!J59</f>
        <v>629.40917999999999</v>
      </c>
      <c r="H72" s="25">
        <f>'AEO 2023 Table 35 Raw'!K59</f>
        <v>584.79449499999998</v>
      </c>
      <c r="I72" s="25">
        <f>'AEO 2023 Table 35 Raw'!L59</f>
        <v>553.12445100000002</v>
      </c>
      <c r="J72" s="25">
        <f>'AEO 2023 Table 35 Raw'!M59</f>
        <v>557.77868699999999</v>
      </c>
      <c r="K72" s="25">
        <f>'AEO 2023 Table 35 Raw'!N59</f>
        <v>559.68060300000002</v>
      </c>
      <c r="L72" s="25">
        <f>'AEO 2023 Table 35 Raw'!O59</f>
        <v>570.70068400000002</v>
      </c>
      <c r="M72" s="25">
        <f>'AEO 2023 Table 35 Raw'!P59</f>
        <v>578.04620399999999</v>
      </c>
      <c r="N72" s="25">
        <f>'AEO 2023 Table 35 Raw'!Q59</f>
        <v>583.55316200000004</v>
      </c>
      <c r="O72" s="25">
        <f>'AEO 2023 Table 35 Raw'!R59</f>
        <v>583.94097899999997</v>
      </c>
      <c r="P72" s="25">
        <f>'AEO 2023 Table 35 Raw'!S59</f>
        <v>581.34332300000005</v>
      </c>
      <c r="Q72" s="25">
        <f>'AEO 2023 Table 35 Raw'!T59</f>
        <v>579.88031000000001</v>
      </c>
      <c r="R72" s="25">
        <f>'AEO 2023 Table 35 Raw'!U59</f>
        <v>578.96868900000004</v>
      </c>
      <c r="S72" s="25">
        <f>'AEO 2023 Table 35 Raw'!V59</f>
        <v>580.56787099999997</v>
      </c>
      <c r="T72" s="25">
        <f>'AEO 2023 Table 35 Raw'!W59</f>
        <v>582.29718000000003</v>
      </c>
      <c r="U72" s="25">
        <f>'AEO 2023 Table 35 Raw'!X59</f>
        <v>584.62799099999995</v>
      </c>
      <c r="V72" s="25">
        <f>'AEO 2023 Table 35 Raw'!Y59</f>
        <v>584.76190199999996</v>
      </c>
      <c r="W72" s="25">
        <f>'AEO 2023 Table 35 Raw'!Z59</f>
        <v>585.14257799999996</v>
      </c>
      <c r="X72" s="25">
        <f>'AEO 2023 Table 35 Raw'!AA59</f>
        <v>584.328125</v>
      </c>
      <c r="Y72" s="25">
        <f>'AEO 2023 Table 35 Raw'!AB59</f>
        <v>591.46777299999997</v>
      </c>
      <c r="Z72" s="25">
        <f>'AEO 2023 Table 35 Raw'!AC59</f>
        <v>592.51397699999995</v>
      </c>
      <c r="AA72" s="25">
        <f>'AEO 2023 Table 35 Raw'!AD59</f>
        <v>595.74560499999995</v>
      </c>
      <c r="AB72" s="25">
        <f>'AEO 2023 Table 35 Raw'!AE59</f>
        <v>597.29724099999999</v>
      </c>
      <c r="AC72" s="25">
        <f>'AEO 2023 Table 35 Raw'!AF59</f>
        <v>600.48706100000004</v>
      </c>
      <c r="AD72" s="25">
        <f>'AEO 2023 Table 35 Raw'!AG59</f>
        <v>601.05944799999997</v>
      </c>
      <c r="AE72" s="25">
        <f>'AEO 2023 Table 35 Raw'!AH59</f>
        <v>600.18652299999997</v>
      </c>
      <c r="AF72" s="46">
        <f>'AEO 2023 Table 35 Raw'!AI59</f>
        <v>-1.4999999999999999E-2</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6"/>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502.371735</v>
      </c>
      <c r="K74" s="25">
        <f>'AEO 2023 Table 35 Raw'!N60</f>
        <v>502.371735</v>
      </c>
      <c r="L74" s="25">
        <f>'AEO 2023 Table 35 Raw'!O60</f>
        <v>502.371735</v>
      </c>
      <c r="M74" s="25">
        <f>'AEO 2023 Table 35 Raw'!P60</f>
        <v>503.61007699999999</v>
      </c>
      <c r="N74" s="25">
        <f>'AEO 2023 Table 35 Raw'!Q60</f>
        <v>501.866333</v>
      </c>
      <c r="O74" s="25">
        <f>'AEO 2023 Table 35 Raw'!R60</f>
        <v>500.604736</v>
      </c>
      <c r="P74" s="25">
        <f>'AEO 2023 Table 35 Raw'!S60</f>
        <v>499.72378500000002</v>
      </c>
      <c r="Q74" s="25">
        <f>'AEO 2023 Table 35 Raw'!T60</f>
        <v>502.70898399999999</v>
      </c>
      <c r="R74" s="25">
        <f>'AEO 2023 Table 35 Raw'!U60</f>
        <v>500.600281</v>
      </c>
      <c r="S74" s="25">
        <f>'AEO 2023 Table 35 Raw'!V60</f>
        <v>498.37014799999997</v>
      </c>
      <c r="T74" s="25">
        <f>'AEO 2023 Table 35 Raw'!W60</f>
        <v>497.781342</v>
      </c>
      <c r="U74" s="25">
        <f>'AEO 2023 Table 35 Raw'!X60</f>
        <v>496.29296900000003</v>
      </c>
      <c r="V74" s="25">
        <f>'AEO 2023 Table 35 Raw'!Y60</f>
        <v>491.26754799999998</v>
      </c>
      <c r="W74" s="25">
        <f>'AEO 2023 Table 35 Raw'!Z60</f>
        <v>483.31488000000002</v>
      </c>
      <c r="X74" s="25">
        <f>'AEO 2023 Table 35 Raw'!AA60</f>
        <v>464.68112200000002</v>
      </c>
      <c r="Y74" s="25">
        <f>'AEO 2023 Table 35 Raw'!AB60</f>
        <v>468.89031999999997</v>
      </c>
      <c r="Z74" s="25">
        <f>'AEO 2023 Table 35 Raw'!AC60</f>
        <v>443.538544</v>
      </c>
      <c r="AA74" s="25">
        <f>'AEO 2023 Table 35 Raw'!AD60</f>
        <v>433.66299400000003</v>
      </c>
      <c r="AB74" s="25">
        <f>'AEO 2023 Table 35 Raw'!AE60</f>
        <v>431.83075000000002</v>
      </c>
      <c r="AC74" s="25">
        <f>'AEO 2023 Table 35 Raw'!AF60</f>
        <v>430.88262900000001</v>
      </c>
      <c r="AD74" s="25">
        <f>'AEO 2023 Table 35 Raw'!AG60</f>
        <v>422.66525300000001</v>
      </c>
      <c r="AE74" s="25">
        <f>'AEO 2023 Table 35 Raw'!AH60</f>
        <v>422.79995700000001</v>
      </c>
      <c r="AF74" s="46">
        <f>'AEO 2023 Table 35 Raw'!AI60</f>
        <v>8.9999999999999993E-3</v>
      </c>
    </row>
    <row r="75" spans="1:32" ht="15" customHeight="1" thickBot="1"/>
    <row r="76" spans="1:32" ht="15" customHeight="1">
      <c r="B76" s="105" t="s">
        <v>930</v>
      </c>
      <c r="C76" s="102"/>
      <c r="D76" s="102"/>
      <c r="E76" s="102"/>
      <c r="F76" s="102"/>
      <c r="G76" s="102"/>
      <c r="H76" s="102"/>
      <c r="I76" s="102"/>
      <c r="J76" s="102"/>
      <c r="K76" s="102"/>
      <c r="L76" s="102"/>
      <c r="M76" s="102"/>
      <c r="N76" s="102"/>
      <c r="O76" s="102"/>
      <c r="P76" s="102"/>
      <c r="Q76" s="102"/>
      <c r="R76" s="102"/>
      <c r="S76" s="102"/>
      <c r="T76" s="102"/>
      <c r="U76" s="102"/>
      <c r="V76" s="102"/>
      <c r="W76" s="102"/>
      <c r="X76" s="102"/>
      <c r="Y76" s="102"/>
      <c r="Z76" s="102"/>
      <c r="AA76" s="102"/>
      <c r="AB76" s="102"/>
      <c r="AC76" s="102"/>
      <c r="AD76" s="102"/>
      <c r="AE76" s="102"/>
      <c r="AF76" s="102"/>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F116" s="103"/>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4"/>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3"/>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3"/>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c r="Y710" s="103"/>
      <c r="Z710" s="103"/>
      <c r="AA710" s="103"/>
      <c r="AB710" s="103"/>
      <c r="AC710" s="103"/>
      <c r="AD710" s="103"/>
      <c r="AE710" s="103"/>
      <c r="AF710" s="103"/>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c r="AA886" s="103"/>
      <c r="AB886" s="103"/>
      <c r="AC886" s="103"/>
      <c r="AD886" s="103"/>
      <c r="AE886" s="103"/>
      <c r="AF886" s="103"/>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3"/>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c r="Y969" s="103"/>
      <c r="Z969" s="103"/>
      <c r="AA969" s="103"/>
      <c r="AB969" s="103"/>
      <c r="AC969" s="103"/>
      <c r="AD969" s="103"/>
      <c r="AE969" s="103"/>
      <c r="AF969" s="103"/>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3"/>
      <c r="C1071" s="103"/>
      <c r="D1071" s="103"/>
      <c r="E1071" s="103"/>
      <c r="F1071" s="103"/>
      <c r="G1071" s="103"/>
      <c r="H1071" s="103"/>
      <c r="I1071" s="103"/>
      <c r="J1071" s="103"/>
      <c r="K1071" s="103"/>
      <c r="L1071" s="103"/>
      <c r="M1071" s="103"/>
      <c r="N1071" s="103"/>
      <c r="O1071" s="103"/>
      <c r="P1071" s="103"/>
      <c r="Q1071" s="103"/>
      <c r="R1071" s="103"/>
      <c r="S1071" s="103"/>
      <c r="T1071" s="103"/>
      <c r="U1071" s="103"/>
      <c r="V1071" s="103"/>
      <c r="W1071" s="103"/>
      <c r="X1071" s="103"/>
      <c r="Y1071" s="103"/>
      <c r="Z1071" s="103"/>
      <c r="AA1071" s="103"/>
      <c r="AB1071" s="103"/>
      <c r="AC1071" s="103"/>
      <c r="AD1071" s="103"/>
      <c r="AE1071" s="103"/>
      <c r="AF1071" s="103"/>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3"/>
      <c r="C1169" s="103"/>
      <c r="D1169" s="103"/>
      <c r="E1169" s="103"/>
      <c r="F1169" s="103"/>
      <c r="G1169" s="103"/>
      <c r="H1169" s="103"/>
      <c r="I1169" s="103"/>
      <c r="J1169" s="103"/>
      <c r="K1169" s="103"/>
      <c r="L1169" s="103"/>
      <c r="M1169" s="103"/>
      <c r="N1169" s="103"/>
      <c r="O1169" s="103"/>
      <c r="P1169" s="103"/>
      <c r="Q1169" s="103"/>
      <c r="R1169" s="103"/>
      <c r="S1169" s="103"/>
      <c r="T1169" s="103"/>
      <c r="U1169" s="103"/>
      <c r="V1169" s="103"/>
      <c r="W1169" s="103"/>
      <c r="X1169" s="103"/>
      <c r="Y1169" s="103"/>
      <c r="Z1169" s="103"/>
      <c r="AA1169" s="103"/>
      <c r="AB1169" s="103"/>
      <c r="AC1169" s="103"/>
      <c r="AD1169" s="103"/>
      <c r="AE1169" s="103"/>
      <c r="AF1169" s="103"/>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3"/>
      <c r="C1269" s="103"/>
      <c r="D1269" s="103"/>
      <c r="E1269" s="103"/>
      <c r="F1269" s="103"/>
      <c r="G1269" s="103"/>
      <c r="H1269" s="103"/>
      <c r="I1269" s="103"/>
      <c r="J1269" s="103"/>
      <c r="K1269" s="103"/>
      <c r="L1269" s="103"/>
      <c r="M1269" s="103"/>
      <c r="N1269" s="103"/>
      <c r="O1269" s="103"/>
      <c r="P1269" s="103"/>
      <c r="Q1269" s="103"/>
      <c r="R1269" s="103"/>
      <c r="S1269" s="103"/>
      <c r="T1269" s="103"/>
      <c r="U1269" s="103"/>
      <c r="V1269" s="103"/>
      <c r="W1269" s="103"/>
      <c r="X1269" s="103"/>
      <c r="Y1269" s="103"/>
      <c r="Z1269" s="103"/>
      <c r="AA1269" s="103"/>
      <c r="AB1269" s="103"/>
      <c r="AC1269" s="103"/>
      <c r="AD1269" s="103"/>
      <c r="AE1269" s="103"/>
      <c r="AF1269" s="103"/>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3"/>
      <c r="C1484" s="103"/>
      <c r="D1484" s="103"/>
      <c r="E1484" s="103"/>
      <c r="F1484" s="103"/>
      <c r="G1484" s="103"/>
      <c r="H1484" s="103"/>
      <c r="I1484" s="103"/>
      <c r="J1484" s="103"/>
      <c r="K1484" s="103"/>
      <c r="L1484" s="103"/>
      <c r="M1484" s="103"/>
      <c r="N1484" s="103"/>
      <c r="O1484" s="103"/>
      <c r="P1484" s="103"/>
      <c r="Q1484" s="103"/>
      <c r="R1484" s="103"/>
      <c r="S1484" s="103"/>
      <c r="T1484" s="103"/>
      <c r="U1484" s="103"/>
      <c r="V1484" s="103"/>
      <c r="W1484" s="103"/>
      <c r="X1484" s="103"/>
      <c r="Y1484" s="103"/>
      <c r="Z1484" s="103"/>
      <c r="AA1484" s="103"/>
      <c r="AB1484" s="103"/>
      <c r="AC1484" s="103"/>
      <c r="AD1484" s="103"/>
      <c r="AE1484" s="103"/>
      <c r="AF1484" s="103"/>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3"/>
      <c r="C1713" s="103"/>
      <c r="D1713" s="103"/>
      <c r="E1713" s="103"/>
      <c r="F1713" s="103"/>
      <c r="G1713" s="103"/>
      <c r="H1713" s="103"/>
      <c r="I1713" s="103"/>
      <c r="J1713" s="103"/>
      <c r="K1713" s="103"/>
      <c r="L1713" s="103"/>
      <c r="M1713" s="103"/>
      <c r="N1713" s="103"/>
      <c r="O1713" s="103"/>
      <c r="P1713" s="103"/>
      <c r="Q1713" s="103"/>
      <c r="R1713" s="103"/>
      <c r="S1713" s="103"/>
      <c r="T1713" s="103"/>
      <c r="U1713" s="103"/>
      <c r="V1713" s="103"/>
      <c r="W1713" s="103"/>
      <c r="X1713" s="103"/>
      <c r="Y1713" s="103"/>
      <c r="Z1713" s="103"/>
      <c r="AA1713" s="103"/>
      <c r="AB1713" s="103"/>
      <c r="AC1713" s="103"/>
      <c r="AD1713" s="103"/>
      <c r="AE1713" s="103"/>
      <c r="AF1713" s="103"/>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3"/>
      <c r="C1990" s="103"/>
      <c r="D1990" s="103"/>
      <c r="E1990" s="103"/>
      <c r="F1990" s="103"/>
      <c r="G1990" s="103"/>
      <c r="H1990" s="103"/>
      <c r="I1990" s="103"/>
      <c r="J1990" s="103"/>
      <c r="K1990" s="103"/>
      <c r="L1990" s="103"/>
      <c r="M1990" s="103"/>
      <c r="N1990" s="103"/>
      <c r="O1990" s="103"/>
      <c r="P1990" s="103"/>
      <c r="Q1990" s="103"/>
      <c r="R1990" s="103"/>
      <c r="S1990" s="103"/>
      <c r="T1990" s="103"/>
      <c r="U1990" s="103"/>
      <c r="V1990" s="103"/>
      <c r="W1990" s="103"/>
      <c r="X1990" s="103"/>
      <c r="Y1990" s="103"/>
      <c r="Z1990" s="103"/>
      <c r="AA1990" s="103"/>
      <c r="AB1990" s="103"/>
      <c r="AC1990" s="103"/>
      <c r="AD1990" s="103"/>
      <c r="AE1990" s="103"/>
      <c r="AF1990" s="103"/>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3"/>
      <c r="C2325" s="103"/>
      <c r="D2325" s="103"/>
      <c r="E2325" s="103"/>
      <c r="F2325" s="103"/>
      <c r="G2325" s="103"/>
      <c r="H2325" s="103"/>
      <c r="I2325" s="103"/>
      <c r="J2325" s="103"/>
      <c r="K2325" s="103"/>
      <c r="L2325" s="103"/>
      <c r="M2325" s="103"/>
      <c r="N2325" s="103"/>
      <c r="O2325" s="103"/>
      <c r="P2325" s="103"/>
      <c r="Q2325" s="103"/>
      <c r="R2325" s="103"/>
      <c r="S2325" s="103"/>
      <c r="T2325" s="103"/>
      <c r="U2325" s="103"/>
      <c r="V2325" s="103"/>
      <c r="W2325" s="103"/>
      <c r="X2325" s="103"/>
      <c r="Y2325" s="103"/>
      <c r="Z2325" s="103"/>
      <c r="AA2325" s="103"/>
      <c r="AB2325" s="103"/>
      <c r="AC2325" s="103"/>
      <c r="AD2325" s="103"/>
      <c r="AE2325" s="103"/>
      <c r="AF2325" s="103"/>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3"/>
      <c r="C2645" s="103"/>
      <c r="D2645" s="103"/>
      <c r="E2645" s="103"/>
      <c r="F2645" s="103"/>
      <c r="G2645" s="103"/>
      <c r="H2645" s="103"/>
      <c r="I2645" s="103"/>
      <c r="J2645" s="103"/>
      <c r="K2645" s="103"/>
      <c r="L2645" s="103"/>
      <c r="M2645" s="103"/>
      <c r="N2645" s="103"/>
      <c r="O2645" s="103"/>
      <c r="P2645" s="103"/>
      <c r="Q2645" s="103"/>
      <c r="R2645" s="103"/>
      <c r="S2645" s="103"/>
      <c r="T2645" s="103"/>
      <c r="U2645" s="103"/>
      <c r="V2645" s="103"/>
      <c r="W2645" s="103"/>
      <c r="X2645" s="103"/>
      <c r="Y2645" s="103"/>
      <c r="Z2645" s="103"/>
      <c r="AA2645" s="103"/>
      <c r="AB2645" s="103"/>
      <c r="AC2645" s="103"/>
      <c r="AD2645" s="103"/>
      <c r="AE2645" s="103"/>
      <c r="AF2645" s="103"/>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3"/>
      <c r="C2971" s="103"/>
      <c r="D2971" s="103"/>
      <c r="E2971" s="103"/>
      <c r="F2971" s="103"/>
      <c r="G2971" s="103"/>
      <c r="H2971" s="103"/>
      <c r="I2971" s="103"/>
      <c r="J2971" s="103"/>
      <c r="K2971" s="103"/>
      <c r="L2971" s="103"/>
      <c r="M2971" s="103"/>
      <c r="N2971" s="103"/>
      <c r="O2971" s="103"/>
      <c r="P2971" s="103"/>
      <c r="Q2971" s="103"/>
      <c r="R2971" s="103"/>
      <c r="S2971" s="103"/>
      <c r="T2971" s="103"/>
      <c r="U2971" s="103"/>
      <c r="V2971" s="103"/>
      <c r="W2971" s="103"/>
      <c r="X2971" s="103"/>
      <c r="Y2971" s="103"/>
      <c r="Z2971" s="103"/>
      <c r="AA2971" s="103"/>
      <c r="AB2971" s="103"/>
      <c r="AC2971" s="103"/>
      <c r="AD2971" s="103"/>
      <c r="AE2971" s="103"/>
      <c r="AF2971" s="103"/>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3"/>
      <c r="C3293" s="103"/>
      <c r="D3293" s="103"/>
      <c r="E3293" s="103"/>
      <c r="F3293" s="103"/>
      <c r="G3293" s="103"/>
      <c r="H3293" s="103"/>
      <c r="I3293" s="103"/>
      <c r="J3293" s="103"/>
      <c r="K3293" s="103"/>
      <c r="L3293" s="103"/>
      <c r="M3293" s="103"/>
      <c r="N3293" s="103"/>
      <c r="O3293" s="103"/>
      <c r="P3293" s="103"/>
      <c r="Q3293" s="103"/>
      <c r="R3293" s="103"/>
      <c r="S3293" s="103"/>
      <c r="T3293" s="103"/>
      <c r="U3293" s="103"/>
      <c r="V3293" s="103"/>
      <c r="W3293" s="103"/>
      <c r="X3293" s="103"/>
      <c r="Y3293" s="103"/>
      <c r="Z3293" s="103"/>
      <c r="AA3293" s="103"/>
      <c r="AB3293" s="103"/>
      <c r="AC3293" s="103"/>
      <c r="AD3293" s="103"/>
      <c r="AE3293" s="103"/>
      <c r="AF3293" s="103"/>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3"/>
      <c r="C3402" s="103"/>
      <c r="D3402" s="103"/>
      <c r="E3402" s="103"/>
      <c r="F3402" s="103"/>
      <c r="G3402" s="103"/>
      <c r="H3402" s="103"/>
      <c r="I3402" s="103"/>
      <c r="J3402" s="103"/>
      <c r="K3402" s="103"/>
      <c r="L3402" s="103"/>
      <c r="M3402" s="103"/>
      <c r="N3402" s="103"/>
      <c r="O3402" s="103"/>
      <c r="P3402" s="103"/>
      <c r="Q3402" s="103"/>
      <c r="R3402" s="103"/>
      <c r="S3402" s="103"/>
      <c r="T3402" s="103"/>
      <c r="U3402" s="103"/>
      <c r="V3402" s="103"/>
      <c r="W3402" s="103"/>
      <c r="X3402" s="103"/>
      <c r="Y3402" s="103"/>
      <c r="Z3402" s="103"/>
      <c r="AA3402" s="103"/>
      <c r="AB3402" s="103"/>
      <c r="AC3402" s="103"/>
      <c r="AD3402" s="103"/>
      <c r="AE3402" s="103"/>
      <c r="AF3402" s="103"/>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3"/>
      <c r="C3527" s="103"/>
      <c r="D3527" s="103"/>
      <c r="E3527" s="103"/>
      <c r="F3527" s="103"/>
      <c r="G3527" s="103"/>
      <c r="H3527" s="103"/>
      <c r="I3527" s="103"/>
      <c r="J3527" s="103"/>
      <c r="K3527" s="103"/>
      <c r="L3527" s="103"/>
      <c r="M3527" s="103"/>
      <c r="N3527" s="103"/>
      <c r="O3527" s="103"/>
      <c r="P3527" s="103"/>
      <c r="Q3527" s="103"/>
      <c r="R3527" s="103"/>
      <c r="S3527" s="103"/>
      <c r="T3527" s="103"/>
      <c r="U3527" s="103"/>
      <c r="V3527" s="103"/>
      <c r="W3527" s="103"/>
      <c r="X3527" s="103"/>
      <c r="Y3527" s="103"/>
      <c r="Z3527" s="103"/>
      <c r="AA3527" s="103"/>
      <c r="AB3527" s="103"/>
      <c r="AC3527" s="103"/>
      <c r="AD3527" s="103"/>
      <c r="AE3527" s="103"/>
      <c r="AF3527" s="103"/>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3"/>
      <c r="C3652" s="103"/>
      <c r="D3652" s="103"/>
      <c r="E3652" s="103"/>
      <c r="F3652" s="103"/>
      <c r="G3652" s="103"/>
      <c r="H3652" s="103"/>
      <c r="I3652" s="103"/>
      <c r="J3652" s="103"/>
      <c r="K3652" s="103"/>
      <c r="L3652" s="103"/>
      <c r="M3652" s="103"/>
      <c r="N3652" s="103"/>
      <c r="O3652" s="103"/>
      <c r="P3652" s="103"/>
      <c r="Q3652" s="103"/>
      <c r="R3652" s="103"/>
      <c r="S3652" s="103"/>
      <c r="T3652" s="103"/>
      <c r="U3652" s="103"/>
      <c r="V3652" s="103"/>
      <c r="W3652" s="103"/>
      <c r="X3652" s="103"/>
      <c r="Y3652" s="103"/>
      <c r="Z3652" s="103"/>
      <c r="AA3652" s="103"/>
      <c r="AB3652" s="103"/>
      <c r="AC3652" s="103"/>
      <c r="AD3652" s="103"/>
      <c r="AE3652" s="103"/>
      <c r="AF3652" s="103"/>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3"/>
      <c r="C3777" s="103"/>
      <c r="D3777" s="103"/>
      <c r="E3777" s="103"/>
      <c r="F3777" s="103"/>
      <c r="G3777" s="103"/>
      <c r="H3777" s="103"/>
      <c r="I3777" s="103"/>
      <c r="J3777" s="103"/>
      <c r="K3777" s="103"/>
      <c r="L3777" s="103"/>
      <c r="M3777" s="103"/>
      <c r="N3777" s="103"/>
      <c r="O3777" s="103"/>
      <c r="P3777" s="103"/>
      <c r="Q3777" s="103"/>
      <c r="R3777" s="103"/>
      <c r="S3777" s="103"/>
      <c r="T3777" s="103"/>
      <c r="U3777" s="103"/>
      <c r="V3777" s="103"/>
      <c r="W3777" s="103"/>
      <c r="X3777" s="103"/>
      <c r="Y3777" s="103"/>
      <c r="Z3777" s="103"/>
      <c r="AA3777" s="103"/>
      <c r="AB3777" s="103"/>
      <c r="AC3777" s="103"/>
      <c r="AD3777" s="103"/>
      <c r="AE3777" s="103"/>
      <c r="AF3777" s="103"/>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3"/>
      <c r="C3902" s="103"/>
      <c r="D3902" s="103"/>
      <c r="E3902" s="103"/>
      <c r="F3902" s="103"/>
      <c r="G3902" s="103"/>
      <c r="H3902" s="103"/>
      <c r="I3902" s="103"/>
      <c r="J3902" s="103"/>
      <c r="K3902" s="103"/>
      <c r="L3902" s="103"/>
      <c r="M3902" s="103"/>
      <c r="N3902" s="103"/>
      <c r="O3902" s="103"/>
      <c r="P3902" s="103"/>
      <c r="Q3902" s="103"/>
      <c r="R3902" s="103"/>
      <c r="S3902" s="103"/>
      <c r="T3902" s="103"/>
      <c r="U3902" s="103"/>
      <c r="V3902" s="103"/>
      <c r="W3902" s="103"/>
      <c r="X3902" s="103"/>
      <c r="Y3902" s="103"/>
      <c r="Z3902" s="103"/>
      <c r="AA3902" s="103"/>
      <c r="AB3902" s="103"/>
      <c r="AC3902" s="103"/>
      <c r="AD3902" s="103"/>
      <c r="AE3902" s="103"/>
      <c r="AF3902" s="103"/>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3"/>
      <c r="C4027" s="103"/>
      <c r="D4027" s="103"/>
      <c r="E4027" s="103"/>
      <c r="F4027" s="103"/>
      <c r="G4027" s="103"/>
      <c r="H4027" s="103"/>
      <c r="I4027" s="103"/>
      <c r="J4027" s="103"/>
      <c r="K4027" s="103"/>
      <c r="L4027" s="103"/>
      <c r="M4027" s="103"/>
      <c r="N4027" s="103"/>
      <c r="O4027" s="103"/>
      <c r="P4027" s="103"/>
      <c r="Q4027" s="103"/>
      <c r="R4027" s="103"/>
      <c r="S4027" s="103"/>
      <c r="T4027" s="103"/>
      <c r="U4027" s="103"/>
      <c r="V4027" s="103"/>
      <c r="W4027" s="103"/>
      <c r="X4027" s="103"/>
      <c r="Y4027" s="103"/>
      <c r="Z4027" s="103"/>
      <c r="AA4027" s="103"/>
      <c r="AB4027" s="103"/>
      <c r="AC4027" s="103"/>
      <c r="AD4027" s="103"/>
      <c r="AE4027" s="103"/>
      <c r="AF4027" s="103"/>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3"/>
      <c r="C4152" s="103"/>
      <c r="D4152" s="103"/>
      <c r="E4152" s="103"/>
      <c r="F4152" s="103"/>
      <c r="G4152" s="103"/>
      <c r="H4152" s="103"/>
      <c r="I4152" s="103"/>
      <c r="J4152" s="103"/>
      <c r="K4152" s="103"/>
      <c r="L4152" s="103"/>
      <c r="M4152" s="103"/>
      <c r="N4152" s="103"/>
      <c r="O4152" s="103"/>
      <c r="P4152" s="103"/>
      <c r="Q4152" s="103"/>
      <c r="R4152" s="103"/>
      <c r="S4152" s="103"/>
      <c r="T4152" s="103"/>
      <c r="U4152" s="103"/>
      <c r="V4152" s="103"/>
      <c r="W4152" s="103"/>
      <c r="X4152" s="103"/>
      <c r="Y4152" s="103"/>
      <c r="Z4152" s="103"/>
      <c r="AA4152" s="103"/>
      <c r="AB4152" s="103"/>
      <c r="AC4152" s="103"/>
      <c r="AD4152" s="103"/>
      <c r="AE4152" s="103"/>
      <c r="AF4152" s="103"/>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3"/>
      <c r="C4277" s="103"/>
      <c r="D4277" s="103"/>
      <c r="E4277" s="103"/>
      <c r="F4277" s="103"/>
      <c r="G4277" s="103"/>
      <c r="H4277" s="103"/>
      <c r="I4277" s="103"/>
      <c r="J4277" s="103"/>
      <c r="K4277" s="103"/>
      <c r="L4277" s="103"/>
      <c r="M4277" s="103"/>
      <c r="N4277" s="103"/>
      <c r="O4277" s="103"/>
      <c r="P4277" s="103"/>
      <c r="Q4277" s="103"/>
      <c r="R4277" s="103"/>
      <c r="S4277" s="103"/>
      <c r="T4277" s="103"/>
      <c r="U4277" s="103"/>
      <c r="V4277" s="103"/>
      <c r="W4277" s="103"/>
      <c r="X4277" s="103"/>
      <c r="Y4277" s="103"/>
      <c r="Z4277" s="103"/>
      <c r="AA4277" s="103"/>
      <c r="AB4277" s="103"/>
      <c r="AC4277" s="103"/>
      <c r="AD4277" s="103"/>
      <c r="AE4277" s="103"/>
      <c r="AF4277" s="103"/>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3"/>
      <c r="C4402" s="103"/>
      <c r="D4402" s="103"/>
      <c r="E4402" s="103"/>
      <c r="F4402" s="103"/>
      <c r="G4402" s="103"/>
      <c r="H4402" s="103"/>
      <c r="I4402" s="103"/>
      <c r="J4402" s="103"/>
      <c r="K4402" s="103"/>
      <c r="L4402" s="103"/>
      <c r="M4402" s="103"/>
      <c r="N4402" s="103"/>
      <c r="O4402" s="103"/>
      <c r="P4402" s="103"/>
      <c r="Q4402" s="103"/>
      <c r="R4402" s="103"/>
      <c r="S4402" s="103"/>
      <c r="T4402" s="103"/>
      <c r="U4402" s="103"/>
      <c r="V4402" s="103"/>
      <c r="W4402" s="103"/>
      <c r="X4402" s="103"/>
      <c r="Y4402" s="103"/>
      <c r="Z4402" s="103"/>
      <c r="AA4402" s="103"/>
      <c r="AB4402" s="103"/>
      <c r="AC4402" s="103"/>
      <c r="AD4402" s="103"/>
      <c r="AE4402" s="103"/>
      <c r="AF4402" s="103"/>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election sqref="A1:XFD1048576"/>
    </sheetView>
  </sheetViews>
  <sheetFormatPr defaultRowHeight="15"/>
  <sheetData>
    <row r="1" spans="1:35">
      <c r="A1" t="s">
        <v>1635</v>
      </c>
    </row>
    <row r="2" spans="1:35">
      <c r="A2" t="s">
        <v>2923</v>
      </c>
    </row>
    <row r="3" spans="1:35">
      <c r="A3" t="s">
        <v>2924</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2579</v>
      </c>
    </row>
    <row r="6" spans="1:35">
      <c r="A6" t="s">
        <v>1638</v>
      </c>
    </row>
    <row r="7" spans="1:35">
      <c r="A7" t="s">
        <v>1640</v>
      </c>
    </row>
    <row r="8" spans="1:35">
      <c r="A8" t="s">
        <v>1642</v>
      </c>
      <c r="B8" t="s">
        <v>2925</v>
      </c>
      <c r="C8" t="s">
        <v>2926</v>
      </c>
      <c r="D8" t="s">
        <v>273</v>
      </c>
      <c r="F8">
        <v>49.629364000000002</v>
      </c>
      <c r="G8">
        <v>47.298144999999998</v>
      </c>
      <c r="H8">
        <v>45.392532000000003</v>
      </c>
      <c r="I8">
        <v>43.782088999999999</v>
      </c>
      <c r="J8">
        <v>42.372352999999997</v>
      </c>
      <c r="K8">
        <v>40.579498000000001</v>
      </c>
      <c r="L8">
        <v>38.928722</v>
      </c>
      <c r="M8">
        <v>37.640647999999999</v>
      </c>
      <c r="N8">
        <v>36.713894000000003</v>
      </c>
      <c r="O8">
        <v>35.945900000000002</v>
      </c>
      <c r="P8">
        <v>35.194332000000003</v>
      </c>
      <c r="Q8">
        <v>34.470939999999999</v>
      </c>
      <c r="R8">
        <v>33.882607</v>
      </c>
      <c r="S8">
        <v>33.404324000000003</v>
      </c>
      <c r="T8">
        <v>33.014763000000002</v>
      </c>
      <c r="U8">
        <v>32.709826999999997</v>
      </c>
      <c r="V8">
        <v>32.464480999999999</v>
      </c>
      <c r="W8">
        <v>32.235435000000003</v>
      </c>
      <c r="X8">
        <v>31.893540999999999</v>
      </c>
      <c r="Y8">
        <v>31.524795999999998</v>
      </c>
      <c r="Z8">
        <v>31.187794</v>
      </c>
      <c r="AA8">
        <v>30.872973999999999</v>
      </c>
      <c r="AB8">
        <v>30.586765</v>
      </c>
      <c r="AC8">
        <v>30.381146999999999</v>
      </c>
      <c r="AD8">
        <v>30.214417000000001</v>
      </c>
      <c r="AE8">
        <v>30.058959999999999</v>
      </c>
      <c r="AF8">
        <v>29.897898000000001</v>
      </c>
      <c r="AG8">
        <v>29.787792</v>
      </c>
      <c r="AH8">
        <v>29.733034</v>
      </c>
      <c r="AI8" s="33">
        <v>-1.7999999999999999E-2</v>
      </c>
    </row>
    <row r="9" spans="1:35">
      <c r="A9" t="s">
        <v>1645</v>
      </c>
      <c r="B9" t="s">
        <v>2927</v>
      </c>
      <c r="C9" t="s">
        <v>2928</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3">
        <v>-0.13</v>
      </c>
    </row>
    <row r="10" spans="1:35">
      <c r="A10" t="s">
        <v>1648</v>
      </c>
      <c r="B10" t="s">
        <v>2929</v>
      </c>
      <c r="C10" t="s">
        <v>2930</v>
      </c>
      <c r="D10" t="s">
        <v>273</v>
      </c>
      <c r="F10">
        <v>49.741050999999999</v>
      </c>
      <c r="G10">
        <v>47.394675999999997</v>
      </c>
      <c r="H10">
        <v>45.475693</v>
      </c>
      <c r="I10">
        <v>43.853400999999998</v>
      </c>
      <c r="J10">
        <v>42.433230999999999</v>
      </c>
      <c r="K10">
        <v>40.631118999999998</v>
      </c>
      <c r="L10">
        <v>38.972118000000002</v>
      </c>
      <c r="M10">
        <v>37.676848999999997</v>
      </c>
      <c r="N10">
        <v>36.743926999999999</v>
      </c>
      <c r="O10">
        <v>35.970706999999997</v>
      </c>
      <c r="P10">
        <v>35.214790000000001</v>
      </c>
      <c r="Q10">
        <v>34.487850000000002</v>
      </c>
      <c r="R10">
        <v>33.896687</v>
      </c>
      <c r="S10">
        <v>33.416179999999997</v>
      </c>
      <c r="T10">
        <v>33.024878999999999</v>
      </c>
      <c r="U10">
        <v>32.718581999999998</v>
      </c>
      <c r="V10">
        <v>32.472172</v>
      </c>
      <c r="W10">
        <v>32.242283</v>
      </c>
      <c r="X10">
        <v>31.899678999999999</v>
      </c>
      <c r="Y10">
        <v>31.530315000000002</v>
      </c>
      <c r="Z10">
        <v>31.192772000000001</v>
      </c>
      <c r="AA10">
        <v>30.877472000000001</v>
      </c>
      <c r="AB10">
        <v>30.590835999999999</v>
      </c>
      <c r="AC10">
        <v>30.384831999999999</v>
      </c>
      <c r="AD10">
        <v>30.217756000000001</v>
      </c>
      <c r="AE10">
        <v>30.061989000000001</v>
      </c>
      <c r="AF10">
        <v>29.900645999999998</v>
      </c>
      <c r="AG10">
        <v>29.790289000000001</v>
      </c>
      <c r="AH10">
        <v>29.735303999999999</v>
      </c>
      <c r="AI10" s="33">
        <v>-1.7999999999999999E-2</v>
      </c>
    </row>
    <row r="11" spans="1:35">
      <c r="A11" t="s">
        <v>1651</v>
      </c>
    </row>
    <row r="12" spans="1:35">
      <c r="A12" t="s">
        <v>1653</v>
      </c>
      <c r="B12" t="s">
        <v>2931</v>
      </c>
      <c r="C12" t="s">
        <v>2932</v>
      </c>
      <c r="D12" t="s">
        <v>273</v>
      </c>
      <c r="F12">
        <v>2.4676130000000001</v>
      </c>
      <c r="G12">
        <v>2.2374179999999999</v>
      </c>
      <c r="H12">
        <v>2.0284300000000002</v>
      </c>
      <c r="I12">
        <v>1.846312</v>
      </c>
      <c r="J12">
        <v>1.693052</v>
      </c>
      <c r="K12">
        <v>1.5450729999999999</v>
      </c>
      <c r="L12">
        <v>1.415432</v>
      </c>
      <c r="M12">
        <v>1.3140270000000001</v>
      </c>
      <c r="N12">
        <v>1.2398370000000001</v>
      </c>
      <c r="O12">
        <v>1.182785</v>
      </c>
      <c r="P12">
        <v>1.135551</v>
      </c>
      <c r="Q12">
        <v>1.0983989999999999</v>
      </c>
      <c r="R12">
        <v>1.0735380000000001</v>
      </c>
      <c r="S12">
        <v>1.058154</v>
      </c>
      <c r="T12">
        <v>1.0499909999999999</v>
      </c>
      <c r="U12">
        <v>1.0467280000000001</v>
      </c>
      <c r="V12">
        <v>1.046667</v>
      </c>
      <c r="W12">
        <v>1.0475950000000001</v>
      </c>
      <c r="X12">
        <v>1.04294</v>
      </c>
      <c r="Y12">
        <v>1.0368839999999999</v>
      </c>
      <c r="Z12">
        <v>1.032608</v>
      </c>
      <c r="AA12">
        <v>1.029785</v>
      </c>
      <c r="AB12">
        <v>1.0285709999999999</v>
      </c>
      <c r="AC12">
        <v>1.031552</v>
      </c>
      <c r="AD12">
        <v>1.03661</v>
      </c>
      <c r="AE12">
        <v>1.042071</v>
      </c>
      <c r="AF12">
        <v>1.046964</v>
      </c>
      <c r="AG12">
        <v>1.054373</v>
      </c>
      <c r="AH12">
        <v>1.062479</v>
      </c>
      <c r="AI12" s="33">
        <v>-0.03</v>
      </c>
    </row>
    <row r="13" spans="1:35">
      <c r="A13" t="s">
        <v>2582</v>
      </c>
      <c r="B13" t="s">
        <v>2933</v>
      </c>
      <c r="C13" t="s">
        <v>2846</v>
      </c>
      <c r="D13" t="s">
        <v>273</v>
      </c>
      <c r="F13">
        <v>8.2536999999999999E-2</v>
      </c>
      <c r="G13">
        <v>8.6943999999999994E-2</v>
      </c>
      <c r="H13">
        <v>9.2512999999999998E-2</v>
      </c>
      <c r="I13">
        <v>9.8059999999999994E-2</v>
      </c>
      <c r="J13">
        <v>0.10312399999999999</v>
      </c>
      <c r="K13">
        <v>0.107471</v>
      </c>
      <c r="L13">
        <v>0.111724</v>
      </c>
      <c r="M13">
        <v>0.116673</v>
      </c>
      <c r="N13">
        <v>0.12260799999999999</v>
      </c>
      <c r="O13">
        <v>0.128994</v>
      </c>
      <c r="P13">
        <v>0.13527400000000001</v>
      </c>
      <c r="Q13">
        <v>0.14155599999999999</v>
      </c>
      <c r="R13">
        <v>0.148397</v>
      </c>
      <c r="S13">
        <v>0.155719</v>
      </c>
      <c r="T13">
        <v>0.163465</v>
      </c>
      <c r="U13">
        <v>0.171684</v>
      </c>
      <c r="V13">
        <v>0.180232</v>
      </c>
      <c r="W13">
        <v>0.188801</v>
      </c>
      <c r="X13">
        <v>0.196321</v>
      </c>
      <c r="Y13">
        <v>0.20344799999999999</v>
      </c>
      <c r="Z13">
        <v>0.210706</v>
      </c>
      <c r="AA13">
        <v>0.218027</v>
      </c>
      <c r="AB13">
        <v>0.22554399999999999</v>
      </c>
      <c r="AC13">
        <v>0.23389299999999999</v>
      </c>
      <c r="AD13">
        <v>0.24269099999999999</v>
      </c>
      <c r="AE13">
        <v>0.25166699999999997</v>
      </c>
      <c r="AF13">
        <v>0.26062400000000002</v>
      </c>
      <c r="AG13">
        <v>0.27029300000000001</v>
      </c>
      <c r="AH13">
        <v>0.28076200000000001</v>
      </c>
      <c r="AI13" s="33">
        <v>4.4999999999999998E-2</v>
      </c>
    </row>
    <row r="14" spans="1:35">
      <c r="A14" t="s">
        <v>2583</v>
      </c>
      <c r="B14" t="s">
        <v>2934</v>
      </c>
      <c r="C14" t="s">
        <v>2846</v>
      </c>
      <c r="D14" t="s">
        <v>273</v>
      </c>
      <c r="F14">
        <v>0.137854</v>
      </c>
      <c r="G14">
        <v>0.158306</v>
      </c>
      <c r="H14">
        <v>0.19392699999999999</v>
      </c>
      <c r="I14">
        <v>0.24173800000000001</v>
      </c>
      <c r="J14">
        <v>0.29271999999999998</v>
      </c>
      <c r="K14">
        <v>0.34134700000000001</v>
      </c>
      <c r="L14">
        <v>0.39066899999999999</v>
      </c>
      <c r="M14">
        <v>0.44501800000000002</v>
      </c>
      <c r="N14">
        <v>0.50591900000000001</v>
      </c>
      <c r="O14">
        <v>0.57007300000000005</v>
      </c>
      <c r="P14">
        <v>0.63412500000000005</v>
      </c>
      <c r="Q14">
        <v>0.69822499999999998</v>
      </c>
      <c r="R14">
        <v>0.765934</v>
      </c>
      <c r="S14">
        <v>0.83670699999999998</v>
      </c>
      <c r="T14">
        <v>0.91030999999999995</v>
      </c>
      <c r="U14">
        <v>0.98726599999999998</v>
      </c>
      <c r="V14">
        <v>1.0668850000000001</v>
      </c>
      <c r="W14">
        <v>1.147384</v>
      </c>
      <c r="X14">
        <v>1.2214480000000001</v>
      </c>
      <c r="Y14">
        <v>1.2935030000000001</v>
      </c>
      <c r="Z14">
        <v>1.3670070000000001</v>
      </c>
      <c r="AA14">
        <v>1.441403</v>
      </c>
      <c r="AB14">
        <v>1.5175620000000001</v>
      </c>
      <c r="AC14">
        <v>1.599839</v>
      </c>
      <c r="AD14">
        <v>1.6855519999999999</v>
      </c>
      <c r="AE14">
        <v>1.7727790000000001</v>
      </c>
      <c r="AF14">
        <v>1.8602080000000001</v>
      </c>
      <c r="AG14">
        <v>1.953066</v>
      </c>
      <c r="AH14">
        <v>2.0520719999999999</v>
      </c>
      <c r="AI14" s="33">
        <v>0.10100000000000001</v>
      </c>
    </row>
    <row r="15" spans="1:35">
      <c r="A15" t="s">
        <v>2584</v>
      </c>
      <c r="B15" t="s">
        <v>2935</v>
      </c>
      <c r="C15" t="s">
        <v>2846</v>
      </c>
      <c r="D15" t="s">
        <v>273</v>
      </c>
      <c r="F15">
        <v>0.40393600000000002</v>
      </c>
      <c r="G15">
        <v>0.47224899999999997</v>
      </c>
      <c r="H15">
        <v>0.55237099999999995</v>
      </c>
      <c r="I15">
        <v>0.64696299999999995</v>
      </c>
      <c r="J15">
        <v>0.73947200000000002</v>
      </c>
      <c r="K15">
        <v>0.821048</v>
      </c>
      <c r="L15">
        <v>0.89842699999999998</v>
      </c>
      <c r="M15">
        <v>0.97965400000000002</v>
      </c>
      <c r="N15">
        <v>1.06731</v>
      </c>
      <c r="O15">
        <v>1.1561509999999999</v>
      </c>
      <c r="P15">
        <v>1.2410350000000001</v>
      </c>
      <c r="Q15">
        <v>1.3227819999999999</v>
      </c>
      <c r="R15">
        <v>1.4072229999999999</v>
      </c>
      <c r="S15">
        <v>1.4936860000000001</v>
      </c>
      <c r="T15">
        <v>1.5822099999999999</v>
      </c>
      <c r="U15">
        <v>1.6737439999999999</v>
      </c>
      <c r="V15">
        <v>1.7675749999999999</v>
      </c>
      <c r="W15">
        <v>1.8611960000000001</v>
      </c>
      <c r="X15">
        <v>1.944075</v>
      </c>
      <c r="Y15">
        <v>2.0231400000000002</v>
      </c>
      <c r="Z15">
        <v>2.1037599999999999</v>
      </c>
      <c r="AA15">
        <v>2.1853129999999998</v>
      </c>
      <c r="AB15">
        <v>2.269183</v>
      </c>
      <c r="AC15">
        <v>2.3617880000000002</v>
      </c>
      <c r="AD15">
        <v>2.459117</v>
      </c>
      <c r="AE15">
        <v>2.5583209999999998</v>
      </c>
      <c r="AF15">
        <v>2.6574339999999999</v>
      </c>
      <c r="AG15">
        <v>2.7638829999999999</v>
      </c>
      <c r="AH15">
        <v>2.8785970000000001</v>
      </c>
      <c r="AI15" s="33">
        <v>7.2999999999999995E-2</v>
      </c>
    </row>
    <row r="16" spans="1:35">
      <c r="A16" t="s">
        <v>1665</v>
      </c>
      <c r="B16" t="s">
        <v>2936</v>
      </c>
      <c r="C16" t="s">
        <v>2937</v>
      </c>
      <c r="D16" t="s">
        <v>273</v>
      </c>
      <c r="F16">
        <v>0.133746</v>
      </c>
      <c r="G16">
        <v>0.13652600000000001</v>
      </c>
      <c r="H16">
        <v>0.142568</v>
      </c>
      <c r="I16">
        <v>0.14983299999999999</v>
      </c>
      <c r="J16">
        <v>0.15684000000000001</v>
      </c>
      <c r="K16">
        <v>0.16237399999999999</v>
      </c>
      <c r="L16">
        <v>0.167434</v>
      </c>
      <c r="M16">
        <v>0.173043</v>
      </c>
      <c r="N16">
        <v>0.17962900000000001</v>
      </c>
      <c r="O16">
        <v>0.18661900000000001</v>
      </c>
      <c r="P16">
        <v>0.19344</v>
      </c>
      <c r="Q16">
        <v>0.20022999999999999</v>
      </c>
      <c r="R16">
        <v>0.20768800000000001</v>
      </c>
      <c r="S16">
        <v>0.21579100000000001</v>
      </c>
      <c r="T16">
        <v>0.22453699999999999</v>
      </c>
      <c r="U16">
        <v>0.234039</v>
      </c>
      <c r="V16">
        <v>0.244144</v>
      </c>
      <c r="W16">
        <v>0.25449300000000002</v>
      </c>
      <c r="X16">
        <v>0.26378099999999999</v>
      </c>
      <c r="Y16">
        <v>0.272762</v>
      </c>
      <c r="Z16">
        <v>0.28198499999999999</v>
      </c>
      <c r="AA16">
        <v>0.29131299999999999</v>
      </c>
      <c r="AB16">
        <v>0.30091499999999999</v>
      </c>
      <c r="AC16">
        <v>0.31151800000000002</v>
      </c>
      <c r="AD16">
        <v>0.32263900000000001</v>
      </c>
      <c r="AE16">
        <v>0.33398600000000001</v>
      </c>
      <c r="AF16">
        <v>0.34533999999999998</v>
      </c>
      <c r="AG16">
        <v>0.357539</v>
      </c>
      <c r="AH16">
        <v>0.37068699999999999</v>
      </c>
      <c r="AI16" s="33">
        <v>3.6999999999999998E-2</v>
      </c>
    </row>
    <row r="17" spans="1:35">
      <c r="A17" t="s">
        <v>1668</v>
      </c>
      <c r="B17" t="s">
        <v>2938</v>
      </c>
      <c r="C17" t="s">
        <v>2939</v>
      </c>
      <c r="D17" t="s">
        <v>273</v>
      </c>
      <c r="F17">
        <v>6.8656999999999996E-2</v>
      </c>
      <c r="G17">
        <v>7.0400000000000004E-2</v>
      </c>
      <c r="H17">
        <v>7.4261999999999995E-2</v>
      </c>
      <c r="I17">
        <v>7.9565999999999998E-2</v>
      </c>
      <c r="J17">
        <v>8.5198999999999997E-2</v>
      </c>
      <c r="K17">
        <v>9.0330999999999995E-2</v>
      </c>
      <c r="L17">
        <v>9.5609E-2</v>
      </c>
      <c r="M17">
        <v>0.101939</v>
      </c>
      <c r="N17">
        <v>0.109634</v>
      </c>
      <c r="O17">
        <v>0.118162</v>
      </c>
      <c r="P17">
        <v>0.126972</v>
      </c>
      <c r="Q17">
        <v>0.136098</v>
      </c>
      <c r="R17">
        <v>0.14609800000000001</v>
      </c>
      <c r="S17">
        <v>0.156831</v>
      </c>
      <c r="T17">
        <v>0.168241</v>
      </c>
      <c r="U17">
        <v>0.18037800000000001</v>
      </c>
      <c r="V17">
        <v>0.19308800000000001</v>
      </c>
      <c r="W17">
        <v>0.206036</v>
      </c>
      <c r="X17">
        <v>0.21798000000000001</v>
      </c>
      <c r="Y17">
        <v>0.22964399999999999</v>
      </c>
      <c r="Z17">
        <v>0.24157200000000001</v>
      </c>
      <c r="AA17">
        <v>0.25365300000000002</v>
      </c>
      <c r="AB17">
        <v>0.26603399999999999</v>
      </c>
      <c r="AC17">
        <v>0.27943099999999998</v>
      </c>
      <c r="AD17">
        <v>0.29338900000000001</v>
      </c>
      <c r="AE17">
        <v>0.30759799999999998</v>
      </c>
      <c r="AF17">
        <v>0.32184400000000002</v>
      </c>
      <c r="AG17">
        <v>0.33696300000000001</v>
      </c>
      <c r="AH17">
        <v>0.35306500000000002</v>
      </c>
      <c r="AI17" s="33">
        <v>0.06</v>
      </c>
    </row>
    <row r="18" spans="1:35">
      <c r="A18" t="s">
        <v>1671</v>
      </c>
      <c r="B18" t="s">
        <v>2940</v>
      </c>
      <c r="C18" t="s">
        <v>2941</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2942</v>
      </c>
      <c r="C19" t="s">
        <v>2943</v>
      </c>
      <c r="D19" t="s">
        <v>273</v>
      </c>
      <c r="F19">
        <v>2.0950259999999998</v>
      </c>
      <c r="G19">
        <v>2.0844309999999999</v>
      </c>
      <c r="H19">
        <v>2.076692</v>
      </c>
      <c r="I19">
        <v>2.070722</v>
      </c>
      <c r="J19">
        <v>2.074411</v>
      </c>
      <c r="K19">
        <v>2.0582910000000001</v>
      </c>
      <c r="L19">
        <v>2.0469010000000001</v>
      </c>
      <c r="M19">
        <v>2.0524179999999999</v>
      </c>
      <c r="N19">
        <v>2.0774360000000001</v>
      </c>
      <c r="O19">
        <v>2.1123150000000002</v>
      </c>
      <c r="P19">
        <v>2.1489240000000001</v>
      </c>
      <c r="Q19">
        <v>2.1875</v>
      </c>
      <c r="R19">
        <v>2.234858</v>
      </c>
      <c r="S19">
        <v>2.2894030000000001</v>
      </c>
      <c r="T19">
        <v>2.3500429999999999</v>
      </c>
      <c r="U19">
        <v>2.4170769999999999</v>
      </c>
      <c r="V19">
        <v>2.48882</v>
      </c>
      <c r="W19">
        <v>2.561966</v>
      </c>
      <c r="X19">
        <v>2.6247950000000002</v>
      </c>
      <c r="Y19">
        <v>2.6841870000000001</v>
      </c>
      <c r="Z19">
        <v>2.7451780000000001</v>
      </c>
      <c r="AA19">
        <v>2.8067769999999999</v>
      </c>
      <c r="AB19">
        <v>2.8702730000000001</v>
      </c>
      <c r="AC19">
        <v>2.9419439999999999</v>
      </c>
      <c r="AD19">
        <v>3.0179860000000001</v>
      </c>
      <c r="AE19">
        <v>3.0959400000000001</v>
      </c>
      <c r="AF19">
        <v>3.1741600000000001</v>
      </c>
      <c r="AG19">
        <v>3.259611</v>
      </c>
      <c r="AH19">
        <v>3.3531569999999999</v>
      </c>
      <c r="AI19" s="33">
        <v>1.7000000000000001E-2</v>
      </c>
    </row>
    <row r="20" spans="1:35">
      <c r="A20" t="s">
        <v>1677</v>
      </c>
      <c r="B20" t="s">
        <v>2944</v>
      </c>
      <c r="C20" t="s">
        <v>2945</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3">
        <v>-0.09</v>
      </c>
    </row>
    <row r="21" spans="1:35">
      <c r="A21" t="s">
        <v>1680</v>
      </c>
      <c r="B21" t="s">
        <v>2946</v>
      </c>
      <c r="C21" t="s">
        <v>2947</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3">
        <v>-6.8000000000000005E-2</v>
      </c>
    </row>
    <row r="22" spans="1:35">
      <c r="A22" t="s">
        <v>1683</v>
      </c>
      <c r="B22" t="s">
        <v>2948</v>
      </c>
      <c r="C22" t="s">
        <v>2949</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3">
        <v>-7.2999999999999995E-2</v>
      </c>
    </row>
    <row r="23" spans="1:35">
      <c r="A23" t="s">
        <v>1686</v>
      </c>
      <c r="B23" t="s">
        <v>2950</v>
      </c>
      <c r="C23" t="s">
        <v>2951</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3">
        <v>-7.4999999999999997E-2</v>
      </c>
    </row>
    <row r="24" spans="1:35">
      <c r="A24" t="s">
        <v>1689</v>
      </c>
      <c r="B24" t="s">
        <v>2952</v>
      </c>
      <c r="C24" t="s">
        <v>2953</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2954</v>
      </c>
      <c r="C25" t="s">
        <v>2955</v>
      </c>
      <c r="D25" t="s">
        <v>273</v>
      </c>
      <c r="F25">
        <v>4.8459999999999996E-3</v>
      </c>
      <c r="G25">
        <v>4.7959999999999999E-3</v>
      </c>
      <c r="H25">
        <v>5.019E-3</v>
      </c>
      <c r="I25">
        <v>5.4739999999999997E-3</v>
      </c>
      <c r="J25">
        <v>6.1000000000000004E-3</v>
      </c>
      <c r="K25">
        <v>6.7920000000000003E-3</v>
      </c>
      <c r="L25">
        <v>7.5680000000000001E-3</v>
      </c>
      <c r="M25">
        <v>8.4700000000000001E-3</v>
      </c>
      <c r="N25">
        <v>9.5040000000000003E-3</v>
      </c>
      <c r="O25">
        <v>1.0638999999999999E-2</v>
      </c>
      <c r="P25">
        <v>1.184E-2</v>
      </c>
      <c r="Q25">
        <v>1.3101E-2</v>
      </c>
      <c r="R25">
        <v>1.4454E-2</v>
      </c>
      <c r="S25">
        <v>1.5886999999999998E-2</v>
      </c>
      <c r="T25">
        <v>1.7399999999999999E-2</v>
      </c>
      <c r="U25">
        <v>1.8998000000000001E-2</v>
      </c>
      <c r="V25">
        <v>2.0666E-2</v>
      </c>
      <c r="W25">
        <v>2.2380000000000001E-2</v>
      </c>
      <c r="X25">
        <v>2.4050999999999999E-2</v>
      </c>
      <c r="Y25">
        <v>2.5721000000000001E-2</v>
      </c>
      <c r="Z25">
        <v>2.7404999999999999E-2</v>
      </c>
      <c r="AA25">
        <v>2.9083999999999999E-2</v>
      </c>
      <c r="AB25">
        <v>3.0783000000000001E-2</v>
      </c>
      <c r="AC25">
        <v>3.2554E-2</v>
      </c>
      <c r="AD25">
        <v>3.4368000000000003E-2</v>
      </c>
      <c r="AE25">
        <v>3.6213000000000002E-2</v>
      </c>
      <c r="AF25">
        <v>3.8079000000000002E-2</v>
      </c>
      <c r="AG25">
        <v>4.002E-2</v>
      </c>
      <c r="AH25">
        <v>4.2044999999999999E-2</v>
      </c>
      <c r="AI25" s="33">
        <v>0.08</v>
      </c>
    </row>
    <row r="26" spans="1:35">
      <c r="A26" t="s">
        <v>1695</v>
      </c>
      <c r="B26" t="s">
        <v>2956</v>
      </c>
      <c r="C26" t="s">
        <v>2957</v>
      </c>
      <c r="D26" t="s">
        <v>273</v>
      </c>
      <c r="F26">
        <v>5.5258200000000004</v>
      </c>
      <c r="G26">
        <v>5.3695659999999998</v>
      </c>
      <c r="H26">
        <v>5.2720789999999997</v>
      </c>
      <c r="I26">
        <v>5.2337309999999997</v>
      </c>
      <c r="J26">
        <v>5.2363359999999997</v>
      </c>
      <c r="K26">
        <v>5.2096869999999997</v>
      </c>
      <c r="L26">
        <v>5.2026810000000001</v>
      </c>
      <c r="M26">
        <v>5.2527419999999996</v>
      </c>
      <c r="N26">
        <v>5.3670850000000003</v>
      </c>
      <c r="O26">
        <v>5.5150370000000004</v>
      </c>
      <c r="P26">
        <v>5.6712009999999999</v>
      </c>
      <c r="Q26">
        <v>5.8373499999999998</v>
      </c>
      <c r="R26">
        <v>6.0337540000000001</v>
      </c>
      <c r="S26">
        <v>6.2543899999999999</v>
      </c>
      <c r="T26">
        <v>6.4955629999999998</v>
      </c>
      <c r="U26">
        <v>6.7571430000000001</v>
      </c>
      <c r="V26">
        <v>7.0334149999999998</v>
      </c>
      <c r="W26">
        <v>7.3135310000000002</v>
      </c>
      <c r="X26">
        <v>7.5575640000000002</v>
      </c>
      <c r="Y26">
        <v>7.7900489999999998</v>
      </c>
      <c r="Z26">
        <v>8.0296570000000003</v>
      </c>
      <c r="AA26">
        <v>8.273555</v>
      </c>
      <c r="AB26">
        <v>8.5259060000000009</v>
      </c>
      <c r="AC26">
        <v>8.8084749999999996</v>
      </c>
      <c r="AD26">
        <v>9.107291</v>
      </c>
      <c r="AE26">
        <v>9.4125610000000002</v>
      </c>
      <c r="AF26">
        <v>9.7177469999999992</v>
      </c>
      <c r="AG26">
        <v>10.04801</v>
      </c>
      <c r="AH26">
        <v>10.404342</v>
      </c>
      <c r="AI26" s="33">
        <v>2.3E-2</v>
      </c>
    </row>
    <row r="27" spans="1:35">
      <c r="A27" t="s">
        <v>1698</v>
      </c>
      <c r="B27" t="s">
        <v>2958</v>
      </c>
      <c r="C27" t="s">
        <v>2959</v>
      </c>
      <c r="D27" t="s">
        <v>273</v>
      </c>
      <c r="F27">
        <v>55.266871999999999</v>
      </c>
      <c r="G27">
        <v>52.764243999999998</v>
      </c>
      <c r="H27">
        <v>50.747771999999998</v>
      </c>
      <c r="I27">
        <v>49.087131999999997</v>
      </c>
      <c r="J27">
        <v>47.669567000000001</v>
      </c>
      <c r="K27">
        <v>45.840805000000003</v>
      </c>
      <c r="L27">
        <v>44.174796999999998</v>
      </c>
      <c r="M27">
        <v>42.929592</v>
      </c>
      <c r="N27">
        <v>42.111012000000002</v>
      </c>
      <c r="O27">
        <v>41.485743999999997</v>
      </c>
      <c r="P27">
        <v>40.88599</v>
      </c>
      <c r="Q27">
        <v>40.325198999999998</v>
      </c>
      <c r="R27">
        <v>39.930442999999997</v>
      </c>
      <c r="S27">
        <v>39.670569999999998</v>
      </c>
      <c r="T27">
        <v>39.520443</v>
      </c>
      <c r="U27">
        <v>39.475726999999999</v>
      </c>
      <c r="V27">
        <v>39.505589000000001</v>
      </c>
      <c r="W27">
        <v>39.555813000000001</v>
      </c>
      <c r="X27">
        <v>39.457245</v>
      </c>
      <c r="Y27">
        <v>39.320366</v>
      </c>
      <c r="Z27">
        <v>39.222427000000003</v>
      </c>
      <c r="AA27">
        <v>39.151027999999997</v>
      </c>
      <c r="AB27">
        <v>39.116740999999998</v>
      </c>
      <c r="AC27">
        <v>39.193306</v>
      </c>
      <c r="AD27">
        <v>39.325046999999998</v>
      </c>
      <c r="AE27">
        <v>39.474547999999999</v>
      </c>
      <c r="AF27">
        <v>39.618392999999998</v>
      </c>
      <c r="AG27">
        <v>39.838298999999999</v>
      </c>
      <c r="AH27">
        <v>40.139645000000002</v>
      </c>
      <c r="AI27" s="33">
        <v>-1.0999999999999999E-2</v>
      </c>
    </row>
    <row r="28" spans="1:35">
      <c r="A28" t="s">
        <v>184</v>
      </c>
    </row>
    <row r="29" spans="1:35">
      <c r="A29" t="s">
        <v>1702</v>
      </c>
    </row>
    <row r="30" spans="1:35">
      <c r="A30" t="s">
        <v>1642</v>
      </c>
      <c r="B30" t="s">
        <v>2960</v>
      </c>
      <c r="C30" t="s">
        <v>2961</v>
      </c>
      <c r="D30" t="s">
        <v>273</v>
      </c>
      <c r="F30">
        <v>83.952095</v>
      </c>
      <c r="G30">
        <v>86.314223999999996</v>
      </c>
      <c r="H30">
        <v>88.437591999999995</v>
      </c>
      <c r="I30">
        <v>90.589325000000002</v>
      </c>
      <c r="J30">
        <v>92.807158999999999</v>
      </c>
      <c r="K30">
        <v>93.672606999999999</v>
      </c>
      <c r="L30">
        <v>94.141052000000002</v>
      </c>
      <c r="M30">
        <v>94.641807999999997</v>
      </c>
      <c r="N30">
        <v>95.149901999999997</v>
      </c>
      <c r="O30">
        <v>95.510834000000003</v>
      </c>
      <c r="P30">
        <v>95.537818999999999</v>
      </c>
      <c r="Q30">
        <v>95.372314000000003</v>
      </c>
      <c r="R30">
        <v>95.166640999999998</v>
      </c>
      <c r="S30">
        <v>95.001884000000004</v>
      </c>
      <c r="T30">
        <v>94.915099999999995</v>
      </c>
      <c r="U30">
        <v>94.822906000000003</v>
      </c>
      <c r="V30">
        <v>94.789703000000003</v>
      </c>
      <c r="W30">
        <v>94.801102</v>
      </c>
      <c r="X30">
        <v>94.956260999999998</v>
      </c>
      <c r="Y30">
        <v>95.174126000000001</v>
      </c>
      <c r="Z30">
        <v>95.37764</v>
      </c>
      <c r="AA30">
        <v>95.539291000000006</v>
      </c>
      <c r="AB30">
        <v>95.751816000000005</v>
      </c>
      <c r="AC30">
        <v>96.068275</v>
      </c>
      <c r="AD30">
        <v>96.464034999999996</v>
      </c>
      <c r="AE30">
        <v>96.920670000000001</v>
      </c>
      <c r="AF30">
        <v>97.421768</v>
      </c>
      <c r="AG30">
        <v>98.064971999999997</v>
      </c>
      <c r="AH30">
        <v>98.876662999999994</v>
      </c>
      <c r="AI30" s="33">
        <v>6.0000000000000001E-3</v>
      </c>
    </row>
    <row r="31" spans="1:35">
      <c r="A31" t="s">
        <v>1645</v>
      </c>
      <c r="B31" t="s">
        <v>2962</v>
      </c>
      <c r="C31" t="s">
        <v>2963</v>
      </c>
      <c r="D31" t="s">
        <v>273</v>
      </c>
      <c r="F31">
        <v>0.52666199999999996</v>
      </c>
      <c r="G31">
        <v>0.47601100000000002</v>
      </c>
      <c r="H31">
        <v>0.424871</v>
      </c>
      <c r="I31">
        <v>0.38081500000000001</v>
      </c>
      <c r="J31">
        <v>0.34486299999999998</v>
      </c>
      <c r="K31">
        <v>0.310971</v>
      </c>
      <c r="L31">
        <v>0.27842800000000001</v>
      </c>
      <c r="M31">
        <v>0.24731300000000001</v>
      </c>
      <c r="N31">
        <v>0.21775</v>
      </c>
      <c r="O31">
        <v>0.18992800000000001</v>
      </c>
      <c r="P31">
        <v>0.16392599999999999</v>
      </c>
      <c r="Q31">
        <v>0.140068</v>
      </c>
      <c r="R31">
        <v>0.11841</v>
      </c>
      <c r="S31">
        <v>9.9259E-2</v>
      </c>
      <c r="T31">
        <v>8.2536999999999999E-2</v>
      </c>
      <c r="U31">
        <v>6.8237999999999993E-2</v>
      </c>
      <c r="V31">
        <v>5.6383000000000003E-2</v>
      </c>
      <c r="W31">
        <v>4.6686999999999999E-2</v>
      </c>
      <c r="X31">
        <v>3.9043000000000001E-2</v>
      </c>
      <c r="Y31">
        <v>3.313E-2</v>
      </c>
      <c r="Z31">
        <v>2.8469999999999999E-2</v>
      </c>
      <c r="AA31">
        <v>2.4785000000000001E-2</v>
      </c>
      <c r="AB31">
        <v>2.1836999999999999E-2</v>
      </c>
      <c r="AC31">
        <v>1.9585000000000002E-2</v>
      </c>
      <c r="AD31">
        <v>1.7809999999999999E-2</v>
      </c>
      <c r="AE31">
        <v>1.6223000000000001E-2</v>
      </c>
      <c r="AF31">
        <v>1.4803999999999999E-2</v>
      </c>
      <c r="AG31">
        <v>1.354E-2</v>
      </c>
      <c r="AH31">
        <v>1.2415000000000001E-2</v>
      </c>
      <c r="AI31" s="33">
        <v>-0.125</v>
      </c>
    </row>
    <row r="32" spans="1:35">
      <c r="A32" t="s">
        <v>1708</v>
      </c>
      <c r="B32" t="s">
        <v>2964</v>
      </c>
      <c r="C32" t="s">
        <v>2965</v>
      </c>
      <c r="D32" t="s">
        <v>273</v>
      </c>
      <c r="F32">
        <v>84.478759999999994</v>
      </c>
      <c r="G32">
        <v>86.790237000000005</v>
      </c>
      <c r="H32">
        <v>88.862465</v>
      </c>
      <c r="I32">
        <v>90.970139000000003</v>
      </c>
      <c r="J32">
        <v>93.152023</v>
      </c>
      <c r="K32">
        <v>93.983581999999998</v>
      </c>
      <c r="L32">
        <v>94.419478999999995</v>
      </c>
      <c r="M32">
        <v>94.889122</v>
      </c>
      <c r="N32">
        <v>95.367653000000004</v>
      </c>
      <c r="O32">
        <v>95.700760000000002</v>
      </c>
      <c r="P32">
        <v>95.701744000000005</v>
      </c>
      <c r="Q32">
        <v>95.512383</v>
      </c>
      <c r="R32">
        <v>95.285049000000001</v>
      </c>
      <c r="S32">
        <v>95.101142999999993</v>
      </c>
      <c r="T32">
        <v>94.997635000000002</v>
      </c>
      <c r="U32">
        <v>94.891143999999997</v>
      </c>
      <c r="V32">
        <v>94.846085000000002</v>
      </c>
      <c r="W32">
        <v>94.847785999999999</v>
      </c>
      <c r="X32">
        <v>94.9953</v>
      </c>
      <c r="Y32">
        <v>95.207252999999994</v>
      </c>
      <c r="Z32">
        <v>95.406113000000005</v>
      </c>
      <c r="AA32">
        <v>95.564079000000007</v>
      </c>
      <c r="AB32">
        <v>95.773651000000001</v>
      </c>
      <c r="AC32">
        <v>96.087860000000006</v>
      </c>
      <c r="AD32">
        <v>96.481842</v>
      </c>
      <c r="AE32">
        <v>96.936890000000005</v>
      </c>
      <c r="AF32">
        <v>97.436569000000006</v>
      </c>
      <c r="AG32">
        <v>98.078513999999998</v>
      </c>
      <c r="AH32">
        <v>98.889076000000003</v>
      </c>
      <c r="AI32" s="33">
        <v>6.0000000000000001E-3</v>
      </c>
    </row>
    <row r="33" spans="1:35">
      <c r="A33" t="s">
        <v>1711</v>
      </c>
    </row>
    <row r="34" spans="1:35">
      <c r="A34" t="s">
        <v>1653</v>
      </c>
      <c r="B34" t="s">
        <v>2966</v>
      </c>
      <c r="C34" t="s">
        <v>2967</v>
      </c>
      <c r="D34" t="s">
        <v>273</v>
      </c>
      <c r="F34">
        <v>13.159922999999999</v>
      </c>
      <c r="G34">
        <v>12.151498</v>
      </c>
      <c r="H34">
        <v>11.236317</v>
      </c>
      <c r="I34">
        <v>10.32508</v>
      </c>
      <c r="J34">
        <v>9.5326939999999993</v>
      </c>
      <c r="K34">
        <v>8.7266130000000004</v>
      </c>
      <c r="L34">
        <v>7.9824630000000001</v>
      </c>
      <c r="M34">
        <v>7.3554700000000004</v>
      </c>
      <c r="N34">
        <v>6.8404020000000001</v>
      </c>
      <c r="O34">
        <v>6.4035019999999996</v>
      </c>
      <c r="P34">
        <v>6.0120779999999998</v>
      </c>
      <c r="Q34">
        <v>5.676679</v>
      </c>
      <c r="R34">
        <v>5.4073840000000004</v>
      </c>
      <c r="S34">
        <v>5.2025079999999999</v>
      </c>
      <c r="T34">
        <v>5.0535769999999998</v>
      </c>
      <c r="U34">
        <v>4.9413679999999998</v>
      </c>
      <c r="V34">
        <v>4.8661370000000002</v>
      </c>
      <c r="W34">
        <v>4.8170299999999999</v>
      </c>
      <c r="X34">
        <v>4.7966610000000003</v>
      </c>
      <c r="Y34">
        <v>4.7913129999999997</v>
      </c>
      <c r="Z34">
        <v>4.7890069999999998</v>
      </c>
      <c r="AA34">
        <v>4.7853770000000004</v>
      </c>
      <c r="AB34">
        <v>4.7928490000000004</v>
      </c>
      <c r="AC34">
        <v>4.8161579999999997</v>
      </c>
      <c r="AD34">
        <v>4.8496940000000004</v>
      </c>
      <c r="AE34">
        <v>4.8885240000000003</v>
      </c>
      <c r="AF34">
        <v>4.9303889999999999</v>
      </c>
      <c r="AG34">
        <v>4.9866200000000003</v>
      </c>
      <c r="AH34">
        <v>5.0589180000000002</v>
      </c>
      <c r="AI34" s="33">
        <v>-3.4000000000000002E-2</v>
      </c>
    </row>
    <row r="35" spans="1:35">
      <c r="A35" t="s">
        <v>2582</v>
      </c>
      <c r="B35" t="s">
        <v>2968</v>
      </c>
      <c r="C35" t="s">
        <v>2846</v>
      </c>
      <c r="D35" t="s">
        <v>273</v>
      </c>
      <c r="F35">
        <v>3.702E-3</v>
      </c>
      <c r="G35">
        <v>3.8470000000000002E-3</v>
      </c>
      <c r="H35">
        <v>4.0220000000000004E-3</v>
      </c>
      <c r="I35">
        <v>4.1949999999999999E-3</v>
      </c>
      <c r="J35">
        <v>4.3410000000000002E-3</v>
      </c>
      <c r="K35">
        <v>4.4390000000000002E-3</v>
      </c>
      <c r="L35">
        <v>4.5050000000000003E-3</v>
      </c>
      <c r="M35">
        <v>4.5519999999999996E-3</v>
      </c>
      <c r="N35">
        <v>4.5799999999999999E-3</v>
      </c>
      <c r="O35">
        <v>4.5890000000000002E-3</v>
      </c>
      <c r="P35">
        <v>4.5739999999999999E-3</v>
      </c>
      <c r="Q35">
        <v>4.535E-3</v>
      </c>
      <c r="R35">
        <v>4.4749999999999998E-3</v>
      </c>
      <c r="S35">
        <v>4.3969999999999999E-3</v>
      </c>
      <c r="T35">
        <v>4.3020000000000003E-3</v>
      </c>
      <c r="U35">
        <v>4.1879999999999999E-3</v>
      </c>
      <c r="V35">
        <v>4.0530000000000002E-3</v>
      </c>
      <c r="W35">
        <v>3.8999999999999998E-3</v>
      </c>
      <c r="X35">
        <v>3.7330000000000002E-3</v>
      </c>
      <c r="Y35">
        <v>3.552E-3</v>
      </c>
      <c r="Z35">
        <v>3.3609999999999998E-3</v>
      </c>
      <c r="AA35">
        <v>3.16E-3</v>
      </c>
      <c r="AB35">
        <v>2.9520000000000002E-3</v>
      </c>
      <c r="AC35">
        <v>2.7399999999999998E-3</v>
      </c>
      <c r="AD35">
        <v>2.5240000000000002E-3</v>
      </c>
      <c r="AE35">
        <v>2.3059999999999999E-3</v>
      </c>
      <c r="AF35">
        <v>2.085E-3</v>
      </c>
      <c r="AG35">
        <v>1.8619999999999999E-3</v>
      </c>
      <c r="AH35">
        <v>1.634E-3</v>
      </c>
      <c r="AI35" s="33">
        <v>-2.9000000000000001E-2</v>
      </c>
    </row>
    <row r="36" spans="1:35">
      <c r="A36" t="s">
        <v>2583</v>
      </c>
      <c r="B36" t="s">
        <v>2969</v>
      </c>
      <c r="C36" t="s">
        <v>2846</v>
      </c>
      <c r="D36" t="s">
        <v>273</v>
      </c>
      <c r="F36">
        <v>7.2524000000000005E-2</v>
      </c>
      <c r="G36">
        <v>0.142314</v>
      </c>
      <c r="H36">
        <v>0.24007200000000001</v>
      </c>
      <c r="I36">
        <v>0.36518400000000001</v>
      </c>
      <c r="J36">
        <v>0.51467399999999996</v>
      </c>
      <c r="K36">
        <v>0.67059899999999995</v>
      </c>
      <c r="L36">
        <v>0.83706999999999998</v>
      </c>
      <c r="M36">
        <v>1.0204230000000001</v>
      </c>
      <c r="N36">
        <v>1.2188650000000001</v>
      </c>
      <c r="O36">
        <v>1.4274389999999999</v>
      </c>
      <c r="P36">
        <v>1.6384970000000001</v>
      </c>
      <c r="Q36">
        <v>1.853945</v>
      </c>
      <c r="R36">
        <v>2.0771570000000001</v>
      </c>
      <c r="S36">
        <v>2.309847</v>
      </c>
      <c r="T36">
        <v>2.5529510000000002</v>
      </c>
      <c r="U36">
        <v>2.8022670000000001</v>
      </c>
      <c r="V36">
        <v>3.0604140000000002</v>
      </c>
      <c r="W36">
        <v>3.326117</v>
      </c>
      <c r="X36">
        <v>3.6046649999999998</v>
      </c>
      <c r="Y36">
        <v>3.8917380000000001</v>
      </c>
      <c r="Z36">
        <v>4.1825270000000003</v>
      </c>
      <c r="AA36">
        <v>4.4749299999999996</v>
      </c>
      <c r="AB36">
        <v>4.7752549999999996</v>
      </c>
      <c r="AC36">
        <v>5.0878030000000001</v>
      </c>
      <c r="AD36">
        <v>5.4114209999999998</v>
      </c>
      <c r="AE36">
        <v>5.745152</v>
      </c>
      <c r="AF36">
        <v>6.0882430000000003</v>
      </c>
      <c r="AG36">
        <v>6.4498059999999997</v>
      </c>
      <c r="AH36">
        <v>6.8334320000000002</v>
      </c>
      <c r="AI36" s="33">
        <v>0.17599999999999999</v>
      </c>
    </row>
    <row r="37" spans="1:35">
      <c r="A37" t="s">
        <v>2584</v>
      </c>
      <c r="B37" t="s">
        <v>2970</v>
      </c>
      <c r="C37" t="s">
        <v>2846</v>
      </c>
      <c r="D37" t="s">
        <v>273</v>
      </c>
      <c r="F37">
        <v>4.1428E-2</v>
      </c>
      <c r="G37">
        <v>5.7228000000000001E-2</v>
      </c>
      <c r="H37">
        <v>7.6866000000000004E-2</v>
      </c>
      <c r="I37">
        <v>0.100467</v>
      </c>
      <c r="J37">
        <v>0.126975</v>
      </c>
      <c r="K37">
        <v>0.15368100000000001</v>
      </c>
      <c r="L37">
        <v>0.18149799999999999</v>
      </c>
      <c r="M37">
        <v>0.21154000000000001</v>
      </c>
      <c r="N37">
        <v>0.24354300000000001</v>
      </c>
      <c r="O37">
        <v>0.27674199999999999</v>
      </c>
      <c r="P37">
        <v>0.30992700000000001</v>
      </c>
      <c r="Q37">
        <v>0.34342899999999998</v>
      </c>
      <c r="R37">
        <v>0.37784400000000001</v>
      </c>
      <c r="S37">
        <v>0.41347299999999998</v>
      </c>
      <c r="T37">
        <v>0.45049800000000001</v>
      </c>
      <c r="U37">
        <v>0.48830800000000002</v>
      </c>
      <c r="V37">
        <v>0.52732699999999999</v>
      </c>
      <c r="W37">
        <v>0.567388</v>
      </c>
      <c r="X37">
        <v>0.60932600000000003</v>
      </c>
      <c r="Y37">
        <v>0.65251000000000003</v>
      </c>
      <c r="Z37">
        <v>0.69623299999999999</v>
      </c>
      <c r="AA37">
        <v>0.74016899999999997</v>
      </c>
      <c r="AB37">
        <v>0.78527999999999998</v>
      </c>
      <c r="AC37">
        <v>0.83223100000000005</v>
      </c>
      <c r="AD37">
        <v>0.88085800000000003</v>
      </c>
      <c r="AE37">
        <v>0.93103899999999995</v>
      </c>
      <c r="AF37">
        <v>0.98266399999999998</v>
      </c>
      <c r="AG37">
        <v>1.0371140000000001</v>
      </c>
      <c r="AH37">
        <v>1.09494</v>
      </c>
      <c r="AI37" s="33">
        <v>0.124</v>
      </c>
    </row>
    <row r="38" spans="1:35">
      <c r="A38" t="s">
        <v>1665</v>
      </c>
      <c r="B38" t="s">
        <v>2971</v>
      </c>
      <c r="C38" t="s">
        <v>2972</v>
      </c>
      <c r="D38" t="s">
        <v>273</v>
      </c>
      <c r="F38">
        <v>0.189975</v>
      </c>
      <c r="G38">
        <v>0.195108</v>
      </c>
      <c r="H38">
        <v>0.20049800000000001</v>
      </c>
      <c r="I38">
        <v>0.22828200000000001</v>
      </c>
      <c r="J38">
        <v>0.256434</v>
      </c>
      <c r="K38">
        <v>0.28180300000000003</v>
      </c>
      <c r="L38">
        <v>0.30551699999999998</v>
      </c>
      <c r="M38">
        <v>0.32879000000000003</v>
      </c>
      <c r="N38">
        <v>0.35153200000000001</v>
      </c>
      <c r="O38">
        <v>0.37347900000000001</v>
      </c>
      <c r="P38">
        <v>0.39385900000000001</v>
      </c>
      <c r="Q38">
        <v>0.41300900000000001</v>
      </c>
      <c r="R38">
        <v>0.43138799999999999</v>
      </c>
      <c r="S38">
        <v>0.449295</v>
      </c>
      <c r="T38">
        <v>0.46700900000000001</v>
      </c>
      <c r="U38">
        <v>0.48428100000000002</v>
      </c>
      <c r="V38">
        <v>0.50154399999999999</v>
      </c>
      <c r="W38">
        <v>0.51877200000000001</v>
      </c>
      <c r="X38">
        <v>0.53653799999999996</v>
      </c>
      <c r="Y38">
        <v>0.55462400000000001</v>
      </c>
      <c r="Z38">
        <v>0.57276800000000005</v>
      </c>
      <c r="AA38">
        <v>0.59087199999999995</v>
      </c>
      <c r="AB38">
        <v>0.60941000000000001</v>
      </c>
      <c r="AC38">
        <v>0.62874799999999997</v>
      </c>
      <c r="AD38">
        <v>0.64886900000000003</v>
      </c>
      <c r="AE38">
        <v>0.66975200000000001</v>
      </c>
      <c r="AF38">
        <v>0.69133900000000004</v>
      </c>
      <c r="AG38">
        <v>0.71423300000000001</v>
      </c>
      <c r="AH38">
        <v>0.73868199999999995</v>
      </c>
      <c r="AI38" s="33">
        <v>0.05</v>
      </c>
    </row>
    <row r="39" spans="1:35">
      <c r="A39" t="s">
        <v>1668</v>
      </c>
      <c r="B39" t="s">
        <v>2973</v>
      </c>
      <c r="C39" t="s">
        <v>2974</v>
      </c>
      <c r="D39" t="s">
        <v>273</v>
      </c>
      <c r="F39">
        <v>1.1008E-2</v>
      </c>
      <c r="G39">
        <v>1.6295E-2</v>
      </c>
      <c r="H39">
        <v>2.3782000000000001E-2</v>
      </c>
      <c r="I39">
        <v>3.3943000000000001E-2</v>
      </c>
      <c r="J39">
        <v>4.6946000000000002E-2</v>
      </c>
      <c r="K39">
        <v>6.1346999999999999E-2</v>
      </c>
      <c r="L39">
        <v>7.7285000000000006E-2</v>
      </c>
      <c r="M39">
        <v>9.5140000000000002E-2</v>
      </c>
      <c r="N39">
        <v>0.114759</v>
      </c>
      <c r="O39">
        <v>0.13586799999999999</v>
      </c>
      <c r="P39">
        <v>0.157885</v>
      </c>
      <c r="Q39">
        <v>0.18084600000000001</v>
      </c>
      <c r="R39">
        <v>0.204877</v>
      </c>
      <c r="S39">
        <v>0.23003999999999999</v>
      </c>
      <c r="T39">
        <v>0.25639800000000001</v>
      </c>
      <c r="U39">
        <v>0.28364200000000001</v>
      </c>
      <c r="V39">
        <v>0.31195000000000001</v>
      </c>
      <c r="W39">
        <v>0.34118100000000001</v>
      </c>
      <c r="X39">
        <v>0.37168299999999999</v>
      </c>
      <c r="Y39">
        <v>0.40316400000000002</v>
      </c>
      <c r="Z39">
        <v>0.43528499999999998</v>
      </c>
      <c r="AA39">
        <v>0.467866</v>
      </c>
      <c r="AB39">
        <v>0.50128300000000003</v>
      </c>
      <c r="AC39">
        <v>0.53583700000000001</v>
      </c>
      <c r="AD39">
        <v>0.57151099999999999</v>
      </c>
      <c r="AE39">
        <v>0.60829</v>
      </c>
      <c r="AF39">
        <v>0.64613900000000002</v>
      </c>
      <c r="AG39">
        <v>0.685724</v>
      </c>
      <c r="AH39">
        <v>0.72736000000000001</v>
      </c>
      <c r="AI39" s="33">
        <v>0.161</v>
      </c>
    </row>
    <row r="40" spans="1:35">
      <c r="A40" t="s">
        <v>1671</v>
      </c>
      <c r="B40" t="s">
        <v>2975</v>
      </c>
      <c r="C40" t="s">
        <v>2976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2977</v>
      </c>
      <c r="C41" t="s">
        <v>2978</v>
      </c>
      <c r="D41" t="s">
        <v>273</v>
      </c>
      <c r="F41">
        <v>1.4873559999999999</v>
      </c>
      <c r="G41">
        <v>1.8058620000000001</v>
      </c>
      <c r="H41">
        <v>2.1110009999999999</v>
      </c>
      <c r="I41">
        <v>2.438412</v>
      </c>
      <c r="J41">
        <v>2.7663380000000002</v>
      </c>
      <c r="K41">
        <v>3.0375190000000001</v>
      </c>
      <c r="L41">
        <v>3.2768130000000002</v>
      </c>
      <c r="M41">
        <v>3.4988169999999998</v>
      </c>
      <c r="N41">
        <v>3.7060629999999999</v>
      </c>
      <c r="O41">
        <v>3.8973559999999998</v>
      </c>
      <c r="P41">
        <v>4.0661509999999996</v>
      </c>
      <c r="Q41">
        <v>4.2172000000000001</v>
      </c>
      <c r="R41">
        <v>4.3565690000000004</v>
      </c>
      <c r="S41">
        <v>4.4878640000000001</v>
      </c>
      <c r="T41">
        <v>4.6144910000000001</v>
      </c>
      <c r="U41">
        <v>4.7338630000000004</v>
      </c>
      <c r="V41">
        <v>4.8505419999999999</v>
      </c>
      <c r="W41">
        <v>4.964798</v>
      </c>
      <c r="X41">
        <v>5.0827910000000003</v>
      </c>
      <c r="Y41">
        <v>5.2022529999999998</v>
      </c>
      <c r="Z41">
        <v>5.3202509999999998</v>
      </c>
      <c r="AA41">
        <v>5.4357620000000004</v>
      </c>
      <c r="AB41">
        <v>5.5539240000000003</v>
      </c>
      <c r="AC41">
        <v>5.6786130000000004</v>
      </c>
      <c r="AD41">
        <v>5.8092180000000004</v>
      </c>
      <c r="AE41">
        <v>5.9451289999999997</v>
      </c>
      <c r="AF41">
        <v>6.0857919999999996</v>
      </c>
      <c r="AG41">
        <v>6.2373839999999996</v>
      </c>
      <c r="AH41">
        <v>6.4023680000000001</v>
      </c>
      <c r="AI41" s="33">
        <v>5.3999999999999999E-2</v>
      </c>
    </row>
    <row r="42" spans="1:35">
      <c r="A42" t="s">
        <v>1677</v>
      </c>
      <c r="B42" t="s">
        <v>2979</v>
      </c>
      <c r="C42" t="s">
        <v>2980</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3">
        <v>-6.2E-2</v>
      </c>
    </row>
    <row r="43" spans="1:35">
      <c r="A43" t="s">
        <v>1680</v>
      </c>
      <c r="B43" t="s">
        <v>2981</v>
      </c>
      <c r="C43" t="s">
        <v>2982</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3">
        <v>-5.6000000000000001E-2</v>
      </c>
    </row>
    <row r="44" spans="1:35">
      <c r="A44" t="s">
        <v>1683</v>
      </c>
      <c r="B44" t="s">
        <v>2983</v>
      </c>
      <c r="C44" t="s">
        <v>2984</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3">
        <v>-6.0999999999999999E-2</v>
      </c>
    </row>
    <row r="45" spans="1:35">
      <c r="A45" t="s">
        <v>1686</v>
      </c>
      <c r="B45" t="s">
        <v>2985</v>
      </c>
      <c r="C45" t="s">
        <v>2986</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3">
        <v>-5.6000000000000001E-2</v>
      </c>
    </row>
    <row r="46" spans="1:35">
      <c r="A46" t="s">
        <v>1689</v>
      </c>
      <c r="B46" t="s">
        <v>2987</v>
      </c>
      <c r="C46" t="s">
        <v>2988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2989</v>
      </c>
      <c r="C47" t="s">
        <v>2990</v>
      </c>
      <c r="D47" t="s">
        <v>273</v>
      </c>
      <c r="F47">
        <v>2.3E-5</v>
      </c>
      <c r="G47">
        <v>6.7999999999999999E-5</v>
      </c>
      <c r="H47">
        <v>1.3799999999999999E-4</v>
      </c>
      <c r="I47">
        <v>2.3499999999999999E-4</v>
      </c>
      <c r="J47">
        <v>3.5799999999999997E-4</v>
      </c>
      <c r="K47">
        <v>4.9899999999999999E-4</v>
      </c>
      <c r="L47">
        <v>6.5899999999999997E-4</v>
      </c>
      <c r="M47">
        <v>8.4099999999999995E-4</v>
      </c>
      <c r="N47">
        <v>1.0430000000000001E-3</v>
      </c>
      <c r="O47">
        <v>1.2620000000000001E-3</v>
      </c>
      <c r="P47">
        <v>1.495E-3</v>
      </c>
      <c r="Q47">
        <v>1.7390000000000001E-3</v>
      </c>
      <c r="R47">
        <v>1.9959999999999999E-3</v>
      </c>
      <c r="S47">
        <v>2.264E-3</v>
      </c>
      <c r="T47">
        <v>2.545E-3</v>
      </c>
      <c r="U47">
        <v>2.836E-3</v>
      </c>
      <c r="V47">
        <v>3.1389999999999999E-3</v>
      </c>
      <c r="W47">
        <v>3.4510000000000001E-3</v>
      </c>
      <c r="X47">
        <v>3.777E-3</v>
      </c>
      <c r="Y47">
        <v>4.1130000000000003E-3</v>
      </c>
      <c r="Z47">
        <v>4.4580000000000002E-3</v>
      </c>
      <c r="AA47">
        <v>4.81E-3</v>
      </c>
      <c r="AB47">
        <v>5.1710000000000002E-3</v>
      </c>
      <c r="AC47">
        <v>5.5440000000000003E-3</v>
      </c>
      <c r="AD47">
        <v>5.9290000000000002E-3</v>
      </c>
      <c r="AE47">
        <v>6.326E-3</v>
      </c>
      <c r="AF47">
        <v>6.7349999999999997E-3</v>
      </c>
      <c r="AG47">
        <v>7.162E-3</v>
      </c>
      <c r="AH47">
        <v>7.6099999999999996E-3</v>
      </c>
      <c r="AI47" s="33">
        <v>0.23100000000000001</v>
      </c>
    </row>
    <row r="48" spans="1:35">
      <c r="A48" t="s">
        <v>1741</v>
      </c>
      <c r="B48" t="s">
        <v>2991</v>
      </c>
      <c r="C48" t="s">
        <v>2992</v>
      </c>
      <c r="D48" t="s">
        <v>273</v>
      </c>
      <c r="F48">
        <v>15.119258</v>
      </c>
      <c r="G48">
        <v>14.51244</v>
      </c>
      <c r="H48">
        <v>14.022501</v>
      </c>
      <c r="I48">
        <v>13.616478000000001</v>
      </c>
      <c r="J48">
        <v>13.361658</v>
      </c>
      <c r="K48">
        <v>13.042674</v>
      </c>
      <c r="L48">
        <v>12.765813</v>
      </c>
      <c r="M48">
        <v>12.609915000000001</v>
      </c>
      <c r="N48">
        <v>12.569804</v>
      </c>
      <c r="O48">
        <v>12.604195000000001</v>
      </c>
      <c r="P48">
        <v>12.663629</v>
      </c>
      <c r="Q48">
        <v>12.766017</v>
      </c>
      <c r="R48">
        <v>12.932051</v>
      </c>
      <c r="S48">
        <v>13.166014000000001</v>
      </c>
      <c r="T48">
        <v>13.464299</v>
      </c>
      <c r="U48">
        <v>13.799808000000001</v>
      </c>
      <c r="V48">
        <v>14.180872000000001</v>
      </c>
      <c r="W48">
        <v>14.59534</v>
      </c>
      <c r="X48">
        <v>15.058979000000001</v>
      </c>
      <c r="Y48">
        <v>15.550337000000001</v>
      </c>
      <c r="Z48">
        <v>16.048372000000001</v>
      </c>
      <c r="AA48">
        <v>16.544986999999999</v>
      </c>
      <c r="AB48">
        <v>17.065854999999999</v>
      </c>
      <c r="AC48">
        <v>17.625226999999999</v>
      </c>
      <c r="AD48">
        <v>18.215513000000001</v>
      </c>
      <c r="AE48">
        <v>18.830062999999999</v>
      </c>
      <c r="AF48">
        <v>19.465088000000002</v>
      </c>
      <c r="AG48">
        <v>20.14987</v>
      </c>
      <c r="AH48">
        <v>20.893265</v>
      </c>
      <c r="AI48" s="33">
        <v>1.2E-2</v>
      </c>
    </row>
    <row r="49" spans="1:35">
      <c r="A49" t="s">
        <v>1744</v>
      </c>
      <c r="B49" t="s">
        <v>2993</v>
      </c>
      <c r="C49" t="s">
        <v>2994</v>
      </c>
      <c r="D49" t="s">
        <v>273</v>
      </c>
      <c r="F49">
        <v>99.598015000000004</v>
      </c>
      <c r="G49">
        <v>101.302673</v>
      </c>
      <c r="H49">
        <v>102.884964</v>
      </c>
      <c r="I49">
        <v>104.586617</v>
      </c>
      <c r="J49">
        <v>106.51367999999999</v>
      </c>
      <c r="K49">
        <v>107.026253</v>
      </c>
      <c r="L49">
        <v>107.185295</v>
      </c>
      <c r="M49">
        <v>107.499039</v>
      </c>
      <c r="N49">
        <v>107.937454</v>
      </c>
      <c r="O49">
        <v>108.30495500000001</v>
      </c>
      <c r="P49">
        <v>108.36537199999999</v>
      </c>
      <c r="Q49">
        <v>108.278397</v>
      </c>
      <c r="R49">
        <v>108.217102</v>
      </c>
      <c r="S49">
        <v>108.26715900000001</v>
      </c>
      <c r="T49">
        <v>108.46193700000001</v>
      </c>
      <c r="U49">
        <v>108.69094800000001</v>
      </c>
      <c r="V49">
        <v>109.026955</v>
      </c>
      <c r="W49">
        <v>109.443123</v>
      </c>
      <c r="X49">
        <v>110.054276</v>
      </c>
      <c r="Y49">
        <v>110.75759100000001</v>
      </c>
      <c r="Z49">
        <v>111.454483</v>
      </c>
      <c r="AA49">
        <v>112.10907</v>
      </c>
      <c r="AB49">
        <v>112.839508</v>
      </c>
      <c r="AC49">
        <v>113.713089</v>
      </c>
      <c r="AD49">
        <v>114.697357</v>
      </c>
      <c r="AE49">
        <v>115.766953</v>
      </c>
      <c r="AF49">
        <v>116.901657</v>
      </c>
      <c r="AG49">
        <v>118.228386</v>
      </c>
      <c r="AH49">
        <v>119.782341</v>
      </c>
      <c r="AI49" s="33">
        <v>7.0000000000000001E-3</v>
      </c>
    </row>
    <row r="50" spans="1:35">
      <c r="A50" t="s">
        <v>1011</v>
      </c>
      <c r="B50" t="s">
        <v>2995</v>
      </c>
      <c r="C50" t="s">
        <v>2996</v>
      </c>
      <c r="D50" t="s">
        <v>273</v>
      </c>
      <c r="F50">
        <v>154.86488299999999</v>
      </c>
      <c r="G50">
        <v>154.066925</v>
      </c>
      <c r="H50">
        <v>153.63273599999999</v>
      </c>
      <c r="I50">
        <v>153.67375200000001</v>
      </c>
      <c r="J50">
        <v>154.183243</v>
      </c>
      <c r="K50">
        <v>152.867065</v>
      </c>
      <c r="L50">
        <v>151.36009200000001</v>
      </c>
      <c r="M50">
        <v>150.42863500000001</v>
      </c>
      <c r="N50">
        <v>150.048462</v>
      </c>
      <c r="O50">
        <v>149.790695</v>
      </c>
      <c r="P50">
        <v>149.25135800000001</v>
      </c>
      <c r="Q50">
        <v>148.60359199999999</v>
      </c>
      <c r="R50">
        <v>148.14755199999999</v>
      </c>
      <c r="S50">
        <v>147.93772899999999</v>
      </c>
      <c r="T50">
        <v>147.98237599999999</v>
      </c>
      <c r="U50">
        <v>148.16667200000001</v>
      </c>
      <c r="V50">
        <v>148.53254699999999</v>
      </c>
      <c r="W50">
        <v>148.998932</v>
      </c>
      <c r="X50">
        <v>149.51151999999999</v>
      </c>
      <c r="Y50">
        <v>150.077957</v>
      </c>
      <c r="Z50">
        <v>150.67690999999999</v>
      </c>
      <c r="AA50">
        <v>151.26010099999999</v>
      </c>
      <c r="AB50">
        <v>151.956253</v>
      </c>
      <c r="AC50">
        <v>152.90640300000001</v>
      </c>
      <c r="AD50">
        <v>154.0224</v>
      </c>
      <c r="AE50">
        <v>155.241501</v>
      </c>
      <c r="AF50">
        <v>156.52005</v>
      </c>
      <c r="AG50">
        <v>158.06668099999999</v>
      </c>
      <c r="AH50">
        <v>159.92198200000001</v>
      </c>
      <c r="AI50" s="33">
        <v>1E-3</v>
      </c>
    </row>
    <row r="51" spans="1:35">
      <c r="A51" t="s">
        <v>188</v>
      </c>
    </row>
    <row r="52" spans="1:35">
      <c r="A52" t="s">
        <v>737</v>
      </c>
      <c r="B52" t="s">
        <v>2997</v>
      </c>
      <c r="C52" t="s">
        <v>2998</v>
      </c>
      <c r="D52" t="s">
        <v>273</v>
      </c>
      <c r="F52">
        <v>51.846938999999999</v>
      </c>
      <c r="G52">
        <v>53.263568999999997</v>
      </c>
      <c r="H52">
        <v>53.467132999999997</v>
      </c>
      <c r="I52">
        <v>54.920909999999999</v>
      </c>
      <c r="J52">
        <v>56.707965999999999</v>
      </c>
      <c r="K52">
        <v>57.730449999999998</v>
      </c>
      <c r="L52">
        <v>58.656101</v>
      </c>
      <c r="M52">
        <v>59.459525999999997</v>
      </c>
      <c r="N52">
        <v>60.219253999999999</v>
      </c>
      <c r="O52">
        <v>61.026249</v>
      </c>
      <c r="P52">
        <v>61.875216999999999</v>
      </c>
      <c r="Q52">
        <v>62.614097999999998</v>
      </c>
      <c r="R52">
        <v>63.277324999999998</v>
      </c>
      <c r="S52">
        <v>63.936343999999998</v>
      </c>
      <c r="T52">
        <v>64.579796000000002</v>
      </c>
      <c r="U52">
        <v>65.210196999999994</v>
      </c>
      <c r="V52">
        <v>65.845032000000003</v>
      </c>
      <c r="W52">
        <v>66.378540000000001</v>
      </c>
      <c r="X52">
        <v>66.977585000000005</v>
      </c>
      <c r="Y52">
        <v>67.677306999999999</v>
      </c>
      <c r="Z52">
        <v>68.381148999999994</v>
      </c>
      <c r="AA52">
        <v>68.960609000000005</v>
      </c>
      <c r="AB52">
        <v>69.457413000000003</v>
      </c>
      <c r="AC52">
        <v>70.008635999999996</v>
      </c>
      <c r="AD52">
        <v>70.674094999999994</v>
      </c>
      <c r="AE52">
        <v>71.418091000000004</v>
      </c>
      <c r="AF52">
        <v>72.113258000000002</v>
      </c>
      <c r="AG52">
        <v>72.862555999999998</v>
      </c>
      <c r="AH52">
        <v>73.901832999999996</v>
      </c>
      <c r="AI52" s="33">
        <v>1.2999999999999999E-2</v>
      </c>
    </row>
    <row r="53" spans="1:35">
      <c r="A53" t="s">
        <v>245</v>
      </c>
      <c r="B53" t="s">
        <v>2999</v>
      </c>
      <c r="C53" t="s">
        <v>3000</v>
      </c>
      <c r="D53" t="s">
        <v>273</v>
      </c>
      <c r="F53">
        <v>34.897849999999998</v>
      </c>
      <c r="G53">
        <v>35.006252000000003</v>
      </c>
      <c r="H53">
        <v>34.166984999999997</v>
      </c>
      <c r="I53">
        <v>34.101928999999998</v>
      </c>
      <c r="J53">
        <v>34.386043999999998</v>
      </c>
      <c r="K53">
        <v>34.802120000000002</v>
      </c>
      <c r="L53">
        <v>35.053916999999998</v>
      </c>
      <c r="M53">
        <v>35.275348999999999</v>
      </c>
      <c r="N53">
        <v>35.447384</v>
      </c>
      <c r="O53">
        <v>35.644756000000001</v>
      </c>
      <c r="P53">
        <v>35.906165999999999</v>
      </c>
      <c r="Q53">
        <v>36.117106999999997</v>
      </c>
      <c r="R53">
        <v>36.316074</v>
      </c>
      <c r="S53">
        <v>36.548695000000002</v>
      </c>
      <c r="T53">
        <v>36.798316999999997</v>
      </c>
      <c r="U53">
        <v>37.087817999999999</v>
      </c>
      <c r="V53">
        <v>37.412804000000001</v>
      </c>
      <c r="W53">
        <v>37.718113000000002</v>
      </c>
      <c r="X53">
        <v>38.053539000000001</v>
      </c>
      <c r="Y53">
        <v>38.472445999999998</v>
      </c>
      <c r="Z53">
        <v>38.913997999999999</v>
      </c>
      <c r="AA53">
        <v>39.328178000000001</v>
      </c>
      <c r="AB53">
        <v>39.717640000000003</v>
      </c>
      <c r="AC53">
        <v>40.137698999999998</v>
      </c>
      <c r="AD53">
        <v>40.624122999999997</v>
      </c>
      <c r="AE53">
        <v>41.157390999999997</v>
      </c>
      <c r="AF53">
        <v>41.660530000000001</v>
      </c>
      <c r="AG53">
        <v>42.170059000000002</v>
      </c>
      <c r="AH53">
        <v>42.837398999999998</v>
      </c>
      <c r="AI53" s="33">
        <v>7.0000000000000001E-3</v>
      </c>
    </row>
    <row r="54" spans="1:35">
      <c r="A54" t="s">
        <v>252</v>
      </c>
      <c r="B54" t="s">
        <v>3001</v>
      </c>
      <c r="C54" t="s">
        <v>3002</v>
      </c>
      <c r="D54" t="s">
        <v>273</v>
      </c>
      <c r="F54">
        <v>8.3999999999999995E-5</v>
      </c>
      <c r="G54">
        <v>6.4390000000000003E-3</v>
      </c>
      <c r="H54">
        <v>1.2277E-2</v>
      </c>
      <c r="I54">
        <v>1.7847999999999999E-2</v>
      </c>
      <c r="J54">
        <v>2.3505999999999999E-2</v>
      </c>
      <c r="K54">
        <v>2.8576000000000001E-2</v>
      </c>
      <c r="L54">
        <v>3.3453999999999998E-2</v>
      </c>
      <c r="M54">
        <v>3.8880999999999999E-2</v>
      </c>
      <c r="N54">
        <v>4.3062999999999997E-2</v>
      </c>
      <c r="O54">
        <v>4.8083000000000001E-2</v>
      </c>
      <c r="P54">
        <v>5.4059000000000003E-2</v>
      </c>
      <c r="Q54">
        <v>6.1022E-2</v>
      </c>
      <c r="R54">
        <v>6.9137000000000004E-2</v>
      </c>
      <c r="S54">
        <v>7.8645999999999994E-2</v>
      </c>
      <c r="T54">
        <v>8.9785000000000004E-2</v>
      </c>
      <c r="U54">
        <v>0.10285900000000001</v>
      </c>
      <c r="V54">
        <v>0.118243</v>
      </c>
      <c r="W54">
        <v>0.13595699999999999</v>
      </c>
      <c r="X54">
        <v>0.156363</v>
      </c>
      <c r="Y54">
        <v>0.17980599999999999</v>
      </c>
      <c r="Z54">
        <v>0.20621900000000001</v>
      </c>
      <c r="AA54">
        <v>0.23561599999999999</v>
      </c>
      <c r="AB54">
        <v>0.26825599999999999</v>
      </c>
      <c r="AC54">
        <v>0.30462499999999998</v>
      </c>
      <c r="AD54">
        <v>0.34481699999999998</v>
      </c>
      <c r="AE54">
        <v>0.38847599999999999</v>
      </c>
      <c r="AF54">
        <v>0.434421</v>
      </c>
      <c r="AG54">
        <v>0.48311300000000001</v>
      </c>
      <c r="AH54">
        <v>0.53570099999999998</v>
      </c>
      <c r="AI54" s="33">
        <v>0.36799999999999999</v>
      </c>
    </row>
    <row r="55" spans="1:35">
      <c r="A55" t="s">
        <v>261</v>
      </c>
      <c r="B55" t="s">
        <v>3003</v>
      </c>
      <c r="C55" t="s">
        <v>3004</v>
      </c>
      <c r="D55" t="s">
        <v>273</v>
      </c>
      <c r="F55">
        <v>8.2458000000000004E-2</v>
      </c>
      <c r="G55">
        <v>7.6910000000000006E-2</v>
      </c>
      <c r="H55">
        <v>7.0236000000000007E-2</v>
      </c>
      <c r="I55">
        <v>6.2472E-2</v>
      </c>
      <c r="J55">
        <v>5.4710000000000002E-2</v>
      </c>
      <c r="K55">
        <v>4.8138E-2</v>
      </c>
      <c r="L55">
        <v>4.3484000000000002E-2</v>
      </c>
      <c r="M55">
        <v>3.9414999999999999E-2</v>
      </c>
      <c r="N55">
        <v>3.5326999999999997E-2</v>
      </c>
      <c r="O55">
        <v>3.1440000000000003E-2</v>
      </c>
      <c r="P55">
        <v>2.7993000000000001E-2</v>
      </c>
      <c r="Q55">
        <v>2.4985E-2</v>
      </c>
      <c r="R55">
        <v>2.2317E-2</v>
      </c>
      <c r="S55">
        <v>2.0091999999999999E-2</v>
      </c>
      <c r="T55">
        <v>1.8034000000000001E-2</v>
      </c>
      <c r="U55">
        <v>1.6132000000000001E-2</v>
      </c>
      <c r="V55">
        <v>1.4486000000000001E-2</v>
      </c>
      <c r="W55">
        <v>1.3127E-2</v>
      </c>
      <c r="X55">
        <v>1.1985000000000001E-2</v>
      </c>
      <c r="Y55">
        <v>1.0952999999999999E-2</v>
      </c>
      <c r="Z55">
        <v>1.0004000000000001E-2</v>
      </c>
      <c r="AA55">
        <v>9.1190000000000004E-3</v>
      </c>
      <c r="AB55">
        <v>8.2979999999999998E-3</v>
      </c>
      <c r="AC55">
        <v>7.5249999999999996E-3</v>
      </c>
      <c r="AD55">
        <v>6.6179999999999998E-3</v>
      </c>
      <c r="AE55">
        <v>5.5160000000000001E-3</v>
      </c>
      <c r="AF55">
        <v>4.535E-3</v>
      </c>
      <c r="AG55">
        <v>3.5950000000000001E-3</v>
      </c>
      <c r="AH55">
        <v>2.8779999999999999E-3</v>
      </c>
      <c r="AI55" s="33">
        <v>-0.113</v>
      </c>
    </row>
    <row r="56" spans="1:35">
      <c r="A56" t="s">
        <v>738</v>
      </c>
      <c r="B56" t="s">
        <v>3005</v>
      </c>
      <c r="C56" t="s">
        <v>3006</v>
      </c>
      <c r="D56" t="s">
        <v>273</v>
      </c>
      <c r="F56">
        <v>15.396528999999999</v>
      </c>
      <c r="G56">
        <v>14.455622</v>
      </c>
      <c r="H56">
        <v>13.103593</v>
      </c>
      <c r="I56">
        <v>12.340183</v>
      </c>
      <c r="J56">
        <v>11.667602</v>
      </c>
      <c r="K56">
        <v>11.293844</v>
      </c>
      <c r="L56">
        <v>11.007752</v>
      </c>
      <c r="M56">
        <v>10.967599999999999</v>
      </c>
      <c r="N56">
        <v>10.954165</v>
      </c>
      <c r="O56">
        <v>11.007579</v>
      </c>
      <c r="P56">
        <v>11.119823</v>
      </c>
      <c r="Q56">
        <v>11.284606</v>
      </c>
      <c r="R56">
        <v>11.488649000000001</v>
      </c>
      <c r="S56">
        <v>11.768739</v>
      </c>
      <c r="T56">
        <v>12.079988</v>
      </c>
      <c r="U56">
        <v>12.451665</v>
      </c>
      <c r="V56">
        <v>12.863681</v>
      </c>
      <c r="W56">
        <v>13.290703000000001</v>
      </c>
      <c r="X56">
        <v>13.747239</v>
      </c>
      <c r="Y56">
        <v>14.239872</v>
      </c>
      <c r="Z56">
        <v>14.734502000000001</v>
      </c>
      <c r="AA56">
        <v>15.199350000000001</v>
      </c>
      <c r="AB56">
        <v>15.631289000000001</v>
      </c>
      <c r="AC56">
        <v>16.060787000000001</v>
      </c>
      <c r="AD56">
        <v>16.508365999999999</v>
      </c>
      <c r="AE56">
        <v>16.950908999999999</v>
      </c>
      <c r="AF56">
        <v>17.360931000000001</v>
      </c>
      <c r="AG56">
        <v>17.754566000000001</v>
      </c>
      <c r="AH56">
        <v>18.199484000000002</v>
      </c>
      <c r="AI56" s="33">
        <v>6.0000000000000001E-3</v>
      </c>
    </row>
    <row r="57" spans="1:35">
      <c r="A57" t="s">
        <v>739</v>
      </c>
      <c r="B57" t="s">
        <v>3007</v>
      </c>
      <c r="C57" t="s">
        <v>3008</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3009</v>
      </c>
      <c r="C58" t="s">
        <v>3010</v>
      </c>
      <c r="D58" t="s">
        <v>273</v>
      </c>
      <c r="F58">
        <v>0</v>
      </c>
      <c r="G58">
        <v>1.2944000000000001E-2</v>
      </c>
      <c r="H58">
        <v>2.4976999999999999E-2</v>
      </c>
      <c r="I58">
        <v>3.6666999999999998E-2</v>
      </c>
      <c r="J58">
        <v>4.8225999999999998E-2</v>
      </c>
      <c r="K58">
        <v>5.8180999999999997E-2</v>
      </c>
      <c r="L58">
        <v>6.7214999999999997E-2</v>
      </c>
      <c r="M58">
        <v>7.6702000000000006E-2</v>
      </c>
      <c r="N58">
        <v>8.2782999999999995E-2</v>
      </c>
      <c r="O58">
        <v>8.9422000000000001E-2</v>
      </c>
      <c r="P58">
        <v>9.6724000000000004E-2</v>
      </c>
      <c r="Q58">
        <v>0.104781</v>
      </c>
      <c r="R58">
        <v>0.113776</v>
      </c>
      <c r="S58">
        <v>0.12399399999999999</v>
      </c>
      <c r="T58">
        <v>0.13556599999999999</v>
      </c>
      <c r="U58">
        <v>0.14873</v>
      </c>
      <c r="V58">
        <v>0.16372400000000001</v>
      </c>
      <c r="W58">
        <v>0.18032000000000001</v>
      </c>
      <c r="X58">
        <v>0.199076</v>
      </c>
      <c r="Y58">
        <v>0.22024099999999999</v>
      </c>
      <c r="Z58">
        <v>0.243343</v>
      </c>
      <c r="AA58">
        <v>0.26775500000000002</v>
      </c>
      <c r="AB58">
        <v>0.29333999999999999</v>
      </c>
      <c r="AC58">
        <v>0.32047599999999998</v>
      </c>
      <c r="AD58">
        <v>0.34915200000000002</v>
      </c>
      <c r="AE58">
        <v>0.37876100000000001</v>
      </c>
      <c r="AF58">
        <v>0.40826400000000002</v>
      </c>
      <c r="AG58">
        <v>0.43808000000000002</v>
      </c>
      <c r="AH58">
        <v>0.46943699999999999</v>
      </c>
      <c r="AI58" t="s">
        <v>112</v>
      </c>
    </row>
    <row r="59" spans="1:35">
      <c r="A59" t="s">
        <v>740</v>
      </c>
      <c r="B59" t="s">
        <v>3011</v>
      </c>
      <c r="C59" t="s">
        <v>3012</v>
      </c>
      <c r="D59" t="s">
        <v>273</v>
      </c>
      <c r="F59">
        <v>0</v>
      </c>
      <c r="G59">
        <v>1.1931000000000001E-2</v>
      </c>
      <c r="H59">
        <v>2.2908999999999999E-2</v>
      </c>
      <c r="I59">
        <v>3.3813999999999997E-2</v>
      </c>
      <c r="J59">
        <v>4.4866000000000003E-2</v>
      </c>
      <c r="K59">
        <v>5.4595999999999999E-2</v>
      </c>
      <c r="L59">
        <v>6.3661999999999996E-2</v>
      </c>
      <c r="M59">
        <v>7.3373999999999995E-2</v>
      </c>
      <c r="N59">
        <v>8.0079999999999998E-2</v>
      </c>
      <c r="O59">
        <v>8.7347999999999995E-2</v>
      </c>
      <c r="P59">
        <v>9.5168000000000003E-2</v>
      </c>
      <c r="Q59">
        <v>0.10353800000000001</v>
      </c>
      <c r="R59">
        <v>0.11260299999999999</v>
      </c>
      <c r="S59">
        <v>0.122525</v>
      </c>
      <c r="T59">
        <v>0.13341700000000001</v>
      </c>
      <c r="U59">
        <v>0.14546899999999999</v>
      </c>
      <c r="V59">
        <v>0.158911</v>
      </c>
      <c r="W59">
        <v>0.17352100000000001</v>
      </c>
      <c r="X59">
        <v>0.18982199999999999</v>
      </c>
      <c r="Y59">
        <v>0.208013</v>
      </c>
      <c r="Z59">
        <v>0.22770799999999999</v>
      </c>
      <c r="AA59">
        <v>0.248418</v>
      </c>
      <c r="AB59">
        <v>0.27007500000000001</v>
      </c>
      <c r="AC59">
        <v>0.29299199999999997</v>
      </c>
      <c r="AD59">
        <v>0.31715300000000002</v>
      </c>
      <c r="AE59">
        <v>0.34209299999999998</v>
      </c>
      <c r="AF59">
        <v>0.36689500000000003</v>
      </c>
      <c r="AG59">
        <v>0.39194299999999999</v>
      </c>
      <c r="AH59">
        <v>0.41834700000000002</v>
      </c>
      <c r="AI59" t="s">
        <v>112</v>
      </c>
    </row>
    <row r="60" spans="1:35">
      <c r="A60" t="s">
        <v>742</v>
      </c>
      <c r="B60" t="s">
        <v>3013</v>
      </c>
      <c r="C60" t="s">
        <v>3014</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3015</v>
      </c>
      <c r="C61" t="s">
        <v>3016</v>
      </c>
      <c r="D61" t="s">
        <v>273</v>
      </c>
      <c r="F61">
        <v>102.223862</v>
      </c>
      <c r="G61">
        <v>102.83367200000001</v>
      </c>
      <c r="H61">
        <v>100.868111</v>
      </c>
      <c r="I61">
        <v>101.513824</v>
      </c>
      <c r="J61">
        <v>102.932922</v>
      </c>
      <c r="K61">
        <v>104.015907</v>
      </c>
      <c r="L61">
        <v>104.925591</v>
      </c>
      <c r="M61">
        <v>105.93084</v>
      </c>
      <c r="N61">
        <v>106.862053</v>
      </c>
      <c r="O61">
        <v>107.93487500000001</v>
      </c>
      <c r="P61">
        <v>109.175156</v>
      </c>
      <c r="Q61">
        <v>110.310135</v>
      </c>
      <c r="R61">
        <v>111.399879</v>
      </c>
      <c r="S61">
        <v>112.599037</v>
      </c>
      <c r="T61">
        <v>113.8349</v>
      </c>
      <c r="U61">
        <v>115.16287199999999</v>
      </c>
      <c r="V61">
        <v>116.576881</v>
      </c>
      <c r="W61">
        <v>117.890282</v>
      </c>
      <c r="X61">
        <v>119.33560900000001</v>
      </c>
      <c r="Y61">
        <v>121.008636</v>
      </c>
      <c r="Z61">
        <v>122.716927</v>
      </c>
      <c r="AA61">
        <v>124.24904600000001</v>
      </c>
      <c r="AB61">
        <v>125.646309</v>
      </c>
      <c r="AC61">
        <v>127.13273599999999</v>
      </c>
      <c r="AD61">
        <v>128.82432600000001</v>
      </c>
      <c r="AE61">
        <v>130.64123499999999</v>
      </c>
      <c r="AF61">
        <v>132.34883099999999</v>
      </c>
      <c r="AG61">
        <v>134.10391200000001</v>
      </c>
      <c r="AH61">
        <v>136.36506700000001</v>
      </c>
      <c r="AI61" s="33">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1"/>
      <c r="D3" s="7"/>
      <c r="E3" s="7"/>
      <c r="F3" s="7"/>
    </row>
    <row r="4" spans="1:32" ht="15" customHeight="1">
      <c r="C4" s="41"/>
      <c r="D4" s="7"/>
      <c r="E4" s="7"/>
      <c r="F4" s="41"/>
    </row>
    <row r="5" spans="1:32" ht="15" customHeight="1">
      <c r="C5" s="41"/>
      <c r="D5" s="7"/>
      <c r="E5" s="7"/>
      <c r="F5" s="7"/>
    </row>
    <row r="6" spans="1:32" ht="15" customHeight="1">
      <c r="C6" s="7"/>
      <c r="D6" s="41"/>
      <c r="E6" s="7"/>
      <c r="F6" s="7"/>
    </row>
    <row r="7" spans="1:32" ht="12" customHeight="1"/>
    <row r="8" spans="1:32" ht="12" customHeight="1"/>
    <row r="9" spans="1:32" ht="12" customHeight="1"/>
    <row r="10" spans="1:32" ht="15" customHeight="1">
      <c r="A10" s="8" t="s">
        <v>940</v>
      </c>
      <c r="B10" s="20" t="s">
        <v>941</v>
      </c>
      <c r="AF10" s="38" t="s">
        <v>821</v>
      </c>
    </row>
    <row r="11" spans="1:32" ht="15" customHeight="1">
      <c r="B11" s="17" t="s">
        <v>942</v>
      </c>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B15" s="23" t="s">
        <v>944</v>
      </c>
    </row>
    <row r="16" spans="1:32" ht="15" customHeight="1">
      <c r="B16" s="23" t="s">
        <v>945</v>
      </c>
    </row>
    <row r="17" spans="1:32" ht="15" customHeight="1">
      <c r="A17" s="8" t="s">
        <v>946</v>
      </c>
      <c r="B17" s="24" t="s">
        <v>947</v>
      </c>
      <c r="C17" s="28">
        <f>'AEO 2023 Table 46 Raw'!F8</f>
        <v>49.629364000000002</v>
      </c>
      <c r="D17" s="28">
        <f>'AEO 2023 Table 46 Raw'!G8</f>
        <v>47.298144999999998</v>
      </c>
      <c r="E17" s="28">
        <f>'AEO 2023 Table 46 Raw'!H8</f>
        <v>45.392532000000003</v>
      </c>
      <c r="F17" s="28">
        <f>'AEO 2023 Table 46 Raw'!I8</f>
        <v>43.782088999999999</v>
      </c>
      <c r="G17" s="28">
        <f>'AEO 2023 Table 46 Raw'!J8</f>
        <v>42.372352999999997</v>
      </c>
      <c r="H17" s="28">
        <f>'AEO 2023 Table 46 Raw'!K8</f>
        <v>40.579498000000001</v>
      </c>
      <c r="I17" s="28">
        <f>'AEO 2023 Table 46 Raw'!L8</f>
        <v>38.928722</v>
      </c>
      <c r="J17" s="28">
        <f>'AEO 2023 Table 46 Raw'!M8</f>
        <v>37.640647999999999</v>
      </c>
      <c r="K17" s="28">
        <f>'AEO 2023 Table 46 Raw'!N8</f>
        <v>36.713894000000003</v>
      </c>
      <c r="L17" s="28">
        <f>'AEO 2023 Table 46 Raw'!O8</f>
        <v>35.945900000000002</v>
      </c>
      <c r="M17" s="28">
        <f>'AEO 2023 Table 46 Raw'!P8</f>
        <v>35.194332000000003</v>
      </c>
      <c r="N17" s="28">
        <f>'AEO 2023 Table 46 Raw'!Q8</f>
        <v>34.470939999999999</v>
      </c>
      <c r="O17" s="28">
        <f>'AEO 2023 Table 46 Raw'!R8</f>
        <v>33.882607</v>
      </c>
      <c r="P17" s="28">
        <f>'AEO 2023 Table 46 Raw'!S8</f>
        <v>33.404324000000003</v>
      </c>
      <c r="Q17" s="28">
        <f>'AEO 2023 Table 46 Raw'!T8</f>
        <v>33.014763000000002</v>
      </c>
      <c r="R17" s="28">
        <f>'AEO 2023 Table 46 Raw'!U8</f>
        <v>32.709826999999997</v>
      </c>
      <c r="S17" s="28">
        <f>'AEO 2023 Table 46 Raw'!V8</f>
        <v>32.464480999999999</v>
      </c>
      <c r="T17" s="28">
        <f>'AEO 2023 Table 46 Raw'!W8</f>
        <v>32.235435000000003</v>
      </c>
      <c r="U17" s="28">
        <f>'AEO 2023 Table 46 Raw'!X8</f>
        <v>31.893540999999999</v>
      </c>
      <c r="V17" s="28">
        <f>'AEO 2023 Table 46 Raw'!Y8</f>
        <v>31.524795999999998</v>
      </c>
      <c r="W17" s="28">
        <f>'AEO 2023 Table 46 Raw'!Z8</f>
        <v>31.187794</v>
      </c>
      <c r="X17" s="28">
        <f>'AEO 2023 Table 46 Raw'!AA8</f>
        <v>30.872973999999999</v>
      </c>
      <c r="Y17" s="28">
        <f>'AEO 2023 Table 46 Raw'!AB8</f>
        <v>30.586765</v>
      </c>
      <c r="Z17" s="28">
        <f>'AEO 2023 Table 46 Raw'!AC8</f>
        <v>30.381146999999999</v>
      </c>
      <c r="AA17" s="28">
        <f>'AEO 2023 Table 46 Raw'!AD8</f>
        <v>30.214417000000001</v>
      </c>
      <c r="AB17" s="28">
        <f>'AEO 2023 Table 46 Raw'!AE8</f>
        <v>30.058959999999999</v>
      </c>
      <c r="AC17" s="28">
        <f>'AEO 2023 Table 46 Raw'!AF8</f>
        <v>29.897898000000001</v>
      </c>
      <c r="AD17" s="28">
        <f>'AEO 2023 Table 46 Raw'!AG8</f>
        <v>29.787792</v>
      </c>
      <c r="AE17" s="28">
        <f>'AEO 2023 Table 46 Raw'!AH8</f>
        <v>29.733034</v>
      </c>
      <c r="AF17" s="46">
        <f>'AEO 2023 Table 46 Raw'!AI8</f>
        <v>-1.7999999999999999E-2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6">
        <f>'AEO 2023 Table 46 Raw'!AI9</f>
        <v>-0.13</v>
      </c>
    </row>
    <row r="19" spans="1:32" ht="15" customHeight="1">
      <c r="A19" s="8" t="s">
        <v>950</v>
      </c>
      <c r="B19" s="24" t="s">
        <v>951</v>
      </c>
      <c r="C19" s="28">
        <f>'AEO 2023 Table 46 Raw'!F10</f>
        <v>49.741050999999999</v>
      </c>
      <c r="D19" s="28">
        <f>'AEO 2023 Table 46 Raw'!G10</f>
        <v>47.394675999999997</v>
      </c>
      <c r="E19" s="28">
        <f>'AEO 2023 Table 46 Raw'!H10</f>
        <v>45.475693</v>
      </c>
      <c r="F19" s="28">
        <f>'AEO 2023 Table 46 Raw'!I10</f>
        <v>43.853400999999998</v>
      </c>
      <c r="G19" s="28">
        <f>'AEO 2023 Table 46 Raw'!J10</f>
        <v>42.433230999999999</v>
      </c>
      <c r="H19" s="28">
        <f>'AEO 2023 Table 46 Raw'!K10</f>
        <v>40.631118999999998</v>
      </c>
      <c r="I19" s="28">
        <f>'AEO 2023 Table 46 Raw'!L10</f>
        <v>38.972118000000002</v>
      </c>
      <c r="J19" s="28">
        <f>'AEO 2023 Table 46 Raw'!M10</f>
        <v>37.676848999999997</v>
      </c>
      <c r="K19" s="28">
        <f>'AEO 2023 Table 46 Raw'!N10</f>
        <v>36.743926999999999</v>
      </c>
      <c r="L19" s="28">
        <f>'AEO 2023 Table 46 Raw'!O10</f>
        <v>35.970706999999997</v>
      </c>
      <c r="M19" s="28">
        <f>'AEO 2023 Table 46 Raw'!P10</f>
        <v>35.214790000000001</v>
      </c>
      <c r="N19" s="28">
        <f>'AEO 2023 Table 46 Raw'!Q10</f>
        <v>34.487850000000002</v>
      </c>
      <c r="O19" s="28">
        <f>'AEO 2023 Table 46 Raw'!R10</f>
        <v>33.896687</v>
      </c>
      <c r="P19" s="28">
        <f>'AEO 2023 Table 46 Raw'!S10</f>
        <v>33.416179999999997</v>
      </c>
      <c r="Q19" s="28">
        <f>'AEO 2023 Table 46 Raw'!T10</f>
        <v>33.024878999999999</v>
      </c>
      <c r="R19" s="28">
        <f>'AEO 2023 Table 46 Raw'!U10</f>
        <v>32.718581999999998</v>
      </c>
      <c r="S19" s="28">
        <f>'AEO 2023 Table 46 Raw'!V10</f>
        <v>32.472172</v>
      </c>
      <c r="T19" s="28">
        <f>'AEO 2023 Table 46 Raw'!W10</f>
        <v>32.242283</v>
      </c>
      <c r="U19" s="28">
        <f>'AEO 2023 Table 46 Raw'!X10</f>
        <v>31.899678999999999</v>
      </c>
      <c r="V19" s="28">
        <f>'AEO 2023 Table 46 Raw'!Y10</f>
        <v>31.530315000000002</v>
      </c>
      <c r="W19" s="28">
        <f>'AEO 2023 Table 46 Raw'!Z10</f>
        <v>31.192772000000001</v>
      </c>
      <c r="X19" s="28">
        <f>'AEO 2023 Table 46 Raw'!AA10</f>
        <v>30.877472000000001</v>
      </c>
      <c r="Y19" s="28">
        <f>'AEO 2023 Table 46 Raw'!AB10</f>
        <v>30.590835999999999</v>
      </c>
      <c r="Z19" s="28">
        <f>'AEO 2023 Table 46 Raw'!AC10</f>
        <v>30.384831999999999</v>
      </c>
      <c r="AA19" s="28">
        <f>'AEO 2023 Table 46 Raw'!AD10</f>
        <v>30.217756000000001</v>
      </c>
      <c r="AB19" s="28">
        <f>'AEO 2023 Table 46 Raw'!AE10</f>
        <v>30.061989000000001</v>
      </c>
      <c r="AC19" s="28">
        <f>'AEO 2023 Table 46 Raw'!AF10</f>
        <v>29.900645999999998</v>
      </c>
      <c r="AD19" s="28">
        <f>'AEO 2023 Table 46 Raw'!AG10</f>
        <v>29.790289000000001</v>
      </c>
      <c r="AE19" s="28">
        <f>'AEO 2023 Table 46 Raw'!AH10</f>
        <v>29.735303999999999</v>
      </c>
      <c r="AF19" s="46">
        <f>'AEO 2023 Table 46 Raw'!AI10</f>
        <v>-1.7999999999999999E-2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6"/>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6"/>
    </row>
    <row r="22" spans="1:32" ht="15" customHeight="1">
      <c r="A22" s="8" t="s">
        <v>953</v>
      </c>
      <c r="B22" s="24" t="s">
        <v>954</v>
      </c>
      <c r="C22" s="28">
        <f>'AEO 2023 Table 46 Raw'!F12</f>
        <v>2.4676130000000001</v>
      </c>
      <c r="D22" s="28">
        <f>'AEO 2023 Table 46 Raw'!G12</f>
        <v>2.2374179999999999</v>
      </c>
      <c r="E22" s="28">
        <f>'AEO 2023 Table 46 Raw'!H12</f>
        <v>2.0284300000000002</v>
      </c>
      <c r="F22" s="28">
        <f>'AEO 2023 Table 46 Raw'!I12</f>
        <v>1.846312</v>
      </c>
      <c r="G22" s="28">
        <f>'AEO 2023 Table 46 Raw'!J12</f>
        <v>1.693052</v>
      </c>
      <c r="H22" s="28">
        <f>'AEO 2023 Table 46 Raw'!K12</f>
        <v>1.5450729999999999</v>
      </c>
      <c r="I22" s="28">
        <f>'AEO 2023 Table 46 Raw'!L12</f>
        <v>1.415432</v>
      </c>
      <c r="J22" s="28">
        <f>'AEO 2023 Table 46 Raw'!M12</f>
        <v>1.3140270000000001</v>
      </c>
      <c r="K22" s="28">
        <f>'AEO 2023 Table 46 Raw'!N12</f>
        <v>1.2398370000000001</v>
      </c>
      <c r="L22" s="28">
        <f>'AEO 2023 Table 46 Raw'!O12</f>
        <v>1.182785</v>
      </c>
      <c r="M22" s="28">
        <f>'AEO 2023 Table 46 Raw'!P12</f>
        <v>1.135551</v>
      </c>
      <c r="N22" s="28">
        <f>'AEO 2023 Table 46 Raw'!Q12</f>
        <v>1.0983989999999999</v>
      </c>
      <c r="O22" s="28">
        <f>'AEO 2023 Table 46 Raw'!R12</f>
        <v>1.0735380000000001</v>
      </c>
      <c r="P22" s="28">
        <f>'AEO 2023 Table 46 Raw'!S12</f>
        <v>1.058154</v>
      </c>
      <c r="Q22" s="28">
        <f>'AEO 2023 Table 46 Raw'!T12</f>
        <v>1.0499909999999999</v>
      </c>
      <c r="R22" s="28">
        <f>'AEO 2023 Table 46 Raw'!U12</f>
        <v>1.0467280000000001</v>
      </c>
      <c r="S22" s="28">
        <f>'AEO 2023 Table 46 Raw'!V12</f>
        <v>1.046667</v>
      </c>
      <c r="T22" s="28">
        <f>'AEO 2023 Table 46 Raw'!W12</f>
        <v>1.0475950000000001</v>
      </c>
      <c r="U22" s="28">
        <f>'AEO 2023 Table 46 Raw'!X12</f>
        <v>1.04294</v>
      </c>
      <c r="V22" s="28">
        <f>'AEO 2023 Table 46 Raw'!Y12</f>
        <v>1.0368839999999999</v>
      </c>
      <c r="W22" s="28">
        <f>'AEO 2023 Table 46 Raw'!Z12</f>
        <v>1.032608</v>
      </c>
      <c r="X22" s="28">
        <f>'AEO 2023 Table 46 Raw'!AA12</f>
        <v>1.029785</v>
      </c>
      <c r="Y22" s="28">
        <f>'AEO 2023 Table 46 Raw'!AB12</f>
        <v>1.0285709999999999</v>
      </c>
      <c r="Z22" s="28">
        <f>'AEO 2023 Table 46 Raw'!AC12</f>
        <v>1.031552</v>
      </c>
      <c r="AA22" s="28">
        <f>'AEO 2023 Table 46 Raw'!AD12</f>
        <v>1.03661</v>
      </c>
      <c r="AB22" s="28">
        <f>'AEO 2023 Table 46 Raw'!AE12</f>
        <v>1.042071</v>
      </c>
      <c r="AC22" s="28">
        <f>'AEO 2023 Table 46 Raw'!AF12</f>
        <v>1.046964</v>
      </c>
      <c r="AD22" s="28">
        <f>'AEO 2023 Table 46 Raw'!AG12</f>
        <v>1.054373</v>
      </c>
      <c r="AE22" s="28">
        <f>'AEO 2023 Table 46 Raw'!AH12</f>
        <v>1.062479</v>
      </c>
      <c r="AF22" s="46">
        <f>'AEO 2023 Table 46 Raw'!AI12</f>
        <v>-0.03</v>
      </c>
    </row>
    <row r="23" spans="1:32" ht="15" customHeight="1">
      <c r="A23" s="8" t="s">
        <v>955</v>
      </c>
      <c r="B23" s="24" t="s">
        <v>956</v>
      </c>
      <c r="C23" s="28">
        <f>'AEO 2023 Table 46 Raw'!F13</f>
        <v>8.2536999999999999E-2</v>
      </c>
      <c r="D23" s="28">
        <f>'AEO 2023 Table 46 Raw'!G13</f>
        <v>8.6943999999999994E-2</v>
      </c>
      <c r="E23" s="28">
        <f>'AEO 2023 Table 46 Raw'!H13</f>
        <v>9.2512999999999998E-2</v>
      </c>
      <c r="F23" s="28">
        <f>'AEO 2023 Table 46 Raw'!I13</f>
        <v>9.8059999999999994E-2</v>
      </c>
      <c r="G23" s="28">
        <f>'AEO 2023 Table 46 Raw'!J13</f>
        <v>0.10312399999999999</v>
      </c>
      <c r="H23" s="28">
        <f>'AEO 2023 Table 46 Raw'!K13</f>
        <v>0.107471</v>
      </c>
      <c r="I23" s="28">
        <f>'AEO 2023 Table 46 Raw'!L13</f>
        <v>0.111724</v>
      </c>
      <c r="J23" s="28">
        <f>'AEO 2023 Table 46 Raw'!M13</f>
        <v>0.116673</v>
      </c>
      <c r="K23" s="28">
        <f>'AEO 2023 Table 46 Raw'!N13</f>
        <v>0.12260799999999999</v>
      </c>
      <c r="L23" s="28">
        <f>'AEO 2023 Table 46 Raw'!O13</f>
        <v>0.128994</v>
      </c>
      <c r="M23" s="28">
        <f>'AEO 2023 Table 46 Raw'!P13</f>
        <v>0.13527400000000001</v>
      </c>
      <c r="N23" s="28">
        <f>'AEO 2023 Table 46 Raw'!Q13</f>
        <v>0.14155599999999999</v>
      </c>
      <c r="O23" s="28">
        <f>'AEO 2023 Table 46 Raw'!R13</f>
        <v>0.148397</v>
      </c>
      <c r="P23" s="28">
        <f>'AEO 2023 Table 46 Raw'!S13</f>
        <v>0.155719</v>
      </c>
      <c r="Q23" s="28">
        <f>'AEO 2023 Table 46 Raw'!T13</f>
        <v>0.163465</v>
      </c>
      <c r="R23" s="28">
        <f>'AEO 2023 Table 46 Raw'!U13</f>
        <v>0.171684</v>
      </c>
      <c r="S23" s="28">
        <f>'AEO 2023 Table 46 Raw'!V13</f>
        <v>0.180232</v>
      </c>
      <c r="T23" s="28">
        <f>'AEO 2023 Table 46 Raw'!W13</f>
        <v>0.188801</v>
      </c>
      <c r="U23" s="28">
        <f>'AEO 2023 Table 46 Raw'!X13</f>
        <v>0.196321</v>
      </c>
      <c r="V23" s="28">
        <f>'AEO 2023 Table 46 Raw'!Y13</f>
        <v>0.20344799999999999</v>
      </c>
      <c r="W23" s="28">
        <f>'AEO 2023 Table 46 Raw'!Z13</f>
        <v>0.210706</v>
      </c>
      <c r="X23" s="28">
        <f>'AEO 2023 Table 46 Raw'!AA13</f>
        <v>0.218027</v>
      </c>
      <c r="Y23" s="28">
        <f>'AEO 2023 Table 46 Raw'!AB13</f>
        <v>0.22554399999999999</v>
      </c>
      <c r="Z23" s="28">
        <f>'AEO 2023 Table 46 Raw'!AC13</f>
        <v>0.23389299999999999</v>
      </c>
      <c r="AA23" s="28">
        <f>'AEO 2023 Table 46 Raw'!AD13</f>
        <v>0.24269099999999999</v>
      </c>
      <c r="AB23" s="28">
        <f>'AEO 2023 Table 46 Raw'!AE13</f>
        <v>0.25166699999999997</v>
      </c>
      <c r="AC23" s="28">
        <f>'AEO 2023 Table 46 Raw'!AF13</f>
        <v>0.26062400000000002</v>
      </c>
      <c r="AD23" s="28">
        <f>'AEO 2023 Table 46 Raw'!AG13</f>
        <v>0.27029300000000001</v>
      </c>
      <c r="AE23" s="28">
        <f>'AEO 2023 Table 46 Raw'!AH13</f>
        <v>0.28076200000000001</v>
      </c>
      <c r="AF23" s="46">
        <f>'AEO 2023 Table 46 Raw'!AI13</f>
        <v>4.4999999999999998E-2</v>
      </c>
    </row>
    <row r="24" spans="1:32" ht="15" customHeight="1">
      <c r="A24" s="8" t="s">
        <v>957</v>
      </c>
      <c r="B24" s="24" t="s">
        <v>958</v>
      </c>
      <c r="C24" s="28">
        <f>'AEO 2023 Table 46 Raw'!F14</f>
        <v>0.137854</v>
      </c>
      <c r="D24" s="28">
        <f>'AEO 2023 Table 46 Raw'!G14</f>
        <v>0.158306</v>
      </c>
      <c r="E24" s="28">
        <f>'AEO 2023 Table 46 Raw'!H14</f>
        <v>0.19392699999999999</v>
      </c>
      <c r="F24" s="28">
        <f>'AEO 2023 Table 46 Raw'!I14</f>
        <v>0.24173800000000001</v>
      </c>
      <c r="G24" s="28">
        <f>'AEO 2023 Table 46 Raw'!J14</f>
        <v>0.29271999999999998</v>
      </c>
      <c r="H24" s="28">
        <f>'AEO 2023 Table 46 Raw'!K14</f>
        <v>0.34134700000000001</v>
      </c>
      <c r="I24" s="28">
        <f>'AEO 2023 Table 46 Raw'!L14</f>
        <v>0.39066899999999999</v>
      </c>
      <c r="J24" s="28">
        <f>'AEO 2023 Table 46 Raw'!M14</f>
        <v>0.44501800000000002</v>
      </c>
      <c r="K24" s="28">
        <f>'AEO 2023 Table 46 Raw'!N14</f>
        <v>0.50591900000000001</v>
      </c>
      <c r="L24" s="28">
        <f>'AEO 2023 Table 46 Raw'!O14</f>
        <v>0.57007300000000005</v>
      </c>
      <c r="M24" s="28">
        <f>'AEO 2023 Table 46 Raw'!P14</f>
        <v>0.63412500000000005</v>
      </c>
      <c r="N24" s="28">
        <f>'AEO 2023 Table 46 Raw'!Q14</f>
        <v>0.69822499999999998</v>
      </c>
      <c r="O24" s="28">
        <f>'AEO 2023 Table 46 Raw'!R14</f>
        <v>0.765934</v>
      </c>
      <c r="P24" s="28">
        <f>'AEO 2023 Table 46 Raw'!S14</f>
        <v>0.83670699999999998</v>
      </c>
      <c r="Q24" s="28">
        <f>'AEO 2023 Table 46 Raw'!T14</f>
        <v>0.91030999999999995</v>
      </c>
      <c r="R24" s="28">
        <f>'AEO 2023 Table 46 Raw'!U14</f>
        <v>0.98726599999999998</v>
      </c>
      <c r="S24" s="28">
        <f>'AEO 2023 Table 46 Raw'!V14</f>
        <v>1.0668850000000001</v>
      </c>
      <c r="T24" s="28">
        <f>'AEO 2023 Table 46 Raw'!W14</f>
        <v>1.147384</v>
      </c>
      <c r="U24" s="28">
        <f>'AEO 2023 Table 46 Raw'!X14</f>
        <v>1.2214480000000001</v>
      </c>
      <c r="V24" s="28">
        <f>'AEO 2023 Table 46 Raw'!Y14</f>
        <v>1.2935030000000001</v>
      </c>
      <c r="W24" s="28">
        <f>'AEO 2023 Table 46 Raw'!Z14</f>
        <v>1.3670070000000001</v>
      </c>
      <c r="X24" s="28">
        <f>'AEO 2023 Table 46 Raw'!AA14</f>
        <v>1.441403</v>
      </c>
      <c r="Y24" s="28">
        <f>'AEO 2023 Table 46 Raw'!AB14</f>
        <v>1.5175620000000001</v>
      </c>
      <c r="Z24" s="28">
        <f>'AEO 2023 Table 46 Raw'!AC14</f>
        <v>1.599839</v>
      </c>
      <c r="AA24" s="28">
        <f>'AEO 2023 Table 46 Raw'!AD14</f>
        <v>1.6855519999999999</v>
      </c>
      <c r="AB24" s="28">
        <f>'AEO 2023 Table 46 Raw'!AE14</f>
        <v>1.7727790000000001</v>
      </c>
      <c r="AC24" s="28">
        <f>'AEO 2023 Table 46 Raw'!AF14</f>
        <v>1.8602080000000001</v>
      </c>
      <c r="AD24" s="28">
        <f>'AEO 2023 Table 46 Raw'!AG14</f>
        <v>1.953066</v>
      </c>
      <c r="AE24" s="28">
        <f>'AEO 2023 Table 46 Raw'!AH14</f>
        <v>2.0520719999999999</v>
      </c>
      <c r="AF24" s="46">
        <f>'AEO 2023 Table 46 Raw'!AI14</f>
        <v>0.10100000000000001</v>
      </c>
    </row>
    <row r="25" spans="1:32" ht="15" customHeight="1">
      <c r="A25" s="8" t="s">
        <v>959</v>
      </c>
      <c r="B25" s="24" t="s">
        <v>960</v>
      </c>
      <c r="C25" s="28">
        <f>'AEO 2023 Table 46 Raw'!F15</f>
        <v>0.40393600000000002</v>
      </c>
      <c r="D25" s="28">
        <f>'AEO 2023 Table 46 Raw'!G15</f>
        <v>0.47224899999999997</v>
      </c>
      <c r="E25" s="28">
        <f>'AEO 2023 Table 46 Raw'!H15</f>
        <v>0.55237099999999995</v>
      </c>
      <c r="F25" s="28">
        <f>'AEO 2023 Table 46 Raw'!I15</f>
        <v>0.64696299999999995</v>
      </c>
      <c r="G25" s="28">
        <f>'AEO 2023 Table 46 Raw'!J15</f>
        <v>0.73947200000000002</v>
      </c>
      <c r="H25" s="28">
        <f>'AEO 2023 Table 46 Raw'!K15</f>
        <v>0.821048</v>
      </c>
      <c r="I25" s="28">
        <f>'AEO 2023 Table 46 Raw'!L15</f>
        <v>0.89842699999999998</v>
      </c>
      <c r="J25" s="28">
        <f>'AEO 2023 Table 46 Raw'!M15</f>
        <v>0.97965400000000002</v>
      </c>
      <c r="K25" s="28">
        <f>'AEO 2023 Table 46 Raw'!N15</f>
        <v>1.06731</v>
      </c>
      <c r="L25" s="28">
        <f>'AEO 2023 Table 46 Raw'!O15</f>
        <v>1.1561509999999999</v>
      </c>
      <c r="M25" s="28">
        <f>'AEO 2023 Table 46 Raw'!P15</f>
        <v>1.2410350000000001</v>
      </c>
      <c r="N25" s="28">
        <f>'AEO 2023 Table 46 Raw'!Q15</f>
        <v>1.3227819999999999</v>
      </c>
      <c r="O25" s="28">
        <f>'AEO 2023 Table 46 Raw'!R15</f>
        <v>1.4072229999999999</v>
      </c>
      <c r="P25" s="28">
        <f>'AEO 2023 Table 46 Raw'!S15</f>
        <v>1.4936860000000001</v>
      </c>
      <c r="Q25" s="28">
        <f>'AEO 2023 Table 46 Raw'!T15</f>
        <v>1.5822099999999999</v>
      </c>
      <c r="R25" s="28">
        <f>'AEO 2023 Table 46 Raw'!U15</f>
        <v>1.6737439999999999</v>
      </c>
      <c r="S25" s="28">
        <f>'AEO 2023 Table 46 Raw'!V15</f>
        <v>1.7675749999999999</v>
      </c>
      <c r="T25" s="28">
        <f>'AEO 2023 Table 46 Raw'!W15</f>
        <v>1.8611960000000001</v>
      </c>
      <c r="U25" s="28">
        <f>'AEO 2023 Table 46 Raw'!X15</f>
        <v>1.944075</v>
      </c>
      <c r="V25" s="28">
        <f>'AEO 2023 Table 46 Raw'!Y15</f>
        <v>2.0231400000000002</v>
      </c>
      <c r="W25" s="28">
        <f>'AEO 2023 Table 46 Raw'!Z15</f>
        <v>2.1037599999999999</v>
      </c>
      <c r="X25" s="28">
        <f>'AEO 2023 Table 46 Raw'!AA15</f>
        <v>2.1853129999999998</v>
      </c>
      <c r="Y25" s="28">
        <f>'AEO 2023 Table 46 Raw'!AB15</f>
        <v>2.269183</v>
      </c>
      <c r="Z25" s="28">
        <f>'AEO 2023 Table 46 Raw'!AC15</f>
        <v>2.3617880000000002</v>
      </c>
      <c r="AA25" s="28">
        <f>'AEO 2023 Table 46 Raw'!AD15</f>
        <v>2.459117</v>
      </c>
      <c r="AB25" s="28">
        <f>'AEO 2023 Table 46 Raw'!AE15</f>
        <v>2.5583209999999998</v>
      </c>
      <c r="AC25" s="28">
        <f>'AEO 2023 Table 46 Raw'!AF15</f>
        <v>2.6574339999999999</v>
      </c>
      <c r="AD25" s="28">
        <f>'AEO 2023 Table 46 Raw'!AG15</f>
        <v>2.7638829999999999</v>
      </c>
      <c r="AE25" s="28">
        <f>'AEO 2023 Table 46 Raw'!AH15</f>
        <v>2.8785970000000001</v>
      </c>
      <c r="AF25" s="46">
        <f>'AEO 2023 Table 46 Raw'!AI15</f>
        <v>7.2999999999999995E-2</v>
      </c>
    </row>
    <row r="26" spans="1:32" ht="15" customHeight="1">
      <c r="A26" s="8" t="s">
        <v>961</v>
      </c>
      <c r="B26" s="24" t="s">
        <v>962</v>
      </c>
      <c r="C26" s="28">
        <f>'AEO 2023 Table 46 Raw'!F16</f>
        <v>0.133746</v>
      </c>
      <c r="D26" s="28">
        <f>'AEO 2023 Table 46 Raw'!G16</f>
        <v>0.13652600000000001</v>
      </c>
      <c r="E26" s="28">
        <f>'AEO 2023 Table 46 Raw'!H16</f>
        <v>0.142568</v>
      </c>
      <c r="F26" s="28">
        <f>'AEO 2023 Table 46 Raw'!I16</f>
        <v>0.14983299999999999</v>
      </c>
      <c r="G26" s="28">
        <f>'AEO 2023 Table 46 Raw'!J16</f>
        <v>0.15684000000000001</v>
      </c>
      <c r="H26" s="28">
        <f>'AEO 2023 Table 46 Raw'!K16</f>
        <v>0.16237399999999999</v>
      </c>
      <c r="I26" s="28">
        <f>'AEO 2023 Table 46 Raw'!L16</f>
        <v>0.167434</v>
      </c>
      <c r="J26" s="28">
        <f>'AEO 2023 Table 46 Raw'!M16</f>
        <v>0.173043</v>
      </c>
      <c r="K26" s="28">
        <f>'AEO 2023 Table 46 Raw'!N16</f>
        <v>0.17962900000000001</v>
      </c>
      <c r="L26" s="28">
        <f>'AEO 2023 Table 46 Raw'!O16</f>
        <v>0.18661900000000001</v>
      </c>
      <c r="M26" s="28">
        <f>'AEO 2023 Table 46 Raw'!P16</f>
        <v>0.19344</v>
      </c>
      <c r="N26" s="28">
        <f>'AEO 2023 Table 46 Raw'!Q16</f>
        <v>0.20022999999999999</v>
      </c>
      <c r="O26" s="28">
        <f>'AEO 2023 Table 46 Raw'!R16</f>
        <v>0.20768800000000001</v>
      </c>
      <c r="P26" s="28">
        <f>'AEO 2023 Table 46 Raw'!S16</f>
        <v>0.21579100000000001</v>
      </c>
      <c r="Q26" s="28">
        <f>'AEO 2023 Table 46 Raw'!T16</f>
        <v>0.22453699999999999</v>
      </c>
      <c r="R26" s="28">
        <f>'AEO 2023 Table 46 Raw'!U16</f>
        <v>0.234039</v>
      </c>
      <c r="S26" s="28">
        <f>'AEO 2023 Table 46 Raw'!V16</f>
        <v>0.244144</v>
      </c>
      <c r="T26" s="28">
        <f>'AEO 2023 Table 46 Raw'!W16</f>
        <v>0.25449300000000002</v>
      </c>
      <c r="U26" s="28">
        <f>'AEO 2023 Table 46 Raw'!X16</f>
        <v>0.26378099999999999</v>
      </c>
      <c r="V26" s="28">
        <f>'AEO 2023 Table 46 Raw'!Y16</f>
        <v>0.272762</v>
      </c>
      <c r="W26" s="28">
        <f>'AEO 2023 Table 46 Raw'!Z16</f>
        <v>0.28198499999999999</v>
      </c>
      <c r="X26" s="28">
        <f>'AEO 2023 Table 46 Raw'!AA16</f>
        <v>0.29131299999999999</v>
      </c>
      <c r="Y26" s="28">
        <f>'AEO 2023 Table 46 Raw'!AB16</f>
        <v>0.30091499999999999</v>
      </c>
      <c r="Z26" s="28">
        <f>'AEO 2023 Table 46 Raw'!AC16</f>
        <v>0.31151800000000002</v>
      </c>
      <c r="AA26" s="28">
        <f>'AEO 2023 Table 46 Raw'!AD16</f>
        <v>0.32263900000000001</v>
      </c>
      <c r="AB26" s="28">
        <f>'AEO 2023 Table 46 Raw'!AE16</f>
        <v>0.33398600000000001</v>
      </c>
      <c r="AC26" s="28">
        <f>'AEO 2023 Table 46 Raw'!AF16</f>
        <v>0.34533999999999998</v>
      </c>
      <c r="AD26" s="28">
        <f>'AEO 2023 Table 46 Raw'!AG16</f>
        <v>0.357539</v>
      </c>
      <c r="AE26" s="28">
        <f>'AEO 2023 Table 46 Raw'!AH16</f>
        <v>0.37068699999999999</v>
      </c>
      <c r="AF26" s="46">
        <f>'AEO 2023 Table 46 Raw'!AI16</f>
        <v>3.6999999999999998E-2</v>
      </c>
    </row>
    <row r="27" spans="1:32" ht="15" customHeight="1">
      <c r="A27" s="8" t="s">
        <v>963</v>
      </c>
      <c r="B27" s="24" t="s">
        <v>964</v>
      </c>
      <c r="C27" s="28">
        <f>'AEO 2023 Table 46 Raw'!F17</f>
        <v>6.8656999999999996E-2</v>
      </c>
      <c r="D27" s="28">
        <f>'AEO 2023 Table 46 Raw'!G17</f>
        <v>7.0400000000000004E-2</v>
      </c>
      <c r="E27" s="28">
        <f>'AEO 2023 Table 46 Raw'!H17</f>
        <v>7.4261999999999995E-2</v>
      </c>
      <c r="F27" s="28">
        <f>'AEO 2023 Table 46 Raw'!I17</f>
        <v>7.9565999999999998E-2</v>
      </c>
      <c r="G27" s="28">
        <f>'AEO 2023 Table 46 Raw'!J17</f>
        <v>8.5198999999999997E-2</v>
      </c>
      <c r="H27" s="28">
        <f>'AEO 2023 Table 46 Raw'!K17</f>
        <v>9.0330999999999995E-2</v>
      </c>
      <c r="I27" s="28">
        <f>'AEO 2023 Table 46 Raw'!L17</f>
        <v>9.5609E-2</v>
      </c>
      <c r="J27" s="28">
        <f>'AEO 2023 Table 46 Raw'!M17</f>
        <v>0.101939</v>
      </c>
      <c r="K27" s="28">
        <f>'AEO 2023 Table 46 Raw'!N17</f>
        <v>0.109634</v>
      </c>
      <c r="L27" s="28">
        <f>'AEO 2023 Table 46 Raw'!O17</f>
        <v>0.118162</v>
      </c>
      <c r="M27" s="28">
        <f>'AEO 2023 Table 46 Raw'!P17</f>
        <v>0.126972</v>
      </c>
      <c r="N27" s="28">
        <f>'AEO 2023 Table 46 Raw'!Q17</f>
        <v>0.136098</v>
      </c>
      <c r="O27" s="28">
        <f>'AEO 2023 Table 46 Raw'!R17</f>
        <v>0.14609800000000001</v>
      </c>
      <c r="P27" s="28">
        <f>'AEO 2023 Table 46 Raw'!S17</f>
        <v>0.156831</v>
      </c>
      <c r="Q27" s="28">
        <f>'AEO 2023 Table 46 Raw'!T17</f>
        <v>0.168241</v>
      </c>
      <c r="R27" s="28">
        <f>'AEO 2023 Table 46 Raw'!U17</f>
        <v>0.18037800000000001</v>
      </c>
      <c r="S27" s="28">
        <f>'AEO 2023 Table 46 Raw'!V17</f>
        <v>0.19308800000000001</v>
      </c>
      <c r="T27" s="28">
        <f>'AEO 2023 Table 46 Raw'!W17</f>
        <v>0.206036</v>
      </c>
      <c r="U27" s="28">
        <f>'AEO 2023 Table 46 Raw'!X17</f>
        <v>0.21798000000000001</v>
      </c>
      <c r="V27" s="28">
        <f>'AEO 2023 Table 46 Raw'!Y17</f>
        <v>0.22964399999999999</v>
      </c>
      <c r="W27" s="28">
        <f>'AEO 2023 Table 46 Raw'!Z17</f>
        <v>0.24157200000000001</v>
      </c>
      <c r="X27" s="28">
        <f>'AEO 2023 Table 46 Raw'!AA17</f>
        <v>0.25365300000000002</v>
      </c>
      <c r="Y27" s="28">
        <f>'AEO 2023 Table 46 Raw'!AB17</f>
        <v>0.26603399999999999</v>
      </c>
      <c r="Z27" s="28">
        <f>'AEO 2023 Table 46 Raw'!AC17</f>
        <v>0.27943099999999998</v>
      </c>
      <c r="AA27" s="28">
        <f>'AEO 2023 Table 46 Raw'!AD17</f>
        <v>0.29338900000000001</v>
      </c>
      <c r="AB27" s="28">
        <f>'AEO 2023 Table 46 Raw'!AE17</f>
        <v>0.30759799999999998</v>
      </c>
      <c r="AC27" s="28">
        <f>'AEO 2023 Table 46 Raw'!AF17</f>
        <v>0.32184400000000002</v>
      </c>
      <c r="AD27" s="28">
        <f>'AEO 2023 Table 46 Raw'!AG17</f>
        <v>0.33696300000000001</v>
      </c>
      <c r="AE27" s="28">
        <f>'AEO 2023 Table 46 Raw'!AH17</f>
        <v>0.35306500000000002</v>
      </c>
      <c r="AF27" s="46">
        <f>'AEO 2023 Table 46 Raw'!AI17</f>
        <v>0.06</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6" t="str">
        <f>'AEO 2023 Table 46 Raw'!AI18</f>
        <v>- -</v>
      </c>
    </row>
    <row r="29" spans="1:32" ht="15" customHeight="1">
      <c r="A29" s="8" t="s">
        <v>967</v>
      </c>
      <c r="B29" s="24" t="s">
        <v>968</v>
      </c>
      <c r="C29" s="28">
        <f>'AEO 2023 Table 46 Raw'!F19</f>
        <v>2.0950259999999998</v>
      </c>
      <c r="D29" s="28">
        <f>'AEO 2023 Table 46 Raw'!G19</f>
        <v>2.0844309999999999</v>
      </c>
      <c r="E29" s="28">
        <f>'AEO 2023 Table 46 Raw'!H19</f>
        <v>2.076692</v>
      </c>
      <c r="F29" s="28">
        <f>'AEO 2023 Table 46 Raw'!I19</f>
        <v>2.070722</v>
      </c>
      <c r="G29" s="28">
        <f>'AEO 2023 Table 46 Raw'!J19</f>
        <v>2.074411</v>
      </c>
      <c r="H29" s="28">
        <f>'AEO 2023 Table 46 Raw'!K19</f>
        <v>2.0582910000000001</v>
      </c>
      <c r="I29" s="28">
        <f>'AEO 2023 Table 46 Raw'!L19</f>
        <v>2.0469010000000001</v>
      </c>
      <c r="J29" s="28">
        <f>'AEO 2023 Table 46 Raw'!M19</f>
        <v>2.0524179999999999</v>
      </c>
      <c r="K29" s="28">
        <f>'AEO 2023 Table 46 Raw'!N19</f>
        <v>2.0774360000000001</v>
      </c>
      <c r="L29" s="28">
        <f>'AEO 2023 Table 46 Raw'!O19</f>
        <v>2.1123150000000002</v>
      </c>
      <c r="M29" s="28">
        <f>'AEO 2023 Table 46 Raw'!P19</f>
        <v>2.1489240000000001</v>
      </c>
      <c r="N29" s="28">
        <f>'AEO 2023 Table 46 Raw'!Q19</f>
        <v>2.1875</v>
      </c>
      <c r="O29" s="28">
        <f>'AEO 2023 Table 46 Raw'!R19</f>
        <v>2.234858</v>
      </c>
      <c r="P29" s="28">
        <f>'AEO 2023 Table 46 Raw'!S19</f>
        <v>2.2894030000000001</v>
      </c>
      <c r="Q29" s="28">
        <f>'AEO 2023 Table 46 Raw'!T19</f>
        <v>2.3500429999999999</v>
      </c>
      <c r="R29" s="28">
        <f>'AEO 2023 Table 46 Raw'!U19</f>
        <v>2.4170769999999999</v>
      </c>
      <c r="S29" s="28">
        <f>'AEO 2023 Table 46 Raw'!V19</f>
        <v>2.48882</v>
      </c>
      <c r="T29" s="28">
        <f>'AEO 2023 Table 46 Raw'!W19</f>
        <v>2.561966</v>
      </c>
      <c r="U29" s="28">
        <f>'AEO 2023 Table 46 Raw'!X19</f>
        <v>2.6247950000000002</v>
      </c>
      <c r="V29" s="28">
        <f>'AEO 2023 Table 46 Raw'!Y19</f>
        <v>2.6841870000000001</v>
      </c>
      <c r="W29" s="28">
        <f>'AEO 2023 Table 46 Raw'!Z19</f>
        <v>2.7451780000000001</v>
      </c>
      <c r="X29" s="28">
        <f>'AEO 2023 Table 46 Raw'!AA19</f>
        <v>2.8067769999999999</v>
      </c>
      <c r="Y29" s="28">
        <f>'AEO 2023 Table 46 Raw'!AB19</f>
        <v>2.8702730000000001</v>
      </c>
      <c r="Z29" s="28">
        <f>'AEO 2023 Table 46 Raw'!AC19</f>
        <v>2.9419439999999999</v>
      </c>
      <c r="AA29" s="28">
        <f>'AEO 2023 Table 46 Raw'!AD19</f>
        <v>3.0179860000000001</v>
      </c>
      <c r="AB29" s="28">
        <f>'AEO 2023 Table 46 Raw'!AE19</f>
        <v>3.0959400000000001</v>
      </c>
      <c r="AC29" s="28">
        <f>'AEO 2023 Table 46 Raw'!AF19</f>
        <v>3.1741600000000001</v>
      </c>
      <c r="AD29" s="28">
        <f>'AEO 2023 Table 46 Raw'!AG19</f>
        <v>3.259611</v>
      </c>
      <c r="AE29" s="28">
        <f>'AEO 2023 Table 46 Raw'!AH19</f>
        <v>3.3531569999999999</v>
      </c>
      <c r="AF29" s="46">
        <f>'AEO 2023 Table 46 Raw'!AI19</f>
        <v>1.7000000000000001E-2</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6">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6">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6">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6">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6" t="str">
        <f>'AEO 2023 Table 46 Raw'!AI24</f>
        <v>- -</v>
      </c>
    </row>
    <row r="35" spans="1:32" ht="15" customHeight="1">
      <c r="A35" s="8" t="s">
        <v>979</v>
      </c>
      <c r="B35" s="24" t="s">
        <v>980</v>
      </c>
      <c r="C35" s="28">
        <f>'AEO 2023 Table 46 Raw'!F25</f>
        <v>4.8459999999999996E-3</v>
      </c>
      <c r="D35" s="28">
        <f>'AEO 2023 Table 46 Raw'!G25</f>
        <v>4.7959999999999999E-3</v>
      </c>
      <c r="E35" s="28">
        <f>'AEO 2023 Table 46 Raw'!H25</f>
        <v>5.019E-3</v>
      </c>
      <c r="F35" s="28">
        <f>'AEO 2023 Table 46 Raw'!I25</f>
        <v>5.4739999999999997E-3</v>
      </c>
      <c r="G35" s="28">
        <f>'AEO 2023 Table 46 Raw'!J25</f>
        <v>6.1000000000000004E-3</v>
      </c>
      <c r="H35" s="28">
        <f>'AEO 2023 Table 46 Raw'!K25</f>
        <v>6.7920000000000003E-3</v>
      </c>
      <c r="I35" s="28">
        <f>'AEO 2023 Table 46 Raw'!L25</f>
        <v>7.5680000000000001E-3</v>
      </c>
      <c r="J35" s="28">
        <f>'AEO 2023 Table 46 Raw'!M25</f>
        <v>8.4700000000000001E-3</v>
      </c>
      <c r="K35" s="28">
        <f>'AEO 2023 Table 46 Raw'!N25</f>
        <v>9.5040000000000003E-3</v>
      </c>
      <c r="L35" s="28">
        <f>'AEO 2023 Table 46 Raw'!O25</f>
        <v>1.0638999999999999E-2</v>
      </c>
      <c r="M35" s="28">
        <f>'AEO 2023 Table 46 Raw'!P25</f>
        <v>1.184E-2</v>
      </c>
      <c r="N35" s="28">
        <f>'AEO 2023 Table 46 Raw'!Q25</f>
        <v>1.3101E-2</v>
      </c>
      <c r="O35" s="28">
        <f>'AEO 2023 Table 46 Raw'!R25</f>
        <v>1.4454E-2</v>
      </c>
      <c r="P35" s="28">
        <f>'AEO 2023 Table 46 Raw'!S25</f>
        <v>1.5886999999999998E-2</v>
      </c>
      <c r="Q35" s="28">
        <f>'AEO 2023 Table 46 Raw'!T25</f>
        <v>1.7399999999999999E-2</v>
      </c>
      <c r="R35" s="28">
        <f>'AEO 2023 Table 46 Raw'!U25</f>
        <v>1.8998000000000001E-2</v>
      </c>
      <c r="S35" s="28">
        <f>'AEO 2023 Table 46 Raw'!V25</f>
        <v>2.0666E-2</v>
      </c>
      <c r="T35" s="28">
        <f>'AEO 2023 Table 46 Raw'!W25</f>
        <v>2.2380000000000001E-2</v>
      </c>
      <c r="U35" s="28">
        <f>'AEO 2023 Table 46 Raw'!X25</f>
        <v>2.4050999999999999E-2</v>
      </c>
      <c r="V35" s="28">
        <f>'AEO 2023 Table 46 Raw'!Y25</f>
        <v>2.5721000000000001E-2</v>
      </c>
      <c r="W35" s="28">
        <f>'AEO 2023 Table 46 Raw'!Z25</f>
        <v>2.7404999999999999E-2</v>
      </c>
      <c r="X35" s="28">
        <f>'AEO 2023 Table 46 Raw'!AA25</f>
        <v>2.9083999999999999E-2</v>
      </c>
      <c r="Y35" s="28">
        <f>'AEO 2023 Table 46 Raw'!AB25</f>
        <v>3.0783000000000001E-2</v>
      </c>
      <c r="Z35" s="28">
        <f>'AEO 2023 Table 46 Raw'!AC25</f>
        <v>3.2554E-2</v>
      </c>
      <c r="AA35" s="28">
        <f>'AEO 2023 Table 46 Raw'!AD25</f>
        <v>3.4368000000000003E-2</v>
      </c>
      <c r="AB35" s="28">
        <f>'AEO 2023 Table 46 Raw'!AE25</f>
        <v>3.6213000000000002E-2</v>
      </c>
      <c r="AC35" s="28">
        <f>'AEO 2023 Table 46 Raw'!AF25</f>
        <v>3.8079000000000002E-2</v>
      </c>
      <c r="AD35" s="28">
        <f>'AEO 2023 Table 46 Raw'!AG25</f>
        <v>4.002E-2</v>
      </c>
      <c r="AE35" s="28">
        <f>'AEO 2023 Table 46 Raw'!AH25</f>
        <v>4.2044999999999999E-2</v>
      </c>
      <c r="AF35" s="46">
        <f>'AEO 2023 Table 46 Raw'!AI25</f>
        <v>0.08</v>
      </c>
    </row>
    <row r="36" spans="1:32" ht="15" customHeight="1">
      <c r="A36" s="8" t="s">
        <v>981</v>
      </c>
      <c r="B36" s="24" t="s">
        <v>982</v>
      </c>
      <c r="C36" s="28">
        <f>'AEO 2023 Table 46 Raw'!F26</f>
        <v>5.5258200000000004</v>
      </c>
      <c r="D36" s="28">
        <f>'AEO 2023 Table 46 Raw'!G26</f>
        <v>5.3695659999999998</v>
      </c>
      <c r="E36" s="28">
        <f>'AEO 2023 Table 46 Raw'!H26</f>
        <v>5.2720789999999997</v>
      </c>
      <c r="F36" s="28">
        <f>'AEO 2023 Table 46 Raw'!I26</f>
        <v>5.2337309999999997</v>
      </c>
      <c r="G36" s="28">
        <f>'AEO 2023 Table 46 Raw'!J26</f>
        <v>5.2363359999999997</v>
      </c>
      <c r="H36" s="28">
        <f>'AEO 2023 Table 46 Raw'!K26</f>
        <v>5.2096869999999997</v>
      </c>
      <c r="I36" s="28">
        <f>'AEO 2023 Table 46 Raw'!L26</f>
        <v>5.2026810000000001</v>
      </c>
      <c r="J36" s="28">
        <f>'AEO 2023 Table 46 Raw'!M26</f>
        <v>5.2527419999999996</v>
      </c>
      <c r="K36" s="28">
        <f>'AEO 2023 Table 46 Raw'!N26</f>
        <v>5.3670850000000003</v>
      </c>
      <c r="L36" s="28">
        <f>'AEO 2023 Table 46 Raw'!O26</f>
        <v>5.5150370000000004</v>
      </c>
      <c r="M36" s="28">
        <f>'AEO 2023 Table 46 Raw'!P26</f>
        <v>5.6712009999999999</v>
      </c>
      <c r="N36" s="28">
        <f>'AEO 2023 Table 46 Raw'!Q26</f>
        <v>5.8373499999999998</v>
      </c>
      <c r="O36" s="28">
        <f>'AEO 2023 Table 46 Raw'!R26</f>
        <v>6.0337540000000001</v>
      </c>
      <c r="P36" s="28">
        <f>'AEO 2023 Table 46 Raw'!S26</f>
        <v>6.2543899999999999</v>
      </c>
      <c r="Q36" s="28">
        <f>'AEO 2023 Table 46 Raw'!T26</f>
        <v>6.4955629999999998</v>
      </c>
      <c r="R36" s="28">
        <f>'AEO 2023 Table 46 Raw'!U26</f>
        <v>6.7571430000000001</v>
      </c>
      <c r="S36" s="28">
        <f>'AEO 2023 Table 46 Raw'!V26</f>
        <v>7.0334149999999998</v>
      </c>
      <c r="T36" s="28">
        <f>'AEO 2023 Table 46 Raw'!W26</f>
        <v>7.3135310000000002</v>
      </c>
      <c r="U36" s="28">
        <f>'AEO 2023 Table 46 Raw'!X26</f>
        <v>7.5575640000000002</v>
      </c>
      <c r="V36" s="28">
        <f>'AEO 2023 Table 46 Raw'!Y26</f>
        <v>7.7900489999999998</v>
      </c>
      <c r="W36" s="28">
        <f>'AEO 2023 Table 46 Raw'!Z26</f>
        <v>8.0296570000000003</v>
      </c>
      <c r="X36" s="28">
        <f>'AEO 2023 Table 46 Raw'!AA26</f>
        <v>8.273555</v>
      </c>
      <c r="Y36" s="28">
        <f>'AEO 2023 Table 46 Raw'!AB26</f>
        <v>8.5259060000000009</v>
      </c>
      <c r="Z36" s="28">
        <f>'AEO 2023 Table 46 Raw'!AC26</f>
        <v>8.8084749999999996</v>
      </c>
      <c r="AA36" s="28">
        <f>'AEO 2023 Table 46 Raw'!AD26</f>
        <v>9.107291</v>
      </c>
      <c r="AB36" s="28">
        <f>'AEO 2023 Table 46 Raw'!AE26</f>
        <v>9.4125610000000002</v>
      </c>
      <c r="AC36" s="28">
        <f>'AEO 2023 Table 46 Raw'!AF26</f>
        <v>9.7177469999999992</v>
      </c>
      <c r="AD36" s="28">
        <f>'AEO 2023 Table 46 Raw'!AG26</f>
        <v>10.04801</v>
      </c>
      <c r="AE36" s="28">
        <f>'AEO 2023 Table 46 Raw'!AH26</f>
        <v>10.404342</v>
      </c>
      <c r="AF36" s="46">
        <f>'AEO 2023 Table 46 Raw'!AI26</f>
        <v>2.3E-2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6"/>
    </row>
    <row r="38" spans="1:32" ht="15" customHeight="1">
      <c r="A38" s="8" t="s">
        <v>983</v>
      </c>
      <c r="B38" s="24" t="s">
        <v>984</v>
      </c>
      <c r="C38" s="28">
        <f>'AEO 2023 Table 46 Raw'!F27</f>
        <v>55.266871999999999</v>
      </c>
      <c r="D38" s="28">
        <f>'AEO 2023 Table 46 Raw'!G27</f>
        <v>52.764243999999998</v>
      </c>
      <c r="E38" s="28">
        <f>'AEO 2023 Table 46 Raw'!H27</f>
        <v>50.747771999999998</v>
      </c>
      <c r="F38" s="28">
        <f>'AEO 2023 Table 46 Raw'!I27</f>
        <v>49.087131999999997</v>
      </c>
      <c r="G38" s="28">
        <f>'AEO 2023 Table 46 Raw'!J27</f>
        <v>47.669567000000001</v>
      </c>
      <c r="H38" s="28">
        <f>'AEO 2023 Table 46 Raw'!K27</f>
        <v>45.840805000000003</v>
      </c>
      <c r="I38" s="28">
        <f>'AEO 2023 Table 46 Raw'!L27</f>
        <v>44.174796999999998</v>
      </c>
      <c r="J38" s="28">
        <f>'AEO 2023 Table 46 Raw'!M27</f>
        <v>42.929592</v>
      </c>
      <c r="K38" s="28">
        <f>'AEO 2023 Table 46 Raw'!N27</f>
        <v>42.111012000000002</v>
      </c>
      <c r="L38" s="28">
        <f>'AEO 2023 Table 46 Raw'!O27</f>
        <v>41.485743999999997</v>
      </c>
      <c r="M38" s="28">
        <f>'AEO 2023 Table 46 Raw'!P27</f>
        <v>40.88599</v>
      </c>
      <c r="N38" s="28">
        <f>'AEO 2023 Table 46 Raw'!Q27</f>
        <v>40.325198999999998</v>
      </c>
      <c r="O38" s="28">
        <f>'AEO 2023 Table 46 Raw'!R27</f>
        <v>39.930442999999997</v>
      </c>
      <c r="P38" s="28">
        <f>'AEO 2023 Table 46 Raw'!S27</f>
        <v>39.670569999999998</v>
      </c>
      <c r="Q38" s="28">
        <f>'AEO 2023 Table 46 Raw'!T27</f>
        <v>39.520443</v>
      </c>
      <c r="R38" s="28">
        <f>'AEO 2023 Table 46 Raw'!U27</f>
        <v>39.475726999999999</v>
      </c>
      <c r="S38" s="28">
        <f>'AEO 2023 Table 46 Raw'!V27</f>
        <v>39.505589000000001</v>
      </c>
      <c r="T38" s="28">
        <f>'AEO 2023 Table 46 Raw'!W27</f>
        <v>39.555813000000001</v>
      </c>
      <c r="U38" s="28">
        <f>'AEO 2023 Table 46 Raw'!X27</f>
        <v>39.457245</v>
      </c>
      <c r="V38" s="28">
        <f>'AEO 2023 Table 46 Raw'!Y27</f>
        <v>39.320366</v>
      </c>
      <c r="W38" s="28">
        <f>'AEO 2023 Table 46 Raw'!Z27</f>
        <v>39.222427000000003</v>
      </c>
      <c r="X38" s="28">
        <f>'AEO 2023 Table 46 Raw'!AA27</f>
        <v>39.151027999999997</v>
      </c>
      <c r="Y38" s="28">
        <f>'AEO 2023 Table 46 Raw'!AB27</f>
        <v>39.116740999999998</v>
      </c>
      <c r="Z38" s="28">
        <f>'AEO 2023 Table 46 Raw'!AC27</f>
        <v>39.193306</v>
      </c>
      <c r="AA38" s="28">
        <f>'AEO 2023 Table 46 Raw'!AD27</f>
        <v>39.325046999999998</v>
      </c>
      <c r="AB38" s="28">
        <f>'AEO 2023 Table 46 Raw'!AE27</f>
        <v>39.474547999999999</v>
      </c>
      <c r="AC38" s="28">
        <f>'AEO 2023 Table 46 Raw'!AF27</f>
        <v>39.618392999999998</v>
      </c>
      <c r="AD38" s="28">
        <f>'AEO 2023 Table 46 Raw'!AG27</f>
        <v>39.838298999999999</v>
      </c>
      <c r="AE38" s="28">
        <f>'AEO 2023 Table 46 Raw'!AH27</f>
        <v>40.139645000000002</v>
      </c>
      <c r="AF38" s="46">
        <f>'AEO 2023 Table 46 Raw'!AI27</f>
        <v>-1.0999999999999999E-2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6"/>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6"/>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6"/>
    </row>
    <row r="42" spans="1:32" ht="12" customHeight="1">
      <c r="A42" s="8" t="s">
        <v>987</v>
      </c>
      <c r="B42" s="24" t="s">
        <v>947</v>
      </c>
      <c r="C42" s="28">
        <f>'AEO 2023 Table 46 Raw'!F30</f>
        <v>83.952095</v>
      </c>
      <c r="D42" s="28">
        <f>'AEO 2023 Table 46 Raw'!G30</f>
        <v>86.314223999999996</v>
      </c>
      <c r="E42" s="28">
        <f>'AEO 2023 Table 46 Raw'!H30</f>
        <v>88.437591999999995</v>
      </c>
      <c r="F42" s="28">
        <f>'AEO 2023 Table 46 Raw'!I30</f>
        <v>90.589325000000002</v>
      </c>
      <c r="G42" s="28">
        <f>'AEO 2023 Table 46 Raw'!J30</f>
        <v>92.807158999999999</v>
      </c>
      <c r="H42" s="28">
        <f>'AEO 2023 Table 46 Raw'!K30</f>
        <v>93.672606999999999</v>
      </c>
      <c r="I42" s="28">
        <f>'AEO 2023 Table 46 Raw'!L30</f>
        <v>94.141052000000002</v>
      </c>
      <c r="J42" s="28">
        <f>'AEO 2023 Table 46 Raw'!M30</f>
        <v>94.641807999999997</v>
      </c>
      <c r="K42" s="28">
        <f>'AEO 2023 Table 46 Raw'!N30</f>
        <v>95.149901999999997</v>
      </c>
      <c r="L42" s="28">
        <f>'AEO 2023 Table 46 Raw'!O30</f>
        <v>95.510834000000003</v>
      </c>
      <c r="M42" s="28">
        <f>'AEO 2023 Table 46 Raw'!P30</f>
        <v>95.537818999999999</v>
      </c>
      <c r="N42" s="28">
        <f>'AEO 2023 Table 46 Raw'!Q30</f>
        <v>95.372314000000003</v>
      </c>
      <c r="O42" s="28">
        <f>'AEO 2023 Table 46 Raw'!R30</f>
        <v>95.166640999999998</v>
      </c>
      <c r="P42" s="28">
        <f>'AEO 2023 Table 46 Raw'!S30</f>
        <v>95.001884000000004</v>
      </c>
      <c r="Q42" s="28">
        <f>'AEO 2023 Table 46 Raw'!T30</f>
        <v>94.915099999999995</v>
      </c>
      <c r="R42" s="28">
        <f>'AEO 2023 Table 46 Raw'!U30</f>
        <v>94.822906000000003</v>
      </c>
      <c r="S42" s="28">
        <f>'AEO 2023 Table 46 Raw'!V30</f>
        <v>94.789703000000003</v>
      </c>
      <c r="T42" s="28">
        <f>'AEO 2023 Table 46 Raw'!W30</f>
        <v>94.801102</v>
      </c>
      <c r="U42" s="28">
        <f>'AEO 2023 Table 46 Raw'!X30</f>
        <v>94.956260999999998</v>
      </c>
      <c r="V42" s="28">
        <f>'AEO 2023 Table 46 Raw'!Y30</f>
        <v>95.174126000000001</v>
      </c>
      <c r="W42" s="28">
        <f>'AEO 2023 Table 46 Raw'!Z30</f>
        <v>95.37764</v>
      </c>
      <c r="X42" s="28">
        <f>'AEO 2023 Table 46 Raw'!AA30</f>
        <v>95.539291000000006</v>
      </c>
      <c r="Y42" s="28">
        <f>'AEO 2023 Table 46 Raw'!AB30</f>
        <v>95.751816000000005</v>
      </c>
      <c r="Z42" s="28">
        <f>'AEO 2023 Table 46 Raw'!AC30</f>
        <v>96.068275</v>
      </c>
      <c r="AA42" s="28">
        <f>'AEO 2023 Table 46 Raw'!AD30</f>
        <v>96.464034999999996</v>
      </c>
      <c r="AB42" s="28">
        <f>'AEO 2023 Table 46 Raw'!AE30</f>
        <v>96.920670000000001</v>
      </c>
      <c r="AC42" s="28">
        <f>'AEO 2023 Table 46 Raw'!AF30</f>
        <v>97.421768</v>
      </c>
      <c r="AD42" s="28">
        <f>'AEO 2023 Table 46 Raw'!AG30</f>
        <v>98.064971999999997</v>
      </c>
      <c r="AE42" s="28">
        <f>'AEO 2023 Table 46 Raw'!AH30</f>
        <v>98.876662999999994</v>
      </c>
      <c r="AF42" s="46">
        <f>'AEO 2023 Table 46 Raw'!AI30</f>
        <v>6.0000000000000001E-3</v>
      </c>
    </row>
    <row r="43" spans="1:32" ht="12" customHeight="1">
      <c r="A43" s="8" t="s">
        <v>988</v>
      </c>
      <c r="B43" s="24" t="s">
        <v>949</v>
      </c>
      <c r="C43" s="28">
        <f>'AEO 2023 Table 46 Raw'!F31</f>
        <v>0.52666199999999996</v>
      </c>
      <c r="D43" s="28">
        <f>'AEO 2023 Table 46 Raw'!G31</f>
        <v>0.47601100000000002</v>
      </c>
      <c r="E43" s="28">
        <f>'AEO 2023 Table 46 Raw'!H31</f>
        <v>0.424871</v>
      </c>
      <c r="F43" s="28">
        <f>'AEO 2023 Table 46 Raw'!I31</f>
        <v>0.38081500000000001</v>
      </c>
      <c r="G43" s="28">
        <f>'AEO 2023 Table 46 Raw'!J31</f>
        <v>0.34486299999999998</v>
      </c>
      <c r="H43" s="28">
        <f>'AEO 2023 Table 46 Raw'!K31</f>
        <v>0.310971</v>
      </c>
      <c r="I43" s="28">
        <f>'AEO 2023 Table 46 Raw'!L31</f>
        <v>0.27842800000000001</v>
      </c>
      <c r="J43" s="28">
        <f>'AEO 2023 Table 46 Raw'!M31</f>
        <v>0.24731300000000001</v>
      </c>
      <c r="K43" s="28">
        <f>'AEO 2023 Table 46 Raw'!N31</f>
        <v>0.21775</v>
      </c>
      <c r="L43" s="28">
        <f>'AEO 2023 Table 46 Raw'!O31</f>
        <v>0.18992800000000001</v>
      </c>
      <c r="M43" s="28">
        <f>'AEO 2023 Table 46 Raw'!P31</f>
        <v>0.16392599999999999</v>
      </c>
      <c r="N43" s="28">
        <f>'AEO 2023 Table 46 Raw'!Q31</f>
        <v>0.140068</v>
      </c>
      <c r="O43" s="28">
        <f>'AEO 2023 Table 46 Raw'!R31</f>
        <v>0.11841</v>
      </c>
      <c r="P43" s="28">
        <f>'AEO 2023 Table 46 Raw'!S31</f>
        <v>9.9259E-2</v>
      </c>
      <c r="Q43" s="28">
        <f>'AEO 2023 Table 46 Raw'!T31</f>
        <v>8.2536999999999999E-2</v>
      </c>
      <c r="R43" s="28">
        <f>'AEO 2023 Table 46 Raw'!U31</f>
        <v>6.8237999999999993E-2</v>
      </c>
      <c r="S43" s="28">
        <f>'AEO 2023 Table 46 Raw'!V31</f>
        <v>5.6383000000000003E-2</v>
      </c>
      <c r="T43" s="28">
        <f>'AEO 2023 Table 46 Raw'!W31</f>
        <v>4.6686999999999999E-2</v>
      </c>
      <c r="U43" s="28">
        <f>'AEO 2023 Table 46 Raw'!X31</f>
        <v>3.9043000000000001E-2</v>
      </c>
      <c r="V43" s="28">
        <f>'AEO 2023 Table 46 Raw'!Y31</f>
        <v>3.313E-2</v>
      </c>
      <c r="W43" s="28">
        <f>'AEO 2023 Table 46 Raw'!Z31</f>
        <v>2.8469999999999999E-2</v>
      </c>
      <c r="X43" s="28">
        <f>'AEO 2023 Table 46 Raw'!AA31</f>
        <v>2.4785000000000001E-2</v>
      </c>
      <c r="Y43" s="28">
        <f>'AEO 2023 Table 46 Raw'!AB31</f>
        <v>2.1836999999999999E-2</v>
      </c>
      <c r="Z43" s="28">
        <f>'AEO 2023 Table 46 Raw'!AC31</f>
        <v>1.9585000000000002E-2</v>
      </c>
      <c r="AA43" s="28">
        <f>'AEO 2023 Table 46 Raw'!AD31</f>
        <v>1.7809999999999999E-2</v>
      </c>
      <c r="AB43" s="28">
        <f>'AEO 2023 Table 46 Raw'!AE31</f>
        <v>1.6223000000000001E-2</v>
      </c>
      <c r="AC43" s="28">
        <f>'AEO 2023 Table 46 Raw'!AF31</f>
        <v>1.4803999999999999E-2</v>
      </c>
      <c r="AD43" s="28">
        <f>'AEO 2023 Table 46 Raw'!AG31</f>
        <v>1.354E-2</v>
      </c>
      <c r="AE43" s="28">
        <f>'AEO 2023 Table 46 Raw'!AH31</f>
        <v>1.2415000000000001E-2</v>
      </c>
      <c r="AF43" s="46">
        <f>'AEO 2023 Table 46 Raw'!AI31</f>
        <v>-0.125</v>
      </c>
    </row>
    <row r="44" spans="1:32" ht="12" customHeight="1">
      <c r="A44" s="8" t="s">
        <v>989</v>
      </c>
      <c r="B44" s="24" t="s">
        <v>990</v>
      </c>
      <c r="C44" s="28">
        <f>'AEO 2023 Table 46 Raw'!F32</f>
        <v>84.478759999999994</v>
      </c>
      <c r="D44" s="28">
        <f>'AEO 2023 Table 46 Raw'!G32</f>
        <v>86.790237000000005</v>
      </c>
      <c r="E44" s="28">
        <f>'AEO 2023 Table 46 Raw'!H32</f>
        <v>88.862465</v>
      </c>
      <c r="F44" s="28">
        <f>'AEO 2023 Table 46 Raw'!I32</f>
        <v>90.970139000000003</v>
      </c>
      <c r="G44" s="28">
        <f>'AEO 2023 Table 46 Raw'!J32</f>
        <v>93.152023</v>
      </c>
      <c r="H44" s="28">
        <f>'AEO 2023 Table 46 Raw'!K32</f>
        <v>93.983581999999998</v>
      </c>
      <c r="I44" s="28">
        <f>'AEO 2023 Table 46 Raw'!L32</f>
        <v>94.419478999999995</v>
      </c>
      <c r="J44" s="28">
        <f>'AEO 2023 Table 46 Raw'!M32</f>
        <v>94.889122</v>
      </c>
      <c r="K44" s="28">
        <f>'AEO 2023 Table 46 Raw'!N32</f>
        <v>95.367653000000004</v>
      </c>
      <c r="L44" s="28">
        <f>'AEO 2023 Table 46 Raw'!O32</f>
        <v>95.700760000000002</v>
      </c>
      <c r="M44" s="28">
        <f>'AEO 2023 Table 46 Raw'!P32</f>
        <v>95.701744000000005</v>
      </c>
      <c r="N44" s="28">
        <f>'AEO 2023 Table 46 Raw'!Q32</f>
        <v>95.512383</v>
      </c>
      <c r="O44" s="28">
        <f>'AEO 2023 Table 46 Raw'!R32</f>
        <v>95.285049000000001</v>
      </c>
      <c r="P44" s="28">
        <f>'AEO 2023 Table 46 Raw'!S32</f>
        <v>95.101142999999993</v>
      </c>
      <c r="Q44" s="28">
        <f>'AEO 2023 Table 46 Raw'!T32</f>
        <v>94.997635000000002</v>
      </c>
      <c r="R44" s="28">
        <f>'AEO 2023 Table 46 Raw'!U32</f>
        <v>94.891143999999997</v>
      </c>
      <c r="S44" s="28">
        <f>'AEO 2023 Table 46 Raw'!V32</f>
        <v>94.846085000000002</v>
      </c>
      <c r="T44" s="28">
        <f>'AEO 2023 Table 46 Raw'!W32</f>
        <v>94.847785999999999</v>
      </c>
      <c r="U44" s="28">
        <f>'AEO 2023 Table 46 Raw'!X32</f>
        <v>94.9953</v>
      </c>
      <c r="V44" s="28">
        <f>'AEO 2023 Table 46 Raw'!Y32</f>
        <v>95.207252999999994</v>
      </c>
      <c r="W44" s="28">
        <f>'AEO 2023 Table 46 Raw'!Z32</f>
        <v>95.406113000000005</v>
      </c>
      <c r="X44" s="28">
        <f>'AEO 2023 Table 46 Raw'!AA32</f>
        <v>95.564079000000007</v>
      </c>
      <c r="Y44" s="28">
        <f>'AEO 2023 Table 46 Raw'!AB32</f>
        <v>95.773651000000001</v>
      </c>
      <c r="Z44" s="28">
        <f>'AEO 2023 Table 46 Raw'!AC32</f>
        <v>96.087860000000006</v>
      </c>
      <c r="AA44" s="28">
        <f>'AEO 2023 Table 46 Raw'!AD32</f>
        <v>96.481842</v>
      </c>
      <c r="AB44" s="28">
        <f>'AEO 2023 Table 46 Raw'!AE32</f>
        <v>96.936890000000005</v>
      </c>
      <c r="AC44" s="28">
        <f>'AEO 2023 Table 46 Raw'!AF32</f>
        <v>97.436569000000006</v>
      </c>
      <c r="AD44" s="28">
        <f>'AEO 2023 Table 46 Raw'!AG32</f>
        <v>98.078513999999998</v>
      </c>
      <c r="AE44" s="28">
        <f>'AEO 2023 Table 46 Raw'!AH32</f>
        <v>98.889076000000003</v>
      </c>
      <c r="AF44" s="46">
        <f>'AEO 2023 Table 46 Raw'!AI32</f>
        <v>6.0000000000000001E-3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6"/>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6"/>
    </row>
    <row r="47" spans="1:32" ht="12" customHeight="1">
      <c r="A47" s="8" t="s">
        <v>992</v>
      </c>
      <c r="B47" s="24" t="s">
        <v>954</v>
      </c>
      <c r="C47" s="28">
        <f>'AEO 2023 Table 46 Raw'!F34</f>
        <v>13.159922999999999</v>
      </c>
      <c r="D47" s="28">
        <f>'AEO 2023 Table 46 Raw'!G34</f>
        <v>12.151498</v>
      </c>
      <c r="E47" s="28">
        <f>'AEO 2023 Table 46 Raw'!H34</f>
        <v>11.236317</v>
      </c>
      <c r="F47" s="28">
        <f>'AEO 2023 Table 46 Raw'!I34</f>
        <v>10.32508</v>
      </c>
      <c r="G47" s="28">
        <f>'AEO 2023 Table 46 Raw'!J34</f>
        <v>9.5326939999999993</v>
      </c>
      <c r="H47" s="28">
        <f>'AEO 2023 Table 46 Raw'!K34</f>
        <v>8.7266130000000004</v>
      </c>
      <c r="I47" s="28">
        <f>'AEO 2023 Table 46 Raw'!L34</f>
        <v>7.9824630000000001</v>
      </c>
      <c r="J47" s="28">
        <f>'AEO 2023 Table 46 Raw'!M34</f>
        <v>7.3554700000000004</v>
      </c>
      <c r="K47" s="28">
        <f>'AEO 2023 Table 46 Raw'!N34</f>
        <v>6.8404020000000001</v>
      </c>
      <c r="L47" s="28">
        <f>'AEO 2023 Table 46 Raw'!O34</f>
        <v>6.4035019999999996</v>
      </c>
      <c r="M47" s="28">
        <f>'AEO 2023 Table 46 Raw'!P34</f>
        <v>6.0120779999999998</v>
      </c>
      <c r="N47" s="28">
        <f>'AEO 2023 Table 46 Raw'!Q34</f>
        <v>5.676679</v>
      </c>
      <c r="O47" s="28">
        <f>'AEO 2023 Table 46 Raw'!R34</f>
        <v>5.4073840000000004</v>
      </c>
      <c r="P47" s="28">
        <f>'AEO 2023 Table 46 Raw'!S34</f>
        <v>5.2025079999999999</v>
      </c>
      <c r="Q47" s="28">
        <f>'AEO 2023 Table 46 Raw'!T34</f>
        <v>5.0535769999999998</v>
      </c>
      <c r="R47" s="28">
        <f>'AEO 2023 Table 46 Raw'!U34</f>
        <v>4.9413679999999998</v>
      </c>
      <c r="S47" s="28">
        <f>'AEO 2023 Table 46 Raw'!V34</f>
        <v>4.8661370000000002</v>
      </c>
      <c r="T47" s="28">
        <f>'AEO 2023 Table 46 Raw'!W34</f>
        <v>4.8170299999999999</v>
      </c>
      <c r="U47" s="28">
        <f>'AEO 2023 Table 46 Raw'!X34</f>
        <v>4.7966610000000003</v>
      </c>
      <c r="V47" s="28">
        <f>'AEO 2023 Table 46 Raw'!Y34</f>
        <v>4.7913129999999997</v>
      </c>
      <c r="W47" s="28">
        <f>'AEO 2023 Table 46 Raw'!Z34</f>
        <v>4.7890069999999998</v>
      </c>
      <c r="X47" s="28">
        <f>'AEO 2023 Table 46 Raw'!AA34</f>
        <v>4.7853770000000004</v>
      </c>
      <c r="Y47" s="28">
        <f>'AEO 2023 Table 46 Raw'!AB34</f>
        <v>4.7928490000000004</v>
      </c>
      <c r="Z47" s="28">
        <f>'AEO 2023 Table 46 Raw'!AC34</f>
        <v>4.8161579999999997</v>
      </c>
      <c r="AA47" s="28">
        <f>'AEO 2023 Table 46 Raw'!AD34</f>
        <v>4.8496940000000004</v>
      </c>
      <c r="AB47" s="28">
        <f>'AEO 2023 Table 46 Raw'!AE34</f>
        <v>4.8885240000000003</v>
      </c>
      <c r="AC47" s="28">
        <f>'AEO 2023 Table 46 Raw'!AF34</f>
        <v>4.9303889999999999</v>
      </c>
      <c r="AD47" s="28">
        <f>'AEO 2023 Table 46 Raw'!AG34</f>
        <v>4.9866200000000003</v>
      </c>
      <c r="AE47" s="28">
        <f>'AEO 2023 Table 46 Raw'!AH34</f>
        <v>5.0589180000000002</v>
      </c>
      <c r="AF47" s="46">
        <f>'AEO 2023 Table 46 Raw'!AI34</f>
        <v>-3.4000000000000002E-2</v>
      </c>
    </row>
    <row r="48" spans="1:32" ht="12" customHeight="1">
      <c r="A48" s="8" t="s">
        <v>993</v>
      </c>
      <c r="B48" s="24" t="s">
        <v>956</v>
      </c>
      <c r="C48" s="28">
        <f>'AEO 2023 Table 46 Raw'!F35</f>
        <v>3.702E-3</v>
      </c>
      <c r="D48" s="28">
        <f>'AEO 2023 Table 46 Raw'!G35</f>
        <v>3.8470000000000002E-3</v>
      </c>
      <c r="E48" s="28">
        <f>'AEO 2023 Table 46 Raw'!H35</f>
        <v>4.0220000000000004E-3</v>
      </c>
      <c r="F48" s="28">
        <f>'AEO 2023 Table 46 Raw'!I35</f>
        <v>4.1949999999999999E-3</v>
      </c>
      <c r="G48" s="28">
        <f>'AEO 2023 Table 46 Raw'!J35</f>
        <v>4.3410000000000002E-3</v>
      </c>
      <c r="H48" s="28">
        <f>'AEO 2023 Table 46 Raw'!K35</f>
        <v>4.4390000000000002E-3</v>
      </c>
      <c r="I48" s="28">
        <f>'AEO 2023 Table 46 Raw'!L35</f>
        <v>4.5050000000000003E-3</v>
      </c>
      <c r="J48" s="28">
        <f>'AEO 2023 Table 46 Raw'!M35</f>
        <v>4.5519999999999996E-3</v>
      </c>
      <c r="K48" s="28">
        <f>'AEO 2023 Table 46 Raw'!N35</f>
        <v>4.5799999999999999E-3</v>
      </c>
      <c r="L48" s="28">
        <f>'AEO 2023 Table 46 Raw'!O35</f>
        <v>4.5890000000000002E-3</v>
      </c>
      <c r="M48" s="28">
        <f>'AEO 2023 Table 46 Raw'!P35</f>
        <v>4.5739999999999999E-3</v>
      </c>
      <c r="N48" s="28">
        <f>'AEO 2023 Table 46 Raw'!Q35</f>
        <v>4.535E-3</v>
      </c>
      <c r="O48" s="28">
        <f>'AEO 2023 Table 46 Raw'!R35</f>
        <v>4.4749999999999998E-3</v>
      </c>
      <c r="P48" s="28">
        <f>'AEO 2023 Table 46 Raw'!S35</f>
        <v>4.3969999999999999E-3</v>
      </c>
      <c r="Q48" s="28">
        <f>'AEO 2023 Table 46 Raw'!T35</f>
        <v>4.3020000000000003E-3</v>
      </c>
      <c r="R48" s="28">
        <f>'AEO 2023 Table 46 Raw'!U35</f>
        <v>4.1879999999999999E-3</v>
      </c>
      <c r="S48" s="28">
        <f>'AEO 2023 Table 46 Raw'!V35</f>
        <v>4.0530000000000002E-3</v>
      </c>
      <c r="T48" s="28">
        <f>'AEO 2023 Table 46 Raw'!W35</f>
        <v>3.8999999999999998E-3</v>
      </c>
      <c r="U48" s="28">
        <f>'AEO 2023 Table 46 Raw'!X35</f>
        <v>3.7330000000000002E-3</v>
      </c>
      <c r="V48" s="28">
        <f>'AEO 2023 Table 46 Raw'!Y35</f>
        <v>3.552E-3</v>
      </c>
      <c r="W48" s="28">
        <f>'AEO 2023 Table 46 Raw'!Z35</f>
        <v>3.3609999999999998E-3</v>
      </c>
      <c r="X48" s="28">
        <f>'AEO 2023 Table 46 Raw'!AA35</f>
        <v>3.16E-3</v>
      </c>
      <c r="Y48" s="28">
        <f>'AEO 2023 Table 46 Raw'!AB35</f>
        <v>2.9520000000000002E-3</v>
      </c>
      <c r="Z48" s="28">
        <f>'AEO 2023 Table 46 Raw'!AC35</f>
        <v>2.7399999999999998E-3</v>
      </c>
      <c r="AA48" s="28">
        <f>'AEO 2023 Table 46 Raw'!AD35</f>
        <v>2.5240000000000002E-3</v>
      </c>
      <c r="AB48" s="28">
        <f>'AEO 2023 Table 46 Raw'!AE35</f>
        <v>2.3059999999999999E-3</v>
      </c>
      <c r="AC48" s="28">
        <f>'AEO 2023 Table 46 Raw'!AF35</f>
        <v>2.085E-3</v>
      </c>
      <c r="AD48" s="28">
        <f>'AEO 2023 Table 46 Raw'!AG35</f>
        <v>1.8619999999999999E-3</v>
      </c>
      <c r="AE48" s="28">
        <f>'AEO 2023 Table 46 Raw'!AH35</f>
        <v>1.634E-3</v>
      </c>
      <c r="AF48" s="46">
        <f>'AEO 2023 Table 46 Raw'!AI35</f>
        <v>-2.9000000000000001E-2</v>
      </c>
    </row>
    <row r="49" spans="1:32" ht="12" customHeight="1">
      <c r="A49" s="8" t="s">
        <v>994</v>
      </c>
      <c r="B49" s="24" t="s">
        <v>958</v>
      </c>
      <c r="C49" s="28">
        <f>'AEO 2023 Table 46 Raw'!F36</f>
        <v>7.2524000000000005E-2</v>
      </c>
      <c r="D49" s="28">
        <f>'AEO 2023 Table 46 Raw'!G36</f>
        <v>0.142314</v>
      </c>
      <c r="E49" s="28">
        <f>'AEO 2023 Table 46 Raw'!H36</f>
        <v>0.24007200000000001</v>
      </c>
      <c r="F49" s="28">
        <f>'AEO 2023 Table 46 Raw'!I36</f>
        <v>0.36518400000000001</v>
      </c>
      <c r="G49" s="28">
        <f>'AEO 2023 Table 46 Raw'!J36</f>
        <v>0.51467399999999996</v>
      </c>
      <c r="H49" s="28">
        <f>'AEO 2023 Table 46 Raw'!K36</f>
        <v>0.67059899999999995</v>
      </c>
      <c r="I49" s="28">
        <f>'AEO 2023 Table 46 Raw'!L36</f>
        <v>0.83706999999999998</v>
      </c>
      <c r="J49" s="28">
        <f>'AEO 2023 Table 46 Raw'!M36</f>
        <v>1.0204230000000001</v>
      </c>
      <c r="K49" s="28">
        <f>'AEO 2023 Table 46 Raw'!N36</f>
        <v>1.2188650000000001</v>
      </c>
      <c r="L49" s="28">
        <f>'AEO 2023 Table 46 Raw'!O36</f>
        <v>1.4274389999999999</v>
      </c>
      <c r="M49" s="28">
        <f>'AEO 2023 Table 46 Raw'!P36</f>
        <v>1.6384970000000001</v>
      </c>
      <c r="N49" s="28">
        <f>'AEO 2023 Table 46 Raw'!Q36</f>
        <v>1.853945</v>
      </c>
      <c r="O49" s="28">
        <f>'AEO 2023 Table 46 Raw'!R36</f>
        <v>2.0771570000000001</v>
      </c>
      <c r="P49" s="28">
        <f>'AEO 2023 Table 46 Raw'!S36</f>
        <v>2.309847</v>
      </c>
      <c r="Q49" s="28">
        <f>'AEO 2023 Table 46 Raw'!T36</f>
        <v>2.5529510000000002</v>
      </c>
      <c r="R49" s="28">
        <f>'AEO 2023 Table 46 Raw'!U36</f>
        <v>2.8022670000000001</v>
      </c>
      <c r="S49" s="28">
        <f>'AEO 2023 Table 46 Raw'!V36</f>
        <v>3.0604140000000002</v>
      </c>
      <c r="T49" s="28">
        <f>'AEO 2023 Table 46 Raw'!W36</f>
        <v>3.326117</v>
      </c>
      <c r="U49" s="28">
        <f>'AEO 2023 Table 46 Raw'!X36</f>
        <v>3.6046649999999998</v>
      </c>
      <c r="V49" s="28">
        <f>'AEO 2023 Table 46 Raw'!Y36</f>
        <v>3.8917380000000001</v>
      </c>
      <c r="W49" s="28">
        <f>'AEO 2023 Table 46 Raw'!Z36</f>
        <v>4.1825270000000003</v>
      </c>
      <c r="X49" s="28">
        <f>'AEO 2023 Table 46 Raw'!AA36</f>
        <v>4.4749299999999996</v>
      </c>
      <c r="Y49" s="28">
        <f>'AEO 2023 Table 46 Raw'!AB36</f>
        <v>4.7752549999999996</v>
      </c>
      <c r="Z49" s="28">
        <f>'AEO 2023 Table 46 Raw'!AC36</f>
        <v>5.0878030000000001</v>
      </c>
      <c r="AA49" s="28">
        <f>'AEO 2023 Table 46 Raw'!AD36</f>
        <v>5.4114209999999998</v>
      </c>
      <c r="AB49" s="28">
        <f>'AEO 2023 Table 46 Raw'!AE36</f>
        <v>5.745152</v>
      </c>
      <c r="AC49" s="28">
        <f>'AEO 2023 Table 46 Raw'!AF36</f>
        <v>6.0882430000000003</v>
      </c>
      <c r="AD49" s="28">
        <f>'AEO 2023 Table 46 Raw'!AG36</f>
        <v>6.4498059999999997</v>
      </c>
      <c r="AE49" s="28">
        <f>'AEO 2023 Table 46 Raw'!AH36</f>
        <v>6.8334320000000002</v>
      </c>
      <c r="AF49" s="46">
        <f>'AEO 2023 Table 46 Raw'!AI36</f>
        <v>0.17599999999999999</v>
      </c>
    </row>
    <row r="50" spans="1:32" ht="15" customHeight="1">
      <c r="A50" s="8" t="s">
        <v>995</v>
      </c>
      <c r="B50" s="24" t="s">
        <v>960</v>
      </c>
      <c r="C50" s="28">
        <f>'AEO 2023 Table 46 Raw'!F37</f>
        <v>4.1428E-2</v>
      </c>
      <c r="D50" s="28">
        <f>'AEO 2023 Table 46 Raw'!G37</f>
        <v>5.7228000000000001E-2</v>
      </c>
      <c r="E50" s="28">
        <f>'AEO 2023 Table 46 Raw'!H37</f>
        <v>7.6866000000000004E-2</v>
      </c>
      <c r="F50" s="28">
        <f>'AEO 2023 Table 46 Raw'!I37</f>
        <v>0.100467</v>
      </c>
      <c r="G50" s="28">
        <f>'AEO 2023 Table 46 Raw'!J37</f>
        <v>0.126975</v>
      </c>
      <c r="H50" s="28">
        <f>'AEO 2023 Table 46 Raw'!K37</f>
        <v>0.15368100000000001</v>
      </c>
      <c r="I50" s="28">
        <f>'AEO 2023 Table 46 Raw'!L37</f>
        <v>0.18149799999999999</v>
      </c>
      <c r="J50" s="28">
        <f>'AEO 2023 Table 46 Raw'!M37</f>
        <v>0.21154000000000001</v>
      </c>
      <c r="K50" s="28">
        <f>'AEO 2023 Table 46 Raw'!N37</f>
        <v>0.24354300000000001</v>
      </c>
      <c r="L50" s="28">
        <f>'AEO 2023 Table 46 Raw'!O37</f>
        <v>0.27674199999999999</v>
      </c>
      <c r="M50" s="28">
        <f>'AEO 2023 Table 46 Raw'!P37</f>
        <v>0.30992700000000001</v>
      </c>
      <c r="N50" s="28">
        <f>'AEO 2023 Table 46 Raw'!Q37</f>
        <v>0.34342899999999998</v>
      </c>
      <c r="O50" s="28">
        <f>'AEO 2023 Table 46 Raw'!R37</f>
        <v>0.37784400000000001</v>
      </c>
      <c r="P50" s="28">
        <f>'AEO 2023 Table 46 Raw'!S37</f>
        <v>0.41347299999999998</v>
      </c>
      <c r="Q50" s="28">
        <f>'AEO 2023 Table 46 Raw'!T37</f>
        <v>0.45049800000000001</v>
      </c>
      <c r="R50" s="28">
        <f>'AEO 2023 Table 46 Raw'!U37</f>
        <v>0.48830800000000002</v>
      </c>
      <c r="S50" s="28">
        <f>'AEO 2023 Table 46 Raw'!V37</f>
        <v>0.52732699999999999</v>
      </c>
      <c r="T50" s="28">
        <f>'AEO 2023 Table 46 Raw'!W37</f>
        <v>0.567388</v>
      </c>
      <c r="U50" s="28">
        <f>'AEO 2023 Table 46 Raw'!X37</f>
        <v>0.60932600000000003</v>
      </c>
      <c r="V50" s="28">
        <f>'AEO 2023 Table 46 Raw'!Y37</f>
        <v>0.65251000000000003</v>
      </c>
      <c r="W50" s="28">
        <f>'AEO 2023 Table 46 Raw'!Z37</f>
        <v>0.69623299999999999</v>
      </c>
      <c r="X50" s="28">
        <f>'AEO 2023 Table 46 Raw'!AA37</f>
        <v>0.74016899999999997</v>
      </c>
      <c r="Y50" s="28">
        <f>'AEO 2023 Table 46 Raw'!AB37</f>
        <v>0.78527999999999998</v>
      </c>
      <c r="Z50" s="28">
        <f>'AEO 2023 Table 46 Raw'!AC37</f>
        <v>0.83223100000000005</v>
      </c>
      <c r="AA50" s="28">
        <f>'AEO 2023 Table 46 Raw'!AD37</f>
        <v>0.88085800000000003</v>
      </c>
      <c r="AB50" s="28">
        <f>'AEO 2023 Table 46 Raw'!AE37</f>
        <v>0.93103899999999995</v>
      </c>
      <c r="AC50" s="28">
        <f>'AEO 2023 Table 46 Raw'!AF37</f>
        <v>0.98266399999999998</v>
      </c>
      <c r="AD50" s="28">
        <f>'AEO 2023 Table 46 Raw'!AG37</f>
        <v>1.0371140000000001</v>
      </c>
      <c r="AE50" s="28">
        <f>'AEO 2023 Table 46 Raw'!AH37</f>
        <v>1.09494</v>
      </c>
      <c r="AF50" s="46">
        <f>'AEO 2023 Table 46 Raw'!AI37</f>
        <v>0.124</v>
      </c>
    </row>
    <row r="51" spans="1:32" ht="15" customHeight="1">
      <c r="A51" s="8" t="s">
        <v>996</v>
      </c>
      <c r="B51" s="24" t="s">
        <v>962</v>
      </c>
      <c r="C51" s="28">
        <f>'AEO 2023 Table 46 Raw'!F38</f>
        <v>0.189975</v>
      </c>
      <c r="D51" s="28">
        <f>'AEO 2023 Table 46 Raw'!G38</f>
        <v>0.195108</v>
      </c>
      <c r="E51" s="28">
        <f>'AEO 2023 Table 46 Raw'!H38</f>
        <v>0.20049800000000001</v>
      </c>
      <c r="F51" s="28">
        <f>'AEO 2023 Table 46 Raw'!I38</f>
        <v>0.22828200000000001</v>
      </c>
      <c r="G51" s="28">
        <f>'AEO 2023 Table 46 Raw'!J38</f>
        <v>0.256434</v>
      </c>
      <c r="H51" s="28">
        <f>'AEO 2023 Table 46 Raw'!K38</f>
        <v>0.28180300000000003</v>
      </c>
      <c r="I51" s="28">
        <f>'AEO 2023 Table 46 Raw'!L38</f>
        <v>0.30551699999999998</v>
      </c>
      <c r="J51" s="28">
        <f>'AEO 2023 Table 46 Raw'!M38</f>
        <v>0.32879000000000003</v>
      </c>
      <c r="K51" s="28">
        <f>'AEO 2023 Table 46 Raw'!N38</f>
        <v>0.35153200000000001</v>
      </c>
      <c r="L51" s="28">
        <f>'AEO 2023 Table 46 Raw'!O38</f>
        <v>0.37347900000000001</v>
      </c>
      <c r="M51" s="28">
        <f>'AEO 2023 Table 46 Raw'!P38</f>
        <v>0.39385900000000001</v>
      </c>
      <c r="N51" s="28">
        <f>'AEO 2023 Table 46 Raw'!Q38</f>
        <v>0.41300900000000001</v>
      </c>
      <c r="O51" s="28">
        <f>'AEO 2023 Table 46 Raw'!R38</f>
        <v>0.43138799999999999</v>
      </c>
      <c r="P51" s="28">
        <f>'AEO 2023 Table 46 Raw'!S38</f>
        <v>0.449295</v>
      </c>
      <c r="Q51" s="28">
        <f>'AEO 2023 Table 46 Raw'!T38</f>
        <v>0.46700900000000001</v>
      </c>
      <c r="R51" s="28">
        <f>'AEO 2023 Table 46 Raw'!U38</f>
        <v>0.48428100000000002</v>
      </c>
      <c r="S51" s="28">
        <f>'AEO 2023 Table 46 Raw'!V38</f>
        <v>0.50154399999999999</v>
      </c>
      <c r="T51" s="28">
        <f>'AEO 2023 Table 46 Raw'!W38</f>
        <v>0.51877200000000001</v>
      </c>
      <c r="U51" s="28">
        <f>'AEO 2023 Table 46 Raw'!X38</f>
        <v>0.53653799999999996</v>
      </c>
      <c r="V51" s="28">
        <f>'AEO 2023 Table 46 Raw'!Y38</f>
        <v>0.55462400000000001</v>
      </c>
      <c r="W51" s="28">
        <f>'AEO 2023 Table 46 Raw'!Z38</f>
        <v>0.57276800000000005</v>
      </c>
      <c r="X51" s="28">
        <f>'AEO 2023 Table 46 Raw'!AA38</f>
        <v>0.59087199999999995</v>
      </c>
      <c r="Y51" s="28">
        <f>'AEO 2023 Table 46 Raw'!AB38</f>
        <v>0.60941000000000001</v>
      </c>
      <c r="Z51" s="28">
        <f>'AEO 2023 Table 46 Raw'!AC38</f>
        <v>0.62874799999999997</v>
      </c>
      <c r="AA51" s="28">
        <f>'AEO 2023 Table 46 Raw'!AD38</f>
        <v>0.64886900000000003</v>
      </c>
      <c r="AB51" s="28">
        <f>'AEO 2023 Table 46 Raw'!AE38</f>
        <v>0.66975200000000001</v>
      </c>
      <c r="AC51" s="28">
        <f>'AEO 2023 Table 46 Raw'!AF38</f>
        <v>0.69133900000000004</v>
      </c>
      <c r="AD51" s="28">
        <f>'AEO 2023 Table 46 Raw'!AG38</f>
        <v>0.71423300000000001</v>
      </c>
      <c r="AE51" s="28">
        <f>'AEO 2023 Table 46 Raw'!AH38</f>
        <v>0.73868199999999995</v>
      </c>
      <c r="AF51" s="46">
        <f>'AEO 2023 Table 46 Raw'!AI38</f>
        <v>0.05</v>
      </c>
    </row>
    <row r="52" spans="1:32" ht="15" customHeight="1">
      <c r="A52" s="8" t="s">
        <v>997</v>
      </c>
      <c r="B52" s="24" t="s">
        <v>964</v>
      </c>
      <c r="C52" s="28">
        <f>'AEO 2023 Table 46 Raw'!F39</f>
        <v>1.1008E-2</v>
      </c>
      <c r="D52" s="28">
        <f>'AEO 2023 Table 46 Raw'!G39</f>
        <v>1.6295E-2</v>
      </c>
      <c r="E52" s="28">
        <f>'AEO 2023 Table 46 Raw'!H39</f>
        <v>2.3782000000000001E-2</v>
      </c>
      <c r="F52" s="28">
        <f>'AEO 2023 Table 46 Raw'!I39</f>
        <v>3.3943000000000001E-2</v>
      </c>
      <c r="G52" s="28">
        <f>'AEO 2023 Table 46 Raw'!J39</f>
        <v>4.6946000000000002E-2</v>
      </c>
      <c r="H52" s="28">
        <f>'AEO 2023 Table 46 Raw'!K39</f>
        <v>6.1346999999999999E-2</v>
      </c>
      <c r="I52" s="28">
        <f>'AEO 2023 Table 46 Raw'!L39</f>
        <v>7.7285000000000006E-2</v>
      </c>
      <c r="J52" s="28">
        <f>'AEO 2023 Table 46 Raw'!M39</f>
        <v>9.5140000000000002E-2</v>
      </c>
      <c r="K52" s="28">
        <f>'AEO 2023 Table 46 Raw'!N39</f>
        <v>0.114759</v>
      </c>
      <c r="L52" s="28">
        <f>'AEO 2023 Table 46 Raw'!O39</f>
        <v>0.13586799999999999</v>
      </c>
      <c r="M52" s="28">
        <f>'AEO 2023 Table 46 Raw'!P39</f>
        <v>0.157885</v>
      </c>
      <c r="N52" s="28">
        <f>'AEO 2023 Table 46 Raw'!Q39</f>
        <v>0.18084600000000001</v>
      </c>
      <c r="O52" s="28">
        <f>'AEO 2023 Table 46 Raw'!R39</f>
        <v>0.204877</v>
      </c>
      <c r="P52" s="28">
        <f>'AEO 2023 Table 46 Raw'!S39</f>
        <v>0.23003999999999999</v>
      </c>
      <c r="Q52" s="28">
        <f>'AEO 2023 Table 46 Raw'!T39</f>
        <v>0.25639800000000001</v>
      </c>
      <c r="R52" s="28">
        <f>'AEO 2023 Table 46 Raw'!U39</f>
        <v>0.28364200000000001</v>
      </c>
      <c r="S52" s="28">
        <f>'AEO 2023 Table 46 Raw'!V39</f>
        <v>0.31195000000000001</v>
      </c>
      <c r="T52" s="28">
        <f>'AEO 2023 Table 46 Raw'!W39</f>
        <v>0.34118100000000001</v>
      </c>
      <c r="U52" s="28">
        <f>'AEO 2023 Table 46 Raw'!X39</f>
        <v>0.37168299999999999</v>
      </c>
      <c r="V52" s="28">
        <f>'AEO 2023 Table 46 Raw'!Y39</f>
        <v>0.40316400000000002</v>
      </c>
      <c r="W52" s="28">
        <f>'AEO 2023 Table 46 Raw'!Z39</f>
        <v>0.43528499999999998</v>
      </c>
      <c r="X52" s="28">
        <f>'AEO 2023 Table 46 Raw'!AA39</f>
        <v>0.467866</v>
      </c>
      <c r="Y52" s="28">
        <f>'AEO 2023 Table 46 Raw'!AB39</f>
        <v>0.50128300000000003</v>
      </c>
      <c r="Z52" s="28">
        <f>'AEO 2023 Table 46 Raw'!AC39</f>
        <v>0.53583700000000001</v>
      </c>
      <c r="AA52" s="28">
        <f>'AEO 2023 Table 46 Raw'!AD39</f>
        <v>0.57151099999999999</v>
      </c>
      <c r="AB52" s="28">
        <f>'AEO 2023 Table 46 Raw'!AE39</f>
        <v>0.60829</v>
      </c>
      <c r="AC52" s="28">
        <f>'AEO 2023 Table 46 Raw'!AF39</f>
        <v>0.64613900000000002</v>
      </c>
      <c r="AD52" s="28">
        <f>'AEO 2023 Table 46 Raw'!AG39</f>
        <v>0.685724</v>
      </c>
      <c r="AE52" s="28">
        <f>'AEO 2023 Table 46 Raw'!AH39</f>
        <v>0.72736000000000001</v>
      </c>
      <c r="AF52" s="46">
        <f>'AEO 2023 Table 46 Raw'!AI39</f>
        <v>0.161</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6" t="str">
        <f>'AEO 2023 Table 46 Raw'!AI40</f>
        <v>- -</v>
      </c>
    </row>
    <row r="54" spans="1:32" ht="15" customHeight="1">
      <c r="A54" s="8" t="s">
        <v>999</v>
      </c>
      <c r="B54" s="24" t="s">
        <v>968</v>
      </c>
      <c r="C54" s="28">
        <f>'AEO 2023 Table 46 Raw'!F41</f>
        <v>1.4873559999999999</v>
      </c>
      <c r="D54" s="28">
        <f>'AEO 2023 Table 46 Raw'!G41</f>
        <v>1.8058620000000001</v>
      </c>
      <c r="E54" s="28">
        <f>'AEO 2023 Table 46 Raw'!H41</f>
        <v>2.1110009999999999</v>
      </c>
      <c r="F54" s="28">
        <f>'AEO 2023 Table 46 Raw'!I41</f>
        <v>2.438412</v>
      </c>
      <c r="G54" s="28">
        <f>'AEO 2023 Table 46 Raw'!J41</f>
        <v>2.7663380000000002</v>
      </c>
      <c r="H54" s="28">
        <f>'AEO 2023 Table 46 Raw'!K41</f>
        <v>3.0375190000000001</v>
      </c>
      <c r="I54" s="28">
        <f>'AEO 2023 Table 46 Raw'!L41</f>
        <v>3.2768130000000002</v>
      </c>
      <c r="J54" s="28">
        <f>'AEO 2023 Table 46 Raw'!M41</f>
        <v>3.4988169999999998</v>
      </c>
      <c r="K54" s="28">
        <f>'AEO 2023 Table 46 Raw'!N41</f>
        <v>3.7060629999999999</v>
      </c>
      <c r="L54" s="28">
        <f>'AEO 2023 Table 46 Raw'!O41</f>
        <v>3.8973559999999998</v>
      </c>
      <c r="M54" s="28">
        <f>'AEO 2023 Table 46 Raw'!P41</f>
        <v>4.0661509999999996</v>
      </c>
      <c r="N54" s="28">
        <f>'AEO 2023 Table 46 Raw'!Q41</f>
        <v>4.2172000000000001</v>
      </c>
      <c r="O54" s="28">
        <f>'AEO 2023 Table 46 Raw'!R41</f>
        <v>4.3565690000000004</v>
      </c>
      <c r="P54" s="28">
        <f>'AEO 2023 Table 46 Raw'!S41</f>
        <v>4.4878640000000001</v>
      </c>
      <c r="Q54" s="28">
        <f>'AEO 2023 Table 46 Raw'!T41</f>
        <v>4.6144910000000001</v>
      </c>
      <c r="R54" s="28">
        <f>'AEO 2023 Table 46 Raw'!U41</f>
        <v>4.7338630000000004</v>
      </c>
      <c r="S54" s="28">
        <f>'AEO 2023 Table 46 Raw'!V41</f>
        <v>4.8505419999999999</v>
      </c>
      <c r="T54" s="28">
        <f>'AEO 2023 Table 46 Raw'!W41</f>
        <v>4.964798</v>
      </c>
      <c r="U54" s="28">
        <f>'AEO 2023 Table 46 Raw'!X41</f>
        <v>5.0827910000000003</v>
      </c>
      <c r="V54" s="28">
        <f>'AEO 2023 Table 46 Raw'!Y41</f>
        <v>5.2022529999999998</v>
      </c>
      <c r="W54" s="28">
        <f>'AEO 2023 Table 46 Raw'!Z41</f>
        <v>5.3202509999999998</v>
      </c>
      <c r="X54" s="28">
        <f>'AEO 2023 Table 46 Raw'!AA41</f>
        <v>5.4357620000000004</v>
      </c>
      <c r="Y54" s="28">
        <f>'AEO 2023 Table 46 Raw'!AB41</f>
        <v>5.5539240000000003</v>
      </c>
      <c r="Z54" s="28">
        <f>'AEO 2023 Table 46 Raw'!AC41</f>
        <v>5.6786130000000004</v>
      </c>
      <c r="AA54" s="28">
        <f>'AEO 2023 Table 46 Raw'!AD41</f>
        <v>5.8092180000000004</v>
      </c>
      <c r="AB54" s="28">
        <f>'AEO 2023 Table 46 Raw'!AE41</f>
        <v>5.9451289999999997</v>
      </c>
      <c r="AC54" s="28">
        <f>'AEO 2023 Table 46 Raw'!AF41</f>
        <v>6.0857919999999996</v>
      </c>
      <c r="AD54" s="28">
        <f>'AEO 2023 Table 46 Raw'!AG41</f>
        <v>6.2373839999999996</v>
      </c>
      <c r="AE54" s="28">
        <f>'AEO 2023 Table 46 Raw'!AH41</f>
        <v>6.4023680000000001</v>
      </c>
      <c r="AF54" s="46">
        <f>'AEO 2023 Table 46 Raw'!AI41</f>
        <v>5.3999999999999999E-2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6">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6">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6">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6">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6" t="str">
        <f>'AEO 2023 Table 46 Raw'!AI46</f>
        <v>- -</v>
      </c>
    </row>
    <row r="60" spans="1:32" ht="15" customHeight="1">
      <c r="A60" s="8" t="s">
        <v>1005</v>
      </c>
      <c r="B60" s="24" t="s">
        <v>980</v>
      </c>
      <c r="C60" s="28">
        <f>'AEO 2023 Table 46 Raw'!F47</f>
        <v>2.3E-5</v>
      </c>
      <c r="D60" s="28">
        <f>'AEO 2023 Table 46 Raw'!G47</f>
        <v>6.7999999999999999E-5</v>
      </c>
      <c r="E60" s="28">
        <f>'AEO 2023 Table 46 Raw'!H47</f>
        <v>1.3799999999999999E-4</v>
      </c>
      <c r="F60" s="28">
        <f>'AEO 2023 Table 46 Raw'!I47</f>
        <v>2.3499999999999999E-4</v>
      </c>
      <c r="G60" s="28">
        <f>'AEO 2023 Table 46 Raw'!J47</f>
        <v>3.5799999999999997E-4</v>
      </c>
      <c r="H60" s="28">
        <f>'AEO 2023 Table 46 Raw'!K47</f>
        <v>4.9899999999999999E-4</v>
      </c>
      <c r="I60" s="28">
        <f>'AEO 2023 Table 46 Raw'!L47</f>
        <v>6.5899999999999997E-4</v>
      </c>
      <c r="J60" s="28">
        <f>'AEO 2023 Table 46 Raw'!M47</f>
        <v>8.4099999999999995E-4</v>
      </c>
      <c r="K60" s="28">
        <f>'AEO 2023 Table 46 Raw'!N47</f>
        <v>1.0430000000000001E-3</v>
      </c>
      <c r="L60" s="28">
        <f>'AEO 2023 Table 46 Raw'!O47</f>
        <v>1.2620000000000001E-3</v>
      </c>
      <c r="M60" s="28">
        <f>'AEO 2023 Table 46 Raw'!P47</f>
        <v>1.495E-3</v>
      </c>
      <c r="N60" s="28">
        <f>'AEO 2023 Table 46 Raw'!Q47</f>
        <v>1.7390000000000001E-3</v>
      </c>
      <c r="O60" s="28">
        <f>'AEO 2023 Table 46 Raw'!R47</f>
        <v>1.9959999999999999E-3</v>
      </c>
      <c r="P60" s="28">
        <f>'AEO 2023 Table 46 Raw'!S47</f>
        <v>2.264E-3</v>
      </c>
      <c r="Q60" s="28">
        <f>'AEO 2023 Table 46 Raw'!T47</f>
        <v>2.545E-3</v>
      </c>
      <c r="R60" s="28">
        <f>'AEO 2023 Table 46 Raw'!U47</f>
        <v>2.836E-3</v>
      </c>
      <c r="S60" s="28">
        <f>'AEO 2023 Table 46 Raw'!V47</f>
        <v>3.1389999999999999E-3</v>
      </c>
      <c r="T60" s="28">
        <f>'AEO 2023 Table 46 Raw'!W47</f>
        <v>3.4510000000000001E-3</v>
      </c>
      <c r="U60" s="28">
        <f>'AEO 2023 Table 46 Raw'!X47</f>
        <v>3.777E-3</v>
      </c>
      <c r="V60" s="28">
        <f>'AEO 2023 Table 46 Raw'!Y47</f>
        <v>4.1130000000000003E-3</v>
      </c>
      <c r="W60" s="28">
        <f>'AEO 2023 Table 46 Raw'!Z47</f>
        <v>4.4580000000000002E-3</v>
      </c>
      <c r="X60" s="28">
        <f>'AEO 2023 Table 46 Raw'!AA47</f>
        <v>4.81E-3</v>
      </c>
      <c r="Y60" s="28">
        <f>'AEO 2023 Table 46 Raw'!AB47</f>
        <v>5.1710000000000002E-3</v>
      </c>
      <c r="Z60" s="28">
        <f>'AEO 2023 Table 46 Raw'!AC47</f>
        <v>5.5440000000000003E-3</v>
      </c>
      <c r="AA60" s="28">
        <f>'AEO 2023 Table 46 Raw'!AD47</f>
        <v>5.9290000000000002E-3</v>
      </c>
      <c r="AB60" s="28">
        <f>'AEO 2023 Table 46 Raw'!AE47</f>
        <v>6.326E-3</v>
      </c>
      <c r="AC60" s="28">
        <f>'AEO 2023 Table 46 Raw'!AF47</f>
        <v>6.7349999999999997E-3</v>
      </c>
      <c r="AD60" s="28">
        <f>'AEO 2023 Table 46 Raw'!AG47</f>
        <v>7.162E-3</v>
      </c>
      <c r="AE60" s="28">
        <f>'AEO 2023 Table 46 Raw'!AH47</f>
        <v>7.6099999999999996E-3</v>
      </c>
      <c r="AF60" s="46">
        <f>'AEO 2023 Table 46 Raw'!AI47</f>
        <v>0.23100000000000001</v>
      </c>
    </row>
    <row r="61" spans="1:32" ht="15" customHeight="1">
      <c r="A61" s="8" t="s">
        <v>1006</v>
      </c>
      <c r="B61" s="24" t="s">
        <v>1007</v>
      </c>
      <c r="C61" s="28">
        <f>'AEO 2023 Table 46 Raw'!F48</f>
        <v>15.119258</v>
      </c>
      <c r="D61" s="28">
        <f>'AEO 2023 Table 46 Raw'!G48</f>
        <v>14.51244</v>
      </c>
      <c r="E61" s="28">
        <f>'AEO 2023 Table 46 Raw'!H48</f>
        <v>14.022501</v>
      </c>
      <c r="F61" s="28">
        <f>'AEO 2023 Table 46 Raw'!I48</f>
        <v>13.616478000000001</v>
      </c>
      <c r="G61" s="28">
        <f>'AEO 2023 Table 46 Raw'!J48</f>
        <v>13.361658</v>
      </c>
      <c r="H61" s="28">
        <f>'AEO 2023 Table 46 Raw'!K48</f>
        <v>13.042674</v>
      </c>
      <c r="I61" s="28">
        <f>'AEO 2023 Table 46 Raw'!L48</f>
        <v>12.765813</v>
      </c>
      <c r="J61" s="28">
        <f>'AEO 2023 Table 46 Raw'!M48</f>
        <v>12.609915000000001</v>
      </c>
      <c r="K61" s="28">
        <f>'AEO 2023 Table 46 Raw'!N48</f>
        <v>12.569804</v>
      </c>
      <c r="L61" s="28">
        <f>'AEO 2023 Table 46 Raw'!O48</f>
        <v>12.604195000000001</v>
      </c>
      <c r="M61" s="28">
        <f>'AEO 2023 Table 46 Raw'!P48</f>
        <v>12.663629</v>
      </c>
      <c r="N61" s="28">
        <f>'AEO 2023 Table 46 Raw'!Q48</f>
        <v>12.766017</v>
      </c>
      <c r="O61" s="28">
        <f>'AEO 2023 Table 46 Raw'!R48</f>
        <v>12.932051</v>
      </c>
      <c r="P61" s="28">
        <f>'AEO 2023 Table 46 Raw'!S48</f>
        <v>13.166014000000001</v>
      </c>
      <c r="Q61" s="28">
        <f>'AEO 2023 Table 46 Raw'!T48</f>
        <v>13.464299</v>
      </c>
      <c r="R61" s="28">
        <f>'AEO 2023 Table 46 Raw'!U48</f>
        <v>13.799808000000001</v>
      </c>
      <c r="S61" s="28">
        <f>'AEO 2023 Table 46 Raw'!V48</f>
        <v>14.180872000000001</v>
      </c>
      <c r="T61" s="28">
        <f>'AEO 2023 Table 46 Raw'!W48</f>
        <v>14.59534</v>
      </c>
      <c r="U61" s="28">
        <f>'AEO 2023 Table 46 Raw'!X48</f>
        <v>15.058979000000001</v>
      </c>
      <c r="V61" s="28">
        <f>'AEO 2023 Table 46 Raw'!Y48</f>
        <v>15.550337000000001</v>
      </c>
      <c r="W61" s="28">
        <f>'AEO 2023 Table 46 Raw'!Z48</f>
        <v>16.048372000000001</v>
      </c>
      <c r="X61" s="28">
        <f>'AEO 2023 Table 46 Raw'!AA48</f>
        <v>16.544986999999999</v>
      </c>
      <c r="Y61" s="28">
        <f>'AEO 2023 Table 46 Raw'!AB48</f>
        <v>17.065854999999999</v>
      </c>
      <c r="Z61" s="28">
        <f>'AEO 2023 Table 46 Raw'!AC48</f>
        <v>17.625226999999999</v>
      </c>
      <c r="AA61" s="28">
        <f>'AEO 2023 Table 46 Raw'!AD48</f>
        <v>18.215513000000001</v>
      </c>
      <c r="AB61" s="28">
        <f>'AEO 2023 Table 46 Raw'!AE48</f>
        <v>18.830062999999999</v>
      </c>
      <c r="AC61" s="28">
        <f>'AEO 2023 Table 46 Raw'!AF48</f>
        <v>19.465088000000002</v>
      </c>
      <c r="AD61" s="28">
        <f>'AEO 2023 Table 46 Raw'!AG48</f>
        <v>20.14987</v>
      </c>
      <c r="AE61" s="28">
        <f>'AEO 2023 Table 46 Raw'!AH48</f>
        <v>20.893265</v>
      </c>
      <c r="AF61" s="46">
        <f>'AEO 2023 Table 46 Raw'!AI48</f>
        <v>1.2E-2</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6"/>
    </row>
    <row r="63" spans="1:32" ht="15" customHeight="1">
      <c r="A63" s="8" t="s">
        <v>1008</v>
      </c>
      <c r="B63" s="24" t="s">
        <v>1009</v>
      </c>
      <c r="C63" s="28">
        <f>'AEO 2023 Table 46 Raw'!F49</f>
        <v>99.598015000000004</v>
      </c>
      <c r="D63" s="28">
        <f>'AEO 2023 Table 46 Raw'!G49</f>
        <v>101.302673</v>
      </c>
      <c r="E63" s="28">
        <f>'AEO 2023 Table 46 Raw'!H49</f>
        <v>102.884964</v>
      </c>
      <c r="F63" s="28">
        <f>'AEO 2023 Table 46 Raw'!I49</f>
        <v>104.586617</v>
      </c>
      <c r="G63" s="28">
        <f>'AEO 2023 Table 46 Raw'!J49</f>
        <v>106.51367999999999</v>
      </c>
      <c r="H63" s="28">
        <f>'AEO 2023 Table 46 Raw'!K49</f>
        <v>107.026253</v>
      </c>
      <c r="I63" s="28">
        <f>'AEO 2023 Table 46 Raw'!L49</f>
        <v>107.185295</v>
      </c>
      <c r="J63" s="28">
        <f>'AEO 2023 Table 46 Raw'!M49</f>
        <v>107.499039</v>
      </c>
      <c r="K63" s="28">
        <f>'AEO 2023 Table 46 Raw'!N49</f>
        <v>107.937454</v>
      </c>
      <c r="L63" s="28">
        <f>'AEO 2023 Table 46 Raw'!O49</f>
        <v>108.30495500000001</v>
      </c>
      <c r="M63" s="28">
        <f>'AEO 2023 Table 46 Raw'!P49</f>
        <v>108.36537199999999</v>
      </c>
      <c r="N63" s="28">
        <f>'AEO 2023 Table 46 Raw'!Q49</f>
        <v>108.278397</v>
      </c>
      <c r="O63" s="28">
        <f>'AEO 2023 Table 46 Raw'!R49</f>
        <v>108.217102</v>
      </c>
      <c r="P63" s="28">
        <f>'AEO 2023 Table 46 Raw'!S49</f>
        <v>108.26715900000001</v>
      </c>
      <c r="Q63" s="28">
        <f>'AEO 2023 Table 46 Raw'!T49</f>
        <v>108.46193700000001</v>
      </c>
      <c r="R63" s="28">
        <f>'AEO 2023 Table 46 Raw'!U49</f>
        <v>108.69094800000001</v>
      </c>
      <c r="S63" s="28">
        <f>'AEO 2023 Table 46 Raw'!V49</f>
        <v>109.026955</v>
      </c>
      <c r="T63" s="28">
        <f>'AEO 2023 Table 46 Raw'!W49</f>
        <v>109.443123</v>
      </c>
      <c r="U63" s="28">
        <f>'AEO 2023 Table 46 Raw'!X49</f>
        <v>110.054276</v>
      </c>
      <c r="V63" s="28">
        <f>'AEO 2023 Table 46 Raw'!Y49</f>
        <v>110.75759100000001</v>
      </c>
      <c r="W63" s="28">
        <f>'AEO 2023 Table 46 Raw'!Z49</f>
        <v>111.454483</v>
      </c>
      <c r="X63" s="28">
        <f>'AEO 2023 Table 46 Raw'!AA49</f>
        <v>112.10907</v>
      </c>
      <c r="Y63" s="28">
        <f>'AEO 2023 Table 46 Raw'!AB49</f>
        <v>112.839508</v>
      </c>
      <c r="Z63" s="28">
        <f>'AEO 2023 Table 46 Raw'!AC49</f>
        <v>113.713089</v>
      </c>
      <c r="AA63" s="28">
        <f>'AEO 2023 Table 46 Raw'!AD49</f>
        <v>114.697357</v>
      </c>
      <c r="AB63" s="28">
        <f>'AEO 2023 Table 46 Raw'!AE49</f>
        <v>115.766953</v>
      </c>
      <c r="AC63" s="28">
        <f>'AEO 2023 Table 46 Raw'!AF49</f>
        <v>116.901657</v>
      </c>
      <c r="AD63" s="28">
        <f>'AEO 2023 Table 46 Raw'!AG49</f>
        <v>118.228386</v>
      </c>
      <c r="AE63" s="28">
        <f>'AEO 2023 Table 46 Raw'!AH49</f>
        <v>119.782341</v>
      </c>
      <c r="AF63" s="46">
        <f>'AEO 2023 Table 46 Raw'!AI49</f>
        <v>7.0000000000000001E-3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6"/>
    </row>
    <row r="65" spans="1:33" ht="15" customHeight="1">
      <c r="A65" s="8" t="s">
        <v>1010</v>
      </c>
      <c r="B65" s="23" t="s">
        <v>1011</v>
      </c>
      <c r="C65" s="28">
        <f>'AEO 2023 Table 46 Raw'!F50</f>
        <v>154.86488299999999</v>
      </c>
      <c r="D65" s="28">
        <f>'AEO 2023 Table 46 Raw'!G50</f>
        <v>154.066925</v>
      </c>
      <c r="E65" s="28">
        <f>'AEO 2023 Table 46 Raw'!H50</f>
        <v>153.63273599999999</v>
      </c>
      <c r="F65" s="28">
        <f>'AEO 2023 Table 46 Raw'!I50</f>
        <v>153.67375200000001</v>
      </c>
      <c r="G65" s="28">
        <f>'AEO 2023 Table 46 Raw'!J50</f>
        <v>154.183243</v>
      </c>
      <c r="H65" s="28">
        <f>'AEO 2023 Table 46 Raw'!K50</f>
        <v>152.867065</v>
      </c>
      <c r="I65" s="28">
        <f>'AEO 2023 Table 46 Raw'!L50</f>
        <v>151.36009200000001</v>
      </c>
      <c r="J65" s="28">
        <f>'AEO 2023 Table 46 Raw'!M50</f>
        <v>150.42863500000001</v>
      </c>
      <c r="K65" s="28">
        <f>'AEO 2023 Table 46 Raw'!N50</f>
        <v>150.048462</v>
      </c>
      <c r="L65" s="28">
        <f>'AEO 2023 Table 46 Raw'!O50</f>
        <v>149.790695</v>
      </c>
      <c r="M65" s="28">
        <f>'AEO 2023 Table 46 Raw'!P50</f>
        <v>149.25135800000001</v>
      </c>
      <c r="N65" s="28">
        <f>'AEO 2023 Table 46 Raw'!Q50</f>
        <v>148.60359199999999</v>
      </c>
      <c r="O65" s="28">
        <f>'AEO 2023 Table 46 Raw'!R50</f>
        <v>148.14755199999999</v>
      </c>
      <c r="P65" s="28">
        <f>'AEO 2023 Table 46 Raw'!S50</f>
        <v>147.93772899999999</v>
      </c>
      <c r="Q65" s="28">
        <f>'AEO 2023 Table 46 Raw'!T50</f>
        <v>147.98237599999999</v>
      </c>
      <c r="R65" s="28">
        <f>'AEO 2023 Table 46 Raw'!U50</f>
        <v>148.16667200000001</v>
      </c>
      <c r="S65" s="28">
        <f>'AEO 2023 Table 46 Raw'!V50</f>
        <v>148.53254699999999</v>
      </c>
      <c r="T65" s="28">
        <f>'AEO 2023 Table 46 Raw'!W50</f>
        <v>148.998932</v>
      </c>
      <c r="U65" s="28">
        <f>'AEO 2023 Table 46 Raw'!X50</f>
        <v>149.51151999999999</v>
      </c>
      <c r="V65" s="28">
        <f>'AEO 2023 Table 46 Raw'!Y50</f>
        <v>150.077957</v>
      </c>
      <c r="W65" s="28">
        <f>'AEO 2023 Table 46 Raw'!Z50</f>
        <v>150.67690999999999</v>
      </c>
      <c r="X65" s="28">
        <f>'AEO 2023 Table 46 Raw'!AA50</f>
        <v>151.26010099999999</v>
      </c>
      <c r="Y65" s="28">
        <f>'AEO 2023 Table 46 Raw'!AB50</f>
        <v>151.956253</v>
      </c>
      <c r="Z65" s="28">
        <f>'AEO 2023 Table 46 Raw'!AC50</f>
        <v>152.90640300000001</v>
      </c>
      <c r="AA65" s="28">
        <f>'AEO 2023 Table 46 Raw'!AD50</f>
        <v>154.0224</v>
      </c>
      <c r="AB65" s="28">
        <f>'AEO 2023 Table 46 Raw'!AE50</f>
        <v>155.241501</v>
      </c>
      <c r="AC65" s="28">
        <f>'AEO 2023 Table 46 Raw'!AF50</f>
        <v>156.52005</v>
      </c>
      <c r="AD65" s="28">
        <f>'AEO 2023 Table 46 Raw'!AG50</f>
        <v>158.06668099999999</v>
      </c>
      <c r="AE65" s="28">
        <f>'AEO 2023 Table 46 Raw'!AH50</f>
        <v>159.92198200000001</v>
      </c>
      <c r="AF65" s="46">
        <f>'AEO 2023 Table 46 Raw'!AI50</f>
        <v>1E-3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6"/>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6"/>
    </row>
    <row r="68" spans="1:33" ht="15" customHeight="1">
      <c r="A68" s="8" t="s">
        <v>1013</v>
      </c>
      <c r="B68" s="24" t="s">
        <v>1014</v>
      </c>
      <c r="C68" s="28">
        <f>'AEO 2023 Table 46 Raw'!F52</f>
        <v>51.846938999999999</v>
      </c>
      <c r="D68" s="28">
        <f>'AEO 2023 Table 46 Raw'!G52</f>
        <v>53.263568999999997</v>
      </c>
      <c r="E68" s="28">
        <f>'AEO 2023 Table 46 Raw'!H52</f>
        <v>53.467132999999997</v>
      </c>
      <c r="F68" s="28">
        <f>'AEO 2023 Table 46 Raw'!I52</f>
        <v>54.920909999999999</v>
      </c>
      <c r="G68" s="28">
        <f>'AEO 2023 Table 46 Raw'!J52</f>
        <v>56.707965999999999</v>
      </c>
      <c r="H68" s="28">
        <f>'AEO 2023 Table 46 Raw'!K52</f>
        <v>57.730449999999998</v>
      </c>
      <c r="I68" s="28">
        <f>'AEO 2023 Table 46 Raw'!L52</f>
        <v>58.656101</v>
      </c>
      <c r="J68" s="28">
        <f>'AEO 2023 Table 46 Raw'!M52</f>
        <v>59.459525999999997</v>
      </c>
      <c r="K68" s="28">
        <f>'AEO 2023 Table 46 Raw'!N52</f>
        <v>60.219253999999999</v>
      </c>
      <c r="L68" s="28">
        <f>'AEO 2023 Table 46 Raw'!O52</f>
        <v>61.026249</v>
      </c>
      <c r="M68" s="28">
        <f>'AEO 2023 Table 46 Raw'!P52</f>
        <v>61.875216999999999</v>
      </c>
      <c r="N68" s="28">
        <f>'AEO 2023 Table 46 Raw'!Q52</f>
        <v>62.614097999999998</v>
      </c>
      <c r="O68" s="28">
        <f>'AEO 2023 Table 46 Raw'!R52</f>
        <v>63.277324999999998</v>
      </c>
      <c r="P68" s="28">
        <f>'AEO 2023 Table 46 Raw'!S52</f>
        <v>63.936343999999998</v>
      </c>
      <c r="Q68" s="28">
        <f>'AEO 2023 Table 46 Raw'!T52</f>
        <v>64.579796000000002</v>
      </c>
      <c r="R68" s="28">
        <f>'AEO 2023 Table 46 Raw'!U52</f>
        <v>65.210196999999994</v>
      </c>
      <c r="S68" s="28">
        <f>'AEO 2023 Table 46 Raw'!V52</f>
        <v>65.845032000000003</v>
      </c>
      <c r="T68" s="28">
        <f>'AEO 2023 Table 46 Raw'!W52</f>
        <v>66.378540000000001</v>
      </c>
      <c r="U68" s="28">
        <f>'AEO 2023 Table 46 Raw'!X52</f>
        <v>66.977585000000005</v>
      </c>
      <c r="V68" s="28">
        <f>'AEO 2023 Table 46 Raw'!Y52</f>
        <v>67.677306999999999</v>
      </c>
      <c r="W68" s="28">
        <f>'AEO 2023 Table 46 Raw'!Z52</f>
        <v>68.381148999999994</v>
      </c>
      <c r="X68" s="28">
        <f>'AEO 2023 Table 46 Raw'!AA52</f>
        <v>68.960609000000005</v>
      </c>
      <c r="Y68" s="28">
        <f>'AEO 2023 Table 46 Raw'!AB52</f>
        <v>69.457413000000003</v>
      </c>
      <c r="Z68" s="28">
        <f>'AEO 2023 Table 46 Raw'!AC52</f>
        <v>70.008635999999996</v>
      </c>
      <c r="AA68" s="28">
        <f>'AEO 2023 Table 46 Raw'!AD52</f>
        <v>70.674094999999994</v>
      </c>
      <c r="AB68" s="28">
        <f>'AEO 2023 Table 46 Raw'!AE52</f>
        <v>71.418091000000004</v>
      </c>
      <c r="AC68" s="28">
        <f>'AEO 2023 Table 46 Raw'!AF52</f>
        <v>72.113258000000002</v>
      </c>
      <c r="AD68" s="28">
        <f>'AEO 2023 Table 46 Raw'!AG52</f>
        <v>72.862555999999998</v>
      </c>
      <c r="AE68" s="28">
        <f>'AEO 2023 Table 46 Raw'!AH52</f>
        <v>73.901832999999996</v>
      </c>
      <c r="AF68" s="46">
        <f>'AEO 2023 Table 46 Raw'!AI52</f>
        <v>1.2999999999999999E-2</v>
      </c>
    </row>
    <row r="69" spans="1:33" ht="15" customHeight="1">
      <c r="A69" s="8" t="s">
        <v>1015</v>
      </c>
      <c r="B69" s="24" t="s">
        <v>1016</v>
      </c>
      <c r="C69" s="28">
        <f>'AEO 2023 Table 46 Raw'!F53</f>
        <v>34.897849999999998</v>
      </c>
      <c r="D69" s="28">
        <f>'AEO 2023 Table 46 Raw'!G53</f>
        <v>35.006252000000003</v>
      </c>
      <c r="E69" s="28">
        <f>'AEO 2023 Table 46 Raw'!H53</f>
        <v>34.166984999999997</v>
      </c>
      <c r="F69" s="28">
        <f>'AEO 2023 Table 46 Raw'!I53</f>
        <v>34.101928999999998</v>
      </c>
      <c r="G69" s="28">
        <f>'AEO 2023 Table 46 Raw'!J53</f>
        <v>34.386043999999998</v>
      </c>
      <c r="H69" s="28">
        <f>'AEO 2023 Table 46 Raw'!K53</f>
        <v>34.802120000000002</v>
      </c>
      <c r="I69" s="28">
        <f>'AEO 2023 Table 46 Raw'!L53</f>
        <v>35.053916999999998</v>
      </c>
      <c r="J69" s="28">
        <f>'AEO 2023 Table 46 Raw'!M53</f>
        <v>35.275348999999999</v>
      </c>
      <c r="K69" s="28">
        <f>'AEO 2023 Table 46 Raw'!N53</f>
        <v>35.447384</v>
      </c>
      <c r="L69" s="28">
        <f>'AEO 2023 Table 46 Raw'!O53</f>
        <v>35.644756000000001</v>
      </c>
      <c r="M69" s="28">
        <f>'AEO 2023 Table 46 Raw'!P53</f>
        <v>35.906165999999999</v>
      </c>
      <c r="N69" s="28">
        <f>'AEO 2023 Table 46 Raw'!Q53</f>
        <v>36.117106999999997</v>
      </c>
      <c r="O69" s="28">
        <f>'AEO 2023 Table 46 Raw'!R53</f>
        <v>36.316074</v>
      </c>
      <c r="P69" s="28">
        <f>'AEO 2023 Table 46 Raw'!S53</f>
        <v>36.548695000000002</v>
      </c>
      <c r="Q69" s="28">
        <f>'AEO 2023 Table 46 Raw'!T53</f>
        <v>36.798316999999997</v>
      </c>
      <c r="R69" s="28">
        <f>'AEO 2023 Table 46 Raw'!U53</f>
        <v>37.087817999999999</v>
      </c>
      <c r="S69" s="28">
        <f>'AEO 2023 Table 46 Raw'!V53</f>
        <v>37.412804000000001</v>
      </c>
      <c r="T69" s="28">
        <f>'AEO 2023 Table 46 Raw'!W53</f>
        <v>37.718113000000002</v>
      </c>
      <c r="U69" s="28">
        <f>'AEO 2023 Table 46 Raw'!X53</f>
        <v>38.053539000000001</v>
      </c>
      <c r="V69" s="28">
        <f>'AEO 2023 Table 46 Raw'!Y53</f>
        <v>38.472445999999998</v>
      </c>
      <c r="W69" s="28">
        <f>'AEO 2023 Table 46 Raw'!Z53</f>
        <v>38.913997999999999</v>
      </c>
      <c r="X69" s="28">
        <f>'AEO 2023 Table 46 Raw'!AA53</f>
        <v>39.328178000000001</v>
      </c>
      <c r="Y69" s="28">
        <f>'AEO 2023 Table 46 Raw'!AB53</f>
        <v>39.717640000000003</v>
      </c>
      <c r="Z69" s="28">
        <f>'AEO 2023 Table 46 Raw'!AC53</f>
        <v>40.137698999999998</v>
      </c>
      <c r="AA69" s="28">
        <f>'AEO 2023 Table 46 Raw'!AD53</f>
        <v>40.624122999999997</v>
      </c>
      <c r="AB69" s="28">
        <f>'AEO 2023 Table 46 Raw'!AE53</f>
        <v>41.157390999999997</v>
      </c>
      <c r="AC69" s="28">
        <f>'AEO 2023 Table 46 Raw'!AF53</f>
        <v>41.660530000000001</v>
      </c>
      <c r="AD69" s="28">
        <f>'AEO 2023 Table 46 Raw'!AG53</f>
        <v>42.170059000000002</v>
      </c>
      <c r="AE69" s="28">
        <f>'AEO 2023 Table 46 Raw'!AH53</f>
        <v>42.837398999999998</v>
      </c>
      <c r="AF69" s="46">
        <f>'AEO 2023 Table 46 Raw'!AI53</f>
        <v>7.0000000000000001E-3</v>
      </c>
    </row>
    <row r="70" spans="1:33" ht="12" customHeight="1">
      <c r="A70" s="8" t="s">
        <v>1017</v>
      </c>
      <c r="B70" s="24" t="s">
        <v>1018</v>
      </c>
      <c r="C70" s="28">
        <f>'AEO 2023 Table 46 Raw'!F54</f>
        <v>8.3999999999999995E-5</v>
      </c>
      <c r="D70" s="28">
        <f>'AEO 2023 Table 46 Raw'!G54</f>
        <v>6.4390000000000003E-3</v>
      </c>
      <c r="E70" s="28">
        <f>'AEO 2023 Table 46 Raw'!H54</f>
        <v>1.2277E-2</v>
      </c>
      <c r="F70" s="28">
        <f>'AEO 2023 Table 46 Raw'!I54</f>
        <v>1.7847999999999999E-2</v>
      </c>
      <c r="G70" s="28">
        <f>'AEO 2023 Table 46 Raw'!J54</f>
        <v>2.3505999999999999E-2</v>
      </c>
      <c r="H70" s="28">
        <f>'AEO 2023 Table 46 Raw'!K54</f>
        <v>2.8576000000000001E-2</v>
      </c>
      <c r="I70" s="28">
        <f>'AEO 2023 Table 46 Raw'!L54</f>
        <v>3.3453999999999998E-2</v>
      </c>
      <c r="J70" s="28">
        <f>'AEO 2023 Table 46 Raw'!M54</f>
        <v>3.8880999999999999E-2</v>
      </c>
      <c r="K70" s="28">
        <f>'AEO 2023 Table 46 Raw'!N54</f>
        <v>4.3062999999999997E-2</v>
      </c>
      <c r="L70" s="28">
        <f>'AEO 2023 Table 46 Raw'!O54</f>
        <v>4.8083000000000001E-2</v>
      </c>
      <c r="M70" s="28">
        <f>'AEO 2023 Table 46 Raw'!P54</f>
        <v>5.4059000000000003E-2</v>
      </c>
      <c r="N70" s="28">
        <f>'AEO 2023 Table 46 Raw'!Q54</f>
        <v>6.1022E-2</v>
      </c>
      <c r="O70" s="28">
        <f>'AEO 2023 Table 46 Raw'!R54</f>
        <v>6.9137000000000004E-2</v>
      </c>
      <c r="P70" s="28">
        <f>'AEO 2023 Table 46 Raw'!S54</f>
        <v>7.8645999999999994E-2</v>
      </c>
      <c r="Q70" s="28">
        <f>'AEO 2023 Table 46 Raw'!T54</f>
        <v>8.9785000000000004E-2</v>
      </c>
      <c r="R70" s="28">
        <f>'AEO 2023 Table 46 Raw'!U54</f>
        <v>0.10285900000000001</v>
      </c>
      <c r="S70" s="28">
        <f>'AEO 2023 Table 46 Raw'!V54</f>
        <v>0.118243</v>
      </c>
      <c r="T70" s="28">
        <f>'AEO 2023 Table 46 Raw'!W54</f>
        <v>0.13595699999999999</v>
      </c>
      <c r="U70" s="28">
        <f>'AEO 2023 Table 46 Raw'!X54</f>
        <v>0.156363</v>
      </c>
      <c r="V70" s="28">
        <f>'AEO 2023 Table 46 Raw'!Y54</f>
        <v>0.17980599999999999</v>
      </c>
      <c r="W70" s="28">
        <f>'AEO 2023 Table 46 Raw'!Z54</f>
        <v>0.20621900000000001</v>
      </c>
      <c r="X70" s="28">
        <f>'AEO 2023 Table 46 Raw'!AA54</f>
        <v>0.23561599999999999</v>
      </c>
      <c r="Y70" s="28">
        <f>'AEO 2023 Table 46 Raw'!AB54</f>
        <v>0.26825599999999999</v>
      </c>
      <c r="Z70" s="28">
        <f>'AEO 2023 Table 46 Raw'!AC54</f>
        <v>0.30462499999999998</v>
      </c>
      <c r="AA70" s="28">
        <f>'AEO 2023 Table 46 Raw'!AD54</f>
        <v>0.34481699999999998</v>
      </c>
      <c r="AB70" s="28">
        <f>'AEO 2023 Table 46 Raw'!AE54</f>
        <v>0.38847599999999999</v>
      </c>
      <c r="AC70" s="28">
        <f>'AEO 2023 Table 46 Raw'!AF54</f>
        <v>0.434421</v>
      </c>
      <c r="AD70" s="28">
        <f>'AEO 2023 Table 46 Raw'!AG54</f>
        <v>0.48311300000000001</v>
      </c>
      <c r="AE70" s="28">
        <f>'AEO 2023 Table 46 Raw'!AH54</f>
        <v>0.53570099999999998</v>
      </c>
      <c r="AF70" s="46">
        <f>'AEO 2023 Table 46 Raw'!AI54</f>
        <v>0.36799999999999999</v>
      </c>
    </row>
    <row r="71" spans="1:33" ht="15" customHeight="1">
      <c r="A71" s="8" t="s">
        <v>1019</v>
      </c>
      <c r="B71" s="24" t="s">
        <v>924</v>
      </c>
      <c r="C71" s="28">
        <f>'AEO 2023 Table 46 Raw'!F55</f>
        <v>8.2458000000000004E-2</v>
      </c>
      <c r="D71" s="28">
        <f>'AEO 2023 Table 46 Raw'!G55</f>
        <v>7.6910000000000006E-2</v>
      </c>
      <c r="E71" s="28">
        <f>'AEO 2023 Table 46 Raw'!H55</f>
        <v>7.0236000000000007E-2</v>
      </c>
      <c r="F71" s="28">
        <f>'AEO 2023 Table 46 Raw'!I55</f>
        <v>6.2472E-2</v>
      </c>
      <c r="G71" s="28">
        <f>'AEO 2023 Table 46 Raw'!J55</f>
        <v>5.4710000000000002E-2</v>
      </c>
      <c r="H71" s="28">
        <f>'AEO 2023 Table 46 Raw'!K55</f>
        <v>4.8138E-2</v>
      </c>
      <c r="I71" s="28">
        <f>'AEO 2023 Table 46 Raw'!L55</f>
        <v>4.3484000000000002E-2</v>
      </c>
      <c r="J71" s="28">
        <f>'AEO 2023 Table 46 Raw'!M55</f>
        <v>3.9414999999999999E-2</v>
      </c>
      <c r="K71" s="28">
        <f>'AEO 2023 Table 46 Raw'!N55</f>
        <v>3.5326999999999997E-2</v>
      </c>
      <c r="L71" s="28">
        <f>'AEO 2023 Table 46 Raw'!O55</f>
        <v>3.1440000000000003E-2</v>
      </c>
      <c r="M71" s="28">
        <f>'AEO 2023 Table 46 Raw'!P55</f>
        <v>2.7993000000000001E-2</v>
      </c>
      <c r="N71" s="28">
        <f>'AEO 2023 Table 46 Raw'!Q55</f>
        <v>2.4985E-2</v>
      </c>
      <c r="O71" s="28">
        <f>'AEO 2023 Table 46 Raw'!R55</f>
        <v>2.2317E-2</v>
      </c>
      <c r="P71" s="28">
        <f>'AEO 2023 Table 46 Raw'!S55</f>
        <v>2.0091999999999999E-2</v>
      </c>
      <c r="Q71" s="28">
        <f>'AEO 2023 Table 46 Raw'!T55</f>
        <v>1.8034000000000001E-2</v>
      </c>
      <c r="R71" s="28">
        <f>'AEO 2023 Table 46 Raw'!U55</f>
        <v>1.6132000000000001E-2</v>
      </c>
      <c r="S71" s="28">
        <f>'AEO 2023 Table 46 Raw'!V55</f>
        <v>1.4486000000000001E-2</v>
      </c>
      <c r="T71" s="28">
        <f>'AEO 2023 Table 46 Raw'!W55</f>
        <v>1.3127E-2</v>
      </c>
      <c r="U71" s="28">
        <f>'AEO 2023 Table 46 Raw'!X55</f>
        <v>1.1985000000000001E-2</v>
      </c>
      <c r="V71" s="28">
        <f>'AEO 2023 Table 46 Raw'!Y55</f>
        <v>1.0952999999999999E-2</v>
      </c>
      <c r="W71" s="28">
        <f>'AEO 2023 Table 46 Raw'!Z55</f>
        <v>1.0004000000000001E-2</v>
      </c>
      <c r="X71" s="28">
        <f>'AEO 2023 Table 46 Raw'!AA55</f>
        <v>9.1190000000000004E-3</v>
      </c>
      <c r="Y71" s="28">
        <f>'AEO 2023 Table 46 Raw'!AB55</f>
        <v>8.2979999999999998E-3</v>
      </c>
      <c r="Z71" s="28">
        <f>'AEO 2023 Table 46 Raw'!AC55</f>
        <v>7.5249999999999996E-3</v>
      </c>
      <c r="AA71" s="28">
        <f>'AEO 2023 Table 46 Raw'!AD55</f>
        <v>6.6179999999999998E-3</v>
      </c>
      <c r="AB71" s="28">
        <f>'AEO 2023 Table 46 Raw'!AE55</f>
        <v>5.5160000000000001E-3</v>
      </c>
      <c r="AC71" s="28">
        <f>'AEO 2023 Table 46 Raw'!AF55</f>
        <v>4.535E-3</v>
      </c>
      <c r="AD71" s="28">
        <f>'AEO 2023 Table 46 Raw'!AG55</f>
        <v>3.5950000000000001E-3</v>
      </c>
      <c r="AE71" s="28">
        <f>'AEO 2023 Table 46 Raw'!AH55</f>
        <v>2.8779999999999999E-3</v>
      </c>
      <c r="AF71" s="46">
        <f>'AEO 2023 Table 46 Raw'!AI55</f>
        <v>-0.113</v>
      </c>
    </row>
    <row r="72" spans="1:33" ht="15" customHeight="1">
      <c r="A72" s="8" t="s">
        <v>1020</v>
      </c>
      <c r="B72" s="24" t="s">
        <v>1021</v>
      </c>
      <c r="C72" s="28">
        <f>'AEO 2023 Table 46 Raw'!F56</f>
        <v>15.396528999999999</v>
      </c>
      <c r="D72" s="28">
        <f>'AEO 2023 Table 46 Raw'!G56</f>
        <v>14.455622</v>
      </c>
      <c r="E72" s="28">
        <f>'AEO 2023 Table 46 Raw'!H56</f>
        <v>13.103593</v>
      </c>
      <c r="F72" s="28">
        <f>'AEO 2023 Table 46 Raw'!I56</f>
        <v>12.340183</v>
      </c>
      <c r="G72" s="28">
        <f>'AEO 2023 Table 46 Raw'!J56</f>
        <v>11.667602</v>
      </c>
      <c r="H72" s="28">
        <f>'AEO 2023 Table 46 Raw'!K56</f>
        <v>11.293844</v>
      </c>
      <c r="I72" s="28">
        <f>'AEO 2023 Table 46 Raw'!L56</f>
        <v>11.007752</v>
      </c>
      <c r="J72" s="28">
        <f>'AEO 2023 Table 46 Raw'!M56</f>
        <v>10.967599999999999</v>
      </c>
      <c r="K72" s="28">
        <f>'AEO 2023 Table 46 Raw'!N56</f>
        <v>10.954165</v>
      </c>
      <c r="L72" s="28">
        <f>'AEO 2023 Table 46 Raw'!O56</f>
        <v>11.007579</v>
      </c>
      <c r="M72" s="28">
        <f>'AEO 2023 Table 46 Raw'!P56</f>
        <v>11.119823</v>
      </c>
      <c r="N72" s="28">
        <f>'AEO 2023 Table 46 Raw'!Q56</f>
        <v>11.284606</v>
      </c>
      <c r="O72" s="28">
        <f>'AEO 2023 Table 46 Raw'!R56</f>
        <v>11.488649000000001</v>
      </c>
      <c r="P72" s="28">
        <f>'AEO 2023 Table 46 Raw'!S56</f>
        <v>11.768739</v>
      </c>
      <c r="Q72" s="28">
        <f>'AEO 2023 Table 46 Raw'!T56</f>
        <v>12.079988</v>
      </c>
      <c r="R72" s="28">
        <f>'AEO 2023 Table 46 Raw'!U56</f>
        <v>12.451665</v>
      </c>
      <c r="S72" s="28">
        <f>'AEO 2023 Table 46 Raw'!V56</f>
        <v>12.863681</v>
      </c>
      <c r="T72" s="28">
        <f>'AEO 2023 Table 46 Raw'!W56</f>
        <v>13.290703000000001</v>
      </c>
      <c r="U72" s="28">
        <f>'AEO 2023 Table 46 Raw'!X56</f>
        <v>13.747239</v>
      </c>
      <c r="V72" s="28">
        <f>'AEO 2023 Table 46 Raw'!Y56</f>
        <v>14.239872</v>
      </c>
      <c r="W72" s="28">
        <f>'AEO 2023 Table 46 Raw'!Z56</f>
        <v>14.734502000000001</v>
      </c>
      <c r="X72" s="28">
        <f>'AEO 2023 Table 46 Raw'!AA56</f>
        <v>15.199350000000001</v>
      </c>
      <c r="Y72" s="28">
        <f>'AEO 2023 Table 46 Raw'!AB56</f>
        <v>15.631289000000001</v>
      </c>
      <c r="Z72" s="28">
        <f>'AEO 2023 Table 46 Raw'!AC56</f>
        <v>16.060787000000001</v>
      </c>
      <c r="AA72" s="28">
        <f>'AEO 2023 Table 46 Raw'!AD56</f>
        <v>16.508365999999999</v>
      </c>
      <c r="AB72" s="28">
        <f>'AEO 2023 Table 46 Raw'!AE56</f>
        <v>16.950908999999999</v>
      </c>
      <c r="AC72" s="28">
        <f>'AEO 2023 Table 46 Raw'!AF56</f>
        <v>17.360931000000001</v>
      </c>
      <c r="AD72" s="28">
        <f>'AEO 2023 Table 46 Raw'!AG56</f>
        <v>17.754566000000001</v>
      </c>
      <c r="AE72" s="28">
        <f>'AEO 2023 Table 46 Raw'!AH56</f>
        <v>18.199484000000002</v>
      </c>
      <c r="AF72" s="46">
        <f>'AEO 2023 Table 46 Raw'!AI56</f>
        <v>6.0000000000000001E-3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6" t="str">
        <f>'AEO 2023 Table 46 Raw'!AI57</f>
        <v>- -</v>
      </c>
    </row>
    <row r="74" spans="1:33" ht="15" customHeight="1">
      <c r="A74" s="8" t="s">
        <v>1024</v>
      </c>
      <c r="B74" s="24" t="s">
        <v>1025</v>
      </c>
      <c r="C74" s="28">
        <f>'AEO 2023 Table 46 Raw'!F58</f>
        <v>0</v>
      </c>
      <c r="D74" s="28">
        <f>'AEO 2023 Table 46 Raw'!G58</f>
        <v>1.2944000000000001E-2</v>
      </c>
      <c r="E74" s="28">
        <f>'AEO 2023 Table 46 Raw'!H58</f>
        <v>2.4976999999999999E-2</v>
      </c>
      <c r="F74" s="28">
        <f>'AEO 2023 Table 46 Raw'!I58</f>
        <v>3.6666999999999998E-2</v>
      </c>
      <c r="G74" s="28">
        <f>'AEO 2023 Table 46 Raw'!J58</f>
        <v>4.8225999999999998E-2</v>
      </c>
      <c r="H74" s="28">
        <f>'AEO 2023 Table 46 Raw'!K58</f>
        <v>5.8180999999999997E-2</v>
      </c>
      <c r="I74" s="28">
        <f>'AEO 2023 Table 46 Raw'!L58</f>
        <v>6.7214999999999997E-2</v>
      </c>
      <c r="J74" s="28">
        <f>'AEO 2023 Table 46 Raw'!M58</f>
        <v>7.6702000000000006E-2</v>
      </c>
      <c r="K74" s="28">
        <f>'AEO 2023 Table 46 Raw'!N58</f>
        <v>8.2782999999999995E-2</v>
      </c>
      <c r="L74" s="28">
        <f>'AEO 2023 Table 46 Raw'!O58</f>
        <v>8.9422000000000001E-2</v>
      </c>
      <c r="M74" s="28">
        <f>'AEO 2023 Table 46 Raw'!P58</f>
        <v>9.6724000000000004E-2</v>
      </c>
      <c r="N74" s="28">
        <f>'AEO 2023 Table 46 Raw'!Q58</f>
        <v>0.104781</v>
      </c>
      <c r="O74" s="28">
        <f>'AEO 2023 Table 46 Raw'!R58</f>
        <v>0.113776</v>
      </c>
      <c r="P74" s="28">
        <f>'AEO 2023 Table 46 Raw'!S58</f>
        <v>0.12399399999999999</v>
      </c>
      <c r="Q74" s="28">
        <f>'AEO 2023 Table 46 Raw'!T58</f>
        <v>0.13556599999999999</v>
      </c>
      <c r="R74" s="28">
        <f>'AEO 2023 Table 46 Raw'!U58</f>
        <v>0.14873</v>
      </c>
      <c r="S74" s="28">
        <f>'AEO 2023 Table 46 Raw'!V58</f>
        <v>0.16372400000000001</v>
      </c>
      <c r="T74" s="28">
        <f>'AEO 2023 Table 46 Raw'!W58</f>
        <v>0.18032000000000001</v>
      </c>
      <c r="U74" s="28">
        <f>'AEO 2023 Table 46 Raw'!X58</f>
        <v>0.199076</v>
      </c>
      <c r="V74" s="28">
        <f>'AEO 2023 Table 46 Raw'!Y58</f>
        <v>0.22024099999999999</v>
      </c>
      <c r="W74" s="28">
        <f>'AEO 2023 Table 46 Raw'!Z58</f>
        <v>0.243343</v>
      </c>
      <c r="X74" s="28">
        <f>'AEO 2023 Table 46 Raw'!AA58</f>
        <v>0.26775500000000002</v>
      </c>
      <c r="Y74" s="28">
        <f>'AEO 2023 Table 46 Raw'!AB58</f>
        <v>0.29333999999999999</v>
      </c>
      <c r="Z74" s="28">
        <f>'AEO 2023 Table 46 Raw'!AC58</f>
        <v>0.32047599999999998</v>
      </c>
      <c r="AA74" s="28">
        <f>'AEO 2023 Table 46 Raw'!AD58</f>
        <v>0.34915200000000002</v>
      </c>
      <c r="AB74" s="28">
        <f>'AEO 2023 Table 46 Raw'!AE58</f>
        <v>0.37876100000000001</v>
      </c>
      <c r="AC74" s="28">
        <f>'AEO 2023 Table 46 Raw'!AF58</f>
        <v>0.40826400000000002</v>
      </c>
      <c r="AD74" s="28">
        <f>'AEO 2023 Table 46 Raw'!AG58</f>
        <v>0.43808000000000002</v>
      </c>
      <c r="AE74" s="28">
        <f>'AEO 2023 Table 46 Raw'!AH58</f>
        <v>0.46943699999999999</v>
      </c>
      <c r="AF74" s="46" t="str">
        <f>'AEO 2023 Table 46 Raw'!AI58</f>
        <v>- -</v>
      </c>
    </row>
    <row r="75" spans="1:33" ht="15" customHeight="1">
      <c r="A75" s="8" t="s">
        <v>1026</v>
      </c>
      <c r="B75" s="24" t="s">
        <v>1027</v>
      </c>
      <c r="C75" s="28">
        <f>'AEO 2023 Table 46 Raw'!F59</f>
        <v>0</v>
      </c>
      <c r="D75" s="28">
        <f>'AEO 2023 Table 46 Raw'!G59</f>
        <v>1.1931000000000001E-2</v>
      </c>
      <c r="E75" s="28">
        <f>'AEO 2023 Table 46 Raw'!H59</f>
        <v>2.2908999999999999E-2</v>
      </c>
      <c r="F75" s="28">
        <f>'AEO 2023 Table 46 Raw'!I59</f>
        <v>3.3813999999999997E-2</v>
      </c>
      <c r="G75" s="28">
        <f>'AEO 2023 Table 46 Raw'!J59</f>
        <v>4.4866000000000003E-2</v>
      </c>
      <c r="H75" s="28">
        <f>'AEO 2023 Table 46 Raw'!K59</f>
        <v>5.4595999999999999E-2</v>
      </c>
      <c r="I75" s="28">
        <f>'AEO 2023 Table 46 Raw'!L59</f>
        <v>6.3661999999999996E-2</v>
      </c>
      <c r="J75" s="28">
        <f>'AEO 2023 Table 46 Raw'!M59</f>
        <v>7.3373999999999995E-2</v>
      </c>
      <c r="K75" s="28">
        <f>'AEO 2023 Table 46 Raw'!N59</f>
        <v>8.0079999999999998E-2</v>
      </c>
      <c r="L75" s="28">
        <f>'AEO 2023 Table 46 Raw'!O59</f>
        <v>8.7347999999999995E-2</v>
      </c>
      <c r="M75" s="28">
        <f>'AEO 2023 Table 46 Raw'!P59</f>
        <v>9.5168000000000003E-2</v>
      </c>
      <c r="N75" s="28">
        <f>'AEO 2023 Table 46 Raw'!Q59</f>
        <v>0.10353800000000001</v>
      </c>
      <c r="O75" s="28">
        <f>'AEO 2023 Table 46 Raw'!R59</f>
        <v>0.11260299999999999</v>
      </c>
      <c r="P75" s="28">
        <f>'AEO 2023 Table 46 Raw'!S59</f>
        <v>0.122525</v>
      </c>
      <c r="Q75" s="28">
        <f>'AEO 2023 Table 46 Raw'!T59</f>
        <v>0.13341700000000001</v>
      </c>
      <c r="R75" s="28">
        <f>'AEO 2023 Table 46 Raw'!U59</f>
        <v>0.14546899999999999</v>
      </c>
      <c r="S75" s="28">
        <f>'AEO 2023 Table 46 Raw'!V59</f>
        <v>0.158911</v>
      </c>
      <c r="T75" s="28">
        <f>'AEO 2023 Table 46 Raw'!W59</f>
        <v>0.17352100000000001</v>
      </c>
      <c r="U75" s="28">
        <f>'AEO 2023 Table 46 Raw'!X59</f>
        <v>0.18982199999999999</v>
      </c>
      <c r="V75" s="28">
        <f>'AEO 2023 Table 46 Raw'!Y59</f>
        <v>0.208013</v>
      </c>
      <c r="W75" s="28">
        <f>'AEO 2023 Table 46 Raw'!Z59</f>
        <v>0.22770799999999999</v>
      </c>
      <c r="X75" s="28">
        <f>'AEO 2023 Table 46 Raw'!AA59</f>
        <v>0.248418</v>
      </c>
      <c r="Y75" s="28">
        <f>'AEO 2023 Table 46 Raw'!AB59</f>
        <v>0.27007500000000001</v>
      </c>
      <c r="Z75" s="28">
        <f>'AEO 2023 Table 46 Raw'!AC59</f>
        <v>0.29299199999999997</v>
      </c>
      <c r="AA75" s="28">
        <f>'AEO 2023 Table 46 Raw'!AD59</f>
        <v>0.31715300000000002</v>
      </c>
      <c r="AB75" s="28">
        <f>'AEO 2023 Table 46 Raw'!AE59</f>
        <v>0.34209299999999998</v>
      </c>
      <c r="AC75" s="28">
        <f>'AEO 2023 Table 46 Raw'!AF59</f>
        <v>0.36689500000000003</v>
      </c>
      <c r="AD75" s="28">
        <f>'AEO 2023 Table 46 Raw'!AG59</f>
        <v>0.39194299999999999</v>
      </c>
      <c r="AE75" s="28">
        <f>'AEO 2023 Table 46 Raw'!AH59</f>
        <v>0.41834700000000002</v>
      </c>
      <c r="AF75" s="46"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6" t="str">
        <f>'AEO 2023 Table 46 Raw'!AI60</f>
        <v>- -</v>
      </c>
    </row>
    <row r="77" spans="1:33" ht="15" customHeight="1">
      <c r="A77" s="8" t="s">
        <v>1030</v>
      </c>
      <c r="B77" s="23" t="s">
        <v>1031</v>
      </c>
      <c r="C77" s="28">
        <f>'AEO 2023 Table 46 Raw'!F61</f>
        <v>102.223862</v>
      </c>
      <c r="D77" s="28">
        <f>'AEO 2023 Table 46 Raw'!G61</f>
        <v>102.83367200000001</v>
      </c>
      <c r="E77" s="28">
        <f>'AEO 2023 Table 46 Raw'!H61</f>
        <v>100.868111</v>
      </c>
      <c r="F77" s="28">
        <f>'AEO 2023 Table 46 Raw'!I61</f>
        <v>101.513824</v>
      </c>
      <c r="G77" s="28">
        <f>'AEO 2023 Table 46 Raw'!J61</f>
        <v>102.932922</v>
      </c>
      <c r="H77" s="28">
        <f>'AEO 2023 Table 46 Raw'!K61</f>
        <v>104.015907</v>
      </c>
      <c r="I77" s="28">
        <f>'AEO 2023 Table 46 Raw'!L61</f>
        <v>104.925591</v>
      </c>
      <c r="J77" s="28">
        <f>'AEO 2023 Table 46 Raw'!M61</f>
        <v>105.93084</v>
      </c>
      <c r="K77" s="28">
        <f>'AEO 2023 Table 46 Raw'!N61</f>
        <v>106.862053</v>
      </c>
      <c r="L77" s="28">
        <f>'AEO 2023 Table 46 Raw'!O61</f>
        <v>107.93487500000001</v>
      </c>
      <c r="M77" s="28">
        <f>'AEO 2023 Table 46 Raw'!P61</f>
        <v>109.175156</v>
      </c>
      <c r="N77" s="28">
        <f>'AEO 2023 Table 46 Raw'!Q61</f>
        <v>110.310135</v>
      </c>
      <c r="O77" s="28">
        <f>'AEO 2023 Table 46 Raw'!R61</f>
        <v>111.399879</v>
      </c>
      <c r="P77" s="28">
        <f>'AEO 2023 Table 46 Raw'!S61</f>
        <v>112.599037</v>
      </c>
      <c r="Q77" s="28">
        <f>'AEO 2023 Table 46 Raw'!T61</f>
        <v>113.8349</v>
      </c>
      <c r="R77" s="28">
        <f>'AEO 2023 Table 46 Raw'!U61</f>
        <v>115.16287199999999</v>
      </c>
      <c r="S77" s="28">
        <f>'AEO 2023 Table 46 Raw'!V61</f>
        <v>116.576881</v>
      </c>
      <c r="T77" s="28">
        <f>'AEO 2023 Table 46 Raw'!W61</f>
        <v>117.890282</v>
      </c>
      <c r="U77" s="28">
        <f>'AEO 2023 Table 46 Raw'!X61</f>
        <v>119.33560900000001</v>
      </c>
      <c r="V77" s="28">
        <f>'AEO 2023 Table 46 Raw'!Y61</f>
        <v>121.008636</v>
      </c>
      <c r="W77" s="28">
        <f>'AEO 2023 Table 46 Raw'!Z61</f>
        <v>122.716927</v>
      </c>
      <c r="X77" s="28">
        <f>'AEO 2023 Table 46 Raw'!AA61</f>
        <v>124.24904600000001</v>
      </c>
      <c r="Y77" s="28">
        <f>'AEO 2023 Table 46 Raw'!AB61</f>
        <v>125.646309</v>
      </c>
      <c r="Z77" s="28">
        <f>'AEO 2023 Table 46 Raw'!AC61</f>
        <v>127.13273599999999</v>
      </c>
      <c r="AA77" s="28">
        <f>'AEO 2023 Table 46 Raw'!AD61</f>
        <v>128.82432600000001</v>
      </c>
      <c r="AB77" s="28">
        <f>'AEO 2023 Table 46 Raw'!AE61</f>
        <v>130.64123499999999</v>
      </c>
      <c r="AC77" s="28">
        <f>'AEO 2023 Table 46 Raw'!AF61</f>
        <v>132.34883099999999</v>
      </c>
      <c r="AD77" s="28">
        <f>'AEO 2023 Table 46 Raw'!AG61</f>
        <v>134.10391200000001</v>
      </c>
      <c r="AE77" s="28">
        <f>'AEO 2023 Table 46 Raw'!AH61</f>
        <v>136.36506700000001</v>
      </c>
      <c r="AF77" s="46">
        <f>'AEO 2023 Table 46 Raw'!AI61</f>
        <v>0.01</v>
      </c>
    </row>
    <row r="78" spans="1:33" ht="15" customHeight="1" thickBot="1"/>
    <row r="79" spans="1:33" ht="15" customHeight="1">
      <c r="B79" s="105" t="s">
        <v>1032</v>
      </c>
      <c r="C79" s="102"/>
      <c r="D79" s="102"/>
      <c r="E79" s="102"/>
      <c r="F79" s="102"/>
      <c r="G79" s="102"/>
      <c r="H79" s="102"/>
      <c r="I79" s="102"/>
      <c r="J79" s="102"/>
      <c r="K79" s="102"/>
      <c r="L79" s="102"/>
      <c r="M79" s="102"/>
      <c r="N79" s="102"/>
      <c r="O79" s="102"/>
      <c r="P79" s="102"/>
      <c r="Q79" s="102"/>
      <c r="R79" s="102"/>
      <c r="S79" s="102"/>
      <c r="T79" s="102"/>
      <c r="U79" s="102"/>
      <c r="V79" s="102"/>
      <c r="W79" s="102"/>
      <c r="X79" s="102"/>
      <c r="Y79" s="102"/>
      <c r="Z79" s="102"/>
      <c r="AA79" s="102"/>
      <c r="AB79" s="102"/>
      <c r="AC79" s="102"/>
      <c r="AD79" s="102"/>
      <c r="AE79" s="102"/>
      <c r="AF79" s="102"/>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F116" s="103"/>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3"/>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3"/>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c r="Y710" s="103"/>
      <c r="Z710" s="103"/>
      <c r="AA710" s="103"/>
      <c r="AB710" s="103"/>
      <c r="AC710" s="103"/>
      <c r="AD710" s="103"/>
      <c r="AE710" s="103"/>
      <c r="AF710" s="103"/>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c r="AA886" s="103"/>
      <c r="AB886" s="103"/>
      <c r="AC886" s="103"/>
      <c r="AD886" s="103"/>
      <c r="AE886" s="103"/>
      <c r="AF886" s="103"/>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3"/>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c r="Y969" s="103"/>
      <c r="Z969" s="103"/>
      <c r="AA969" s="103"/>
      <c r="AB969" s="103"/>
      <c r="AC969" s="103"/>
      <c r="AD969" s="103"/>
      <c r="AE969" s="103"/>
      <c r="AF969" s="103"/>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3"/>
      <c r="C1071" s="103"/>
      <c r="D1071" s="103"/>
      <c r="E1071" s="103"/>
      <c r="F1071" s="103"/>
      <c r="G1071" s="103"/>
      <c r="H1071" s="103"/>
      <c r="I1071" s="103"/>
      <c r="J1071" s="103"/>
      <c r="K1071" s="103"/>
      <c r="L1071" s="103"/>
      <c r="M1071" s="103"/>
      <c r="N1071" s="103"/>
      <c r="O1071" s="103"/>
      <c r="P1071" s="103"/>
      <c r="Q1071" s="103"/>
      <c r="R1071" s="103"/>
      <c r="S1071" s="103"/>
      <c r="T1071" s="103"/>
      <c r="U1071" s="103"/>
      <c r="V1071" s="103"/>
      <c r="W1071" s="103"/>
      <c r="X1071" s="103"/>
      <c r="Y1071" s="103"/>
      <c r="Z1071" s="103"/>
      <c r="AA1071" s="103"/>
      <c r="AB1071" s="103"/>
      <c r="AC1071" s="103"/>
      <c r="AD1071" s="103"/>
      <c r="AE1071" s="103"/>
      <c r="AF1071" s="103"/>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3"/>
      <c r="C1169" s="103"/>
      <c r="D1169" s="103"/>
      <c r="E1169" s="103"/>
      <c r="F1169" s="103"/>
      <c r="G1169" s="103"/>
      <c r="H1169" s="103"/>
      <c r="I1169" s="103"/>
      <c r="J1169" s="103"/>
      <c r="K1169" s="103"/>
      <c r="L1169" s="103"/>
      <c r="M1169" s="103"/>
      <c r="N1169" s="103"/>
      <c r="O1169" s="103"/>
      <c r="P1169" s="103"/>
      <c r="Q1169" s="103"/>
      <c r="R1169" s="103"/>
      <c r="S1169" s="103"/>
      <c r="T1169" s="103"/>
      <c r="U1169" s="103"/>
      <c r="V1169" s="103"/>
      <c r="W1169" s="103"/>
      <c r="X1169" s="103"/>
      <c r="Y1169" s="103"/>
      <c r="Z1169" s="103"/>
      <c r="AA1169" s="103"/>
      <c r="AB1169" s="103"/>
      <c r="AC1169" s="103"/>
      <c r="AD1169" s="103"/>
      <c r="AE1169" s="103"/>
      <c r="AF1169" s="103"/>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3"/>
      <c r="C1269" s="103"/>
      <c r="D1269" s="103"/>
      <c r="E1269" s="103"/>
      <c r="F1269" s="103"/>
      <c r="G1269" s="103"/>
      <c r="H1269" s="103"/>
      <c r="I1269" s="103"/>
      <c r="J1269" s="103"/>
      <c r="K1269" s="103"/>
      <c r="L1269" s="103"/>
      <c r="M1269" s="103"/>
      <c r="N1269" s="103"/>
      <c r="O1269" s="103"/>
      <c r="P1269" s="103"/>
      <c r="Q1269" s="103"/>
      <c r="R1269" s="103"/>
      <c r="S1269" s="103"/>
      <c r="T1269" s="103"/>
      <c r="U1269" s="103"/>
      <c r="V1269" s="103"/>
      <c r="W1269" s="103"/>
      <c r="X1269" s="103"/>
      <c r="Y1269" s="103"/>
      <c r="Z1269" s="103"/>
      <c r="AA1269" s="103"/>
      <c r="AB1269" s="103"/>
      <c r="AC1269" s="103"/>
      <c r="AD1269" s="103"/>
      <c r="AE1269" s="103"/>
      <c r="AF1269" s="103"/>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3"/>
      <c r="C1484" s="103"/>
      <c r="D1484" s="103"/>
      <c r="E1484" s="103"/>
      <c r="F1484" s="103"/>
      <c r="G1484" s="103"/>
      <c r="H1484" s="103"/>
      <c r="I1484" s="103"/>
      <c r="J1484" s="103"/>
      <c r="K1484" s="103"/>
      <c r="L1484" s="103"/>
      <c r="M1484" s="103"/>
      <c r="N1484" s="103"/>
      <c r="O1484" s="103"/>
      <c r="P1484" s="103"/>
      <c r="Q1484" s="103"/>
      <c r="R1484" s="103"/>
      <c r="S1484" s="103"/>
      <c r="T1484" s="103"/>
      <c r="U1484" s="103"/>
      <c r="V1484" s="103"/>
      <c r="W1484" s="103"/>
      <c r="X1484" s="103"/>
      <c r="Y1484" s="103"/>
      <c r="Z1484" s="103"/>
      <c r="AA1484" s="103"/>
      <c r="AB1484" s="103"/>
      <c r="AC1484" s="103"/>
      <c r="AD1484" s="103"/>
      <c r="AE1484" s="103"/>
      <c r="AF1484" s="103"/>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3"/>
      <c r="C1713" s="103"/>
      <c r="D1713" s="103"/>
      <c r="E1713" s="103"/>
      <c r="F1713" s="103"/>
      <c r="G1713" s="103"/>
      <c r="H1713" s="103"/>
      <c r="I1713" s="103"/>
      <c r="J1713" s="103"/>
      <c r="K1713" s="103"/>
      <c r="L1713" s="103"/>
      <c r="M1713" s="103"/>
      <c r="N1713" s="103"/>
      <c r="O1713" s="103"/>
      <c r="P1713" s="103"/>
      <c r="Q1713" s="103"/>
      <c r="R1713" s="103"/>
      <c r="S1713" s="103"/>
      <c r="T1713" s="103"/>
      <c r="U1713" s="103"/>
      <c r="V1713" s="103"/>
      <c r="W1713" s="103"/>
      <c r="X1713" s="103"/>
      <c r="Y1713" s="103"/>
      <c r="Z1713" s="103"/>
      <c r="AA1713" s="103"/>
      <c r="AB1713" s="103"/>
      <c r="AC1713" s="103"/>
      <c r="AD1713" s="103"/>
      <c r="AE1713" s="103"/>
      <c r="AF1713" s="103"/>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3"/>
      <c r="C1990" s="103"/>
      <c r="D1990" s="103"/>
      <c r="E1990" s="103"/>
      <c r="F1990" s="103"/>
      <c r="G1990" s="103"/>
      <c r="H1990" s="103"/>
      <c r="I1990" s="103"/>
      <c r="J1990" s="103"/>
      <c r="K1990" s="103"/>
      <c r="L1990" s="103"/>
      <c r="M1990" s="103"/>
      <c r="N1990" s="103"/>
      <c r="O1990" s="103"/>
      <c r="P1990" s="103"/>
      <c r="Q1990" s="103"/>
      <c r="R1990" s="103"/>
      <c r="S1990" s="103"/>
      <c r="T1990" s="103"/>
      <c r="U1990" s="103"/>
      <c r="V1990" s="103"/>
      <c r="W1990" s="103"/>
      <c r="X1990" s="103"/>
      <c r="Y1990" s="103"/>
      <c r="Z1990" s="103"/>
      <c r="AA1990" s="103"/>
      <c r="AB1990" s="103"/>
      <c r="AC1990" s="103"/>
      <c r="AD1990" s="103"/>
      <c r="AE1990" s="103"/>
      <c r="AF1990" s="103"/>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3"/>
      <c r="C2325" s="103"/>
      <c r="D2325" s="103"/>
      <c r="E2325" s="103"/>
      <c r="F2325" s="103"/>
      <c r="G2325" s="103"/>
      <c r="H2325" s="103"/>
      <c r="I2325" s="103"/>
      <c r="J2325" s="103"/>
      <c r="K2325" s="103"/>
      <c r="L2325" s="103"/>
      <c r="M2325" s="103"/>
      <c r="N2325" s="103"/>
      <c r="O2325" s="103"/>
      <c r="P2325" s="103"/>
      <c r="Q2325" s="103"/>
      <c r="R2325" s="103"/>
      <c r="S2325" s="103"/>
      <c r="T2325" s="103"/>
      <c r="U2325" s="103"/>
      <c r="V2325" s="103"/>
      <c r="W2325" s="103"/>
      <c r="X2325" s="103"/>
      <c r="Y2325" s="103"/>
      <c r="Z2325" s="103"/>
      <c r="AA2325" s="103"/>
      <c r="AB2325" s="103"/>
      <c r="AC2325" s="103"/>
      <c r="AD2325" s="103"/>
      <c r="AE2325" s="103"/>
      <c r="AF2325" s="103"/>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3"/>
      <c r="C2645" s="103"/>
      <c r="D2645" s="103"/>
      <c r="E2645" s="103"/>
      <c r="F2645" s="103"/>
      <c r="G2645" s="103"/>
      <c r="H2645" s="103"/>
      <c r="I2645" s="103"/>
      <c r="J2645" s="103"/>
      <c r="K2645" s="103"/>
      <c r="L2645" s="103"/>
      <c r="M2645" s="103"/>
      <c r="N2645" s="103"/>
      <c r="O2645" s="103"/>
      <c r="P2645" s="103"/>
      <c r="Q2645" s="103"/>
      <c r="R2645" s="103"/>
      <c r="S2645" s="103"/>
      <c r="T2645" s="103"/>
      <c r="U2645" s="103"/>
      <c r="V2645" s="103"/>
      <c r="W2645" s="103"/>
      <c r="X2645" s="103"/>
      <c r="Y2645" s="103"/>
      <c r="Z2645" s="103"/>
      <c r="AA2645" s="103"/>
      <c r="AB2645" s="103"/>
      <c r="AC2645" s="103"/>
      <c r="AD2645" s="103"/>
      <c r="AE2645" s="103"/>
      <c r="AF2645" s="103"/>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3"/>
      <c r="C2971" s="103"/>
      <c r="D2971" s="103"/>
      <c r="E2971" s="103"/>
      <c r="F2971" s="103"/>
      <c r="G2971" s="103"/>
      <c r="H2971" s="103"/>
      <c r="I2971" s="103"/>
      <c r="J2971" s="103"/>
      <c r="K2971" s="103"/>
      <c r="L2971" s="103"/>
      <c r="M2971" s="103"/>
      <c r="N2971" s="103"/>
      <c r="O2971" s="103"/>
      <c r="P2971" s="103"/>
      <c r="Q2971" s="103"/>
      <c r="R2971" s="103"/>
      <c r="S2971" s="103"/>
      <c r="T2971" s="103"/>
      <c r="U2971" s="103"/>
      <c r="V2971" s="103"/>
      <c r="W2971" s="103"/>
      <c r="X2971" s="103"/>
      <c r="Y2971" s="103"/>
      <c r="Z2971" s="103"/>
      <c r="AA2971" s="103"/>
      <c r="AB2971" s="103"/>
      <c r="AC2971" s="103"/>
      <c r="AD2971" s="103"/>
      <c r="AE2971" s="103"/>
      <c r="AF2971" s="103"/>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3"/>
      <c r="C3293" s="103"/>
      <c r="D3293" s="103"/>
      <c r="E3293" s="103"/>
      <c r="F3293" s="103"/>
      <c r="G3293" s="103"/>
      <c r="H3293" s="103"/>
      <c r="I3293" s="103"/>
      <c r="J3293" s="103"/>
      <c r="K3293" s="103"/>
      <c r="L3293" s="103"/>
      <c r="M3293" s="103"/>
      <c r="N3293" s="103"/>
      <c r="O3293" s="103"/>
      <c r="P3293" s="103"/>
      <c r="Q3293" s="103"/>
      <c r="R3293" s="103"/>
      <c r="S3293" s="103"/>
      <c r="T3293" s="103"/>
      <c r="U3293" s="103"/>
      <c r="V3293" s="103"/>
      <c r="W3293" s="103"/>
      <c r="X3293" s="103"/>
      <c r="Y3293" s="103"/>
      <c r="Z3293" s="103"/>
      <c r="AA3293" s="103"/>
      <c r="AB3293" s="103"/>
      <c r="AC3293" s="103"/>
      <c r="AD3293" s="103"/>
      <c r="AE3293" s="103"/>
      <c r="AF3293" s="103"/>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3"/>
      <c r="C3402" s="103"/>
      <c r="D3402" s="103"/>
      <c r="E3402" s="103"/>
      <c r="F3402" s="103"/>
      <c r="G3402" s="103"/>
      <c r="H3402" s="103"/>
      <c r="I3402" s="103"/>
      <c r="J3402" s="103"/>
      <c r="K3402" s="103"/>
      <c r="L3402" s="103"/>
      <c r="M3402" s="103"/>
      <c r="N3402" s="103"/>
      <c r="O3402" s="103"/>
      <c r="P3402" s="103"/>
      <c r="Q3402" s="103"/>
      <c r="R3402" s="103"/>
      <c r="S3402" s="103"/>
      <c r="T3402" s="103"/>
      <c r="U3402" s="103"/>
      <c r="V3402" s="103"/>
      <c r="W3402" s="103"/>
      <c r="X3402" s="103"/>
      <c r="Y3402" s="103"/>
      <c r="Z3402" s="103"/>
      <c r="AA3402" s="103"/>
      <c r="AB3402" s="103"/>
      <c r="AC3402" s="103"/>
      <c r="AD3402" s="103"/>
      <c r="AE3402" s="103"/>
      <c r="AF3402" s="103"/>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3"/>
      <c r="C3527" s="103"/>
      <c r="D3527" s="103"/>
      <c r="E3527" s="103"/>
      <c r="F3527" s="103"/>
      <c r="G3527" s="103"/>
      <c r="H3527" s="103"/>
      <c r="I3527" s="103"/>
      <c r="J3527" s="103"/>
      <c r="K3527" s="103"/>
      <c r="L3527" s="103"/>
      <c r="M3527" s="103"/>
      <c r="N3527" s="103"/>
      <c r="O3527" s="103"/>
      <c r="P3527" s="103"/>
      <c r="Q3527" s="103"/>
      <c r="R3527" s="103"/>
      <c r="S3527" s="103"/>
      <c r="T3527" s="103"/>
      <c r="U3527" s="103"/>
      <c r="V3527" s="103"/>
      <c r="W3527" s="103"/>
      <c r="X3527" s="103"/>
      <c r="Y3527" s="103"/>
      <c r="Z3527" s="103"/>
      <c r="AA3527" s="103"/>
      <c r="AB3527" s="103"/>
      <c r="AC3527" s="103"/>
      <c r="AD3527" s="103"/>
      <c r="AE3527" s="103"/>
      <c r="AF3527" s="103"/>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3"/>
      <c r="C3652" s="103"/>
      <c r="D3652" s="103"/>
      <c r="E3652" s="103"/>
      <c r="F3652" s="103"/>
      <c r="G3652" s="103"/>
      <c r="H3652" s="103"/>
      <c r="I3652" s="103"/>
      <c r="J3652" s="103"/>
      <c r="K3652" s="103"/>
      <c r="L3652" s="103"/>
      <c r="M3652" s="103"/>
      <c r="N3652" s="103"/>
      <c r="O3652" s="103"/>
      <c r="P3652" s="103"/>
      <c r="Q3652" s="103"/>
      <c r="R3652" s="103"/>
      <c r="S3652" s="103"/>
      <c r="T3652" s="103"/>
      <c r="U3652" s="103"/>
      <c r="V3652" s="103"/>
      <c r="W3652" s="103"/>
      <c r="X3652" s="103"/>
      <c r="Y3652" s="103"/>
      <c r="Z3652" s="103"/>
      <c r="AA3652" s="103"/>
      <c r="AB3652" s="103"/>
      <c r="AC3652" s="103"/>
      <c r="AD3652" s="103"/>
      <c r="AE3652" s="103"/>
      <c r="AF3652" s="103"/>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3"/>
      <c r="C3777" s="103"/>
      <c r="D3777" s="103"/>
      <c r="E3777" s="103"/>
      <c r="F3777" s="103"/>
      <c r="G3777" s="103"/>
      <c r="H3777" s="103"/>
      <c r="I3777" s="103"/>
      <c r="J3777" s="103"/>
      <c r="K3777" s="103"/>
      <c r="L3777" s="103"/>
      <c r="M3777" s="103"/>
      <c r="N3777" s="103"/>
      <c r="O3777" s="103"/>
      <c r="P3777" s="103"/>
      <c r="Q3777" s="103"/>
      <c r="R3777" s="103"/>
      <c r="S3777" s="103"/>
      <c r="T3777" s="103"/>
      <c r="U3777" s="103"/>
      <c r="V3777" s="103"/>
      <c r="W3777" s="103"/>
      <c r="X3777" s="103"/>
      <c r="Y3777" s="103"/>
      <c r="Z3777" s="103"/>
      <c r="AA3777" s="103"/>
      <c r="AB3777" s="103"/>
      <c r="AC3777" s="103"/>
      <c r="AD3777" s="103"/>
      <c r="AE3777" s="103"/>
      <c r="AF3777" s="103"/>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3"/>
      <c r="C3902" s="103"/>
      <c r="D3902" s="103"/>
      <c r="E3902" s="103"/>
      <c r="F3902" s="103"/>
      <c r="G3902" s="103"/>
      <c r="H3902" s="103"/>
      <c r="I3902" s="103"/>
      <c r="J3902" s="103"/>
      <c r="K3902" s="103"/>
      <c r="L3902" s="103"/>
      <c r="M3902" s="103"/>
      <c r="N3902" s="103"/>
      <c r="O3902" s="103"/>
      <c r="P3902" s="103"/>
      <c r="Q3902" s="103"/>
      <c r="R3902" s="103"/>
      <c r="S3902" s="103"/>
      <c r="T3902" s="103"/>
      <c r="U3902" s="103"/>
      <c r="V3902" s="103"/>
      <c r="W3902" s="103"/>
      <c r="X3902" s="103"/>
      <c r="Y3902" s="103"/>
      <c r="Z3902" s="103"/>
      <c r="AA3902" s="103"/>
      <c r="AB3902" s="103"/>
      <c r="AC3902" s="103"/>
      <c r="AD3902" s="103"/>
      <c r="AE3902" s="103"/>
      <c r="AF3902" s="103"/>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3"/>
      <c r="C4027" s="103"/>
      <c r="D4027" s="103"/>
      <c r="E4027" s="103"/>
      <c r="F4027" s="103"/>
      <c r="G4027" s="103"/>
      <c r="H4027" s="103"/>
      <c r="I4027" s="103"/>
      <c r="J4027" s="103"/>
      <c r="K4027" s="103"/>
      <c r="L4027" s="103"/>
      <c r="M4027" s="103"/>
      <c r="N4027" s="103"/>
      <c r="O4027" s="103"/>
      <c r="P4027" s="103"/>
      <c r="Q4027" s="103"/>
      <c r="R4027" s="103"/>
      <c r="S4027" s="103"/>
      <c r="T4027" s="103"/>
      <c r="U4027" s="103"/>
      <c r="V4027" s="103"/>
      <c r="W4027" s="103"/>
      <c r="X4027" s="103"/>
      <c r="Y4027" s="103"/>
      <c r="Z4027" s="103"/>
      <c r="AA4027" s="103"/>
      <c r="AB4027" s="103"/>
      <c r="AC4027" s="103"/>
      <c r="AD4027" s="103"/>
      <c r="AE4027" s="103"/>
      <c r="AF4027" s="103"/>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3"/>
      <c r="C4152" s="103"/>
      <c r="D4152" s="103"/>
      <c r="E4152" s="103"/>
      <c r="F4152" s="103"/>
      <c r="G4152" s="103"/>
      <c r="H4152" s="103"/>
      <c r="I4152" s="103"/>
      <c r="J4152" s="103"/>
      <c r="K4152" s="103"/>
      <c r="L4152" s="103"/>
      <c r="M4152" s="103"/>
      <c r="N4152" s="103"/>
      <c r="O4152" s="103"/>
      <c r="P4152" s="103"/>
      <c r="Q4152" s="103"/>
      <c r="R4152" s="103"/>
      <c r="S4152" s="103"/>
      <c r="T4152" s="103"/>
      <c r="U4152" s="103"/>
      <c r="V4152" s="103"/>
      <c r="W4152" s="103"/>
      <c r="X4152" s="103"/>
      <c r="Y4152" s="103"/>
      <c r="Z4152" s="103"/>
      <c r="AA4152" s="103"/>
      <c r="AB4152" s="103"/>
      <c r="AC4152" s="103"/>
      <c r="AD4152" s="103"/>
      <c r="AE4152" s="103"/>
      <c r="AF4152" s="103"/>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3"/>
      <c r="C4277" s="103"/>
      <c r="D4277" s="103"/>
      <c r="E4277" s="103"/>
      <c r="F4277" s="103"/>
      <c r="G4277" s="103"/>
      <c r="H4277" s="103"/>
      <c r="I4277" s="103"/>
      <c r="J4277" s="103"/>
      <c r="K4277" s="103"/>
      <c r="L4277" s="103"/>
      <c r="M4277" s="103"/>
      <c r="N4277" s="103"/>
      <c r="O4277" s="103"/>
      <c r="P4277" s="103"/>
      <c r="Q4277" s="103"/>
      <c r="R4277" s="103"/>
      <c r="S4277" s="103"/>
      <c r="T4277" s="103"/>
      <c r="U4277" s="103"/>
      <c r="V4277" s="103"/>
      <c r="W4277" s="103"/>
      <c r="X4277" s="103"/>
      <c r="Y4277" s="103"/>
      <c r="Z4277" s="103"/>
      <c r="AA4277" s="103"/>
      <c r="AB4277" s="103"/>
      <c r="AC4277" s="103"/>
      <c r="AD4277" s="103"/>
      <c r="AE4277" s="103"/>
      <c r="AF4277" s="103"/>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3"/>
      <c r="C4402" s="103"/>
      <c r="D4402" s="103"/>
      <c r="E4402" s="103"/>
      <c r="F4402" s="103"/>
      <c r="G4402" s="103"/>
      <c r="H4402" s="103"/>
      <c r="I4402" s="103"/>
      <c r="J4402" s="103"/>
      <c r="K4402" s="103"/>
      <c r="L4402" s="103"/>
      <c r="M4402" s="103"/>
      <c r="N4402" s="103"/>
      <c r="O4402" s="103"/>
      <c r="P4402" s="103"/>
      <c r="Q4402" s="103"/>
      <c r="R4402" s="103"/>
      <c r="S4402" s="103"/>
      <c r="T4402" s="103"/>
      <c r="U4402" s="103"/>
      <c r="V4402" s="103"/>
      <c r="W4402" s="103"/>
      <c r="X4402" s="103"/>
      <c r="Y4402" s="103"/>
      <c r="Z4402" s="103"/>
      <c r="AA4402" s="103"/>
      <c r="AB4402" s="103"/>
      <c r="AC4402" s="103"/>
      <c r="AD4402" s="103"/>
      <c r="AE4402" s="103"/>
      <c r="AF4402" s="103"/>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election sqref="A1:XFD1048576"/>
    </sheetView>
  </sheetViews>
  <sheetFormatPr defaultRowHeight="15"/>
  <sheetData>
    <row r="1" spans="1:35">
      <c r="A1" t="s">
        <v>545</v>
      </c>
    </row>
    <row r="2" spans="1:35">
      <c r="A2" t="s">
        <v>3017</v>
      </c>
    </row>
    <row r="3" spans="1:35">
      <c r="A3" t="s">
        <v>3018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2579</v>
      </c>
    </row>
    <row r="6" spans="1:35">
      <c r="A6" t="s">
        <v>121</v>
      </c>
      <c r="B6" t="s">
        <v>3019</v>
      </c>
      <c r="C6" t="s">
        <v>3020</v>
      </c>
      <c r="D6" t="s">
        <v>549</v>
      </c>
      <c r="F6">
        <v>12.017455999999999</v>
      </c>
      <c r="G6">
        <v>10.142461000000001</v>
      </c>
      <c r="H6">
        <v>9.9454449999999994</v>
      </c>
      <c r="I6">
        <v>9.3508469999999999</v>
      </c>
      <c r="J6">
        <v>9.3779029999999999</v>
      </c>
      <c r="K6">
        <v>9.3072929999999996</v>
      </c>
      <c r="L6">
        <v>9.3279779999999999</v>
      </c>
      <c r="M6">
        <v>9.4442350000000008</v>
      </c>
      <c r="N6">
        <v>9.5180779999999992</v>
      </c>
      <c r="O6">
        <v>9.754232</v>
      </c>
      <c r="P6">
        <v>9.8156909999999993</v>
      </c>
      <c r="Q6">
        <v>10.005634000000001</v>
      </c>
      <c r="R6">
        <v>10.13884</v>
      </c>
      <c r="S6">
        <v>10.194481</v>
      </c>
      <c r="T6">
        <v>10.322319</v>
      </c>
      <c r="U6">
        <v>10.589251000000001</v>
      </c>
      <c r="V6">
        <v>10.666824</v>
      </c>
      <c r="W6">
        <v>10.714320000000001</v>
      </c>
      <c r="X6">
        <v>10.402056</v>
      </c>
      <c r="Y6">
        <v>10.375169</v>
      </c>
      <c r="Z6">
        <v>10.476990000000001</v>
      </c>
      <c r="AA6">
        <v>10.521940000000001</v>
      </c>
      <c r="AB6">
        <v>10.571770000000001</v>
      </c>
      <c r="AC6">
        <v>10.713844999999999</v>
      </c>
      <c r="AD6">
        <v>10.795897999999999</v>
      </c>
      <c r="AE6">
        <v>10.815619</v>
      </c>
      <c r="AF6">
        <v>10.887009000000001</v>
      </c>
      <c r="AG6">
        <v>10.950578</v>
      </c>
      <c r="AH6">
        <v>10.973886</v>
      </c>
      <c r="AI6" s="33">
        <v>-3.0000000000000001E-3</v>
      </c>
    </row>
    <row r="7" spans="1:35">
      <c r="A7" t="s">
        <v>119</v>
      </c>
    </row>
    <row r="8" spans="1:35">
      <c r="A8" t="s">
        <v>351</v>
      </c>
      <c r="B8" t="s">
        <v>3021</v>
      </c>
      <c r="C8" t="s">
        <v>3022</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3">
        <v>1E-3</v>
      </c>
    </row>
    <row r="9" spans="1:35">
      <c r="A9" t="s">
        <v>353</v>
      </c>
      <c r="B9" t="s">
        <v>3023</v>
      </c>
      <c r="C9" t="s">
        <v>3024</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3">
        <v>3.0000000000000001E-3</v>
      </c>
    </row>
    <row r="10" spans="1:35">
      <c r="A10" t="s">
        <v>118</v>
      </c>
    </row>
    <row r="11" spans="1:35">
      <c r="A11" t="s">
        <v>355</v>
      </c>
    </row>
    <row r="12" spans="1:35">
      <c r="A12" t="s">
        <v>356</v>
      </c>
      <c r="B12" t="s">
        <v>3025</v>
      </c>
      <c r="C12" t="s">
        <v>3026</v>
      </c>
      <c r="D12" t="s">
        <v>562</v>
      </c>
      <c r="F12">
        <v>333.105164</v>
      </c>
      <c r="G12">
        <v>334.47210699999999</v>
      </c>
      <c r="H12">
        <v>336.07922400000001</v>
      </c>
      <c r="I12">
        <v>337.73690800000003</v>
      </c>
      <c r="J12">
        <v>339.40451000000002</v>
      </c>
      <c r="K12">
        <v>341.08764600000001</v>
      </c>
      <c r="L12">
        <v>342.780823</v>
      </c>
      <c r="M12">
        <v>344.47436499999998</v>
      </c>
      <c r="N12">
        <v>346.16894500000001</v>
      </c>
      <c r="O12">
        <v>347.834564</v>
      </c>
      <c r="P12">
        <v>349.46328699999998</v>
      </c>
      <c r="Q12">
        <v>351.054169</v>
      </c>
      <c r="R12">
        <v>352.59783900000002</v>
      </c>
      <c r="S12">
        <v>354.08975199999998</v>
      </c>
      <c r="T12">
        <v>355.52593999999999</v>
      </c>
      <c r="U12">
        <v>356.90637199999998</v>
      </c>
      <c r="V12">
        <v>358.23675500000002</v>
      </c>
      <c r="W12">
        <v>359.52005000000003</v>
      </c>
      <c r="X12">
        <v>360.76068099999998</v>
      </c>
      <c r="Y12">
        <v>361.96594199999998</v>
      </c>
      <c r="Z12">
        <v>363.143372</v>
      </c>
      <c r="AA12">
        <v>364.29699699999998</v>
      </c>
      <c r="AB12">
        <v>365.429688</v>
      </c>
      <c r="AC12">
        <v>366.54235799999998</v>
      </c>
      <c r="AD12">
        <v>367.63687099999999</v>
      </c>
      <c r="AE12">
        <v>368.719696</v>
      </c>
      <c r="AF12">
        <v>369.79351800000001</v>
      </c>
      <c r="AG12">
        <v>370.85867300000001</v>
      </c>
      <c r="AH12">
        <v>371.91851800000001</v>
      </c>
      <c r="AI12" s="33">
        <v>4.0000000000000001E-3</v>
      </c>
    </row>
    <row r="13" spans="1:35">
      <c r="A13" t="s">
        <v>358</v>
      </c>
      <c r="B13" t="s">
        <v>3027</v>
      </c>
      <c r="C13" t="s">
        <v>3028</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3">
        <v>8.0000000000000002E-3</v>
      </c>
    </row>
    <row r="14" spans="1:35">
      <c r="A14" t="s">
        <v>2585</v>
      </c>
      <c r="B14" t="s">
        <v>3029</v>
      </c>
      <c r="C14" t="s">
        <v>3030</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3">
        <v>5.0000000000000001E-3</v>
      </c>
    </row>
    <row r="15" spans="1:35">
      <c r="A15" t="s">
        <v>2586</v>
      </c>
      <c r="B15" t="s">
        <v>3031</v>
      </c>
      <c r="C15" t="s">
        <v>3032</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3">
        <v>1E-3</v>
      </c>
    </row>
    <row r="16" spans="1:35">
      <c r="A16" t="s">
        <v>2587</v>
      </c>
      <c r="B16" t="s">
        <v>3033</v>
      </c>
      <c r="C16" t="s">
        <v>3034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3">
        <v>-6.0000000000000001E-3</v>
      </c>
    </row>
    <row r="17" spans="1:35">
      <c r="A17" t="s">
        <v>2588</v>
      </c>
      <c r="B17" t="s">
        <v>3035</v>
      </c>
      <c r="C17" t="s">
        <v>3036</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3">
        <v>1.0999999999999999E-2</v>
      </c>
    </row>
    <row r="18" spans="1:35">
      <c r="A18" t="s">
        <v>2589</v>
      </c>
      <c r="B18" t="s">
        <v>3037</v>
      </c>
      <c r="C18" t="s">
        <v>3038</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3">
        <v>-3.0000000000000001E-3</v>
      </c>
    </row>
    <row r="19" spans="1:35">
      <c r="A19" t="s">
        <v>2590</v>
      </c>
      <c r="B19" t="s">
        <v>3039</v>
      </c>
      <c r="C19" t="s">
        <v>3040</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3">
        <v>-3.0000000000000001E-3</v>
      </c>
    </row>
    <row r="20" spans="1:35">
      <c r="A20" t="s">
        <v>2591</v>
      </c>
      <c r="B20" t="s">
        <v>3041</v>
      </c>
      <c r="C20" t="s">
        <v>3042</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3">
        <v>1E-3</v>
      </c>
    </row>
    <row r="21" spans="1:35">
      <c r="A21" t="s">
        <v>372</v>
      </c>
      <c r="B21" t="s">
        <v>3043</v>
      </c>
      <c r="C21" t="s">
        <v>3044</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3">
        <v>-1E-3</v>
      </c>
    </row>
    <row r="22" spans="1:35">
      <c r="A22" t="s">
        <v>2592</v>
      </c>
      <c r="B22" t="s">
        <v>3045</v>
      </c>
      <c r="C22" t="s">
        <v>3046</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3">
        <v>5.0000000000000001E-3</v>
      </c>
    </row>
    <row r="23" spans="1:35">
      <c r="A23" t="s">
        <v>2593</v>
      </c>
      <c r="B23" t="s">
        <v>3047</v>
      </c>
      <c r="C23" t="s">
        <v>3048</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3">
        <v>7.0000000000000001E-3</v>
      </c>
    </row>
    <row r="24" spans="1:35">
      <c r="A24" t="s">
        <v>2594</v>
      </c>
      <c r="B24" t="s">
        <v>3049</v>
      </c>
      <c r="C24" t="s">
        <v>3050</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3">
        <v>1.2E-2</v>
      </c>
    </row>
    <row r="25" spans="1:35">
      <c r="A25" t="s">
        <v>366</v>
      </c>
      <c r="B25" t="s">
        <v>3051</v>
      </c>
      <c r="C25" t="s">
        <v>3052</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3">
        <v>2.1000000000000001E-2</v>
      </c>
    </row>
    <row r="26" spans="1:35">
      <c r="A26" t="s">
        <v>2595</v>
      </c>
      <c r="B26" t="s">
        <v>3053</v>
      </c>
      <c r="C26" t="s">
        <v>3054</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3">
        <v>2E-3</v>
      </c>
    </row>
    <row r="27" spans="1:35">
      <c r="A27" t="s">
        <v>2596</v>
      </c>
      <c r="B27" t="s">
        <v>3055</v>
      </c>
      <c r="C27" t="s">
        <v>3056</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3">
        <v>7.0000000000000001E-3</v>
      </c>
    </row>
    <row r="28" spans="1:35">
      <c r="A28" t="s">
        <v>117</v>
      </c>
    </row>
    <row r="29" spans="1:35">
      <c r="A29" t="s">
        <v>382</v>
      </c>
    </row>
    <row r="30" spans="1:35">
      <c r="A30" t="s">
        <v>345</v>
      </c>
    </row>
    <row r="31" spans="1:35">
      <c r="A31" t="s">
        <v>356</v>
      </c>
      <c r="B31" t="s">
        <v>3057</v>
      </c>
      <c r="C31" t="s">
        <v>3058</v>
      </c>
      <c r="D31" t="s">
        <v>273</v>
      </c>
      <c r="F31">
        <v>710.078979</v>
      </c>
      <c r="G31">
        <v>745.46997099999999</v>
      </c>
      <c r="H31">
        <v>731.91143799999998</v>
      </c>
      <c r="I31">
        <v>741.15448000000004</v>
      </c>
      <c r="J31">
        <v>758.91589399999998</v>
      </c>
      <c r="K31">
        <v>770.11987299999998</v>
      </c>
      <c r="L31">
        <v>779.65112299999998</v>
      </c>
      <c r="M31">
        <v>790.012024</v>
      </c>
      <c r="N31">
        <v>802.34210199999995</v>
      </c>
      <c r="O31">
        <v>815.92095900000004</v>
      </c>
      <c r="P31">
        <v>829.84161400000005</v>
      </c>
      <c r="Q31">
        <v>846.01336700000002</v>
      </c>
      <c r="R31">
        <v>863.22582999999997</v>
      </c>
      <c r="S31">
        <v>880.71252400000003</v>
      </c>
      <c r="T31">
        <v>900.48852499999998</v>
      </c>
      <c r="U31">
        <v>922.08136000000002</v>
      </c>
      <c r="V31">
        <v>944.57189900000003</v>
      </c>
      <c r="W31">
        <v>966.90582300000005</v>
      </c>
      <c r="X31">
        <v>991.40588400000001</v>
      </c>
      <c r="Y31">
        <v>1016.535095</v>
      </c>
      <c r="Z31">
        <v>1041.7008060000001</v>
      </c>
      <c r="AA31">
        <v>1067.396362</v>
      </c>
      <c r="AB31">
        <v>1093.1728519999999</v>
      </c>
      <c r="AC31">
        <v>1119.197144</v>
      </c>
      <c r="AD31">
        <v>1145.703125</v>
      </c>
      <c r="AE31">
        <v>1174.232788</v>
      </c>
      <c r="AF31">
        <v>1203.059448</v>
      </c>
      <c r="AG31">
        <v>1232.6429439999999</v>
      </c>
      <c r="AH31">
        <v>1264.8688959999999</v>
      </c>
      <c r="AI31" s="33">
        <v>2.1000000000000001E-2</v>
      </c>
    </row>
    <row r="32" spans="1:35">
      <c r="A32" t="s">
        <v>358</v>
      </c>
      <c r="B32" t="s">
        <v>3059</v>
      </c>
      <c r="C32" t="s">
        <v>3060</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3">
        <v>1.7000000000000001E-2</v>
      </c>
    </row>
    <row r="33" spans="1:35">
      <c r="A33" t="s">
        <v>2585</v>
      </c>
      <c r="B33" t="s">
        <v>3061</v>
      </c>
      <c r="C33" t="s">
        <v>3062</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3">
        <v>0.04</v>
      </c>
    </row>
    <row r="34" spans="1:35">
      <c r="A34" t="s">
        <v>2586</v>
      </c>
      <c r="B34" t="s">
        <v>3063</v>
      </c>
      <c r="C34" t="s">
        <v>3064</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3">
        <v>0.04</v>
      </c>
    </row>
    <row r="35" spans="1:35">
      <c r="A35" t="s">
        <v>2587</v>
      </c>
      <c r="B35" t="s">
        <v>3065</v>
      </c>
      <c r="C35" t="s">
        <v>3066</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3">
        <v>3.5000000000000003E-2</v>
      </c>
    </row>
    <row r="36" spans="1:35">
      <c r="A36" t="s">
        <v>2588</v>
      </c>
      <c r="B36" t="s">
        <v>3067</v>
      </c>
      <c r="C36" t="s">
        <v>3068</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3">
        <v>4.2999999999999997E-2</v>
      </c>
    </row>
    <row r="37" spans="1:35">
      <c r="A37" t="s">
        <v>2589</v>
      </c>
      <c r="B37" t="s">
        <v>3069</v>
      </c>
      <c r="C37" t="s">
        <v>3070</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3">
        <v>1.9E-2</v>
      </c>
    </row>
    <row r="38" spans="1:35">
      <c r="A38" t="s">
        <v>2590</v>
      </c>
      <c r="B38" t="s">
        <v>3071</v>
      </c>
      <c r="C38" t="s">
        <v>3072</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3">
        <v>1.4E-2</v>
      </c>
    </row>
    <row r="39" spans="1:35">
      <c r="A39" t="s">
        <v>2591</v>
      </c>
      <c r="B39" t="s">
        <v>3073</v>
      </c>
      <c r="C39" t="s">
        <v>3074</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3">
        <v>4.9000000000000002E-2</v>
      </c>
    </row>
    <row r="40" spans="1:35">
      <c r="A40" t="s">
        <v>372</v>
      </c>
      <c r="B40" t="s">
        <v>3075</v>
      </c>
      <c r="C40" t="s">
        <v>3076</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3">
        <v>4.5999999999999999E-2</v>
      </c>
    </row>
    <row r="41" spans="1:35">
      <c r="A41" t="s">
        <v>2592</v>
      </c>
      <c r="B41" t="s">
        <v>3077</v>
      </c>
      <c r="C41" t="s">
        <v>3078</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3">
        <v>6.5000000000000002E-2</v>
      </c>
    </row>
    <row r="42" spans="1:35">
      <c r="A42" t="s">
        <v>2593</v>
      </c>
      <c r="B42" t="s">
        <v>3079</v>
      </c>
      <c r="C42" t="s">
        <v>3080</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3">
        <v>6.0999999999999999E-2</v>
      </c>
    </row>
    <row r="43" spans="1:35">
      <c r="A43" t="s">
        <v>2594</v>
      </c>
      <c r="B43" t="s">
        <v>3081</v>
      </c>
      <c r="C43" t="s">
        <v>3082</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3">
        <v>5.6000000000000001E-2</v>
      </c>
    </row>
    <row r="44" spans="1:35">
      <c r="A44" t="s">
        <v>366</v>
      </c>
      <c r="B44" t="s">
        <v>3083</v>
      </c>
      <c r="C44" t="s">
        <v>3084</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3">
        <v>6.4000000000000001E-2</v>
      </c>
    </row>
    <row r="45" spans="1:35">
      <c r="A45" t="s">
        <v>2595</v>
      </c>
      <c r="B45" t="s">
        <v>3085</v>
      </c>
      <c r="C45" t="s">
        <v>3086</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3">
        <v>1.7000000000000001E-2</v>
      </c>
    </row>
    <row r="46" spans="1:35">
      <c r="A46" t="s">
        <v>2596</v>
      </c>
      <c r="B46" t="s">
        <v>3087</v>
      </c>
      <c r="C46" t="s">
        <v>3088</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3">
        <v>3.5999999999999997E-2</v>
      </c>
    </row>
    <row r="47" spans="1:35">
      <c r="A47" t="s">
        <v>2597</v>
      </c>
      <c r="B47" t="s">
        <v>3089</v>
      </c>
      <c r="C47" t="s">
        <v>3090</v>
      </c>
      <c r="D47" t="s">
        <v>273</v>
      </c>
      <c r="F47">
        <v>2031.443481</v>
      </c>
      <c r="G47">
        <v>2328.2434079999998</v>
      </c>
      <c r="H47">
        <v>2519.873779</v>
      </c>
      <c r="I47">
        <v>2666.803711</v>
      </c>
      <c r="J47">
        <v>2781.9953609999998</v>
      </c>
      <c r="K47">
        <v>2879.9506839999999</v>
      </c>
      <c r="L47">
        <v>2977.6176759999998</v>
      </c>
      <c r="M47">
        <v>3077.2770999999998</v>
      </c>
      <c r="N47">
        <v>3179.6791990000002</v>
      </c>
      <c r="O47">
        <v>3284.5661620000001</v>
      </c>
      <c r="P47">
        <v>3391.0883789999998</v>
      </c>
      <c r="Q47">
        <v>3500.9985350000002</v>
      </c>
      <c r="R47">
        <v>3613.1452640000002</v>
      </c>
      <c r="S47">
        <v>3726.9665530000002</v>
      </c>
      <c r="T47">
        <v>3844.3791500000002</v>
      </c>
      <c r="U47">
        <v>3965.0534670000002</v>
      </c>
      <c r="V47">
        <v>4088.117432</v>
      </c>
      <c r="W47">
        <v>4212.6967770000001</v>
      </c>
      <c r="X47">
        <v>4341.6245120000003</v>
      </c>
      <c r="Y47">
        <v>4473.4985349999997</v>
      </c>
      <c r="Z47">
        <v>4607.8549800000001</v>
      </c>
      <c r="AA47">
        <v>4744.8076170000004</v>
      </c>
      <c r="AB47">
        <v>4883.4018550000001</v>
      </c>
      <c r="AC47">
        <v>5023.2265619999998</v>
      </c>
      <c r="AD47">
        <v>5163.8037109999996</v>
      </c>
      <c r="AE47">
        <v>5307.3232420000004</v>
      </c>
      <c r="AF47">
        <v>5452.0356449999999</v>
      </c>
      <c r="AG47">
        <v>5597.9575199999999</v>
      </c>
      <c r="AH47">
        <v>5746.5126950000003</v>
      </c>
      <c r="AI47" s="33">
        <v>3.7999999999999999E-2</v>
      </c>
    </row>
    <row r="48" spans="1:35">
      <c r="A48" t="s">
        <v>347</v>
      </c>
    </row>
    <row r="49" spans="1:35">
      <c r="A49" t="s">
        <v>356</v>
      </c>
      <c r="B49" t="s">
        <v>3091</v>
      </c>
      <c r="C49" t="s">
        <v>3092</v>
      </c>
      <c r="D49" t="s">
        <v>273</v>
      </c>
      <c r="F49">
        <v>243.14546200000001</v>
      </c>
      <c r="G49">
        <v>335.79156499999999</v>
      </c>
      <c r="H49">
        <v>383.935181</v>
      </c>
      <c r="I49">
        <v>400.52246100000002</v>
      </c>
      <c r="J49">
        <v>411.30505399999998</v>
      </c>
      <c r="K49">
        <v>419.289917</v>
      </c>
      <c r="L49">
        <v>426.61218300000002</v>
      </c>
      <c r="M49">
        <v>434.37884500000001</v>
      </c>
      <c r="N49">
        <v>443.108093</v>
      </c>
      <c r="O49">
        <v>452.48013300000002</v>
      </c>
      <c r="P49">
        <v>462.09002700000002</v>
      </c>
      <c r="Q49">
        <v>472.80813599999999</v>
      </c>
      <c r="R49">
        <v>484.09191900000002</v>
      </c>
      <c r="S49">
        <v>495.59491000000003</v>
      </c>
      <c r="T49">
        <v>508.24325599999997</v>
      </c>
      <c r="U49">
        <v>521.82959000000005</v>
      </c>
      <c r="V49">
        <v>535.93902600000001</v>
      </c>
      <c r="W49">
        <v>550.08880599999998</v>
      </c>
      <c r="X49">
        <v>565.35821499999997</v>
      </c>
      <c r="Y49">
        <v>581.04357900000002</v>
      </c>
      <c r="Z49">
        <v>596.87438999999995</v>
      </c>
      <c r="AA49">
        <v>613.08435099999997</v>
      </c>
      <c r="AB49">
        <v>629.46771200000001</v>
      </c>
      <c r="AC49">
        <v>646.10510299999999</v>
      </c>
      <c r="AD49">
        <v>663.11010699999997</v>
      </c>
      <c r="AE49">
        <v>681.21636999999998</v>
      </c>
      <c r="AF49">
        <v>699.61718800000006</v>
      </c>
      <c r="AG49">
        <v>718.533997</v>
      </c>
      <c r="AH49">
        <v>738.86926300000005</v>
      </c>
      <c r="AI49" s="33">
        <v>0.04</v>
      </c>
    </row>
    <row r="50" spans="1:35">
      <c r="A50" t="s">
        <v>358</v>
      </c>
      <c r="B50" t="s">
        <v>3093</v>
      </c>
      <c r="C50" t="s">
        <v>3094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3">
        <v>4.5999999999999999E-2</v>
      </c>
    </row>
    <row r="51" spans="1:35">
      <c r="A51" t="s">
        <v>2585</v>
      </c>
      <c r="B51" t="s">
        <v>3095</v>
      </c>
      <c r="C51" t="s">
        <v>3096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3">
        <v>5.6000000000000001E-2</v>
      </c>
    </row>
    <row r="52" spans="1:35">
      <c r="A52" t="s">
        <v>2586</v>
      </c>
      <c r="B52" t="s">
        <v>3097</v>
      </c>
      <c r="C52" t="s">
        <v>3098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3">
        <v>4.4999999999999998E-2</v>
      </c>
    </row>
    <row r="53" spans="1:35">
      <c r="A53" t="s">
        <v>2587</v>
      </c>
      <c r="B53" t="s">
        <v>3099</v>
      </c>
      <c r="C53" t="s">
        <v>3100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3">
        <v>5.2999999999999999E-2</v>
      </c>
    </row>
    <row r="54" spans="1:35">
      <c r="A54" t="s">
        <v>2588</v>
      </c>
      <c r="B54" t="s">
        <v>3101</v>
      </c>
      <c r="C54" t="s">
        <v>3102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3">
        <v>7.4999999999999997E-2</v>
      </c>
    </row>
    <row r="55" spans="1:35">
      <c r="A55" t="s">
        <v>2589</v>
      </c>
      <c r="B55" t="s">
        <v>3103</v>
      </c>
      <c r="C55" t="s">
        <v>3104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3">
        <v>5.8999999999999997E-2</v>
      </c>
    </row>
    <row r="56" spans="1:35">
      <c r="A56" t="s">
        <v>2590</v>
      </c>
      <c r="B56" t="s">
        <v>3105</v>
      </c>
      <c r="C56" t="s">
        <v>3106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3">
        <v>4.7E-2</v>
      </c>
    </row>
    <row r="57" spans="1:35">
      <c r="A57" t="s">
        <v>2591</v>
      </c>
      <c r="B57" t="s">
        <v>3107</v>
      </c>
      <c r="C57" t="s">
        <v>3108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3">
        <v>5.2999999999999999E-2</v>
      </c>
    </row>
    <row r="58" spans="1:35">
      <c r="A58" t="s">
        <v>372</v>
      </c>
      <c r="B58" t="s">
        <v>3109</v>
      </c>
      <c r="C58" t="s">
        <v>3110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3">
        <v>8.8999999999999996E-2</v>
      </c>
    </row>
    <row r="59" spans="1:35">
      <c r="A59" t="s">
        <v>2592</v>
      </c>
      <c r="B59" t="s">
        <v>3111</v>
      </c>
      <c r="C59" t="s">
        <v>3112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3">
        <v>9.0999999999999998E-2</v>
      </c>
    </row>
    <row r="60" spans="1:35">
      <c r="A60" t="s">
        <v>2593</v>
      </c>
      <c r="B60" t="s">
        <v>3113</v>
      </c>
      <c r="C60" t="s">
        <v>3114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3">
        <v>8.1000000000000003E-2</v>
      </c>
    </row>
    <row r="61" spans="1:35">
      <c r="A61" t="s">
        <v>2594</v>
      </c>
      <c r="B61" t="s">
        <v>3115</v>
      </c>
      <c r="C61" t="s">
        <v>3116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3">
        <v>7.4999999999999997E-2</v>
      </c>
    </row>
    <row r="62" spans="1:35">
      <c r="A62" t="s">
        <v>366</v>
      </c>
      <c r="B62" t="s">
        <v>3117</v>
      </c>
      <c r="C62" t="s">
        <v>3118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3">
        <v>6.4000000000000001E-2</v>
      </c>
    </row>
    <row r="63" spans="1:35">
      <c r="A63" t="s">
        <v>2595</v>
      </c>
      <c r="B63" t="s">
        <v>3119</v>
      </c>
      <c r="C63" t="s">
        <v>3120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3">
        <v>4.1000000000000002E-2</v>
      </c>
    </row>
    <row r="64" spans="1:35">
      <c r="A64" t="s">
        <v>2596</v>
      </c>
      <c r="B64" t="s">
        <v>3121</v>
      </c>
      <c r="C64" t="s">
        <v>3122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3">
        <v>5.8000000000000003E-2</v>
      </c>
    </row>
    <row r="65" spans="1:35">
      <c r="A65" t="s">
        <v>2598</v>
      </c>
      <c r="B65" t="s">
        <v>3123</v>
      </c>
      <c r="C65" t="s">
        <v>3124</v>
      </c>
      <c r="D65" t="s">
        <v>273</v>
      </c>
      <c r="F65">
        <v>1060.8295900000001</v>
      </c>
      <c r="G65">
        <v>1535.6385499999999</v>
      </c>
      <c r="H65">
        <v>1956.2210689999999</v>
      </c>
      <c r="I65">
        <v>2270.5656739999999</v>
      </c>
      <c r="J65">
        <v>2500.3554690000001</v>
      </c>
      <c r="K65">
        <v>2629.6433109999998</v>
      </c>
      <c r="L65">
        <v>2741.5229490000002</v>
      </c>
      <c r="M65">
        <v>2828.4558109999998</v>
      </c>
      <c r="N65">
        <v>2917.6313479999999</v>
      </c>
      <c r="O65">
        <v>3007.844971</v>
      </c>
      <c r="P65">
        <v>3099.1335450000001</v>
      </c>
      <c r="Q65">
        <v>3193.2514649999998</v>
      </c>
      <c r="R65">
        <v>3289.8823240000002</v>
      </c>
      <c r="S65">
        <v>3388.736328</v>
      </c>
      <c r="T65">
        <v>3490.508057</v>
      </c>
      <c r="U65">
        <v>3595.304443</v>
      </c>
      <c r="V65">
        <v>3702.7836910000001</v>
      </c>
      <c r="W65">
        <v>3812.6779790000001</v>
      </c>
      <c r="X65">
        <v>3926.334961</v>
      </c>
      <c r="Y65">
        <v>4042.8278810000002</v>
      </c>
      <c r="Z65">
        <v>4162.2382809999999</v>
      </c>
      <c r="AA65">
        <v>4284.6796880000002</v>
      </c>
      <c r="AB65">
        <v>4409.8930659999996</v>
      </c>
      <c r="AC65">
        <v>4537.873047</v>
      </c>
      <c r="AD65">
        <v>4667.9409180000002</v>
      </c>
      <c r="AE65">
        <v>4801.5390619999998</v>
      </c>
      <c r="AF65">
        <v>4938.0664059999999</v>
      </c>
      <c r="AG65">
        <v>5077.8408200000003</v>
      </c>
      <c r="AH65">
        <v>5221.8354490000002</v>
      </c>
      <c r="AI65" s="33">
        <v>5.8999999999999997E-2</v>
      </c>
    </row>
    <row r="66" spans="1:35">
      <c r="A66" t="s">
        <v>114</v>
      </c>
      <c r="B66" t="s">
        <v>3125</v>
      </c>
      <c r="C66" t="s">
        <v>3124</v>
      </c>
      <c r="D66" t="s">
        <v>273</v>
      </c>
      <c r="F66">
        <v>3092.2739259999998</v>
      </c>
      <c r="G66">
        <v>3863.8820799999999</v>
      </c>
      <c r="H66">
        <v>4476.0947269999997</v>
      </c>
      <c r="I66">
        <v>4937.3696289999998</v>
      </c>
      <c r="J66">
        <v>5282.3510740000002</v>
      </c>
      <c r="K66">
        <v>5509.5942379999997</v>
      </c>
      <c r="L66">
        <v>5719.140625</v>
      </c>
      <c r="M66">
        <v>5905.7329099999997</v>
      </c>
      <c r="N66">
        <v>6097.3100590000004</v>
      </c>
      <c r="O66">
        <v>6292.4106449999999</v>
      </c>
      <c r="P66">
        <v>6490.2231449999999</v>
      </c>
      <c r="Q66">
        <v>6694.25</v>
      </c>
      <c r="R66">
        <v>6903.0268550000001</v>
      </c>
      <c r="S66">
        <v>7115.703125</v>
      </c>
      <c r="T66">
        <v>7334.8881840000004</v>
      </c>
      <c r="U66">
        <v>7560.3583980000003</v>
      </c>
      <c r="V66">
        <v>7790.9013670000004</v>
      </c>
      <c r="W66">
        <v>8025.375</v>
      </c>
      <c r="X66">
        <v>8267.9589840000008</v>
      </c>
      <c r="Y66">
        <v>8516.3271480000003</v>
      </c>
      <c r="Z66">
        <v>8770.09375</v>
      </c>
      <c r="AA66">
        <v>9029.4882809999999</v>
      </c>
      <c r="AB66">
        <v>9293.2949219999991</v>
      </c>
      <c r="AC66">
        <v>9561.0986329999996</v>
      </c>
      <c r="AD66">
        <v>9831.7441409999992</v>
      </c>
      <c r="AE66">
        <v>10108.863281</v>
      </c>
      <c r="AF66">
        <v>10390.102539</v>
      </c>
      <c r="AG66">
        <v>10675.796875</v>
      </c>
      <c r="AH66">
        <v>10968.346680000001</v>
      </c>
      <c r="AI66" s="33">
        <v>4.5999999999999999E-2</v>
      </c>
    </row>
    <row r="67" spans="1:35">
      <c r="A67" t="s">
        <v>409</v>
      </c>
    </row>
    <row r="68" spans="1:35">
      <c r="A68" t="s">
        <v>356</v>
      </c>
      <c r="B68" t="s">
        <v>3126</v>
      </c>
      <c r="C68" t="s">
        <v>3127</v>
      </c>
      <c r="D68" t="s">
        <v>273</v>
      </c>
      <c r="F68">
        <v>47.902061000000003</v>
      </c>
      <c r="G68">
        <v>47.681663999999998</v>
      </c>
      <c r="H68">
        <v>47.293540999999998</v>
      </c>
      <c r="I68">
        <v>47.807479999999998</v>
      </c>
      <c r="J68">
        <v>48.695346999999998</v>
      </c>
      <c r="K68">
        <v>49.387797999999997</v>
      </c>
      <c r="L68">
        <v>50.060406</v>
      </c>
      <c r="M68">
        <v>50.802070999999998</v>
      </c>
      <c r="N68">
        <v>51.653122000000003</v>
      </c>
      <c r="O68">
        <v>52.581389999999999</v>
      </c>
      <c r="P68">
        <v>53.549087999999998</v>
      </c>
      <c r="Q68">
        <v>54.627811000000001</v>
      </c>
      <c r="R68">
        <v>55.768653999999998</v>
      </c>
      <c r="S68">
        <v>56.939982999999998</v>
      </c>
      <c r="T68">
        <v>58.218727000000001</v>
      </c>
      <c r="U68">
        <v>59.585647999999999</v>
      </c>
      <c r="V68">
        <v>61.004562</v>
      </c>
      <c r="W68">
        <v>62.433697000000002</v>
      </c>
      <c r="X68">
        <v>63.963791000000001</v>
      </c>
      <c r="Y68">
        <v>65.53492</v>
      </c>
      <c r="Z68">
        <v>67.124167999999997</v>
      </c>
      <c r="AA68">
        <v>68.751082999999994</v>
      </c>
      <c r="AB68">
        <v>70.398155000000003</v>
      </c>
      <c r="AC68">
        <v>72.071967999999998</v>
      </c>
      <c r="AD68">
        <v>73.781929000000005</v>
      </c>
      <c r="AE68">
        <v>75.589691000000002</v>
      </c>
      <c r="AF68">
        <v>77.427689000000001</v>
      </c>
      <c r="AG68">
        <v>79.314346</v>
      </c>
      <c r="AH68">
        <v>81.324982000000006</v>
      </c>
      <c r="AI68" s="33">
        <v>1.9E-2</v>
      </c>
    </row>
    <row r="69" spans="1:35">
      <c r="A69" t="s">
        <v>358</v>
      </c>
      <c r="B69" t="s">
        <v>3128</v>
      </c>
      <c r="C69" t="s">
        <v>3129</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3">
        <v>8.9999999999999993E-3</v>
      </c>
    </row>
    <row r="70" spans="1:35">
      <c r="A70" t="s">
        <v>2585</v>
      </c>
      <c r="B70" t="s">
        <v>3130</v>
      </c>
      <c r="C70" t="s">
        <v>3131</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3">
        <v>4.9000000000000002E-2</v>
      </c>
    </row>
    <row r="71" spans="1:35">
      <c r="A71" t="s">
        <v>2586</v>
      </c>
      <c r="B71" t="s">
        <v>3132</v>
      </c>
      <c r="C71" t="s">
        <v>3133</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3">
        <v>3.4000000000000002E-2</v>
      </c>
    </row>
    <row r="72" spans="1:35">
      <c r="A72" t="s">
        <v>2587</v>
      </c>
      <c r="B72" t="s">
        <v>3134</v>
      </c>
      <c r="C72" t="s">
        <v>3135</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3">
        <v>8.9999999999999993E-3</v>
      </c>
    </row>
    <row r="73" spans="1:35">
      <c r="A73" t="s">
        <v>2588</v>
      </c>
      <c r="B73" t="s">
        <v>3136</v>
      </c>
      <c r="C73" t="s">
        <v>3137</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3">
        <v>0.02</v>
      </c>
    </row>
    <row r="74" spans="1:35">
      <c r="A74" t="s">
        <v>2589</v>
      </c>
      <c r="B74" t="s">
        <v>3138</v>
      </c>
      <c r="C74" t="s">
        <v>3139</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3">
        <v>0.01</v>
      </c>
    </row>
    <row r="75" spans="1:35">
      <c r="A75" t="s">
        <v>2590</v>
      </c>
      <c r="B75" t="s">
        <v>3140</v>
      </c>
      <c r="C75" t="s">
        <v>3141</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3">
        <v>1.2999999999999999E-2</v>
      </c>
    </row>
    <row r="76" spans="1:35">
      <c r="A76" t="s">
        <v>2591</v>
      </c>
      <c r="B76" t="s">
        <v>3142</v>
      </c>
      <c r="C76" t="s">
        <v>3143</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3">
        <v>4.2000000000000003E-2</v>
      </c>
    </row>
    <row r="77" spans="1:35">
      <c r="A77" t="s">
        <v>372</v>
      </c>
      <c r="B77" t="s">
        <v>3144</v>
      </c>
      <c r="C77" t="s">
        <v>3145</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3">
        <v>3.1E-2</v>
      </c>
    </row>
    <row r="78" spans="1:35">
      <c r="A78" t="s">
        <v>2592</v>
      </c>
      <c r="B78" t="s">
        <v>3146</v>
      </c>
      <c r="C78" t="s">
        <v>3147</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3">
        <v>4.7E-2</v>
      </c>
    </row>
    <row r="79" spans="1:35">
      <c r="A79" t="s">
        <v>2593</v>
      </c>
      <c r="B79" t="s">
        <v>3148</v>
      </c>
      <c r="C79" t="s">
        <v>3149</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3">
        <v>1.2999999999999999E-2</v>
      </c>
    </row>
    <row r="80" spans="1:35">
      <c r="A80" t="s">
        <v>2594</v>
      </c>
      <c r="B80" t="s">
        <v>3150</v>
      </c>
      <c r="C80" t="s">
        <v>3151</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3">
        <v>-0.02</v>
      </c>
    </row>
    <row r="81" spans="1:35">
      <c r="A81" t="s">
        <v>366</v>
      </c>
      <c r="B81" t="s">
        <v>3152</v>
      </c>
      <c r="C81" t="s">
        <v>3153</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3">
        <v>3.6999999999999998E-2</v>
      </c>
    </row>
    <row r="82" spans="1:35">
      <c r="A82" t="s">
        <v>2595</v>
      </c>
      <c r="B82" t="s">
        <v>3154</v>
      </c>
      <c r="C82" t="s">
        <v>3155</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3">
        <v>1.2999999999999999E-2</v>
      </c>
    </row>
    <row r="83" spans="1:35">
      <c r="A83" t="s">
        <v>2596</v>
      </c>
      <c r="B83" t="s">
        <v>3156</v>
      </c>
      <c r="C83" t="s">
        <v>3157</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3">
        <v>4.5999999999999999E-2</v>
      </c>
    </row>
    <row r="84" spans="1:35">
      <c r="A84" t="s">
        <v>2597</v>
      </c>
      <c r="B84" t="s">
        <v>3158</v>
      </c>
      <c r="C84" t="s">
        <v>3159</v>
      </c>
      <c r="D84" t="s">
        <v>273</v>
      </c>
      <c r="F84">
        <v>33.513634000000003</v>
      </c>
      <c r="G84">
        <v>33.707546000000001</v>
      </c>
      <c r="H84">
        <v>33.915084999999998</v>
      </c>
      <c r="I84">
        <v>34.413466999999997</v>
      </c>
      <c r="J84">
        <v>35.029018000000001</v>
      </c>
      <c r="K84">
        <v>35.580897999999998</v>
      </c>
      <c r="L84">
        <v>36.125419999999998</v>
      </c>
      <c r="M84">
        <v>36.691425000000002</v>
      </c>
      <c r="N84">
        <v>37.290866999999999</v>
      </c>
      <c r="O84">
        <v>37.914230000000003</v>
      </c>
      <c r="P84">
        <v>38.550334999999997</v>
      </c>
      <c r="Q84">
        <v>39.219051</v>
      </c>
      <c r="R84">
        <v>39.905472000000003</v>
      </c>
      <c r="S84">
        <v>40.600613000000003</v>
      </c>
      <c r="T84">
        <v>41.327010999999999</v>
      </c>
      <c r="U84">
        <v>42.078761999999998</v>
      </c>
      <c r="V84">
        <v>42.844878999999999</v>
      </c>
      <c r="W84">
        <v>43.614372000000003</v>
      </c>
      <c r="X84">
        <v>44.415362999999999</v>
      </c>
      <c r="Y84">
        <v>45.228789999999996</v>
      </c>
      <c r="Z84">
        <v>46.049793000000001</v>
      </c>
      <c r="AA84">
        <v>46.882133000000003</v>
      </c>
      <c r="AB84">
        <v>47.718853000000003</v>
      </c>
      <c r="AC84">
        <v>48.559792000000002</v>
      </c>
      <c r="AD84">
        <v>49.404468999999999</v>
      </c>
      <c r="AE84">
        <v>50.272796999999997</v>
      </c>
      <c r="AF84">
        <v>51.145812999999997</v>
      </c>
      <c r="AG84">
        <v>52.027110999999998</v>
      </c>
      <c r="AH84">
        <v>52.935009000000001</v>
      </c>
      <c r="AI84" s="33">
        <v>1.6E-2</v>
      </c>
    </row>
    <row r="85" spans="1:35">
      <c r="A85" t="s">
        <v>2598</v>
      </c>
      <c r="B85" t="s">
        <v>3160</v>
      </c>
      <c r="C85" t="s">
        <v>3159</v>
      </c>
      <c r="D85" t="s">
        <v>273</v>
      </c>
      <c r="F85">
        <v>83.779938000000001</v>
      </c>
      <c r="G85">
        <v>87.938514999999995</v>
      </c>
      <c r="H85">
        <v>91.819671999999997</v>
      </c>
      <c r="I85">
        <v>95.835296999999997</v>
      </c>
      <c r="J85">
        <v>99.738097999999994</v>
      </c>
      <c r="K85">
        <v>103.240532</v>
      </c>
      <c r="L85">
        <v>106.51284</v>
      </c>
      <c r="M85">
        <v>109.669601</v>
      </c>
      <c r="N85">
        <v>112.76958500000001</v>
      </c>
      <c r="O85">
        <v>115.798508</v>
      </c>
      <c r="P85">
        <v>118.756897</v>
      </c>
      <c r="Q85">
        <v>121.735207</v>
      </c>
      <c r="R85">
        <v>124.711876</v>
      </c>
      <c r="S85">
        <v>127.664948</v>
      </c>
      <c r="T85">
        <v>130.67163099999999</v>
      </c>
      <c r="U85">
        <v>133.73327599999999</v>
      </c>
      <c r="V85">
        <v>136.823837</v>
      </c>
      <c r="W85">
        <v>139.92477400000001</v>
      </c>
      <c r="X85">
        <v>143.12184099999999</v>
      </c>
      <c r="Y85">
        <v>146.36554000000001</v>
      </c>
      <c r="Z85">
        <v>149.64515700000001</v>
      </c>
      <c r="AA85">
        <v>152.96965</v>
      </c>
      <c r="AB85">
        <v>156.32110599999999</v>
      </c>
      <c r="AC85">
        <v>159.700729</v>
      </c>
      <c r="AD85">
        <v>163.10897800000001</v>
      </c>
      <c r="AE85">
        <v>166.60655199999999</v>
      </c>
      <c r="AF85">
        <v>170.14975000000001</v>
      </c>
      <c r="AG85">
        <v>173.75576799999999</v>
      </c>
      <c r="AH85">
        <v>177.47886700000001</v>
      </c>
      <c r="AI85" s="33">
        <v>2.7E-2</v>
      </c>
    </row>
    <row r="86" spans="1:35">
      <c r="A86" t="s">
        <v>114</v>
      </c>
      <c r="B86" t="s">
        <v>3161</v>
      </c>
      <c r="C86" t="s">
        <v>3159</v>
      </c>
      <c r="D86" t="s">
        <v>273</v>
      </c>
      <c r="F86">
        <v>117.29357899999999</v>
      </c>
      <c r="G86">
        <v>121.646057</v>
      </c>
      <c r="H86">
        <v>125.734764</v>
      </c>
      <c r="I86">
        <v>130.24876399999999</v>
      </c>
      <c r="J86">
        <v>134.76712000000001</v>
      </c>
      <c r="K86">
        <v>138.82141100000001</v>
      </c>
      <c r="L86">
        <v>142.63824500000001</v>
      </c>
      <c r="M86">
        <v>146.36102299999999</v>
      </c>
      <c r="N86">
        <v>150.06045499999999</v>
      </c>
      <c r="O86">
        <v>153.71272300000001</v>
      </c>
      <c r="P86">
        <v>157.30723599999999</v>
      </c>
      <c r="Q86">
        <v>160.95422400000001</v>
      </c>
      <c r="R86">
        <v>164.617355</v>
      </c>
      <c r="S86">
        <v>168.26556400000001</v>
      </c>
      <c r="T86">
        <v>171.998627</v>
      </c>
      <c r="U86">
        <v>175.81204199999999</v>
      </c>
      <c r="V86">
        <v>179.668701</v>
      </c>
      <c r="W86">
        <v>183.53913900000001</v>
      </c>
      <c r="X86">
        <v>187.537216</v>
      </c>
      <c r="Y86">
        <v>191.59433000000001</v>
      </c>
      <c r="Z86">
        <v>195.69494599999999</v>
      </c>
      <c r="AA86">
        <v>199.85179099999999</v>
      </c>
      <c r="AB86">
        <v>204.03997799999999</v>
      </c>
      <c r="AC86">
        <v>208.26052899999999</v>
      </c>
      <c r="AD86">
        <v>212.513443</v>
      </c>
      <c r="AE86">
        <v>216.87934899999999</v>
      </c>
      <c r="AF86">
        <v>221.29556299999999</v>
      </c>
      <c r="AG86">
        <v>225.78289799999999</v>
      </c>
      <c r="AH86">
        <v>230.41386399999999</v>
      </c>
      <c r="AI86" s="33">
        <v>2.4E-2</v>
      </c>
    </row>
    <row r="87" spans="1:35">
      <c r="A87" t="s">
        <v>116</v>
      </c>
    </row>
    <row r="88" spans="1:35">
      <c r="A88" t="s">
        <v>356</v>
      </c>
      <c r="B88" t="s">
        <v>3162</v>
      </c>
      <c r="C88" t="s">
        <v>3163</v>
      </c>
      <c r="D88" t="s">
        <v>273</v>
      </c>
      <c r="F88">
        <v>1173.034668</v>
      </c>
      <c r="G88">
        <v>1318.6945800000001</v>
      </c>
      <c r="H88">
        <v>1344.6442870000001</v>
      </c>
      <c r="I88">
        <v>1355.1329350000001</v>
      </c>
      <c r="J88">
        <v>1388.0517580000001</v>
      </c>
      <c r="K88">
        <v>1409.9726559999999</v>
      </c>
      <c r="L88">
        <v>1429.2098390000001</v>
      </c>
      <c r="M88">
        <v>1450.0207519999999</v>
      </c>
      <c r="N88">
        <v>1474.3522949999999</v>
      </c>
      <c r="O88">
        <v>1500.9681399999999</v>
      </c>
      <c r="P88">
        <v>1528.3081050000001</v>
      </c>
      <c r="Q88">
        <v>1559.6477050000001</v>
      </c>
      <c r="R88">
        <v>1592.911255</v>
      </c>
      <c r="S88">
        <v>1626.782471</v>
      </c>
      <c r="T88">
        <v>1664.724731</v>
      </c>
      <c r="U88">
        <v>1705.9329829999999</v>
      </c>
      <c r="V88">
        <v>1748.8320309999999</v>
      </c>
      <c r="W88">
        <v>1791.609741</v>
      </c>
      <c r="X88">
        <v>1838.214111</v>
      </c>
      <c r="Y88">
        <v>1886.0336910000001</v>
      </c>
      <c r="Z88">
        <v>1934.05249</v>
      </c>
      <c r="AA88">
        <v>1983.1254879999999</v>
      </c>
      <c r="AB88">
        <v>2032.4826660000001</v>
      </c>
      <c r="AC88">
        <v>2082.4145509999998</v>
      </c>
      <c r="AD88">
        <v>2133.3305660000001</v>
      </c>
      <c r="AE88">
        <v>2187.9047850000002</v>
      </c>
      <c r="AF88">
        <v>2243.1577149999998</v>
      </c>
      <c r="AG88">
        <v>2299.889893</v>
      </c>
      <c r="AH88">
        <v>2361.376221</v>
      </c>
      <c r="AI88" s="33">
        <v>2.5000000000000001E-2</v>
      </c>
    </row>
    <row r="89" spans="1:35">
      <c r="A89" t="s">
        <v>425</v>
      </c>
      <c r="B89" t="s">
        <v>3164</v>
      </c>
      <c r="C89" t="s">
        <v>3165</v>
      </c>
      <c r="D89" t="s">
        <v>273</v>
      </c>
      <c r="F89">
        <v>771.93774399999995</v>
      </c>
      <c r="G89">
        <v>826.14868200000001</v>
      </c>
      <c r="H89">
        <v>820.38293499999997</v>
      </c>
      <c r="I89">
        <v>823.77899200000002</v>
      </c>
      <c r="J89">
        <v>843.02593999999999</v>
      </c>
      <c r="K89">
        <v>855.25219700000002</v>
      </c>
      <c r="L89">
        <v>865.749146</v>
      </c>
      <c r="M89">
        <v>877.21856700000001</v>
      </c>
      <c r="N89">
        <v>890.88647500000002</v>
      </c>
      <c r="O89">
        <v>905.96758999999997</v>
      </c>
      <c r="P89">
        <v>921.47222899999997</v>
      </c>
      <c r="Q89">
        <v>939.46405000000004</v>
      </c>
      <c r="R89">
        <v>958.62847899999997</v>
      </c>
      <c r="S89">
        <v>978.13397199999997</v>
      </c>
      <c r="T89">
        <v>1000.158508</v>
      </c>
      <c r="U89">
        <v>1024.1895750000001</v>
      </c>
      <c r="V89">
        <v>1049.231689</v>
      </c>
      <c r="W89">
        <v>1074.1441649999999</v>
      </c>
      <c r="X89">
        <v>1101.393433</v>
      </c>
      <c r="Y89">
        <v>1129.3405760000001</v>
      </c>
      <c r="Z89">
        <v>1157.345703</v>
      </c>
      <c r="AA89">
        <v>1185.943237</v>
      </c>
      <c r="AB89">
        <v>1214.6480710000001</v>
      </c>
      <c r="AC89">
        <v>1243.6414789999999</v>
      </c>
      <c r="AD89">
        <v>1273.177246</v>
      </c>
      <c r="AE89">
        <v>1304.9241939999999</v>
      </c>
      <c r="AF89">
        <v>1337.015991</v>
      </c>
      <c r="AG89">
        <v>1369.9498289999999</v>
      </c>
      <c r="AH89">
        <v>1405.766846</v>
      </c>
      <c r="AI89" s="33">
        <v>2.1999999999999999E-2</v>
      </c>
    </row>
    <row r="90" spans="1:35">
      <c r="A90" t="s">
        <v>427</v>
      </c>
      <c r="B90" t="s">
        <v>3166</v>
      </c>
      <c r="C90" t="s">
        <v>3167</v>
      </c>
      <c r="D90" t="s">
        <v>273</v>
      </c>
      <c r="F90">
        <v>291.44287100000003</v>
      </c>
      <c r="G90">
        <v>376.62927200000001</v>
      </c>
      <c r="H90">
        <v>409.89959700000003</v>
      </c>
      <c r="I90">
        <v>416.63781699999998</v>
      </c>
      <c r="J90">
        <v>427.65982100000002</v>
      </c>
      <c r="K90">
        <v>435.69555700000001</v>
      </c>
      <c r="L90">
        <v>443.02160600000002</v>
      </c>
      <c r="M90">
        <v>450.81286599999999</v>
      </c>
      <c r="N90">
        <v>459.61773699999998</v>
      </c>
      <c r="O90">
        <v>469.096161</v>
      </c>
      <c r="P90">
        <v>478.81668100000002</v>
      </c>
      <c r="Q90">
        <v>489.70120200000002</v>
      </c>
      <c r="R90">
        <v>501.17355300000003</v>
      </c>
      <c r="S90">
        <v>512.86627199999998</v>
      </c>
      <c r="T90">
        <v>525.75824</v>
      </c>
      <c r="U90">
        <v>539.62957800000004</v>
      </c>
      <c r="V90">
        <v>554.04028300000004</v>
      </c>
      <c r="W90">
        <v>568.479919</v>
      </c>
      <c r="X90">
        <v>584.08343500000001</v>
      </c>
      <c r="Y90">
        <v>600.10864300000003</v>
      </c>
      <c r="Z90">
        <v>616.26934800000004</v>
      </c>
      <c r="AA90">
        <v>632.81182899999999</v>
      </c>
      <c r="AB90">
        <v>649.51824999999997</v>
      </c>
      <c r="AC90">
        <v>666.47363299999995</v>
      </c>
      <c r="AD90">
        <v>683.79681400000004</v>
      </c>
      <c r="AE90">
        <v>702.25976600000001</v>
      </c>
      <c r="AF90">
        <v>721.011841</v>
      </c>
      <c r="AG90">
        <v>740.28558299999997</v>
      </c>
      <c r="AH90">
        <v>761.02929700000004</v>
      </c>
      <c r="AI90" s="33">
        <v>3.5000000000000003E-2</v>
      </c>
    </row>
    <row r="91" spans="1:35">
      <c r="A91" t="s">
        <v>429</v>
      </c>
      <c r="B91" t="s">
        <v>3168</v>
      </c>
      <c r="C91" t="s">
        <v>3169</v>
      </c>
      <c r="D91" t="s">
        <v>273</v>
      </c>
      <c r="F91">
        <v>109.65400700000001</v>
      </c>
      <c r="G91">
        <v>115.916664</v>
      </c>
      <c r="H91">
        <v>114.361778</v>
      </c>
      <c r="I91">
        <v>114.716194</v>
      </c>
      <c r="J91">
        <v>117.366058</v>
      </c>
      <c r="K91">
        <v>119.024895</v>
      </c>
      <c r="L91">
        <v>120.43905599999999</v>
      </c>
      <c r="M91">
        <v>121.98923499999999</v>
      </c>
      <c r="N91">
        <v>123.84792299999999</v>
      </c>
      <c r="O91">
        <v>125.904343</v>
      </c>
      <c r="P91">
        <v>128.01911899999999</v>
      </c>
      <c r="Q91">
        <v>130.48245199999999</v>
      </c>
      <c r="R91">
        <v>133.109207</v>
      </c>
      <c r="S91">
        <v>135.782318</v>
      </c>
      <c r="T91">
        <v>138.80796799999999</v>
      </c>
      <c r="U91">
        <v>142.11390700000001</v>
      </c>
      <c r="V91">
        <v>145.55999800000001</v>
      </c>
      <c r="W91">
        <v>148.98571799999999</v>
      </c>
      <c r="X91">
        <v>152.73734999999999</v>
      </c>
      <c r="Y91">
        <v>156.584564</v>
      </c>
      <c r="Z91">
        <v>160.43731700000001</v>
      </c>
      <c r="AA91">
        <v>164.37058999999999</v>
      </c>
      <c r="AB91">
        <v>168.31626900000001</v>
      </c>
      <c r="AC91">
        <v>172.299667</v>
      </c>
      <c r="AD91">
        <v>176.356369</v>
      </c>
      <c r="AE91">
        <v>180.72056599999999</v>
      </c>
      <c r="AF91">
        <v>185.12998999999999</v>
      </c>
      <c r="AG91">
        <v>189.65443400000001</v>
      </c>
      <c r="AH91">
        <v>194.58012400000001</v>
      </c>
      <c r="AI91" s="33">
        <v>2.1000000000000001E-2</v>
      </c>
    </row>
    <row r="92" spans="1:35">
      <c r="A92" t="s">
        <v>358</v>
      </c>
      <c r="B92" t="s">
        <v>3170</v>
      </c>
      <c r="C92" t="s">
        <v>3171</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3">
        <v>3.4000000000000002E-2</v>
      </c>
    </row>
    <row r="93" spans="1:35">
      <c r="A93" t="s">
        <v>425</v>
      </c>
      <c r="B93" t="s">
        <v>3172</v>
      </c>
      <c r="C93" t="s">
        <v>3173</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3">
        <v>2.5999999999999999E-2</v>
      </c>
    </row>
    <row r="94" spans="1:35">
      <c r="A94" t="s">
        <v>427</v>
      </c>
      <c r="B94" t="s">
        <v>3174</v>
      </c>
      <c r="C94" t="s">
        <v>3175</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3">
        <v>4.1000000000000002E-2</v>
      </c>
    </row>
    <row r="95" spans="1:35">
      <c r="A95" t="s">
        <v>429</v>
      </c>
      <c r="B95" t="s">
        <v>3176</v>
      </c>
      <c r="C95" t="s">
        <v>3177</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3">
        <v>2.7E-2</v>
      </c>
    </row>
    <row r="96" spans="1:35">
      <c r="A96" t="s">
        <v>2585</v>
      </c>
      <c r="B96" t="s">
        <v>3178</v>
      </c>
      <c r="C96" t="s">
        <v>3179</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3">
        <v>4.7E-2</v>
      </c>
    </row>
    <row r="97" spans="1:35">
      <c r="A97" t="s">
        <v>425</v>
      </c>
      <c r="B97" t="s">
        <v>3180</v>
      </c>
      <c r="C97" t="s">
        <v>3181</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3">
        <v>4.5999999999999999E-2</v>
      </c>
    </row>
    <row r="98" spans="1:35">
      <c r="A98" t="s">
        <v>427</v>
      </c>
      <c r="B98" t="s">
        <v>3182</v>
      </c>
      <c r="C98" t="s">
        <v>3183</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3">
        <v>0.05</v>
      </c>
    </row>
    <row r="99" spans="1:35">
      <c r="A99" t="s">
        <v>429</v>
      </c>
      <c r="B99" t="s">
        <v>3184</v>
      </c>
      <c r="C99" t="s">
        <v>3185</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3">
        <v>4.3999999999999997E-2</v>
      </c>
    </row>
    <row r="100" spans="1:35">
      <c r="A100" t="s">
        <v>2586</v>
      </c>
      <c r="B100" t="s">
        <v>3186</v>
      </c>
      <c r="C100" t="s">
        <v>3187</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3">
        <v>3.5000000000000003E-2</v>
      </c>
    </row>
    <row r="101" spans="1:35">
      <c r="A101" t="s">
        <v>425</v>
      </c>
      <c r="B101" t="s">
        <v>3188</v>
      </c>
      <c r="C101" t="s">
        <v>3189</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3">
        <v>3.4000000000000002E-2</v>
      </c>
    </row>
    <row r="102" spans="1:35">
      <c r="A102" t="s">
        <v>427</v>
      </c>
      <c r="B102" t="s">
        <v>3190</v>
      </c>
      <c r="C102" t="s">
        <v>3191</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3">
        <v>3.5999999999999997E-2</v>
      </c>
    </row>
    <row r="103" spans="1:35">
      <c r="A103" t="s">
        <v>429</v>
      </c>
      <c r="B103" t="s">
        <v>3192</v>
      </c>
      <c r="C103" t="s">
        <v>3193</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3">
        <v>3.5000000000000003E-2</v>
      </c>
    </row>
    <row r="104" spans="1:35">
      <c r="A104" t="s">
        <v>2587</v>
      </c>
      <c r="B104" t="s">
        <v>3194</v>
      </c>
      <c r="C104" t="s">
        <v>3195</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3">
        <v>3.1E-2</v>
      </c>
    </row>
    <row r="105" spans="1:35">
      <c r="A105" t="s">
        <v>425</v>
      </c>
      <c r="B105" t="s">
        <v>3196</v>
      </c>
      <c r="C105" t="s">
        <v>3197</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3">
        <v>2.5000000000000001E-2</v>
      </c>
    </row>
    <row r="106" spans="1:35">
      <c r="A106" t="s">
        <v>427</v>
      </c>
      <c r="B106" t="s">
        <v>3198</v>
      </c>
      <c r="C106" t="s">
        <v>3199</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3">
        <v>3.6999999999999998E-2</v>
      </c>
    </row>
    <row r="107" spans="1:35">
      <c r="A107" t="s">
        <v>429</v>
      </c>
      <c r="B107" t="s">
        <v>3200</v>
      </c>
      <c r="C107" t="s">
        <v>3201</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3">
        <v>2.1999999999999999E-2</v>
      </c>
    </row>
    <row r="108" spans="1:35">
      <c r="A108" t="s">
        <v>2588</v>
      </c>
      <c r="B108" t="s">
        <v>3202</v>
      </c>
      <c r="C108" t="s">
        <v>3203</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3">
        <v>5.3999999999999999E-2</v>
      </c>
    </row>
    <row r="109" spans="1:35">
      <c r="A109" t="s">
        <v>425</v>
      </c>
      <c r="B109" t="s">
        <v>3204</v>
      </c>
      <c r="C109" t="s">
        <v>3205</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3">
        <v>3.9E-2</v>
      </c>
    </row>
    <row r="110" spans="1:35">
      <c r="A110" t="s">
        <v>427</v>
      </c>
      <c r="B110" t="s">
        <v>3206</v>
      </c>
      <c r="C110" t="s">
        <v>3207</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3">
        <v>6.5000000000000002E-2</v>
      </c>
    </row>
    <row r="111" spans="1:35">
      <c r="A111" t="s">
        <v>429</v>
      </c>
      <c r="B111" t="s">
        <v>3208</v>
      </c>
      <c r="C111" t="s">
        <v>3209</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3">
        <v>3.9E-2</v>
      </c>
    </row>
    <row r="112" spans="1:35">
      <c r="A112" t="s">
        <v>2589</v>
      </c>
      <c r="B112" t="s">
        <v>3210</v>
      </c>
      <c r="C112" t="s">
        <v>3211</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3">
        <v>3.7999999999999999E-2</v>
      </c>
    </row>
    <row r="113" spans="1:35">
      <c r="A113" t="s">
        <v>425</v>
      </c>
      <c r="B113" t="s">
        <v>3212</v>
      </c>
      <c r="C113" t="s">
        <v>3213</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3">
        <v>3.2000000000000001E-2</v>
      </c>
    </row>
    <row r="114" spans="1:35">
      <c r="A114" t="s">
        <v>427</v>
      </c>
      <c r="B114" t="s">
        <v>3214</v>
      </c>
      <c r="C114" t="s">
        <v>3215</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3">
        <v>4.2000000000000003E-2</v>
      </c>
    </row>
    <row r="115" spans="1:35">
      <c r="A115" t="s">
        <v>429</v>
      </c>
      <c r="B115" t="s">
        <v>3216</v>
      </c>
      <c r="C115" t="s">
        <v>3217</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3">
        <v>1.4E-2</v>
      </c>
    </row>
    <row r="116" spans="1:35">
      <c r="A116" t="s">
        <v>2590</v>
      </c>
      <c r="B116" t="s">
        <v>3218</v>
      </c>
      <c r="C116" t="s">
        <v>3219</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3">
        <v>2.3E-2</v>
      </c>
    </row>
    <row r="117" spans="1:35">
      <c r="A117" t="s">
        <v>425</v>
      </c>
      <c r="B117" t="s">
        <v>3220</v>
      </c>
      <c r="C117" t="s">
        <v>3221</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3">
        <v>2.1000000000000001E-2</v>
      </c>
    </row>
    <row r="118" spans="1:35">
      <c r="A118" t="s">
        <v>427</v>
      </c>
      <c r="B118" t="s">
        <v>3222</v>
      </c>
      <c r="C118" t="s">
        <v>3223</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3">
        <v>3.6999999999999998E-2</v>
      </c>
    </row>
    <row r="119" spans="1:35">
      <c r="A119" t="s">
        <v>429</v>
      </c>
      <c r="B119" t="s">
        <v>3224</v>
      </c>
      <c r="C119" t="s">
        <v>3225</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3">
        <v>1.6E-2</v>
      </c>
    </row>
    <row r="120" spans="1:35">
      <c r="A120" t="s">
        <v>2591</v>
      </c>
      <c r="B120" t="s">
        <v>3226</v>
      </c>
      <c r="C120" t="s">
        <v>3227</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3">
        <v>4.8000000000000001E-2</v>
      </c>
    </row>
    <row r="121" spans="1:35">
      <c r="A121" t="s">
        <v>425</v>
      </c>
      <c r="B121" t="s">
        <v>3228</v>
      </c>
      <c r="C121" t="s">
        <v>3229</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3">
        <v>4.8000000000000001E-2</v>
      </c>
    </row>
    <row r="122" spans="1:35">
      <c r="A122" t="s">
        <v>427</v>
      </c>
      <c r="B122" t="s">
        <v>3230</v>
      </c>
      <c r="C122" t="s">
        <v>3231</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3">
        <v>4.7E-2</v>
      </c>
    </row>
    <row r="123" spans="1:35">
      <c r="A123" t="s">
        <v>429</v>
      </c>
      <c r="B123" t="s">
        <v>3232</v>
      </c>
      <c r="C123" t="s">
        <v>3233</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3">
        <v>4.8000000000000001E-2</v>
      </c>
    </row>
    <row r="124" spans="1:35">
      <c r="A124" t="s">
        <v>372</v>
      </c>
      <c r="B124" t="s">
        <v>3234</v>
      </c>
      <c r="C124" t="s">
        <v>3235</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3">
        <v>4.1000000000000002E-2</v>
      </c>
    </row>
    <row r="125" spans="1:35">
      <c r="A125" t="s">
        <v>425</v>
      </c>
      <c r="B125" t="s">
        <v>3236</v>
      </c>
      <c r="C125" t="s">
        <v>3237</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3">
        <v>3.6999999999999998E-2</v>
      </c>
    </row>
    <row r="126" spans="1:35">
      <c r="A126" t="s">
        <v>427</v>
      </c>
      <c r="B126" t="s">
        <v>3238</v>
      </c>
      <c r="C126" t="s">
        <v>3239</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3">
        <v>6.6000000000000003E-2</v>
      </c>
    </row>
    <row r="127" spans="1:35">
      <c r="A127" t="s">
        <v>429</v>
      </c>
      <c r="B127" t="s">
        <v>3240</v>
      </c>
      <c r="C127" t="s">
        <v>3241</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3">
        <v>3.5000000000000003E-2</v>
      </c>
    </row>
    <row r="128" spans="1:35">
      <c r="A128" t="s">
        <v>2592</v>
      </c>
      <c r="B128" t="s">
        <v>3242</v>
      </c>
      <c r="C128" t="s">
        <v>3243</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3">
        <v>6.8000000000000005E-2</v>
      </c>
    </row>
    <row r="129" spans="1:35">
      <c r="A129" t="s">
        <v>425</v>
      </c>
      <c r="B129" t="s">
        <v>3244</v>
      </c>
      <c r="C129" t="s">
        <v>3245</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3">
        <v>6.4000000000000001E-2</v>
      </c>
    </row>
    <row r="130" spans="1:35">
      <c r="A130" t="s">
        <v>427</v>
      </c>
      <c r="B130" t="s">
        <v>3246</v>
      </c>
      <c r="C130" t="s">
        <v>3247</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3">
        <v>8.2000000000000003E-2</v>
      </c>
    </row>
    <row r="131" spans="1:35">
      <c r="A131" t="s">
        <v>429</v>
      </c>
      <c r="B131" t="s">
        <v>3248</v>
      </c>
      <c r="C131" t="s">
        <v>3249</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3">
        <v>6.0999999999999999E-2</v>
      </c>
    </row>
    <row r="132" spans="1:35">
      <c r="A132" t="s">
        <v>2593</v>
      </c>
      <c r="B132" t="s">
        <v>3250</v>
      </c>
      <c r="C132" t="s">
        <v>3251</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3">
        <v>5.8000000000000003E-2</v>
      </c>
    </row>
    <row r="133" spans="1:35">
      <c r="A133" t="s">
        <v>425</v>
      </c>
      <c r="B133" t="s">
        <v>3252</v>
      </c>
      <c r="C133" t="s">
        <v>3253</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3">
        <v>5.1999999999999998E-2</v>
      </c>
    </row>
    <row r="134" spans="1:35">
      <c r="A134" t="s">
        <v>427</v>
      </c>
      <c r="B134" t="s">
        <v>3254</v>
      </c>
      <c r="C134" t="s">
        <v>3255</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3">
        <v>6.6000000000000003E-2</v>
      </c>
    </row>
    <row r="135" spans="1:35">
      <c r="A135" t="s">
        <v>429</v>
      </c>
      <c r="B135" t="s">
        <v>3256</v>
      </c>
      <c r="C135" t="s">
        <v>3257</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3">
        <v>4.9000000000000002E-2</v>
      </c>
    </row>
    <row r="136" spans="1:35">
      <c r="A136" t="s">
        <v>2594</v>
      </c>
      <c r="B136" t="s">
        <v>3258</v>
      </c>
      <c r="C136" t="s">
        <v>3259</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3">
        <v>7.0000000000000007E-2</v>
      </c>
    </row>
    <row r="137" spans="1:35">
      <c r="A137" t="s">
        <v>425</v>
      </c>
      <c r="B137" t="s">
        <v>3260</v>
      </c>
      <c r="C137" t="s">
        <v>3261</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3">
        <v>6.5000000000000002E-2</v>
      </c>
    </row>
    <row r="138" spans="1:35">
      <c r="A138" t="s">
        <v>427</v>
      </c>
      <c r="B138" t="s">
        <v>3262</v>
      </c>
      <c r="C138" t="s">
        <v>3263</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3">
        <v>7.1999999999999995E-2</v>
      </c>
    </row>
    <row r="139" spans="1:35">
      <c r="A139" t="s">
        <v>429</v>
      </c>
      <c r="B139" t="s">
        <v>3264</v>
      </c>
      <c r="C139" t="s">
        <v>3265</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3">
        <v>5.7000000000000002E-2</v>
      </c>
    </row>
    <row r="140" spans="1:35">
      <c r="A140" t="s">
        <v>366</v>
      </c>
      <c r="B140" t="s">
        <v>3266</v>
      </c>
      <c r="C140" t="s">
        <v>3267</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3">
        <v>5.7000000000000002E-2</v>
      </c>
    </row>
    <row r="141" spans="1:35">
      <c r="A141" t="s">
        <v>425</v>
      </c>
      <c r="B141" t="s">
        <v>3268</v>
      </c>
      <c r="C141" t="s">
        <v>3269</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3">
        <v>5.7000000000000002E-2</v>
      </c>
    </row>
    <row r="142" spans="1:35">
      <c r="A142" t="s">
        <v>427</v>
      </c>
      <c r="B142" t="s">
        <v>3270</v>
      </c>
      <c r="C142" t="s">
        <v>3271</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3">
        <v>5.7000000000000002E-2</v>
      </c>
    </row>
    <row r="143" spans="1:35">
      <c r="A143" t="s">
        <v>429</v>
      </c>
      <c r="B143" t="s">
        <v>3272</v>
      </c>
      <c r="C143" t="s">
        <v>3273</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3">
        <v>5.6000000000000001E-2</v>
      </c>
    </row>
    <row r="144" spans="1:35">
      <c r="A144" t="s">
        <v>2595</v>
      </c>
      <c r="B144" t="s">
        <v>3274</v>
      </c>
      <c r="C144" t="s">
        <v>3275</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3">
        <v>2.1999999999999999E-2</v>
      </c>
    </row>
    <row r="145" spans="1:35">
      <c r="A145" t="s">
        <v>425</v>
      </c>
      <c r="B145" t="s">
        <v>3276</v>
      </c>
      <c r="C145" t="s">
        <v>3277</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3">
        <v>1.7000000000000001E-2</v>
      </c>
    </row>
    <row r="146" spans="1:35">
      <c r="A146" t="s">
        <v>427</v>
      </c>
      <c r="B146" t="s">
        <v>3278</v>
      </c>
      <c r="C146" t="s">
        <v>3279</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3">
        <v>3.3000000000000002E-2</v>
      </c>
    </row>
    <row r="147" spans="1:35">
      <c r="A147" t="s">
        <v>429</v>
      </c>
      <c r="B147" t="s">
        <v>3280</v>
      </c>
      <c r="C147" t="s">
        <v>3281</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3">
        <v>1.4999999999999999E-2</v>
      </c>
    </row>
    <row r="148" spans="1:35">
      <c r="A148" t="s">
        <v>2596</v>
      </c>
      <c r="B148" t="s">
        <v>3282</v>
      </c>
      <c r="C148" t="s">
        <v>3283</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3">
        <v>4.9000000000000002E-2</v>
      </c>
    </row>
    <row r="149" spans="1:35">
      <c r="A149" t="s">
        <v>425</v>
      </c>
      <c r="B149" t="s">
        <v>3284</v>
      </c>
      <c r="C149" t="s">
        <v>3285</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3">
        <v>4.7E-2</v>
      </c>
    </row>
    <row r="150" spans="1:35">
      <c r="A150" t="s">
        <v>427</v>
      </c>
      <c r="B150" t="s">
        <v>3286</v>
      </c>
      <c r="C150" t="s">
        <v>3287</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3">
        <v>5.3999999999999999E-2</v>
      </c>
    </row>
    <row r="151" spans="1:35">
      <c r="A151" t="s">
        <v>429</v>
      </c>
      <c r="B151" t="s">
        <v>3288</v>
      </c>
      <c r="C151" t="s">
        <v>3289</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3">
        <v>0.04</v>
      </c>
    </row>
    <row r="152" spans="1:35">
      <c r="A152" t="s">
        <v>2599</v>
      </c>
      <c r="B152" t="s">
        <v>3290</v>
      </c>
      <c r="C152" t="s">
        <v>3291</v>
      </c>
      <c r="D152" t="s">
        <v>273</v>
      </c>
      <c r="F152">
        <v>4373.3583980000003</v>
      </c>
      <c r="G152">
        <v>5169.9628910000001</v>
      </c>
      <c r="H152">
        <v>5688.0195309999999</v>
      </c>
      <c r="I152">
        <v>6045.4663090000004</v>
      </c>
      <c r="J152">
        <v>6471.2265619999998</v>
      </c>
      <c r="K152">
        <v>6749.4252930000002</v>
      </c>
      <c r="L152">
        <v>7005.7885740000002</v>
      </c>
      <c r="M152">
        <v>7233.0585940000001</v>
      </c>
      <c r="N152">
        <v>7466.4877930000002</v>
      </c>
      <c r="O152">
        <v>7704.2934569999998</v>
      </c>
      <c r="P152">
        <v>7945.5742190000001</v>
      </c>
      <c r="Q152">
        <v>8194.5195309999999</v>
      </c>
      <c r="R152">
        <v>8449.4140619999998</v>
      </c>
      <c r="S152">
        <v>8709.2451170000004</v>
      </c>
      <c r="T152">
        <v>8977.0449219999991</v>
      </c>
      <c r="U152">
        <v>9252.6005860000005</v>
      </c>
      <c r="V152">
        <v>9534.4882809999999</v>
      </c>
      <c r="W152">
        <v>9821.3642579999996</v>
      </c>
      <c r="X152">
        <v>10117.982421999999</v>
      </c>
      <c r="Y152">
        <v>10421.625977</v>
      </c>
      <c r="Z152">
        <v>10731.902344</v>
      </c>
      <c r="AA152">
        <v>11049.079102</v>
      </c>
      <c r="AB152">
        <v>11371.748046999999</v>
      </c>
      <c r="AC152">
        <v>11699.421875</v>
      </c>
      <c r="AD152">
        <v>12030.607421999999</v>
      </c>
      <c r="AE152">
        <v>12369.690430000001</v>
      </c>
      <c r="AF152">
        <v>12713.948242</v>
      </c>
      <c r="AG152">
        <v>13063.801758</v>
      </c>
      <c r="AH152">
        <v>13422.099609000001</v>
      </c>
      <c r="AI152" s="33">
        <v>4.1000000000000002E-2</v>
      </c>
    </row>
    <row r="153" spans="1:35">
      <c r="A153" t="s">
        <v>2600</v>
      </c>
      <c r="B153" t="s">
        <v>3292</v>
      </c>
      <c r="C153" t="s">
        <v>3293</v>
      </c>
      <c r="D153" t="s">
        <v>273</v>
      </c>
      <c r="F153">
        <v>2683.0664059999999</v>
      </c>
      <c r="G153">
        <v>3004.8544919999999</v>
      </c>
      <c r="H153">
        <v>3174.9956050000001</v>
      </c>
      <c r="I153">
        <v>3319.679932</v>
      </c>
      <c r="J153">
        <v>3499.336914</v>
      </c>
      <c r="K153">
        <v>3633.654297</v>
      </c>
      <c r="L153">
        <v>3761.2695309999999</v>
      </c>
      <c r="M153">
        <v>3884.4816890000002</v>
      </c>
      <c r="N153">
        <v>4011.1184079999998</v>
      </c>
      <c r="O153">
        <v>4140.6005859999996</v>
      </c>
      <c r="P153">
        <v>4272.0595700000003</v>
      </c>
      <c r="Q153">
        <v>4407.6914059999999</v>
      </c>
      <c r="R153">
        <v>4546.3149409999996</v>
      </c>
      <c r="S153">
        <v>4687.3193359999996</v>
      </c>
      <c r="T153">
        <v>4832.7065430000002</v>
      </c>
      <c r="U153">
        <v>4982.1958009999998</v>
      </c>
      <c r="V153">
        <v>5134.8637699999999</v>
      </c>
      <c r="W153">
        <v>5289.8193359999996</v>
      </c>
      <c r="X153">
        <v>5450.0063479999999</v>
      </c>
      <c r="Y153">
        <v>5613.8759769999997</v>
      </c>
      <c r="Z153">
        <v>5781.0351559999999</v>
      </c>
      <c r="AA153">
        <v>5951.609375</v>
      </c>
      <c r="AB153">
        <v>6124.6098629999997</v>
      </c>
      <c r="AC153">
        <v>6299.625</v>
      </c>
      <c r="AD153">
        <v>6475.9521480000003</v>
      </c>
      <c r="AE153">
        <v>6656.1279299999997</v>
      </c>
      <c r="AF153">
        <v>6838.330078</v>
      </c>
      <c r="AG153">
        <v>7022.6650390000004</v>
      </c>
      <c r="AH153">
        <v>7210.7587890000004</v>
      </c>
      <c r="AI153" s="33">
        <v>3.5999999999999997E-2</v>
      </c>
    </row>
    <row r="154" spans="1:35">
      <c r="A154" t="s">
        <v>2601</v>
      </c>
      <c r="B154" t="s">
        <v>3294</v>
      </c>
      <c r="C154" t="s">
        <v>3295</v>
      </c>
      <c r="D154" t="s">
        <v>273</v>
      </c>
      <c r="F154">
        <v>1365.956543</v>
      </c>
      <c r="G154">
        <v>1815.0357670000001</v>
      </c>
      <c r="H154">
        <v>2152.2490229999999</v>
      </c>
      <c r="I154">
        <v>2353.0915530000002</v>
      </c>
      <c r="J154">
        <v>2582.6142580000001</v>
      </c>
      <c r="K154">
        <v>2712.7702640000002</v>
      </c>
      <c r="L154">
        <v>2828.126221</v>
      </c>
      <c r="M154">
        <v>2918.5915530000002</v>
      </c>
      <c r="N154">
        <v>3011.3752439999998</v>
      </c>
      <c r="O154">
        <v>3105.3186040000001</v>
      </c>
      <c r="P154">
        <v>3200.5249020000001</v>
      </c>
      <c r="Q154">
        <v>3298.7250979999999</v>
      </c>
      <c r="R154">
        <v>3399.561768</v>
      </c>
      <c r="S154">
        <v>3502.7185060000002</v>
      </c>
      <c r="T154">
        <v>3608.9372560000002</v>
      </c>
      <c r="U154">
        <v>3718.3378910000001</v>
      </c>
      <c r="V154">
        <v>3830.5554200000001</v>
      </c>
      <c r="W154">
        <v>3945.2717290000001</v>
      </c>
      <c r="X154">
        <v>4063.8908689999998</v>
      </c>
      <c r="Y154">
        <v>4185.4487300000001</v>
      </c>
      <c r="Z154">
        <v>4310.0112300000001</v>
      </c>
      <c r="AA154">
        <v>4437.7060549999997</v>
      </c>
      <c r="AB154">
        <v>4568.2524409999996</v>
      </c>
      <c r="AC154">
        <v>4701.6298829999996</v>
      </c>
      <c r="AD154">
        <v>4837.1025390000004</v>
      </c>
      <c r="AE154">
        <v>4976.2021480000003</v>
      </c>
      <c r="AF154">
        <v>5118.2978519999997</v>
      </c>
      <c r="AG154">
        <v>5263.6982420000004</v>
      </c>
      <c r="AH154">
        <v>5413.4111329999996</v>
      </c>
      <c r="AI154" s="33">
        <v>0.05</v>
      </c>
    </row>
    <row r="155" spans="1:35">
      <c r="A155" t="s">
        <v>114</v>
      </c>
      <c r="B155" t="s">
        <v>3296</v>
      </c>
      <c r="C155" t="s">
        <v>3297</v>
      </c>
      <c r="D155" t="s">
        <v>273</v>
      </c>
      <c r="F155">
        <v>324.33532700000001</v>
      </c>
      <c r="G155">
        <v>350.07336400000003</v>
      </c>
      <c r="H155">
        <v>360.77508499999999</v>
      </c>
      <c r="I155">
        <v>372.695312</v>
      </c>
      <c r="J155">
        <v>389.27453600000001</v>
      </c>
      <c r="K155">
        <v>403.000427</v>
      </c>
      <c r="L155">
        <v>416.39245599999998</v>
      </c>
      <c r="M155">
        <v>429.98434400000002</v>
      </c>
      <c r="N155">
        <v>443.99404900000002</v>
      </c>
      <c r="O155">
        <v>458.37429800000001</v>
      </c>
      <c r="P155">
        <v>472.98907500000001</v>
      </c>
      <c r="Q155">
        <v>488.10235599999999</v>
      </c>
      <c r="R155">
        <v>503.53689600000001</v>
      </c>
      <c r="S155">
        <v>519.20544400000006</v>
      </c>
      <c r="T155">
        <v>535.40100099999995</v>
      </c>
      <c r="U155">
        <v>552.06671100000005</v>
      </c>
      <c r="V155">
        <v>569.06848100000002</v>
      </c>
      <c r="W155">
        <v>586.27319299999999</v>
      </c>
      <c r="X155">
        <v>604.08337400000005</v>
      </c>
      <c r="Y155">
        <v>622.30181900000002</v>
      </c>
      <c r="Z155">
        <v>640.85534700000005</v>
      </c>
      <c r="AA155">
        <v>659.76342799999998</v>
      </c>
      <c r="AB155">
        <v>678.885986</v>
      </c>
      <c r="AC155">
        <v>698.16625999999997</v>
      </c>
      <c r="AD155">
        <v>717.55127000000005</v>
      </c>
      <c r="AE155">
        <v>737.35992399999998</v>
      </c>
      <c r="AF155">
        <v>757.32098399999995</v>
      </c>
      <c r="AG155">
        <v>777.43902600000001</v>
      </c>
      <c r="AH155">
        <v>797.93176300000005</v>
      </c>
      <c r="AI155" s="33">
        <v>3.3000000000000002E-2</v>
      </c>
    </row>
    <row r="156" spans="1:35">
      <c r="A156" t="s">
        <v>1170</v>
      </c>
    </row>
    <row r="157" spans="1:35">
      <c r="A157" t="s">
        <v>356</v>
      </c>
      <c r="B157" t="s">
        <v>3298</v>
      </c>
      <c r="C157" t="s">
        <v>2846</v>
      </c>
      <c r="D157" t="s">
        <v>270</v>
      </c>
      <c r="F157">
        <v>539.82806400000004</v>
      </c>
      <c r="G157">
        <v>553.98492399999998</v>
      </c>
      <c r="H157">
        <v>129.181366</v>
      </c>
      <c r="I157">
        <v>194.063751</v>
      </c>
      <c r="J157">
        <v>381.04251099999999</v>
      </c>
      <c r="K157">
        <v>347.73046900000003</v>
      </c>
      <c r="L157">
        <v>342.65612800000002</v>
      </c>
      <c r="M157">
        <v>358.96905500000003</v>
      </c>
      <c r="N157">
        <v>384.53613300000001</v>
      </c>
      <c r="O157">
        <v>402.37231400000002</v>
      </c>
      <c r="P157">
        <v>410.95727499999998</v>
      </c>
      <c r="Q157">
        <v>435.50952100000001</v>
      </c>
      <c r="R157">
        <v>448.51950099999999</v>
      </c>
      <c r="S157">
        <v>454.32037400000002</v>
      </c>
      <c r="T157">
        <v>478.18777499999999</v>
      </c>
      <c r="U157">
        <v>498.32916299999999</v>
      </c>
      <c r="V157">
        <v>510.64355499999999</v>
      </c>
      <c r="W157">
        <v>513.84491000000003</v>
      </c>
      <c r="X157">
        <v>537.49987799999997</v>
      </c>
      <c r="Y157">
        <v>548.37158199999999</v>
      </c>
      <c r="Z157">
        <v>554.14184599999999</v>
      </c>
      <c r="AA157">
        <v>564.52355999999997</v>
      </c>
      <c r="AB157">
        <v>571.13775599999997</v>
      </c>
      <c r="AC157">
        <v>579.68963599999995</v>
      </c>
      <c r="AD157">
        <v>590.62780799999996</v>
      </c>
      <c r="AE157">
        <v>615.09375</v>
      </c>
      <c r="AF157">
        <v>624.84436000000005</v>
      </c>
      <c r="AG157">
        <v>638.74401899999998</v>
      </c>
      <c r="AH157">
        <v>669.69073500000002</v>
      </c>
      <c r="AI157" s="33">
        <v>8.0000000000000002E-3</v>
      </c>
    </row>
    <row r="158" spans="1:35">
      <c r="A158" t="s">
        <v>425</v>
      </c>
      <c r="B158" t="s">
        <v>3299</v>
      </c>
      <c r="C158" t="s">
        <v>2846</v>
      </c>
      <c r="D158" t="s">
        <v>270</v>
      </c>
      <c r="F158">
        <v>335.96209700000003</v>
      </c>
      <c r="G158">
        <v>349.592285</v>
      </c>
      <c r="H158">
        <v>76.679558</v>
      </c>
      <c r="I158">
        <v>130.66899100000001</v>
      </c>
      <c r="J158">
        <v>213.21785</v>
      </c>
      <c r="K158">
        <v>186.722351</v>
      </c>
      <c r="L158">
        <v>184.21545399999999</v>
      </c>
      <c r="M158">
        <v>193.912598</v>
      </c>
      <c r="N158">
        <v>208.77864099999999</v>
      </c>
      <c r="O158">
        <v>219.28448499999999</v>
      </c>
      <c r="P158">
        <v>224.595215</v>
      </c>
      <c r="Q158">
        <v>238.643066</v>
      </c>
      <c r="R158">
        <v>246.32861299999999</v>
      </c>
      <c r="S158">
        <v>249.989746</v>
      </c>
      <c r="T158">
        <v>263.55419899999998</v>
      </c>
      <c r="U158">
        <v>274.84716800000001</v>
      </c>
      <c r="V158">
        <v>281.66113300000001</v>
      </c>
      <c r="W158">
        <v>283.36181599999998</v>
      </c>
      <c r="X158">
        <v>296.37060500000001</v>
      </c>
      <c r="Y158">
        <v>302.16015599999997</v>
      </c>
      <c r="Z158">
        <v>305.12207000000001</v>
      </c>
      <c r="AA158">
        <v>310.68359400000003</v>
      </c>
      <c r="AB158">
        <v>314.231964</v>
      </c>
      <c r="AC158">
        <v>319.07034299999998</v>
      </c>
      <c r="AD158">
        <v>325.25585899999999</v>
      </c>
      <c r="AE158">
        <v>338.88903800000003</v>
      </c>
      <c r="AF158">
        <v>344.29150399999997</v>
      </c>
      <c r="AG158">
        <v>351.96542399999998</v>
      </c>
      <c r="AH158">
        <v>369.155396</v>
      </c>
      <c r="AI158" s="33">
        <v>3.0000000000000001E-3</v>
      </c>
    </row>
    <row r="159" spans="1:35">
      <c r="A159" t="s">
        <v>427</v>
      </c>
      <c r="B159" t="s">
        <v>3300</v>
      </c>
      <c r="C159" t="s">
        <v>2846</v>
      </c>
      <c r="D159" t="s">
        <v>270</v>
      </c>
      <c r="F159">
        <v>0</v>
      </c>
      <c r="G159">
        <v>39.340881000000003</v>
      </c>
      <c r="H159">
        <v>37.631683000000002</v>
      </c>
      <c r="I159">
        <v>9.5226900000000008</v>
      </c>
      <c r="J159">
        <v>62.869827000000001</v>
      </c>
      <c r="K159">
        <v>69.512519999999995</v>
      </c>
      <c r="L159">
        <v>68.131103999999993</v>
      </c>
      <c r="M159">
        <v>68.620177999999996</v>
      </c>
      <c r="N159">
        <v>70.017028999999994</v>
      </c>
      <c r="O159">
        <v>70.33905</v>
      </c>
      <c r="P159">
        <v>69.518066000000005</v>
      </c>
      <c r="Q159">
        <v>70.742667999999995</v>
      </c>
      <c r="R159">
        <v>70.381798000000003</v>
      </c>
      <c r="S159">
        <v>69.294014000000004</v>
      </c>
      <c r="T159">
        <v>70.884063999999995</v>
      </c>
      <c r="U159">
        <v>72.414139000000006</v>
      </c>
      <c r="V159">
        <v>73.352783000000002</v>
      </c>
      <c r="W159">
        <v>73.432297000000005</v>
      </c>
      <c r="X159">
        <v>76.391479000000004</v>
      </c>
      <c r="Y159">
        <v>77.964080999999993</v>
      </c>
      <c r="Z159">
        <v>79.024918</v>
      </c>
      <c r="AA159">
        <v>80.764740000000003</v>
      </c>
      <c r="AB159">
        <v>81.969504999999998</v>
      </c>
      <c r="AC159">
        <v>83.353179999999995</v>
      </c>
      <c r="AD159">
        <v>85.074546999999995</v>
      </c>
      <c r="AE159">
        <v>88.49794</v>
      </c>
      <c r="AF159">
        <v>90.061874000000003</v>
      </c>
      <c r="AG159">
        <v>92.232924999999994</v>
      </c>
      <c r="AH159">
        <v>96.561699000000004</v>
      </c>
      <c r="AI159" t="s">
        <v>112</v>
      </c>
    </row>
    <row r="160" spans="1:35">
      <c r="A160" t="s">
        <v>429</v>
      </c>
      <c r="B160" t="s">
        <v>3301</v>
      </c>
      <c r="C160" t="s">
        <v>2846</v>
      </c>
      <c r="D160" t="s">
        <v>270</v>
      </c>
      <c r="F160">
        <v>203.86596700000001</v>
      </c>
      <c r="G160">
        <v>165.05175800000001</v>
      </c>
      <c r="H160">
        <v>14.870117</v>
      </c>
      <c r="I160">
        <v>53.872070000000001</v>
      </c>
      <c r="J160">
        <v>104.95483400000001</v>
      </c>
      <c r="K160">
        <v>91.495604999999998</v>
      </c>
      <c r="L160">
        <v>90.309569999999994</v>
      </c>
      <c r="M160">
        <v>96.436278999999999</v>
      </c>
      <c r="N160">
        <v>105.74047899999999</v>
      </c>
      <c r="O160">
        <v>112.748779</v>
      </c>
      <c r="P160">
        <v>116.843994</v>
      </c>
      <c r="Q160">
        <v>126.123779</v>
      </c>
      <c r="R160">
        <v>131.80908199999999</v>
      </c>
      <c r="S160">
        <v>135.036621</v>
      </c>
      <c r="T160">
        <v>143.74951200000001</v>
      </c>
      <c r="U160">
        <v>151.067871</v>
      </c>
      <c r="V160">
        <v>155.629639</v>
      </c>
      <c r="W160">
        <v>157.050781</v>
      </c>
      <c r="X160">
        <v>164.73779300000001</v>
      </c>
      <c r="Y160">
        <v>168.24731399999999</v>
      </c>
      <c r="Z160">
        <v>169.99487300000001</v>
      </c>
      <c r="AA160">
        <v>173.07519500000001</v>
      </c>
      <c r="AB160">
        <v>174.93627900000001</v>
      </c>
      <c r="AC160">
        <v>177.26611299999999</v>
      </c>
      <c r="AD160">
        <v>180.29736299999999</v>
      </c>
      <c r="AE160">
        <v>187.70678699999999</v>
      </c>
      <c r="AF160">
        <v>190.49096700000001</v>
      </c>
      <c r="AG160">
        <v>194.54565400000001</v>
      </c>
      <c r="AH160">
        <v>203.97363300000001</v>
      </c>
      <c r="AI160" s="33">
        <v>0</v>
      </c>
    </row>
    <row r="161" spans="1:35">
      <c r="A161" t="s">
        <v>358</v>
      </c>
      <c r="B161" t="s">
        <v>3302</v>
      </c>
      <c r="C161" t="s">
        <v>2846</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3303</v>
      </c>
      <c r="C162" t="s">
        <v>2846</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3304</v>
      </c>
      <c r="C163" t="s">
        <v>2846</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3305</v>
      </c>
      <c r="C164" t="s">
        <v>2846</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2585</v>
      </c>
      <c r="B165" t="s">
        <v>3306</v>
      </c>
      <c r="C165" t="s">
        <v>2846</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3307</v>
      </c>
      <c r="C166" t="s">
        <v>2846</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3308</v>
      </c>
      <c r="C167" t="s">
        <v>2846</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3309</v>
      </c>
      <c r="C168" t="s">
        <v>2846</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2586</v>
      </c>
      <c r="B169" t="s">
        <v>3310</v>
      </c>
      <c r="C169" t="s">
        <v>2846</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3311</v>
      </c>
      <c r="C170" t="s">
        <v>2846</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3312</v>
      </c>
      <c r="C171" t="s">
        <v>2846</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3313</v>
      </c>
      <c r="C172" t="s">
        <v>2846</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2587</v>
      </c>
      <c r="B173" t="s">
        <v>3314</v>
      </c>
      <c r="C173" t="s">
        <v>2846</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3">
        <v>0.14000000000000001</v>
      </c>
    </row>
    <row r="174" spans="1:35">
      <c r="A174" t="s">
        <v>425</v>
      </c>
      <c r="B174" t="s">
        <v>3315</v>
      </c>
      <c r="C174" t="s">
        <v>2846</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3">
        <v>0.106</v>
      </c>
    </row>
    <row r="175" spans="1:35">
      <c r="A175" t="s">
        <v>427</v>
      </c>
      <c r="B175" t="s">
        <v>3316</v>
      </c>
      <c r="C175" t="s">
        <v>2846</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3317</v>
      </c>
      <c r="C176" t="s">
        <v>2846</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2588</v>
      </c>
      <c r="B177" t="s">
        <v>3318</v>
      </c>
      <c r="C177" t="s">
        <v>2846</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3319</v>
      </c>
      <c r="C178" t="s">
        <v>2846</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3320</v>
      </c>
      <c r="C179" t="s">
        <v>2846</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3321</v>
      </c>
      <c r="C180" t="s">
        <v>2846</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2589</v>
      </c>
      <c r="B181" t="s">
        <v>3322</v>
      </c>
      <c r="C181" t="s">
        <v>2846</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3">
        <v>0.1</v>
      </c>
    </row>
    <row r="182" spans="1:35">
      <c r="A182" t="s">
        <v>425</v>
      </c>
      <c r="B182" t="s">
        <v>3323</v>
      </c>
      <c r="C182" t="s">
        <v>2846</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3324</v>
      </c>
      <c r="C183" t="s">
        <v>2846</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3325</v>
      </c>
      <c r="C184" t="s">
        <v>2846</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3">
        <v>-5.0999999999999997E-2</v>
      </c>
    </row>
    <row r="185" spans="1:35">
      <c r="A185" t="s">
        <v>2590</v>
      </c>
      <c r="B185" t="s">
        <v>3326</v>
      </c>
      <c r="C185" t="s">
        <v>2846</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3">
        <v>2.3E-2</v>
      </c>
    </row>
    <row r="186" spans="1:35">
      <c r="A186" t="s">
        <v>425</v>
      </c>
      <c r="B186" t="s">
        <v>3327</v>
      </c>
      <c r="C186" t="s">
        <v>2846</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3">
        <v>3.7999999999999999E-2</v>
      </c>
    </row>
    <row r="187" spans="1:35">
      <c r="A187" t="s">
        <v>427</v>
      </c>
      <c r="B187" t="s">
        <v>3328</v>
      </c>
      <c r="C187" t="s">
        <v>2846</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3329</v>
      </c>
      <c r="C188" t="s">
        <v>2846</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3">
        <v>-4.0000000000000001E-3</v>
      </c>
    </row>
    <row r="189" spans="1:35">
      <c r="A189" t="s">
        <v>2591</v>
      </c>
      <c r="B189" t="s">
        <v>3330</v>
      </c>
      <c r="C189" t="s">
        <v>2846</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3331</v>
      </c>
      <c r="C190" t="s">
        <v>2846</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3332</v>
      </c>
      <c r="C191" t="s">
        <v>2846</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3333</v>
      </c>
      <c r="C192" t="s">
        <v>2846</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3334</v>
      </c>
      <c r="C193" t="s">
        <v>2846</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3">
        <v>2.4E-2</v>
      </c>
    </row>
    <row r="194" spans="1:35">
      <c r="A194" t="s">
        <v>425</v>
      </c>
      <c r="B194" t="s">
        <v>3335</v>
      </c>
      <c r="C194" t="s">
        <v>2846</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3">
        <v>2.3E-2</v>
      </c>
    </row>
    <row r="195" spans="1:35">
      <c r="A195" t="s">
        <v>427</v>
      </c>
      <c r="B195" t="s">
        <v>3336</v>
      </c>
      <c r="C195" t="s">
        <v>2846</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3337</v>
      </c>
      <c r="C196" t="s">
        <v>2846</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3">
        <v>-0.02</v>
      </c>
    </row>
    <row r="197" spans="1:35">
      <c r="A197" t="s">
        <v>2592</v>
      </c>
      <c r="B197" t="s">
        <v>3338</v>
      </c>
      <c r="C197" t="s">
        <v>2846</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3339</v>
      </c>
      <c r="C198" t="s">
        <v>2846</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3340</v>
      </c>
      <c r="C199" t="s">
        <v>2846</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3341</v>
      </c>
      <c r="C200" t="s">
        <v>2846</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2593</v>
      </c>
      <c r="B201" t="s">
        <v>3342</v>
      </c>
      <c r="C201" t="s">
        <v>2846</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3343</v>
      </c>
      <c r="C202" t="s">
        <v>2846</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3344</v>
      </c>
      <c r="C203" t="s">
        <v>2846</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3345</v>
      </c>
      <c r="C204" t="s">
        <v>2846</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2594</v>
      </c>
      <c r="B205" t="s">
        <v>3346</v>
      </c>
      <c r="C205" t="s">
        <v>2846</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3347</v>
      </c>
      <c r="C206" t="s">
        <v>2846</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3348</v>
      </c>
      <c r="C207" t="s">
        <v>2846</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3349</v>
      </c>
      <c r="C208" t="s">
        <v>2846</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3350</v>
      </c>
      <c r="C209" t="s">
        <v>2846</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3351</v>
      </c>
      <c r="C210" t="s">
        <v>2846</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3352</v>
      </c>
      <c r="C211" t="s">
        <v>2846</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3353</v>
      </c>
      <c r="C212" t="s">
        <v>2846</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2595</v>
      </c>
      <c r="B213" t="s">
        <v>3354</v>
      </c>
      <c r="C213" t="s">
        <v>2846</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3">
        <v>6.4000000000000001E-2</v>
      </c>
    </row>
    <row r="214" spans="1:35">
      <c r="A214" t="s">
        <v>425</v>
      </c>
      <c r="B214" t="s">
        <v>3355</v>
      </c>
      <c r="C214" t="s">
        <v>2846</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3">
        <v>4.5999999999999999E-2</v>
      </c>
    </row>
    <row r="215" spans="1:35">
      <c r="A215" t="s">
        <v>427</v>
      </c>
      <c r="B215" t="s">
        <v>3356</v>
      </c>
      <c r="C215" t="s">
        <v>2846</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3357</v>
      </c>
      <c r="C216" t="s">
        <v>2846</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2596</v>
      </c>
      <c r="B217" t="s">
        <v>3358</v>
      </c>
      <c r="C217" t="s">
        <v>2846</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3359</v>
      </c>
      <c r="C218" t="s">
        <v>2846</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3360</v>
      </c>
      <c r="C219" t="s">
        <v>2846</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3361</v>
      </c>
      <c r="C220" t="s">
        <v>2846</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2599</v>
      </c>
      <c r="B221" t="s">
        <v>3362</v>
      </c>
      <c r="C221" t="s">
        <v>2846</v>
      </c>
      <c r="D221" t="s">
        <v>270</v>
      </c>
      <c r="F221">
        <v>906.95056199999999</v>
      </c>
      <c r="G221">
        <v>995.75170900000001</v>
      </c>
      <c r="H221">
        <v>1449.4384769999999</v>
      </c>
      <c r="I221">
        <v>1338.072754</v>
      </c>
      <c r="J221">
        <v>1779.496216</v>
      </c>
      <c r="K221">
        <v>1474.127197</v>
      </c>
      <c r="L221">
        <v>1533.195923</v>
      </c>
      <c r="M221">
        <v>1592.1129149999999</v>
      </c>
      <c r="N221">
        <v>1730.027466</v>
      </c>
      <c r="O221">
        <v>1839.341553</v>
      </c>
      <c r="P221">
        <v>1951.411987</v>
      </c>
      <c r="Q221">
        <v>2109.4160160000001</v>
      </c>
      <c r="R221">
        <v>2205.0913089999999</v>
      </c>
      <c r="S221">
        <v>2288.8095699999999</v>
      </c>
      <c r="T221">
        <v>2397.6274410000001</v>
      </c>
      <c r="U221">
        <v>2488.328125</v>
      </c>
      <c r="V221">
        <v>2554.0310060000002</v>
      </c>
      <c r="W221">
        <v>2610.3564449999999</v>
      </c>
      <c r="X221">
        <v>2692.5090329999998</v>
      </c>
      <c r="Y221">
        <v>2755.8015140000002</v>
      </c>
      <c r="Z221">
        <v>2813.5419919999999</v>
      </c>
      <c r="AA221">
        <v>2869.7797850000002</v>
      </c>
      <c r="AB221">
        <v>2916.8171390000002</v>
      </c>
      <c r="AC221">
        <v>2961.0651859999998</v>
      </c>
      <c r="AD221">
        <v>3000.3305660000001</v>
      </c>
      <c r="AE221">
        <v>3062.4716800000001</v>
      </c>
      <c r="AF221">
        <v>3109.475586</v>
      </c>
      <c r="AG221">
        <v>3159.029297</v>
      </c>
      <c r="AH221">
        <v>3225.7993160000001</v>
      </c>
      <c r="AI221" s="33">
        <v>4.5999999999999999E-2</v>
      </c>
    </row>
    <row r="222" spans="1:35">
      <c r="A222" t="s">
        <v>2600</v>
      </c>
      <c r="B222" t="s">
        <v>3363</v>
      </c>
      <c r="C222" t="s">
        <v>2846</v>
      </c>
      <c r="D222" t="s">
        <v>270</v>
      </c>
      <c r="F222">
        <v>616.672729</v>
      </c>
      <c r="G222">
        <v>425.35363799999999</v>
      </c>
      <c r="H222">
        <v>765.68902600000001</v>
      </c>
      <c r="I222">
        <v>766.20379600000001</v>
      </c>
      <c r="J222">
        <v>1015.107483</v>
      </c>
      <c r="K222">
        <v>878.10821499999997</v>
      </c>
      <c r="L222">
        <v>917.77429199999995</v>
      </c>
      <c r="M222">
        <v>961.60870399999999</v>
      </c>
      <c r="N222">
        <v>1035.0192870000001</v>
      </c>
      <c r="O222">
        <v>1108.149658</v>
      </c>
      <c r="P222">
        <v>1185.3842770000001</v>
      </c>
      <c r="Q222">
        <v>1292.5</v>
      </c>
      <c r="R222">
        <v>1341.7978519999999</v>
      </c>
      <c r="S222">
        <v>1392.7801509999999</v>
      </c>
      <c r="T222">
        <v>1454.306519</v>
      </c>
      <c r="U222">
        <v>1500.658936</v>
      </c>
      <c r="V222">
        <v>1535.943481</v>
      </c>
      <c r="W222">
        <v>1566.3111570000001</v>
      </c>
      <c r="X222">
        <v>1614.3580320000001</v>
      </c>
      <c r="Y222">
        <v>1649.955078</v>
      </c>
      <c r="Z222">
        <v>1682.029297</v>
      </c>
      <c r="AA222">
        <v>1713.853149</v>
      </c>
      <c r="AB222">
        <v>1740.5667719999999</v>
      </c>
      <c r="AC222">
        <v>1765.419189</v>
      </c>
      <c r="AD222">
        <v>1787.7021480000001</v>
      </c>
      <c r="AE222">
        <v>1821.821289</v>
      </c>
      <c r="AF222">
        <v>1848.836548</v>
      </c>
      <c r="AG222">
        <v>1877.627197</v>
      </c>
      <c r="AH222">
        <v>1915.2380370000001</v>
      </c>
      <c r="AI222" s="33">
        <v>4.1000000000000002E-2</v>
      </c>
    </row>
    <row r="223" spans="1:35">
      <c r="A223" t="s">
        <v>2601</v>
      </c>
      <c r="B223" t="s">
        <v>3364</v>
      </c>
      <c r="C223" t="s">
        <v>2846</v>
      </c>
      <c r="D223" t="s">
        <v>270</v>
      </c>
      <c r="F223">
        <v>0</v>
      </c>
      <c r="G223">
        <v>43.201999999999998</v>
      </c>
      <c r="H223">
        <v>175.83618200000001</v>
      </c>
      <c r="I223">
        <v>265.82492100000002</v>
      </c>
      <c r="J223">
        <v>377.27252199999998</v>
      </c>
      <c r="K223">
        <v>244.92759699999999</v>
      </c>
      <c r="L223">
        <v>250.303482</v>
      </c>
      <c r="M223">
        <v>233.33253500000001</v>
      </c>
      <c r="N223">
        <v>276.02099600000003</v>
      </c>
      <c r="O223">
        <v>294.75543199999998</v>
      </c>
      <c r="P223">
        <v>313.10504200000003</v>
      </c>
      <c r="Q223">
        <v>343.75186200000002</v>
      </c>
      <c r="R223">
        <v>374.30978399999998</v>
      </c>
      <c r="S223">
        <v>394.263733</v>
      </c>
      <c r="T223">
        <v>423.19500699999998</v>
      </c>
      <c r="U223">
        <v>449.93774400000001</v>
      </c>
      <c r="V223">
        <v>465.56961100000001</v>
      </c>
      <c r="W223">
        <v>479.67538500000001</v>
      </c>
      <c r="X223">
        <v>495.51196299999998</v>
      </c>
      <c r="Y223">
        <v>509.57308999999998</v>
      </c>
      <c r="Z223">
        <v>523.05914299999995</v>
      </c>
      <c r="AA223">
        <v>534.00116000000003</v>
      </c>
      <c r="AB223">
        <v>542.12683100000004</v>
      </c>
      <c r="AC223">
        <v>548.949524</v>
      </c>
      <c r="AD223">
        <v>553.71594200000004</v>
      </c>
      <c r="AE223">
        <v>564.00677499999995</v>
      </c>
      <c r="AF223">
        <v>570.28497300000004</v>
      </c>
      <c r="AG223">
        <v>575.80004899999994</v>
      </c>
      <c r="AH223">
        <v>584.05529799999999</v>
      </c>
      <c r="AI223" t="s">
        <v>112</v>
      </c>
    </row>
    <row r="224" spans="1:35">
      <c r="A224" t="s">
        <v>114</v>
      </c>
      <c r="B224" t="s">
        <v>3365</v>
      </c>
      <c r="C224" t="s">
        <v>2846</v>
      </c>
      <c r="D224" t="s">
        <v>270</v>
      </c>
      <c r="F224">
        <v>290.27792399999998</v>
      </c>
      <c r="G224">
        <v>527.19604500000003</v>
      </c>
      <c r="H224">
        <v>507.91332999999997</v>
      </c>
      <c r="I224">
        <v>306.04397599999999</v>
      </c>
      <c r="J224">
        <v>387.11611900000003</v>
      </c>
      <c r="K224">
        <v>351.09140000000002</v>
      </c>
      <c r="L224">
        <v>365.11840799999999</v>
      </c>
      <c r="M224">
        <v>397.17163099999999</v>
      </c>
      <c r="N224">
        <v>418.98709100000002</v>
      </c>
      <c r="O224">
        <v>436.43670700000001</v>
      </c>
      <c r="P224">
        <v>452.92263800000001</v>
      </c>
      <c r="Q224">
        <v>473.163971</v>
      </c>
      <c r="R224">
        <v>488.98324600000001</v>
      </c>
      <c r="S224">
        <v>501.76538099999999</v>
      </c>
      <c r="T224">
        <v>520.12609899999995</v>
      </c>
      <c r="U224">
        <v>537.73156700000004</v>
      </c>
      <c r="V224">
        <v>552.51849400000003</v>
      </c>
      <c r="W224">
        <v>564.37023899999997</v>
      </c>
      <c r="X224">
        <v>582.63928199999998</v>
      </c>
      <c r="Y224">
        <v>596.27325399999995</v>
      </c>
      <c r="Z224">
        <v>608.45361300000002</v>
      </c>
      <c r="AA224">
        <v>621.92578100000003</v>
      </c>
      <c r="AB224">
        <v>634.12341300000003</v>
      </c>
      <c r="AC224">
        <v>646.69628899999998</v>
      </c>
      <c r="AD224">
        <v>658.91247599999997</v>
      </c>
      <c r="AE224">
        <v>676.64324999999997</v>
      </c>
      <c r="AF224">
        <v>690.35375999999997</v>
      </c>
      <c r="AG224">
        <v>705.60174600000005</v>
      </c>
      <c r="AH224">
        <v>726.50622599999997</v>
      </c>
      <c r="AI224" s="33">
        <v>3.3000000000000002E-2</v>
      </c>
    </row>
    <row r="225" spans="1:35">
      <c r="A225" t="s">
        <v>515</v>
      </c>
    </row>
    <row r="226" spans="1:35">
      <c r="A226" t="s">
        <v>516</v>
      </c>
    </row>
    <row r="227" spans="1:35">
      <c r="A227" t="s">
        <v>425</v>
      </c>
      <c r="B227" t="s">
        <v>3366</v>
      </c>
      <c r="C227" t="s">
        <v>3367</v>
      </c>
      <c r="D227" t="s">
        <v>705</v>
      </c>
      <c r="F227">
        <v>74.871787999999995</v>
      </c>
      <c r="G227">
        <v>74.824341000000004</v>
      </c>
      <c r="H227">
        <v>74.830642999999995</v>
      </c>
      <c r="I227">
        <v>75.339928</v>
      </c>
      <c r="J227">
        <v>75.909362999999999</v>
      </c>
      <c r="K227">
        <v>76.521918999999997</v>
      </c>
      <c r="L227">
        <v>77.131148999999994</v>
      </c>
      <c r="M227">
        <v>77.759658999999999</v>
      </c>
      <c r="N227">
        <v>78.395736999999997</v>
      </c>
      <c r="O227">
        <v>79.039116000000007</v>
      </c>
      <c r="P227">
        <v>79.686927999999995</v>
      </c>
      <c r="Q227">
        <v>80.342331000000001</v>
      </c>
      <c r="R227">
        <v>81.002128999999996</v>
      </c>
      <c r="S227">
        <v>81.665137999999999</v>
      </c>
      <c r="T227">
        <v>82.336357000000007</v>
      </c>
      <c r="U227">
        <v>83.013130000000004</v>
      </c>
      <c r="V227">
        <v>83.693236999999996</v>
      </c>
      <c r="W227">
        <v>84.375183000000007</v>
      </c>
      <c r="X227">
        <v>85.064835000000002</v>
      </c>
      <c r="Y227">
        <v>85.760711999999998</v>
      </c>
      <c r="Z227">
        <v>86.461060000000003</v>
      </c>
      <c r="AA227">
        <v>87.166038999999998</v>
      </c>
      <c r="AB227">
        <v>87.873549999999994</v>
      </c>
      <c r="AC227">
        <v>88.582947000000004</v>
      </c>
      <c r="AD227">
        <v>89.296454999999995</v>
      </c>
      <c r="AE227">
        <v>90.016350000000003</v>
      </c>
      <c r="AF227">
        <v>90.738495</v>
      </c>
      <c r="AG227">
        <v>91.462661999999995</v>
      </c>
      <c r="AH227">
        <v>92.190933000000001</v>
      </c>
      <c r="AI227" s="33">
        <v>7.0000000000000001E-3</v>
      </c>
    </row>
    <row r="228" spans="1:35">
      <c r="A228" t="s">
        <v>427</v>
      </c>
      <c r="B228" t="s">
        <v>3368</v>
      </c>
      <c r="C228" t="s">
        <v>3369</v>
      </c>
      <c r="D228" t="s">
        <v>705</v>
      </c>
      <c r="F228">
        <v>95.571944999999999</v>
      </c>
      <c r="G228">
        <v>96.332038999999995</v>
      </c>
      <c r="H228">
        <v>96.947913999999997</v>
      </c>
      <c r="I228">
        <v>97.557631999999998</v>
      </c>
      <c r="J228">
        <v>98.270736999999997</v>
      </c>
      <c r="K228">
        <v>98.998465999999993</v>
      </c>
      <c r="L228">
        <v>99.736266999999998</v>
      </c>
      <c r="M228">
        <v>100.54130600000001</v>
      </c>
      <c r="N228">
        <v>101.352745</v>
      </c>
      <c r="O228">
        <v>102.17383599999999</v>
      </c>
      <c r="P228">
        <v>103.001869</v>
      </c>
      <c r="Q228">
        <v>103.835632</v>
      </c>
      <c r="R228">
        <v>104.673958</v>
      </c>
      <c r="S228">
        <v>105.516899</v>
      </c>
      <c r="T228">
        <v>106.366585</v>
      </c>
      <c r="U228">
        <v>107.222275</v>
      </c>
      <c r="V228">
        <v>108.08348100000001</v>
      </c>
      <c r="W228">
        <v>108.949783</v>
      </c>
      <c r="X228">
        <v>109.822495</v>
      </c>
      <c r="Y228">
        <v>110.701927</v>
      </c>
      <c r="Z228">
        <v>111.587135</v>
      </c>
      <c r="AA228">
        <v>112.478081</v>
      </c>
      <c r="AB228">
        <v>113.374382</v>
      </c>
      <c r="AC228">
        <v>114.275673</v>
      </c>
      <c r="AD228">
        <v>115.18345600000001</v>
      </c>
      <c r="AE228">
        <v>116.09744999999999</v>
      </c>
      <c r="AF228">
        <v>117.01662399999999</v>
      </c>
      <c r="AG228">
        <v>117.940681</v>
      </c>
      <c r="AH228">
        <v>118.870079</v>
      </c>
      <c r="AI228" s="33">
        <v>8.0000000000000002E-3</v>
      </c>
    </row>
    <row r="229" spans="1:35">
      <c r="A229" t="s">
        <v>429</v>
      </c>
      <c r="B229" t="s">
        <v>3370</v>
      </c>
      <c r="C229" t="s">
        <v>3371</v>
      </c>
      <c r="D229" t="s">
        <v>705</v>
      </c>
      <c r="F229">
        <v>53.707275000000003</v>
      </c>
      <c r="G229">
        <v>54.124397000000002</v>
      </c>
      <c r="H229">
        <v>54.544460000000001</v>
      </c>
      <c r="I229">
        <v>55.084553</v>
      </c>
      <c r="J229">
        <v>55.626747000000002</v>
      </c>
      <c r="K229">
        <v>56.188267000000003</v>
      </c>
      <c r="L229">
        <v>56.752502</v>
      </c>
      <c r="M229">
        <v>57.315750000000001</v>
      </c>
      <c r="N229">
        <v>57.874496000000001</v>
      </c>
      <c r="O229">
        <v>58.430655999999999</v>
      </c>
      <c r="P229">
        <v>58.986645000000003</v>
      </c>
      <c r="Q229">
        <v>59.538586000000002</v>
      </c>
      <c r="R229">
        <v>60.089160999999997</v>
      </c>
      <c r="S229">
        <v>60.640017999999998</v>
      </c>
      <c r="T229">
        <v>61.187598999999999</v>
      </c>
      <c r="U229">
        <v>61.734305999999997</v>
      </c>
      <c r="V229">
        <v>62.282131</v>
      </c>
      <c r="W229">
        <v>62.833061000000001</v>
      </c>
      <c r="X229">
        <v>63.383361999999998</v>
      </c>
      <c r="Y229">
        <v>63.936146000000001</v>
      </c>
      <c r="Z229">
        <v>64.492896999999999</v>
      </c>
      <c r="AA229">
        <v>65.052452000000002</v>
      </c>
      <c r="AB229">
        <v>65.615066999999996</v>
      </c>
      <c r="AC229">
        <v>66.179939000000005</v>
      </c>
      <c r="AD229">
        <v>66.745841999999996</v>
      </c>
      <c r="AE229">
        <v>67.311194999999998</v>
      </c>
      <c r="AF229">
        <v>67.879035999999999</v>
      </c>
      <c r="AG229">
        <v>68.448325999999994</v>
      </c>
      <c r="AH229">
        <v>69.015747000000005</v>
      </c>
      <c r="AI229" s="33">
        <v>8.9999999999999993E-3</v>
      </c>
    </row>
    <row r="230" spans="1:35">
      <c r="A230" t="s">
        <v>520</v>
      </c>
      <c r="B230" t="s">
        <v>3372</v>
      </c>
      <c r="C230" t="s">
        <v>3373</v>
      </c>
      <c r="D230" t="s">
        <v>705</v>
      </c>
      <c r="F230">
        <v>77.863677999999993</v>
      </c>
      <c r="G230">
        <v>78.969109000000003</v>
      </c>
      <c r="H230">
        <v>79.839187999999993</v>
      </c>
      <c r="I230">
        <v>80.661552</v>
      </c>
      <c r="J230">
        <v>81.524719000000005</v>
      </c>
      <c r="K230">
        <v>82.250281999999999</v>
      </c>
      <c r="L230">
        <v>82.950362999999996</v>
      </c>
      <c r="M230">
        <v>83.632912000000005</v>
      </c>
      <c r="N230">
        <v>84.320885000000004</v>
      </c>
      <c r="O230">
        <v>85.013824</v>
      </c>
      <c r="P230">
        <v>85.711273000000006</v>
      </c>
      <c r="Q230">
        <v>86.414351999999994</v>
      </c>
      <c r="R230">
        <v>87.12236</v>
      </c>
      <c r="S230">
        <v>87.834877000000006</v>
      </c>
      <c r="T230">
        <v>88.553673000000003</v>
      </c>
      <c r="U230">
        <v>89.277732999999998</v>
      </c>
      <c r="V230">
        <v>90.006576999999993</v>
      </c>
      <c r="W230">
        <v>90.739868000000001</v>
      </c>
      <c r="X230">
        <v>91.479613999999998</v>
      </c>
      <c r="Y230">
        <v>92.225800000000007</v>
      </c>
      <c r="Z230">
        <v>92.977821000000006</v>
      </c>
      <c r="AA230">
        <v>93.735602999999998</v>
      </c>
      <c r="AB230">
        <v>94.498428000000004</v>
      </c>
      <c r="AC230">
        <v>95.266006000000004</v>
      </c>
      <c r="AD230">
        <v>96.039528000000004</v>
      </c>
      <c r="AE230">
        <v>96.819511000000006</v>
      </c>
      <c r="AF230">
        <v>97.604461999999998</v>
      </c>
      <c r="AG230">
        <v>98.394347999999994</v>
      </c>
      <c r="AH230">
        <v>99.189598000000004</v>
      </c>
      <c r="AI230" s="33">
        <v>8.9999999999999993E-3</v>
      </c>
    </row>
    <row r="231" spans="1:35">
      <c r="A231" t="s">
        <v>522</v>
      </c>
    </row>
    <row r="232" spans="1:35">
      <c r="A232" t="s">
        <v>425</v>
      </c>
      <c r="B232" t="s">
        <v>3374</v>
      </c>
      <c r="C232" t="s">
        <v>3375</v>
      </c>
      <c r="D232" t="s">
        <v>705</v>
      </c>
      <c r="F232">
        <v>69.404342999999997</v>
      </c>
      <c r="G232">
        <v>68.894394000000005</v>
      </c>
      <c r="H232">
        <v>68.572731000000005</v>
      </c>
      <c r="I232">
        <v>68.838463000000004</v>
      </c>
      <c r="J232">
        <v>69.254463000000001</v>
      </c>
      <c r="K232">
        <v>69.656441000000001</v>
      </c>
      <c r="L232">
        <v>70.086082000000005</v>
      </c>
      <c r="M232">
        <v>70.528503000000001</v>
      </c>
      <c r="N232">
        <v>71.012573000000003</v>
      </c>
      <c r="O232">
        <v>71.552031999999997</v>
      </c>
      <c r="P232">
        <v>72.152237</v>
      </c>
      <c r="Q232">
        <v>72.810783000000001</v>
      </c>
      <c r="R232">
        <v>73.509399000000002</v>
      </c>
      <c r="S232">
        <v>74.228554000000003</v>
      </c>
      <c r="T232">
        <v>74.961723000000006</v>
      </c>
      <c r="U232">
        <v>75.706581</v>
      </c>
      <c r="V232">
        <v>76.447845000000001</v>
      </c>
      <c r="W232">
        <v>77.168250999999998</v>
      </c>
      <c r="X232">
        <v>77.904319999999998</v>
      </c>
      <c r="Y232">
        <v>78.645781999999997</v>
      </c>
      <c r="Z232">
        <v>79.379683999999997</v>
      </c>
      <c r="AA232">
        <v>80.114470999999995</v>
      </c>
      <c r="AB232">
        <v>80.828750999999997</v>
      </c>
      <c r="AC232">
        <v>81.541343999999995</v>
      </c>
      <c r="AD232">
        <v>82.241958999999994</v>
      </c>
      <c r="AE232">
        <v>82.936583999999996</v>
      </c>
      <c r="AF232">
        <v>83.613724000000005</v>
      </c>
      <c r="AG232">
        <v>84.274055000000004</v>
      </c>
      <c r="AH232">
        <v>84.933891000000003</v>
      </c>
      <c r="AI232" s="33">
        <v>7.0000000000000001E-3</v>
      </c>
    </row>
    <row r="233" spans="1:35">
      <c r="A233" t="s">
        <v>427</v>
      </c>
      <c r="B233" t="s">
        <v>3376</v>
      </c>
      <c r="C233" t="s">
        <v>3377</v>
      </c>
      <c r="D233" t="s">
        <v>705</v>
      </c>
      <c r="F233">
        <v>89.569159999999997</v>
      </c>
      <c r="G233">
        <v>88.941719000000006</v>
      </c>
      <c r="H233">
        <v>88.891677999999999</v>
      </c>
      <c r="I233">
        <v>89.215774999999994</v>
      </c>
      <c r="J233">
        <v>89.785049000000001</v>
      </c>
      <c r="K233">
        <v>90.092979</v>
      </c>
      <c r="L233">
        <v>90.470900999999998</v>
      </c>
      <c r="M233">
        <v>90.889008000000004</v>
      </c>
      <c r="N233">
        <v>91.371307000000002</v>
      </c>
      <c r="O233">
        <v>91.921852000000001</v>
      </c>
      <c r="P233">
        <v>92.539207000000005</v>
      </c>
      <c r="Q233">
        <v>93.304046999999997</v>
      </c>
      <c r="R233">
        <v>94.162338000000005</v>
      </c>
      <c r="S233">
        <v>95.089409000000003</v>
      </c>
      <c r="T233">
        <v>96.017593000000005</v>
      </c>
      <c r="U233">
        <v>96.960800000000006</v>
      </c>
      <c r="V233">
        <v>97.962401999999997</v>
      </c>
      <c r="W233">
        <v>98.924446000000003</v>
      </c>
      <c r="X233">
        <v>99.888878000000005</v>
      </c>
      <c r="Y233">
        <v>100.86097700000001</v>
      </c>
      <c r="Z233">
        <v>101.847427</v>
      </c>
      <c r="AA233">
        <v>102.868591</v>
      </c>
      <c r="AB233">
        <v>103.890564</v>
      </c>
      <c r="AC233">
        <v>104.89780399999999</v>
      </c>
      <c r="AD233">
        <v>105.869705</v>
      </c>
      <c r="AE233">
        <v>106.84732099999999</v>
      </c>
      <c r="AF233">
        <v>107.813934</v>
      </c>
      <c r="AG233">
        <v>108.759109</v>
      </c>
      <c r="AH233">
        <v>109.667152</v>
      </c>
      <c r="AI233" s="33">
        <v>7.0000000000000001E-3</v>
      </c>
    </row>
    <row r="234" spans="1:35">
      <c r="A234" t="s">
        <v>429</v>
      </c>
      <c r="B234" t="s">
        <v>3378</v>
      </c>
      <c r="C234" t="s">
        <v>3379</v>
      </c>
      <c r="D234" t="s">
        <v>705</v>
      </c>
      <c r="F234">
        <v>52.032425000000003</v>
      </c>
      <c r="G234">
        <v>52.165076999999997</v>
      </c>
      <c r="H234">
        <v>52.301575</v>
      </c>
      <c r="I234">
        <v>52.534576000000001</v>
      </c>
      <c r="J234">
        <v>52.821423000000003</v>
      </c>
      <c r="K234">
        <v>53.131892999999998</v>
      </c>
      <c r="L234">
        <v>53.452224999999999</v>
      </c>
      <c r="M234">
        <v>53.799736000000003</v>
      </c>
      <c r="N234">
        <v>54.172030999999997</v>
      </c>
      <c r="O234">
        <v>54.566054999999999</v>
      </c>
      <c r="P234">
        <v>54.955868000000002</v>
      </c>
      <c r="Q234">
        <v>55.356341999999998</v>
      </c>
      <c r="R234">
        <v>55.748085000000003</v>
      </c>
      <c r="S234">
        <v>56.149383999999998</v>
      </c>
      <c r="T234">
        <v>56.556465000000003</v>
      </c>
      <c r="U234">
        <v>56.973517999999999</v>
      </c>
      <c r="V234">
        <v>57.396751000000002</v>
      </c>
      <c r="W234">
        <v>57.825394000000003</v>
      </c>
      <c r="X234">
        <v>58.270049999999998</v>
      </c>
      <c r="Y234">
        <v>58.732726999999997</v>
      </c>
      <c r="Z234">
        <v>59.195476999999997</v>
      </c>
      <c r="AA234">
        <v>59.667709000000002</v>
      </c>
      <c r="AB234">
        <v>60.138165000000001</v>
      </c>
      <c r="AC234">
        <v>60.616455000000002</v>
      </c>
      <c r="AD234">
        <v>61.096825000000003</v>
      </c>
      <c r="AE234">
        <v>61.577903999999997</v>
      </c>
      <c r="AF234">
        <v>62.062584000000001</v>
      </c>
      <c r="AG234">
        <v>62.548808999999999</v>
      </c>
      <c r="AH234">
        <v>63.039256999999999</v>
      </c>
      <c r="AI234" s="33">
        <v>7.0000000000000001E-3</v>
      </c>
    </row>
    <row r="235" spans="1:35">
      <c r="A235" t="s">
        <v>520</v>
      </c>
      <c r="B235" t="s">
        <v>3380</v>
      </c>
      <c r="C235" t="s">
        <v>3381</v>
      </c>
      <c r="D235" t="s">
        <v>705</v>
      </c>
      <c r="F235">
        <v>72.717087000000006</v>
      </c>
      <c r="G235">
        <v>73.090980999999999</v>
      </c>
      <c r="H235">
        <v>73.478043</v>
      </c>
      <c r="I235">
        <v>74.001587000000001</v>
      </c>
      <c r="J235">
        <v>74.671379000000002</v>
      </c>
      <c r="K235">
        <v>75.109581000000006</v>
      </c>
      <c r="L235">
        <v>75.561431999999996</v>
      </c>
      <c r="M235">
        <v>75.992928000000006</v>
      </c>
      <c r="N235">
        <v>76.470993000000007</v>
      </c>
      <c r="O235">
        <v>77.003722999999994</v>
      </c>
      <c r="P235">
        <v>77.592513999999994</v>
      </c>
      <c r="Q235">
        <v>78.260445000000004</v>
      </c>
      <c r="R235">
        <v>78.979590999999999</v>
      </c>
      <c r="S235">
        <v>79.733040000000003</v>
      </c>
      <c r="T235">
        <v>80.495850000000004</v>
      </c>
      <c r="U235">
        <v>81.271484000000001</v>
      </c>
      <c r="V235">
        <v>82.062904000000003</v>
      </c>
      <c r="W235">
        <v>82.832130000000006</v>
      </c>
      <c r="X235">
        <v>83.613608999999997</v>
      </c>
      <c r="Y235">
        <v>84.403098999999997</v>
      </c>
      <c r="Z235">
        <v>85.192740999999998</v>
      </c>
      <c r="AA235">
        <v>85.994652000000002</v>
      </c>
      <c r="AB235">
        <v>86.785263</v>
      </c>
      <c r="AC235">
        <v>87.57338</v>
      </c>
      <c r="AD235">
        <v>88.345733999999993</v>
      </c>
      <c r="AE235">
        <v>89.116844</v>
      </c>
      <c r="AF235">
        <v>89.876152000000005</v>
      </c>
      <c r="AG235">
        <v>90.621200999999999</v>
      </c>
      <c r="AH235">
        <v>91.357544000000004</v>
      </c>
      <c r="AI235" s="33">
        <v>8.0000000000000002E-3</v>
      </c>
    </row>
    <row r="236" spans="1:35">
      <c r="A236" t="s">
        <v>111</v>
      </c>
    </row>
    <row r="237" spans="1:35">
      <c r="A237" t="s">
        <v>527</v>
      </c>
    </row>
    <row r="238" spans="1:35">
      <c r="A238" t="s">
        <v>356</v>
      </c>
      <c r="B238" t="s">
        <v>3382</v>
      </c>
      <c r="C238" t="s">
        <v>3383</v>
      </c>
      <c r="D238" t="s">
        <v>271</v>
      </c>
      <c r="F238">
        <v>2780.3857419999999</v>
      </c>
      <c r="G238">
        <v>2982.727539</v>
      </c>
      <c r="H238">
        <v>2989.8415530000002</v>
      </c>
      <c r="I238">
        <v>2998.1027829999998</v>
      </c>
      <c r="J238">
        <v>3039.6796880000002</v>
      </c>
      <c r="K238">
        <v>3061.6791990000002</v>
      </c>
      <c r="L238">
        <v>3076.813721</v>
      </c>
      <c r="M238">
        <v>3094.6694339999999</v>
      </c>
      <c r="N238">
        <v>3118.8315429999998</v>
      </c>
      <c r="O238">
        <v>3145.1447750000002</v>
      </c>
      <c r="P238">
        <v>3169.7990719999998</v>
      </c>
      <c r="Q238">
        <v>3195.2670899999998</v>
      </c>
      <c r="R238">
        <v>3222.3334960000002</v>
      </c>
      <c r="S238">
        <v>3253.9951169999999</v>
      </c>
      <c r="T238">
        <v>3295.491211</v>
      </c>
      <c r="U238">
        <v>3344.1748050000001</v>
      </c>
      <c r="V238">
        <v>3395.0253910000001</v>
      </c>
      <c r="W238">
        <v>3446.4121089999999</v>
      </c>
      <c r="X238">
        <v>3503.1901859999998</v>
      </c>
      <c r="Y238">
        <v>3559.6140140000002</v>
      </c>
      <c r="Z238">
        <v>3615.498047</v>
      </c>
      <c r="AA238">
        <v>3671.5104980000001</v>
      </c>
      <c r="AB238">
        <v>3729.0151369999999</v>
      </c>
      <c r="AC238">
        <v>3787.024414</v>
      </c>
      <c r="AD238">
        <v>3843.655029</v>
      </c>
      <c r="AE238">
        <v>3904.1740719999998</v>
      </c>
      <c r="AF238">
        <v>3964.6154790000001</v>
      </c>
      <c r="AG238">
        <v>4025.4970699999999</v>
      </c>
      <c r="AH238">
        <v>4093.2873540000001</v>
      </c>
      <c r="AI238" s="33">
        <v>1.4E-2</v>
      </c>
    </row>
    <row r="239" spans="1:35">
      <c r="A239" t="s">
        <v>358</v>
      </c>
      <c r="B239" t="s">
        <v>3384</v>
      </c>
      <c r="C239" t="s">
        <v>3385</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3">
        <v>2.1000000000000001E-2</v>
      </c>
    </row>
    <row r="240" spans="1:35">
      <c r="A240" t="s">
        <v>2585</v>
      </c>
      <c r="B240" t="s">
        <v>3386</v>
      </c>
      <c r="C240" t="s">
        <v>3387</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3">
        <v>3.7999999999999999E-2</v>
      </c>
    </row>
    <row r="241" spans="1:36">
      <c r="A241" t="s">
        <v>2586</v>
      </c>
      <c r="B241" t="s">
        <v>3388</v>
      </c>
      <c r="C241" t="s">
        <v>3389</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3">
        <v>2.7E-2</v>
      </c>
    </row>
    <row r="242" spans="1:36">
      <c r="A242" t="s">
        <v>2587</v>
      </c>
      <c r="B242" t="s">
        <v>3390</v>
      </c>
      <c r="C242" t="s">
        <v>3391</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3">
        <v>1.9E-2</v>
      </c>
    </row>
    <row r="243" spans="1:36">
      <c r="A243" t="s">
        <v>2588</v>
      </c>
      <c r="B243" t="s">
        <v>3392</v>
      </c>
      <c r="C243" t="s">
        <v>3393</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3">
        <v>4.2000000000000003E-2</v>
      </c>
    </row>
    <row r="244" spans="1:36">
      <c r="A244" t="s">
        <v>2589</v>
      </c>
      <c r="B244" t="s">
        <v>3394</v>
      </c>
      <c r="C244" t="s">
        <v>3395</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3">
        <v>1.7999999999999999E-2</v>
      </c>
    </row>
    <row r="245" spans="1:36">
      <c r="A245" t="s">
        <v>2590</v>
      </c>
      <c r="B245" t="s">
        <v>3396</v>
      </c>
      <c r="C245" t="s">
        <v>3397</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3">
        <v>1.2999999999999999E-2</v>
      </c>
    </row>
    <row r="246" spans="1:36">
      <c r="A246" t="s">
        <v>2591</v>
      </c>
      <c r="B246" t="s">
        <v>3398</v>
      </c>
      <c r="C246" t="s">
        <v>3399</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3">
        <v>3.9E-2</v>
      </c>
    </row>
    <row r="247" spans="1:36">
      <c r="A247" t="s">
        <v>372</v>
      </c>
      <c r="B247" t="s">
        <v>3400</v>
      </c>
      <c r="C247" t="s">
        <v>3401</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3">
        <v>0.03</v>
      </c>
    </row>
    <row r="248" spans="1:36">
      <c r="A248" t="s">
        <v>2592</v>
      </c>
      <c r="B248" t="s">
        <v>3402</v>
      </c>
      <c r="C248" t="s">
        <v>3403</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3">
        <v>5.7000000000000002E-2</v>
      </c>
    </row>
    <row r="249" spans="1:36">
      <c r="A249" t="s">
        <v>2593</v>
      </c>
      <c r="B249" t="s">
        <v>3404</v>
      </c>
      <c r="C249" t="s">
        <v>3405</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3">
        <v>4.3999999999999997E-2</v>
      </c>
    </row>
    <row r="250" spans="1:36">
      <c r="A250" t="s">
        <v>2594</v>
      </c>
      <c r="B250" t="s">
        <v>3406</v>
      </c>
      <c r="C250" t="s">
        <v>3407</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3">
        <v>5.7000000000000002E-2</v>
      </c>
    </row>
    <row r="251" spans="1:36">
      <c r="A251" t="s">
        <v>366</v>
      </c>
      <c r="B251" t="s">
        <v>3408</v>
      </c>
      <c r="C251" t="s">
        <v>3409</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3">
        <v>4.5999999999999999E-2</v>
      </c>
    </row>
    <row r="252" spans="1:36">
      <c r="A252" t="s">
        <v>2595</v>
      </c>
      <c r="B252" t="s">
        <v>3410</v>
      </c>
      <c r="C252" t="s">
        <v>3411</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3">
        <v>1.2E-2</v>
      </c>
    </row>
    <row r="253" spans="1:36">
      <c r="A253" t="s">
        <v>2596</v>
      </c>
      <c r="B253" t="s">
        <v>3412</v>
      </c>
      <c r="C253" t="s">
        <v>3413</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3">
        <v>3.7999999999999999E-2</v>
      </c>
    </row>
    <row r="254" spans="1:36">
      <c r="A254" t="s">
        <v>114</v>
      </c>
      <c r="B254" t="s">
        <v>3414</v>
      </c>
      <c r="C254" t="s">
        <v>3415</v>
      </c>
      <c r="D254" t="s">
        <v>271</v>
      </c>
      <c r="F254">
        <v>9536.7089840000008</v>
      </c>
      <c r="G254">
        <v>11005.474609000001</v>
      </c>
      <c r="H254">
        <v>11975.251953000001</v>
      </c>
      <c r="I254">
        <v>12614.575194999999</v>
      </c>
      <c r="J254">
        <v>13292.165039</v>
      </c>
      <c r="K254">
        <v>13736.363281</v>
      </c>
      <c r="L254">
        <v>14129.413086</v>
      </c>
      <c r="M254">
        <v>14468.227539</v>
      </c>
      <c r="N254">
        <v>14804.162109000001</v>
      </c>
      <c r="O254">
        <v>15131.384765999999</v>
      </c>
      <c r="P254">
        <v>15447.453125</v>
      </c>
      <c r="Q254">
        <v>15752.665039</v>
      </c>
      <c r="R254">
        <v>16051.135742</v>
      </c>
      <c r="S254">
        <v>16345.368164</v>
      </c>
      <c r="T254">
        <v>16647.003906000002</v>
      </c>
      <c r="U254">
        <v>16954.589843999998</v>
      </c>
      <c r="V254">
        <v>17262.421875</v>
      </c>
      <c r="W254">
        <v>17576.912109000001</v>
      </c>
      <c r="X254">
        <v>17899.166015999999</v>
      </c>
      <c r="Y254">
        <v>18224.080077999999</v>
      </c>
      <c r="Z254">
        <v>18552.328125</v>
      </c>
      <c r="AA254">
        <v>18880.802734000001</v>
      </c>
      <c r="AB254">
        <v>19213.109375</v>
      </c>
      <c r="AC254">
        <v>19547.150390999999</v>
      </c>
      <c r="AD254">
        <v>19883.222656000002</v>
      </c>
      <c r="AE254">
        <v>20225.115234000001</v>
      </c>
      <c r="AF254">
        <v>20570.722656000002</v>
      </c>
      <c r="AG254">
        <v>20920.925781000002</v>
      </c>
      <c r="AH254">
        <v>21280.800781000002</v>
      </c>
      <c r="AI254" s="33">
        <v>2.9000000000000001E-2</v>
      </c>
    </row>
    <row r="255" spans="1:36">
      <c r="A255" t="s">
        <v>542</v>
      </c>
      <c r="B255" t="s">
        <v>543</v>
      </c>
      <c r="C255" t="s">
        <v>3416</v>
      </c>
      <c r="D255" t="s">
        <v>3417</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3">
        <v>0</v>
      </c>
    </row>
    <row r="256" spans="1:36">
      <c r="A256" t="s">
        <v>544</v>
      </c>
      <c r="B256" t="s">
        <v>543</v>
      </c>
      <c r="C256" t="s">
        <v>3418</v>
      </c>
      <c r="D256" t="s">
        <v>3419</v>
      </c>
      <c r="E256" t="s">
        <v>271</v>
      </c>
      <c r="G256">
        <v>334.448914</v>
      </c>
      <c r="H256">
        <v>336.233948</v>
      </c>
      <c r="I256">
        <v>336.88324</v>
      </c>
      <c r="J256">
        <v>337.39608800000002</v>
      </c>
      <c r="K256">
        <v>337.80999800000001</v>
      </c>
      <c r="L256">
        <v>338.419128</v>
      </c>
      <c r="M256">
        <v>338.85272200000003</v>
      </c>
      <c r="N256">
        <v>339.19903599999998</v>
      </c>
      <c r="O256">
        <v>339.495544</v>
      </c>
      <c r="P256">
        <v>339.68646200000001</v>
      </c>
      <c r="Q256">
        <v>339.81826799999999</v>
      </c>
      <c r="R256">
        <v>339.88507099999998</v>
      </c>
      <c r="S256">
        <v>339.91293300000001</v>
      </c>
      <c r="T256">
        <v>339.933716</v>
      </c>
      <c r="U256">
        <v>340.03515599999997</v>
      </c>
      <c r="V256">
        <v>340.195221</v>
      </c>
      <c r="W256">
        <v>340.36404399999998</v>
      </c>
      <c r="X256">
        <v>340.54132099999998</v>
      </c>
      <c r="Y256">
        <v>340.72653200000002</v>
      </c>
      <c r="Z256">
        <v>340.91909800000002</v>
      </c>
      <c r="AA256">
        <v>341.11868299999998</v>
      </c>
      <c r="AB256">
        <v>341.32486</v>
      </c>
      <c r="AC256">
        <v>341.53741500000001</v>
      </c>
      <c r="AD256">
        <v>341.75607300000001</v>
      </c>
      <c r="AE256">
        <v>341.98083500000001</v>
      </c>
      <c r="AF256">
        <v>342.21154799999999</v>
      </c>
      <c r="AG256">
        <v>342.44808999999998</v>
      </c>
      <c r="AH256">
        <v>342.69061299999998</v>
      </c>
      <c r="AI256">
        <v>342.93899499999998</v>
      </c>
      <c r="AJ256" s="33">
        <v>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1"/>
      <c r="D3" s="7"/>
      <c r="E3" s="7"/>
      <c r="F3" s="7"/>
    </row>
    <row r="4" spans="1:32" ht="15" customHeight="1">
      <c r="C4" s="41"/>
      <c r="D4" s="7"/>
      <c r="E4" s="7"/>
      <c r="F4" s="41"/>
    </row>
    <row r="5" spans="1:32" ht="15" customHeight="1">
      <c r="C5" s="41"/>
      <c r="D5" s="7"/>
      <c r="E5" s="7"/>
      <c r="F5" s="7"/>
    </row>
    <row r="6" spans="1:32" ht="15" customHeight="1">
      <c r="C6" s="7"/>
      <c r="D6" s="41"/>
      <c r="E6" s="7"/>
      <c r="F6" s="7"/>
    </row>
    <row r="7" spans="1:32" ht="12" customHeight="1"/>
    <row r="8" spans="1:32" ht="12" customHeight="1"/>
    <row r="9" spans="1:32" ht="12" customHeight="1"/>
    <row r="10" spans="1:32" ht="15" customHeight="1">
      <c r="A10" s="8" t="s">
        <v>1037</v>
      </c>
      <c r="B10" s="20" t="s">
        <v>1038</v>
      </c>
      <c r="AF10" s="38" t="s">
        <v>821</v>
      </c>
    </row>
    <row r="11" spans="1:32" ht="15" customHeight="1">
      <c r="B11" s="17"/>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A15" s="8" t="s">
        <v>1040</v>
      </c>
      <c r="B15" s="23" t="s">
        <v>121</v>
      </c>
      <c r="C15" s="44">
        <f>'AEO 2023 Table 47 Raw'!F6</f>
        <v>12.017455999999999</v>
      </c>
      <c r="D15" s="44">
        <f>'AEO 2023 Table 47 Raw'!G6</f>
        <v>10.142461000000001</v>
      </c>
      <c r="E15" s="44">
        <f>'AEO 2023 Table 47 Raw'!H6</f>
        <v>9.9454449999999994</v>
      </c>
      <c r="F15" s="44">
        <f>'AEO 2023 Table 47 Raw'!I6</f>
        <v>9.3508469999999999</v>
      </c>
      <c r="G15" s="44">
        <f>'AEO 2023 Table 47 Raw'!J6</f>
        <v>9.3779029999999999</v>
      </c>
      <c r="H15" s="44">
        <f>'AEO 2023 Table 47 Raw'!K6</f>
        <v>9.3072929999999996</v>
      </c>
      <c r="I15" s="44">
        <f>'AEO 2023 Table 47 Raw'!L6</f>
        <v>9.3279779999999999</v>
      </c>
      <c r="J15" s="44">
        <f>'AEO 2023 Table 47 Raw'!M6</f>
        <v>9.4442350000000008</v>
      </c>
      <c r="K15" s="44">
        <f>'AEO 2023 Table 47 Raw'!N6</f>
        <v>9.5180779999999992</v>
      </c>
      <c r="L15" s="44">
        <f>'AEO 2023 Table 47 Raw'!O6</f>
        <v>9.754232</v>
      </c>
      <c r="M15" s="44">
        <f>'AEO 2023 Table 47 Raw'!P6</f>
        <v>9.8156909999999993</v>
      </c>
      <c r="N15" s="44">
        <f>'AEO 2023 Table 47 Raw'!Q6</f>
        <v>10.005634000000001</v>
      </c>
      <c r="O15" s="44">
        <f>'AEO 2023 Table 47 Raw'!R6</f>
        <v>10.13884</v>
      </c>
      <c r="P15" s="44">
        <f>'AEO 2023 Table 47 Raw'!S6</f>
        <v>10.194481</v>
      </c>
      <c r="Q15" s="44">
        <f>'AEO 2023 Table 47 Raw'!T6</f>
        <v>10.322319</v>
      </c>
      <c r="R15" s="44">
        <f>'AEO 2023 Table 47 Raw'!U6</f>
        <v>10.589251000000001</v>
      </c>
      <c r="S15" s="44">
        <f>'AEO 2023 Table 47 Raw'!V6</f>
        <v>10.666824</v>
      </c>
      <c r="T15" s="44">
        <f>'AEO 2023 Table 47 Raw'!W6</f>
        <v>10.714320000000001</v>
      </c>
      <c r="U15" s="44">
        <f>'AEO 2023 Table 47 Raw'!X6</f>
        <v>10.402056</v>
      </c>
      <c r="V15" s="44">
        <f>'AEO 2023 Table 47 Raw'!Y6</f>
        <v>10.375169</v>
      </c>
      <c r="W15" s="44">
        <f>'AEO 2023 Table 47 Raw'!Z6</f>
        <v>10.476990000000001</v>
      </c>
      <c r="X15" s="44">
        <f>'AEO 2023 Table 47 Raw'!AA6</f>
        <v>10.521940000000001</v>
      </c>
      <c r="Y15" s="44">
        <f>'AEO 2023 Table 47 Raw'!AB6</f>
        <v>10.571770000000001</v>
      </c>
      <c r="Z15" s="44">
        <f>'AEO 2023 Table 47 Raw'!AC6</f>
        <v>10.713844999999999</v>
      </c>
      <c r="AA15" s="44">
        <f>'AEO 2023 Table 47 Raw'!AD6</f>
        <v>10.795897999999999</v>
      </c>
      <c r="AB15" s="44">
        <f>'AEO 2023 Table 47 Raw'!AE6</f>
        <v>10.815619</v>
      </c>
      <c r="AC15" s="44">
        <f>'AEO 2023 Table 47 Raw'!AF6</f>
        <v>10.887009000000001</v>
      </c>
      <c r="AD15" s="44">
        <f>'AEO 2023 Table 47 Raw'!AG6</f>
        <v>10.950578</v>
      </c>
      <c r="AE15" s="44">
        <f>'AEO 2023 Table 47 Raw'!AH6</f>
        <v>10.973886</v>
      </c>
      <c r="AF15" s="48">
        <f>'AEO 2023 Table 47 Raw'!AI6</f>
        <v>-3.0000000000000001E-3</v>
      </c>
    </row>
    <row r="16" spans="1:32" ht="15" customHeight="1">
      <c r="AF16" s="49"/>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9">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6">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6">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6">
        <f>'AEO 2023 Table 47 Raw'!AI11</f>
        <v>0</v>
      </c>
    </row>
    <row r="21" spans="1:32" ht="15" customHeight="1">
      <c r="AF21" s="49"/>
    </row>
    <row r="22" spans="1:32" ht="15" customHeight="1">
      <c r="B22" s="23" t="s">
        <v>119</v>
      </c>
      <c r="AF22" s="49"/>
    </row>
    <row r="23" spans="1:32" ht="15" customHeight="1">
      <c r="A23" s="8" t="s">
        <v>1047</v>
      </c>
      <c r="B23" s="24" t="s">
        <v>1048</v>
      </c>
      <c r="C23" s="28">
        <f>'AEO 2023 Table 47 Raw'!F12</f>
        <v>333.105164</v>
      </c>
      <c r="D23" s="28">
        <f>'AEO 2023 Table 47 Raw'!G12</f>
        <v>334.47210699999999</v>
      </c>
      <c r="E23" s="28">
        <f>'AEO 2023 Table 47 Raw'!H12</f>
        <v>336.07922400000001</v>
      </c>
      <c r="F23" s="28">
        <f>'AEO 2023 Table 47 Raw'!I12</f>
        <v>337.73690800000003</v>
      </c>
      <c r="G23" s="28">
        <f>'AEO 2023 Table 47 Raw'!J12</f>
        <v>339.40451000000002</v>
      </c>
      <c r="H23" s="28">
        <f>'AEO 2023 Table 47 Raw'!K12</f>
        <v>341.08764600000001</v>
      </c>
      <c r="I23" s="28">
        <f>'AEO 2023 Table 47 Raw'!L12</f>
        <v>342.780823</v>
      </c>
      <c r="J23" s="28">
        <f>'AEO 2023 Table 47 Raw'!M12</f>
        <v>344.47436499999998</v>
      </c>
      <c r="K23" s="28">
        <f>'AEO 2023 Table 47 Raw'!N12</f>
        <v>346.16894500000001</v>
      </c>
      <c r="L23" s="28">
        <f>'AEO 2023 Table 47 Raw'!O12</f>
        <v>347.834564</v>
      </c>
      <c r="M23" s="28">
        <f>'AEO 2023 Table 47 Raw'!P12</f>
        <v>349.46328699999998</v>
      </c>
      <c r="N23" s="28">
        <f>'AEO 2023 Table 47 Raw'!Q12</f>
        <v>351.054169</v>
      </c>
      <c r="O23" s="28">
        <f>'AEO 2023 Table 47 Raw'!R12</f>
        <v>352.59783900000002</v>
      </c>
      <c r="P23" s="28">
        <f>'AEO 2023 Table 47 Raw'!S12</f>
        <v>354.08975199999998</v>
      </c>
      <c r="Q23" s="28">
        <f>'AEO 2023 Table 47 Raw'!T12</f>
        <v>355.52593999999999</v>
      </c>
      <c r="R23" s="28">
        <f>'AEO 2023 Table 47 Raw'!U12</f>
        <v>356.90637199999998</v>
      </c>
      <c r="S23" s="28">
        <f>'AEO 2023 Table 47 Raw'!V12</f>
        <v>358.23675500000002</v>
      </c>
      <c r="T23" s="28">
        <f>'AEO 2023 Table 47 Raw'!W12</f>
        <v>359.52005000000003</v>
      </c>
      <c r="U23" s="28">
        <f>'AEO 2023 Table 47 Raw'!X12</f>
        <v>360.76068099999998</v>
      </c>
      <c r="V23" s="28">
        <f>'AEO 2023 Table 47 Raw'!Y12</f>
        <v>361.96594199999998</v>
      </c>
      <c r="W23" s="28">
        <f>'AEO 2023 Table 47 Raw'!Z12</f>
        <v>363.143372</v>
      </c>
      <c r="X23" s="28">
        <f>'AEO 2023 Table 47 Raw'!AA12</f>
        <v>364.29699699999998</v>
      </c>
      <c r="Y23" s="28">
        <f>'AEO 2023 Table 47 Raw'!AB12</f>
        <v>365.429688</v>
      </c>
      <c r="Z23" s="28">
        <f>'AEO 2023 Table 47 Raw'!AC12</f>
        <v>366.54235799999998</v>
      </c>
      <c r="AA23" s="28">
        <f>'AEO 2023 Table 47 Raw'!AD12</f>
        <v>367.63687099999999</v>
      </c>
      <c r="AB23" s="28">
        <f>'AEO 2023 Table 47 Raw'!AE12</f>
        <v>368.719696</v>
      </c>
      <c r="AC23" s="28">
        <f>'AEO 2023 Table 47 Raw'!AF12</f>
        <v>369.79351800000001</v>
      </c>
      <c r="AD23" s="28">
        <f>'AEO 2023 Table 47 Raw'!AG12</f>
        <v>370.85867300000001</v>
      </c>
      <c r="AE23" s="28">
        <f>'AEO 2023 Table 47 Raw'!AH12</f>
        <v>371.91851800000001</v>
      </c>
      <c r="AF23" s="46">
        <f>'AEO 2023 Table 47 Raw'!AI12</f>
        <v>4.0000000000000001E-3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6">
        <f>'AEO 2023 Table 47 Raw'!AI13</f>
        <v>8.0000000000000002E-3</v>
      </c>
    </row>
    <row r="25" spans="1:32" ht="15" customHeight="1">
      <c r="AF25" s="49"/>
    </row>
    <row r="26" spans="1:32" ht="15" customHeight="1">
      <c r="B26" s="23" t="s">
        <v>118</v>
      </c>
      <c r="AF26" s="49"/>
    </row>
    <row r="27" spans="1:32" ht="15" customHeight="1">
      <c r="B27" s="23" t="s">
        <v>1051</v>
      </c>
      <c r="AF27" s="49"/>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6">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6">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6">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6">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6">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6">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6">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6">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6">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6">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6">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6">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6">
        <f>'AEO 2023 Table 47 Raw'!AI28</f>
        <v>0</v>
      </c>
    </row>
    <row r="41" spans="1:32" ht="12" customHeight="1">
      <c r="AF41" s="49"/>
    </row>
    <row r="42" spans="1:32" ht="12" customHeight="1">
      <c r="B42" s="23" t="s">
        <v>117</v>
      </c>
      <c r="AF42" s="49"/>
    </row>
    <row r="43" spans="1:32" ht="12" customHeight="1">
      <c r="B43" s="23" t="s">
        <v>1078</v>
      </c>
      <c r="AF43" s="49"/>
    </row>
    <row r="44" spans="1:32" ht="12" customHeight="1">
      <c r="B44" s="23" t="s">
        <v>1079</v>
      </c>
      <c r="AF44" s="49"/>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6">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6">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6">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6">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6">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6">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6">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6">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6">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6">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6">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6">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6">
        <f>'AEO 2023 Table 47 Raw'!AI44</f>
        <v>6.4000000000000001E-2</v>
      </c>
    </row>
    <row r="58" spans="1:32" ht="15" customHeight="1">
      <c r="B58" s="23" t="s">
        <v>1106</v>
      </c>
      <c r="AF58" s="49"/>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6">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2519.873779</v>
      </c>
      <c r="F60" s="25">
        <f>'AEO 2023 Table 47 Raw'!I47</f>
        <v>2666.803711</v>
      </c>
      <c r="G60" s="25">
        <f>'AEO 2023 Table 47 Raw'!J47</f>
        <v>2781.9953609999998</v>
      </c>
      <c r="H60" s="25">
        <f>'AEO 2023 Table 47 Raw'!K47</f>
        <v>2879.9506839999999</v>
      </c>
      <c r="I60" s="25">
        <f>'AEO 2023 Table 47 Raw'!L47</f>
        <v>2977.6176759999998</v>
      </c>
      <c r="J60" s="25">
        <f>'AEO 2023 Table 47 Raw'!M47</f>
        <v>3077.2770999999998</v>
      </c>
      <c r="K60" s="25">
        <f>'AEO 2023 Table 47 Raw'!N47</f>
        <v>3179.6791990000002</v>
      </c>
      <c r="L60" s="25">
        <f>'AEO 2023 Table 47 Raw'!O47</f>
        <v>3284.5661620000001</v>
      </c>
      <c r="M60" s="25">
        <f>'AEO 2023 Table 47 Raw'!P47</f>
        <v>3391.0883789999998</v>
      </c>
      <c r="N60" s="25">
        <f>'AEO 2023 Table 47 Raw'!Q47</f>
        <v>3500.9985350000002</v>
      </c>
      <c r="O60" s="25">
        <f>'AEO 2023 Table 47 Raw'!R47</f>
        <v>3613.1452640000002</v>
      </c>
      <c r="P60" s="25">
        <f>'AEO 2023 Table 47 Raw'!S47</f>
        <v>3726.9665530000002</v>
      </c>
      <c r="Q60" s="25">
        <f>'AEO 2023 Table 47 Raw'!T47</f>
        <v>3844.3791500000002</v>
      </c>
      <c r="R60" s="25">
        <f>'AEO 2023 Table 47 Raw'!U47</f>
        <v>3965.0534670000002</v>
      </c>
      <c r="S60" s="25">
        <f>'AEO 2023 Table 47 Raw'!V47</f>
        <v>4088.117432</v>
      </c>
      <c r="T60" s="25">
        <f>'AEO 2023 Table 47 Raw'!W47</f>
        <v>4212.6967770000001</v>
      </c>
      <c r="U60" s="25">
        <f>'AEO 2023 Table 47 Raw'!X47</f>
        <v>4341.6245120000003</v>
      </c>
      <c r="V60" s="25">
        <f>'AEO 2023 Table 47 Raw'!Y47</f>
        <v>4473.4985349999997</v>
      </c>
      <c r="W60" s="25">
        <f>'AEO 2023 Table 47 Raw'!Z47</f>
        <v>4607.8549800000001</v>
      </c>
      <c r="X60" s="25">
        <f>'AEO 2023 Table 47 Raw'!AA47</f>
        <v>4744.8076170000004</v>
      </c>
      <c r="Y60" s="25">
        <f>'AEO 2023 Table 47 Raw'!AB47</f>
        <v>4883.4018550000001</v>
      </c>
      <c r="Z60" s="25">
        <f>'AEO 2023 Table 47 Raw'!AC47</f>
        <v>5023.2265619999998</v>
      </c>
      <c r="AA60" s="25">
        <f>'AEO 2023 Table 47 Raw'!AD47</f>
        <v>5163.8037109999996</v>
      </c>
      <c r="AB60" s="25">
        <f>'AEO 2023 Table 47 Raw'!AE47</f>
        <v>5307.3232420000004</v>
      </c>
      <c r="AC60" s="25">
        <f>'AEO 2023 Table 47 Raw'!AF47</f>
        <v>5452.0356449999999</v>
      </c>
      <c r="AD60" s="25">
        <f>'AEO 2023 Table 47 Raw'!AG47</f>
        <v>5597.9575199999999</v>
      </c>
      <c r="AE60" s="25">
        <f>'AEO 2023 Table 47 Raw'!AH47</f>
        <v>5746.5126950000003</v>
      </c>
      <c r="AF60" s="46">
        <f>'AEO 2023 Table 47 Raw'!AI47</f>
        <v>3.7999999999999999E-2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6">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411.30505399999998</v>
      </c>
      <c r="H62" s="25">
        <f>'AEO 2023 Table 47 Raw'!K49</f>
        <v>419.289917</v>
      </c>
      <c r="I62" s="25">
        <f>'AEO 2023 Table 47 Raw'!L49</f>
        <v>426.61218300000002</v>
      </c>
      <c r="J62" s="25">
        <f>'AEO 2023 Table 47 Raw'!M49</f>
        <v>434.37884500000001</v>
      </c>
      <c r="K62" s="25">
        <f>'AEO 2023 Table 47 Raw'!N49</f>
        <v>443.108093</v>
      </c>
      <c r="L62" s="25">
        <f>'AEO 2023 Table 47 Raw'!O49</f>
        <v>452.48013300000002</v>
      </c>
      <c r="M62" s="25">
        <f>'AEO 2023 Table 47 Raw'!P49</f>
        <v>462.09002700000002</v>
      </c>
      <c r="N62" s="25">
        <f>'AEO 2023 Table 47 Raw'!Q49</f>
        <v>472.80813599999999</v>
      </c>
      <c r="O62" s="25">
        <f>'AEO 2023 Table 47 Raw'!R49</f>
        <v>484.09191900000002</v>
      </c>
      <c r="P62" s="25">
        <f>'AEO 2023 Table 47 Raw'!S49</f>
        <v>495.59491000000003</v>
      </c>
      <c r="Q62" s="25">
        <f>'AEO 2023 Table 47 Raw'!T49</f>
        <v>508.24325599999997</v>
      </c>
      <c r="R62" s="25">
        <f>'AEO 2023 Table 47 Raw'!U49</f>
        <v>521.82959000000005</v>
      </c>
      <c r="S62" s="25">
        <f>'AEO 2023 Table 47 Raw'!V49</f>
        <v>535.93902600000001</v>
      </c>
      <c r="T62" s="25">
        <f>'AEO 2023 Table 47 Raw'!W49</f>
        <v>550.08880599999998</v>
      </c>
      <c r="U62" s="25">
        <f>'AEO 2023 Table 47 Raw'!X49</f>
        <v>565.35821499999997</v>
      </c>
      <c r="V62" s="25">
        <f>'AEO 2023 Table 47 Raw'!Y49</f>
        <v>581.04357900000002</v>
      </c>
      <c r="W62" s="25">
        <f>'AEO 2023 Table 47 Raw'!Z49</f>
        <v>596.87438999999995</v>
      </c>
      <c r="X62" s="25">
        <f>'AEO 2023 Table 47 Raw'!AA49</f>
        <v>613.08435099999997</v>
      </c>
      <c r="Y62" s="25">
        <f>'AEO 2023 Table 47 Raw'!AB49</f>
        <v>629.46771200000001</v>
      </c>
      <c r="Z62" s="25">
        <f>'AEO 2023 Table 47 Raw'!AC49</f>
        <v>646.10510299999999</v>
      </c>
      <c r="AA62" s="25">
        <f>'AEO 2023 Table 47 Raw'!AD49</f>
        <v>663.11010699999997</v>
      </c>
      <c r="AB62" s="25">
        <f>'AEO 2023 Table 47 Raw'!AE49</f>
        <v>681.21636999999998</v>
      </c>
      <c r="AC62" s="25">
        <f>'AEO 2023 Table 47 Raw'!AF49</f>
        <v>699.61718800000006</v>
      </c>
      <c r="AD62" s="25">
        <f>'AEO 2023 Table 47 Raw'!AG49</f>
        <v>718.533997</v>
      </c>
      <c r="AE62" s="25">
        <f>'AEO 2023 Table 47 Raw'!AH49</f>
        <v>738.86926300000005</v>
      </c>
      <c r="AF62" s="46">
        <f>'AEO 2023 Table 47 Raw'!AI49</f>
        <v>0.04</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6">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6">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6">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6">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6">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6">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6">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6">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6">
        <f>'AEO 2023 Table 47 Raw'!AI58</f>
        <v>8.8999999999999996E-2</v>
      </c>
    </row>
    <row r="72" spans="1:32" ht="15" customHeight="1">
      <c r="AF72" s="49"/>
    </row>
    <row r="73" spans="1:32" ht="15" customHeight="1">
      <c r="B73" s="23" t="s">
        <v>1120</v>
      </c>
      <c r="AF73" s="49"/>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6">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6">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6">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6">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6">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2500.3554690000001</v>
      </c>
      <c r="H79" s="27">
        <f>'AEO 2023 Table 47 Raw'!K65</f>
        <v>2629.6433109999998</v>
      </c>
      <c r="I79" s="27">
        <f>'AEO 2023 Table 47 Raw'!L65</f>
        <v>2741.5229490000002</v>
      </c>
      <c r="J79" s="27">
        <f>'AEO 2023 Table 47 Raw'!M65</f>
        <v>2828.4558109999998</v>
      </c>
      <c r="K79" s="27">
        <f>'AEO 2023 Table 47 Raw'!N65</f>
        <v>2917.6313479999999</v>
      </c>
      <c r="L79" s="27">
        <f>'AEO 2023 Table 47 Raw'!O65</f>
        <v>3007.844971</v>
      </c>
      <c r="M79" s="27">
        <f>'AEO 2023 Table 47 Raw'!P65</f>
        <v>3099.1335450000001</v>
      </c>
      <c r="N79" s="27">
        <f>'AEO 2023 Table 47 Raw'!Q65</f>
        <v>3193.2514649999998</v>
      </c>
      <c r="O79" s="27">
        <f>'AEO 2023 Table 47 Raw'!R65</f>
        <v>3289.8823240000002</v>
      </c>
      <c r="P79" s="27">
        <f>'AEO 2023 Table 47 Raw'!S65</f>
        <v>3388.736328</v>
      </c>
      <c r="Q79" s="27">
        <f>'AEO 2023 Table 47 Raw'!T65</f>
        <v>3490.508057</v>
      </c>
      <c r="R79" s="27">
        <f>'AEO 2023 Table 47 Raw'!U65</f>
        <v>3595.304443</v>
      </c>
      <c r="S79" s="27">
        <f>'AEO 2023 Table 47 Raw'!V65</f>
        <v>3702.7836910000001</v>
      </c>
      <c r="T79" s="27">
        <f>'AEO 2023 Table 47 Raw'!W65</f>
        <v>3812.6779790000001</v>
      </c>
      <c r="U79" s="27">
        <f>'AEO 2023 Table 47 Raw'!X65</f>
        <v>3926.334961</v>
      </c>
      <c r="V79" s="27">
        <f>'AEO 2023 Table 47 Raw'!Y65</f>
        <v>4042.8278810000002</v>
      </c>
      <c r="W79" s="27">
        <f>'AEO 2023 Table 47 Raw'!Z65</f>
        <v>4162.2382809999999</v>
      </c>
      <c r="X79" s="27">
        <f>'AEO 2023 Table 47 Raw'!AA65</f>
        <v>4284.6796880000002</v>
      </c>
      <c r="Y79" s="27">
        <f>'AEO 2023 Table 47 Raw'!AB65</f>
        <v>4409.8930659999996</v>
      </c>
      <c r="Z79" s="27">
        <f>'AEO 2023 Table 47 Raw'!AC65</f>
        <v>4537.873047</v>
      </c>
      <c r="AA79" s="27">
        <f>'AEO 2023 Table 47 Raw'!AD65</f>
        <v>4667.9409180000002</v>
      </c>
      <c r="AB79" s="27">
        <f>'AEO 2023 Table 47 Raw'!AE65</f>
        <v>4801.5390619999998</v>
      </c>
      <c r="AC79" s="27">
        <f>'AEO 2023 Table 47 Raw'!AF65</f>
        <v>4938.0664059999999</v>
      </c>
      <c r="AD79" s="27">
        <f>'AEO 2023 Table 47 Raw'!AG65</f>
        <v>5077.8408200000003</v>
      </c>
      <c r="AE79" s="27">
        <f>'AEO 2023 Table 47 Raw'!AH65</f>
        <v>5221.8354490000002</v>
      </c>
      <c r="AF79" s="46">
        <f>'AEO 2023 Table 47 Raw'!AI65</f>
        <v>5.8999999999999997E-2</v>
      </c>
    </row>
    <row r="80" spans="1:32" ht="15" customHeight="1">
      <c r="A80" s="8" t="s">
        <v>1127</v>
      </c>
      <c r="B80" s="24" t="s">
        <v>1065</v>
      </c>
      <c r="C80" s="27">
        <f>'AEO 2023 Table 47 Raw'!F66</f>
        <v>3092.2739259999998</v>
      </c>
      <c r="D80" s="27">
        <f>'AEO 2023 Table 47 Raw'!G66</f>
        <v>3863.8820799999999</v>
      </c>
      <c r="E80" s="27">
        <f>'AEO 2023 Table 47 Raw'!H66</f>
        <v>4476.0947269999997</v>
      </c>
      <c r="F80" s="27">
        <f>'AEO 2023 Table 47 Raw'!I66</f>
        <v>4937.3696289999998</v>
      </c>
      <c r="G80" s="27">
        <f>'AEO 2023 Table 47 Raw'!J66</f>
        <v>5282.3510740000002</v>
      </c>
      <c r="H80" s="27">
        <f>'AEO 2023 Table 47 Raw'!K66</f>
        <v>5509.5942379999997</v>
      </c>
      <c r="I80" s="27">
        <f>'AEO 2023 Table 47 Raw'!L66</f>
        <v>5719.140625</v>
      </c>
      <c r="J80" s="27">
        <f>'AEO 2023 Table 47 Raw'!M66</f>
        <v>5905.7329099999997</v>
      </c>
      <c r="K80" s="27">
        <f>'AEO 2023 Table 47 Raw'!N66</f>
        <v>6097.3100590000004</v>
      </c>
      <c r="L80" s="27">
        <f>'AEO 2023 Table 47 Raw'!O66</f>
        <v>6292.4106449999999</v>
      </c>
      <c r="M80" s="27">
        <f>'AEO 2023 Table 47 Raw'!P66</f>
        <v>6490.2231449999999</v>
      </c>
      <c r="N80" s="27">
        <f>'AEO 2023 Table 47 Raw'!Q66</f>
        <v>6694.25</v>
      </c>
      <c r="O80" s="27">
        <f>'AEO 2023 Table 47 Raw'!R66</f>
        <v>6903.0268550000001</v>
      </c>
      <c r="P80" s="27">
        <f>'AEO 2023 Table 47 Raw'!S66</f>
        <v>7115.703125</v>
      </c>
      <c r="Q80" s="27">
        <f>'AEO 2023 Table 47 Raw'!T66</f>
        <v>7334.8881840000004</v>
      </c>
      <c r="R80" s="27">
        <f>'AEO 2023 Table 47 Raw'!U66</f>
        <v>7560.3583980000003</v>
      </c>
      <c r="S80" s="27">
        <f>'AEO 2023 Table 47 Raw'!V66</f>
        <v>7790.9013670000004</v>
      </c>
      <c r="T80" s="27">
        <f>'AEO 2023 Table 47 Raw'!W66</f>
        <v>8025.375</v>
      </c>
      <c r="U80" s="27">
        <f>'AEO 2023 Table 47 Raw'!X66</f>
        <v>8267.9589840000008</v>
      </c>
      <c r="V80" s="27">
        <f>'AEO 2023 Table 47 Raw'!Y66</f>
        <v>8516.3271480000003</v>
      </c>
      <c r="W80" s="27">
        <f>'AEO 2023 Table 47 Raw'!Z66</f>
        <v>8770.09375</v>
      </c>
      <c r="X80" s="27">
        <f>'AEO 2023 Table 47 Raw'!AA66</f>
        <v>9029.4882809999999</v>
      </c>
      <c r="Y80" s="27">
        <f>'AEO 2023 Table 47 Raw'!AB66</f>
        <v>9293.2949219999991</v>
      </c>
      <c r="Z80" s="27">
        <f>'AEO 2023 Table 47 Raw'!AC66</f>
        <v>9561.0986329999996</v>
      </c>
      <c r="AA80" s="27">
        <f>'AEO 2023 Table 47 Raw'!AD66</f>
        <v>9831.7441409999992</v>
      </c>
      <c r="AB80" s="27">
        <f>'AEO 2023 Table 47 Raw'!AE66</f>
        <v>10108.863281</v>
      </c>
      <c r="AC80" s="27">
        <f>'AEO 2023 Table 47 Raw'!AF66</f>
        <v>10390.102539</v>
      </c>
      <c r="AD80" s="27">
        <f>'AEO 2023 Table 47 Raw'!AG66</f>
        <v>10675.796875</v>
      </c>
      <c r="AE80" s="27">
        <f>'AEO 2023 Table 47 Raw'!AH66</f>
        <v>10968.346680000001</v>
      </c>
      <c r="AF80" s="46">
        <f>'AEO 2023 Table 47 Raw'!AI66</f>
        <v>4.5999999999999999E-2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6">
        <f>'AEO 2023 Table 47 Raw'!AI67</f>
        <v>0</v>
      </c>
    </row>
    <row r="82" spans="1:32" ht="15" customHeight="1">
      <c r="A82" s="8" t="s">
        <v>1129</v>
      </c>
      <c r="B82" s="24" t="s">
        <v>1069</v>
      </c>
      <c r="C82" s="27">
        <f>'AEO 2023 Table 47 Raw'!F68</f>
        <v>47.902061000000003</v>
      </c>
      <c r="D82" s="27">
        <f>'AEO 2023 Table 47 Raw'!G68</f>
        <v>47.681663999999998</v>
      </c>
      <c r="E82" s="27">
        <f>'AEO 2023 Table 47 Raw'!H68</f>
        <v>47.293540999999998</v>
      </c>
      <c r="F82" s="27">
        <f>'AEO 2023 Table 47 Raw'!I68</f>
        <v>47.807479999999998</v>
      </c>
      <c r="G82" s="27">
        <f>'AEO 2023 Table 47 Raw'!J68</f>
        <v>48.695346999999998</v>
      </c>
      <c r="H82" s="27">
        <f>'AEO 2023 Table 47 Raw'!K68</f>
        <v>49.387797999999997</v>
      </c>
      <c r="I82" s="27">
        <f>'AEO 2023 Table 47 Raw'!L68</f>
        <v>50.060406</v>
      </c>
      <c r="J82" s="27">
        <f>'AEO 2023 Table 47 Raw'!M68</f>
        <v>50.802070999999998</v>
      </c>
      <c r="K82" s="27">
        <f>'AEO 2023 Table 47 Raw'!N68</f>
        <v>51.653122000000003</v>
      </c>
      <c r="L82" s="27">
        <f>'AEO 2023 Table 47 Raw'!O68</f>
        <v>52.581389999999999</v>
      </c>
      <c r="M82" s="27">
        <f>'AEO 2023 Table 47 Raw'!P68</f>
        <v>53.549087999999998</v>
      </c>
      <c r="N82" s="27">
        <f>'AEO 2023 Table 47 Raw'!Q68</f>
        <v>54.627811000000001</v>
      </c>
      <c r="O82" s="27">
        <f>'AEO 2023 Table 47 Raw'!R68</f>
        <v>55.768653999999998</v>
      </c>
      <c r="P82" s="27">
        <f>'AEO 2023 Table 47 Raw'!S68</f>
        <v>56.939982999999998</v>
      </c>
      <c r="Q82" s="27">
        <f>'AEO 2023 Table 47 Raw'!T68</f>
        <v>58.218727000000001</v>
      </c>
      <c r="R82" s="27">
        <f>'AEO 2023 Table 47 Raw'!U68</f>
        <v>59.585647999999999</v>
      </c>
      <c r="S82" s="27">
        <f>'AEO 2023 Table 47 Raw'!V68</f>
        <v>61.004562</v>
      </c>
      <c r="T82" s="27">
        <f>'AEO 2023 Table 47 Raw'!W68</f>
        <v>62.433697000000002</v>
      </c>
      <c r="U82" s="27">
        <f>'AEO 2023 Table 47 Raw'!X68</f>
        <v>63.963791000000001</v>
      </c>
      <c r="V82" s="27">
        <f>'AEO 2023 Table 47 Raw'!Y68</f>
        <v>65.53492</v>
      </c>
      <c r="W82" s="27">
        <f>'AEO 2023 Table 47 Raw'!Z68</f>
        <v>67.124167999999997</v>
      </c>
      <c r="X82" s="27">
        <f>'AEO 2023 Table 47 Raw'!AA68</f>
        <v>68.751082999999994</v>
      </c>
      <c r="Y82" s="27">
        <f>'AEO 2023 Table 47 Raw'!AB68</f>
        <v>70.398155000000003</v>
      </c>
      <c r="Z82" s="27">
        <f>'AEO 2023 Table 47 Raw'!AC68</f>
        <v>72.071967999999998</v>
      </c>
      <c r="AA82" s="27">
        <f>'AEO 2023 Table 47 Raw'!AD68</f>
        <v>73.781929000000005</v>
      </c>
      <c r="AB82" s="27">
        <f>'AEO 2023 Table 47 Raw'!AE68</f>
        <v>75.589691000000002</v>
      </c>
      <c r="AC82" s="27">
        <f>'AEO 2023 Table 47 Raw'!AF68</f>
        <v>77.427689000000001</v>
      </c>
      <c r="AD82" s="27">
        <f>'AEO 2023 Table 47 Raw'!AG68</f>
        <v>79.314346</v>
      </c>
      <c r="AE82" s="27">
        <f>'AEO 2023 Table 47 Raw'!AH68</f>
        <v>81.324982000000006</v>
      </c>
      <c r="AF82" s="46">
        <f>'AEO 2023 Table 47 Raw'!AI68</f>
        <v>1.9E-2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6">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6">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6">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6">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6">
        <f>'AEO 2023 Table 47 Raw'!AI73</f>
        <v>0.02</v>
      </c>
    </row>
    <row r="88" spans="1:32" ht="15" customHeight="1">
      <c r="AF88" s="49"/>
    </row>
    <row r="89" spans="1:32" ht="15" customHeight="1">
      <c r="B89" s="23" t="s">
        <v>116</v>
      </c>
      <c r="AF89" s="49"/>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6">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6">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6">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6">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6">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6">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6">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6">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6">
        <f>'AEO 2023 Table 47 Raw'!AI83</f>
        <v>4.5999999999999999E-2</v>
      </c>
    </row>
    <row r="99" spans="1:32" ht="15" customHeight="1">
      <c r="A99" s="8" t="s">
        <v>1154</v>
      </c>
      <c r="B99" s="24" t="s">
        <v>1155</v>
      </c>
      <c r="C99" s="25">
        <f>'AEO 2023 Table 47 Raw'!F84</f>
        <v>33.513634000000003</v>
      </c>
      <c r="D99" s="25">
        <f>'AEO 2023 Table 47 Raw'!G84</f>
        <v>33.707546000000001</v>
      </c>
      <c r="E99" s="25">
        <f>'AEO 2023 Table 47 Raw'!H84</f>
        <v>33.915084999999998</v>
      </c>
      <c r="F99" s="25">
        <f>'AEO 2023 Table 47 Raw'!I84</f>
        <v>34.413466999999997</v>
      </c>
      <c r="G99" s="25">
        <f>'AEO 2023 Table 47 Raw'!J84</f>
        <v>35.029018000000001</v>
      </c>
      <c r="H99" s="25">
        <f>'AEO 2023 Table 47 Raw'!K84</f>
        <v>35.580897999999998</v>
      </c>
      <c r="I99" s="25">
        <f>'AEO 2023 Table 47 Raw'!L84</f>
        <v>36.125419999999998</v>
      </c>
      <c r="J99" s="25">
        <f>'AEO 2023 Table 47 Raw'!M84</f>
        <v>36.691425000000002</v>
      </c>
      <c r="K99" s="25">
        <f>'AEO 2023 Table 47 Raw'!N84</f>
        <v>37.290866999999999</v>
      </c>
      <c r="L99" s="25">
        <f>'AEO 2023 Table 47 Raw'!O84</f>
        <v>37.914230000000003</v>
      </c>
      <c r="M99" s="25">
        <f>'AEO 2023 Table 47 Raw'!P84</f>
        <v>38.550334999999997</v>
      </c>
      <c r="N99" s="25">
        <f>'AEO 2023 Table 47 Raw'!Q84</f>
        <v>39.219051</v>
      </c>
      <c r="O99" s="25">
        <f>'AEO 2023 Table 47 Raw'!R84</f>
        <v>39.905472000000003</v>
      </c>
      <c r="P99" s="25">
        <f>'AEO 2023 Table 47 Raw'!S84</f>
        <v>40.600613000000003</v>
      </c>
      <c r="Q99" s="25">
        <f>'AEO 2023 Table 47 Raw'!T84</f>
        <v>41.327010999999999</v>
      </c>
      <c r="R99" s="25">
        <f>'AEO 2023 Table 47 Raw'!U84</f>
        <v>42.078761999999998</v>
      </c>
      <c r="S99" s="25">
        <f>'AEO 2023 Table 47 Raw'!V84</f>
        <v>42.844878999999999</v>
      </c>
      <c r="T99" s="25">
        <f>'AEO 2023 Table 47 Raw'!W84</f>
        <v>43.614372000000003</v>
      </c>
      <c r="U99" s="25">
        <f>'AEO 2023 Table 47 Raw'!X84</f>
        <v>44.415362999999999</v>
      </c>
      <c r="V99" s="25">
        <f>'AEO 2023 Table 47 Raw'!Y84</f>
        <v>45.228789999999996</v>
      </c>
      <c r="W99" s="25">
        <f>'AEO 2023 Table 47 Raw'!Z84</f>
        <v>46.049793000000001</v>
      </c>
      <c r="X99" s="25">
        <f>'AEO 2023 Table 47 Raw'!AA84</f>
        <v>46.882133000000003</v>
      </c>
      <c r="Y99" s="25">
        <f>'AEO 2023 Table 47 Raw'!AB84</f>
        <v>47.718853000000003</v>
      </c>
      <c r="Z99" s="25">
        <f>'AEO 2023 Table 47 Raw'!AC84</f>
        <v>48.559792000000002</v>
      </c>
      <c r="AA99" s="25">
        <f>'AEO 2023 Table 47 Raw'!AD84</f>
        <v>49.404468999999999</v>
      </c>
      <c r="AB99" s="25">
        <f>'AEO 2023 Table 47 Raw'!AE84</f>
        <v>50.272796999999997</v>
      </c>
      <c r="AC99" s="25">
        <f>'AEO 2023 Table 47 Raw'!AF84</f>
        <v>51.145812999999997</v>
      </c>
      <c r="AD99" s="25">
        <f>'AEO 2023 Table 47 Raw'!AG84</f>
        <v>52.027110999999998</v>
      </c>
      <c r="AE99" s="25">
        <f>'AEO 2023 Table 47 Raw'!AH84</f>
        <v>52.935009000000001</v>
      </c>
      <c r="AF99" s="46">
        <f>'AEO 2023 Table 47 Raw'!AI84</f>
        <v>1.6E-2</v>
      </c>
    </row>
    <row r="100" spans="1:32" ht="15" customHeight="1">
      <c r="A100" s="8" t="s">
        <v>1156</v>
      </c>
      <c r="B100" s="24" t="s">
        <v>1157</v>
      </c>
      <c r="C100" s="25">
        <f>'AEO 2023 Table 47 Raw'!F85</f>
        <v>83.779938000000001</v>
      </c>
      <c r="D100" s="25">
        <f>'AEO 2023 Table 47 Raw'!G85</f>
        <v>87.938514999999995</v>
      </c>
      <c r="E100" s="25">
        <f>'AEO 2023 Table 47 Raw'!H85</f>
        <v>91.819671999999997</v>
      </c>
      <c r="F100" s="25">
        <f>'AEO 2023 Table 47 Raw'!I85</f>
        <v>95.835296999999997</v>
      </c>
      <c r="G100" s="25">
        <f>'AEO 2023 Table 47 Raw'!J85</f>
        <v>99.738097999999994</v>
      </c>
      <c r="H100" s="25">
        <f>'AEO 2023 Table 47 Raw'!K85</f>
        <v>103.240532</v>
      </c>
      <c r="I100" s="25">
        <f>'AEO 2023 Table 47 Raw'!L85</f>
        <v>106.51284</v>
      </c>
      <c r="J100" s="25">
        <f>'AEO 2023 Table 47 Raw'!M85</f>
        <v>109.669601</v>
      </c>
      <c r="K100" s="25">
        <f>'AEO 2023 Table 47 Raw'!N85</f>
        <v>112.76958500000001</v>
      </c>
      <c r="L100" s="25">
        <f>'AEO 2023 Table 47 Raw'!O85</f>
        <v>115.798508</v>
      </c>
      <c r="M100" s="25">
        <f>'AEO 2023 Table 47 Raw'!P85</f>
        <v>118.756897</v>
      </c>
      <c r="N100" s="25">
        <f>'AEO 2023 Table 47 Raw'!Q85</f>
        <v>121.735207</v>
      </c>
      <c r="O100" s="25">
        <f>'AEO 2023 Table 47 Raw'!R85</f>
        <v>124.711876</v>
      </c>
      <c r="P100" s="25">
        <f>'AEO 2023 Table 47 Raw'!S85</f>
        <v>127.664948</v>
      </c>
      <c r="Q100" s="25">
        <f>'AEO 2023 Table 47 Raw'!T85</f>
        <v>130.67163099999999</v>
      </c>
      <c r="R100" s="25">
        <f>'AEO 2023 Table 47 Raw'!U85</f>
        <v>133.73327599999999</v>
      </c>
      <c r="S100" s="25">
        <f>'AEO 2023 Table 47 Raw'!V85</f>
        <v>136.823837</v>
      </c>
      <c r="T100" s="25">
        <f>'AEO 2023 Table 47 Raw'!W85</f>
        <v>139.92477400000001</v>
      </c>
      <c r="U100" s="25">
        <f>'AEO 2023 Table 47 Raw'!X85</f>
        <v>143.12184099999999</v>
      </c>
      <c r="V100" s="25">
        <f>'AEO 2023 Table 47 Raw'!Y85</f>
        <v>146.36554000000001</v>
      </c>
      <c r="W100" s="25">
        <f>'AEO 2023 Table 47 Raw'!Z85</f>
        <v>149.64515700000001</v>
      </c>
      <c r="X100" s="25">
        <f>'AEO 2023 Table 47 Raw'!AA85</f>
        <v>152.96965</v>
      </c>
      <c r="Y100" s="25">
        <f>'AEO 2023 Table 47 Raw'!AB85</f>
        <v>156.32110599999999</v>
      </c>
      <c r="Z100" s="25">
        <f>'AEO 2023 Table 47 Raw'!AC85</f>
        <v>159.700729</v>
      </c>
      <c r="AA100" s="25">
        <f>'AEO 2023 Table 47 Raw'!AD85</f>
        <v>163.10897800000001</v>
      </c>
      <c r="AB100" s="25">
        <f>'AEO 2023 Table 47 Raw'!AE85</f>
        <v>166.60655199999999</v>
      </c>
      <c r="AC100" s="25">
        <f>'AEO 2023 Table 47 Raw'!AF85</f>
        <v>170.14975000000001</v>
      </c>
      <c r="AD100" s="25">
        <f>'AEO 2023 Table 47 Raw'!AG85</f>
        <v>173.75576799999999</v>
      </c>
      <c r="AE100" s="25">
        <f>'AEO 2023 Table 47 Raw'!AH85</f>
        <v>177.47886700000001</v>
      </c>
      <c r="AF100" s="46">
        <f>'AEO 2023 Table 47 Raw'!AI85</f>
        <v>2.7E-2</v>
      </c>
    </row>
    <row r="101" spans="1:32" ht="15" customHeight="1">
      <c r="A101" s="8" t="s">
        <v>1158</v>
      </c>
      <c r="B101" s="24" t="s">
        <v>1159</v>
      </c>
      <c r="C101" s="25">
        <f>'AEO 2023 Table 47 Raw'!F86</f>
        <v>117.29357899999999</v>
      </c>
      <c r="D101" s="25">
        <f>'AEO 2023 Table 47 Raw'!G86</f>
        <v>121.646057</v>
      </c>
      <c r="E101" s="25">
        <f>'AEO 2023 Table 47 Raw'!H86</f>
        <v>125.734764</v>
      </c>
      <c r="F101" s="25">
        <f>'AEO 2023 Table 47 Raw'!I86</f>
        <v>130.24876399999999</v>
      </c>
      <c r="G101" s="25">
        <f>'AEO 2023 Table 47 Raw'!J86</f>
        <v>134.76712000000001</v>
      </c>
      <c r="H101" s="25">
        <f>'AEO 2023 Table 47 Raw'!K86</f>
        <v>138.82141100000001</v>
      </c>
      <c r="I101" s="25">
        <f>'AEO 2023 Table 47 Raw'!L86</f>
        <v>142.63824500000001</v>
      </c>
      <c r="J101" s="25">
        <f>'AEO 2023 Table 47 Raw'!M86</f>
        <v>146.36102299999999</v>
      </c>
      <c r="K101" s="25">
        <f>'AEO 2023 Table 47 Raw'!N86</f>
        <v>150.06045499999999</v>
      </c>
      <c r="L101" s="25">
        <f>'AEO 2023 Table 47 Raw'!O86</f>
        <v>153.71272300000001</v>
      </c>
      <c r="M101" s="25">
        <f>'AEO 2023 Table 47 Raw'!P86</f>
        <v>157.30723599999999</v>
      </c>
      <c r="N101" s="25">
        <f>'AEO 2023 Table 47 Raw'!Q86</f>
        <v>160.95422400000001</v>
      </c>
      <c r="O101" s="25">
        <f>'AEO 2023 Table 47 Raw'!R86</f>
        <v>164.617355</v>
      </c>
      <c r="P101" s="25">
        <f>'AEO 2023 Table 47 Raw'!S86</f>
        <v>168.26556400000001</v>
      </c>
      <c r="Q101" s="25">
        <f>'AEO 2023 Table 47 Raw'!T86</f>
        <v>171.998627</v>
      </c>
      <c r="R101" s="25">
        <f>'AEO 2023 Table 47 Raw'!U86</f>
        <v>175.81204199999999</v>
      </c>
      <c r="S101" s="25">
        <f>'AEO 2023 Table 47 Raw'!V86</f>
        <v>179.668701</v>
      </c>
      <c r="T101" s="25">
        <f>'AEO 2023 Table 47 Raw'!W86</f>
        <v>183.53913900000001</v>
      </c>
      <c r="U101" s="25">
        <f>'AEO 2023 Table 47 Raw'!X86</f>
        <v>187.537216</v>
      </c>
      <c r="V101" s="25">
        <f>'AEO 2023 Table 47 Raw'!Y86</f>
        <v>191.59433000000001</v>
      </c>
      <c r="W101" s="25">
        <f>'AEO 2023 Table 47 Raw'!Z86</f>
        <v>195.69494599999999</v>
      </c>
      <c r="X101" s="25">
        <f>'AEO 2023 Table 47 Raw'!AA86</f>
        <v>199.85179099999999</v>
      </c>
      <c r="Y101" s="25">
        <f>'AEO 2023 Table 47 Raw'!AB86</f>
        <v>204.03997799999999</v>
      </c>
      <c r="Z101" s="25">
        <f>'AEO 2023 Table 47 Raw'!AC86</f>
        <v>208.26052899999999</v>
      </c>
      <c r="AA101" s="25">
        <f>'AEO 2023 Table 47 Raw'!AD86</f>
        <v>212.513443</v>
      </c>
      <c r="AB101" s="25">
        <f>'AEO 2023 Table 47 Raw'!AE86</f>
        <v>216.87934899999999</v>
      </c>
      <c r="AC101" s="25">
        <f>'AEO 2023 Table 47 Raw'!AF86</f>
        <v>221.29556299999999</v>
      </c>
      <c r="AD101" s="25">
        <f>'AEO 2023 Table 47 Raw'!AG86</f>
        <v>225.78289799999999</v>
      </c>
      <c r="AE101" s="25">
        <f>'AEO 2023 Table 47 Raw'!AH86</f>
        <v>230.41386399999999</v>
      </c>
      <c r="AF101" s="46">
        <f>'AEO 2023 Table 47 Raw'!AI86</f>
        <v>2.4E-2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6">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1344.6442870000001</v>
      </c>
      <c r="F103" s="25">
        <f>'AEO 2023 Table 47 Raw'!I88</f>
        <v>1355.1329350000001</v>
      </c>
      <c r="G103" s="25">
        <f>'AEO 2023 Table 47 Raw'!J88</f>
        <v>1388.0517580000001</v>
      </c>
      <c r="H103" s="25">
        <f>'AEO 2023 Table 47 Raw'!K88</f>
        <v>1409.9726559999999</v>
      </c>
      <c r="I103" s="25">
        <f>'AEO 2023 Table 47 Raw'!L88</f>
        <v>1429.2098390000001</v>
      </c>
      <c r="J103" s="25">
        <f>'AEO 2023 Table 47 Raw'!M88</f>
        <v>1450.0207519999999</v>
      </c>
      <c r="K103" s="25">
        <f>'AEO 2023 Table 47 Raw'!N88</f>
        <v>1474.3522949999999</v>
      </c>
      <c r="L103" s="25">
        <f>'AEO 2023 Table 47 Raw'!O88</f>
        <v>1500.9681399999999</v>
      </c>
      <c r="M103" s="25">
        <f>'AEO 2023 Table 47 Raw'!P88</f>
        <v>1528.3081050000001</v>
      </c>
      <c r="N103" s="25">
        <f>'AEO 2023 Table 47 Raw'!Q88</f>
        <v>1559.6477050000001</v>
      </c>
      <c r="O103" s="25">
        <f>'AEO 2023 Table 47 Raw'!R88</f>
        <v>1592.911255</v>
      </c>
      <c r="P103" s="25">
        <f>'AEO 2023 Table 47 Raw'!S88</f>
        <v>1626.782471</v>
      </c>
      <c r="Q103" s="25">
        <f>'AEO 2023 Table 47 Raw'!T88</f>
        <v>1664.724731</v>
      </c>
      <c r="R103" s="25">
        <f>'AEO 2023 Table 47 Raw'!U88</f>
        <v>1705.9329829999999</v>
      </c>
      <c r="S103" s="25">
        <f>'AEO 2023 Table 47 Raw'!V88</f>
        <v>1748.8320309999999</v>
      </c>
      <c r="T103" s="25">
        <f>'AEO 2023 Table 47 Raw'!W88</f>
        <v>1791.609741</v>
      </c>
      <c r="U103" s="25">
        <f>'AEO 2023 Table 47 Raw'!X88</f>
        <v>1838.214111</v>
      </c>
      <c r="V103" s="25">
        <f>'AEO 2023 Table 47 Raw'!Y88</f>
        <v>1886.0336910000001</v>
      </c>
      <c r="W103" s="25">
        <f>'AEO 2023 Table 47 Raw'!Z88</f>
        <v>1934.05249</v>
      </c>
      <c r="X103" s="25">
        <f>'AEO 2023 Table 47 Raw'!AA88</f>
        <v>1983.1254879999999</v>
      </c>
      <c r="Y103" s="25">
        <f>'AEO 2023 Table 47 Raw'!AB88</f>
        <v>2032.4826660000001</v>
      </c>
      <c r="Z103" s="25">
        <f>'AEO 2023 Table 47 Raw'!AC88</f>
        <v>2082.4145509999998</v>
      </c>
      <c r="AA103" s="25">
        <f>'AEO 2023 Table 47 Raw'!AD88</f>
        <v>2133.3305660000001</v>
      </c>
      <c r="AB103" s="25">
        <f>'AEO 2023 Table 47 Raw'!AE88</f>
        <v>2187.9047850000002</v>
      </c>
      <c r="AC103" s="25">
        <f>'AEO 2023 Table 47 Raw'!AF88</f>
        <v>2243.1577149999998</v>
      </c>
      <c r="AD103" s="25">
        <f>'AEO 2023 Table 47 Raw'!AG88</f>
        <v>2299.889893</v>
      </c>
      <c r="AE103" s="25">
        <f>'AEO 2023 Table 47 Raw'!AH88</f>
        <v>2361.376221</v>
      </c>
      <c r="AF103" s="46">
        <f>'AEO 2023 Table 47 Raw'!AI88</f>
        <v>2.5000000000000001E-2</v>
      </c>
    </row>
    <row r="104" spans="1:32" ht="15" customHeight="1">
      <c r="A104" s="8" t="s">
        <v>1164</v>
      </c>
      <c r="B104" s="24" t="s">
        <v>1165</v>
      </c>
      <c r="C104" s="25">
        <f>'AEO 2023 Table 47 Raw'!F89</f>
        <v>771.93774399999995</v>
      </c>
      <c r="D104" s="25">
        <f>'AEO 2023 Table 47 Raw'!G89</f>
        <v>826.14868200000001</v>
      </c>
      <c r="E104" s="25">
        <f>'AEO 2023 Table 47 Raw'!H89</f>
        <v>820.38293499999997</v>
      </c>
      <c r="F104" s="25">
        <f>'AEO 2023 Table 47 Raw'!I89</f>
        <v>823.77899200000002</v>
      </c>
      <c r="G104" s="25">
        <f>'AEO 2023 Table 47 Raw'!J89</f>
        <v>843.02593999999999</v>
      </c>
      <c r="H104" s="25">
        <f>'AEO 2023 Table 47 Raw'!K89</f>
        <v>855.25219700000002</v>
      </c>
      <c r="I104" s="25">
        <f>'AEO 2023 Table 47 Raw'!L89</f>
        <v>865.749146</v>
      </c>
      <c r="J104" s="25">
        <f>'AEO 2023 Table 47 Raw'!M89</f>
        <v>877.21856700000001</v>
      </c>
      <c r="K104" s="25">
        <f>'AEO 2023 Table 47 Raw'!N89</f>
        <v>890.88647500000002</v>
      </c>
      <c r="L104" s="25">
        <f>'AEO 2023 Table 47 Raw'!O89</f>
        <v>905.96758999999997</v>
      </c>
      <c r="M104" s="25">
        <f>'AEO 2023 Table 47 Raw'!P89</f>
        <v>921.47222899999997</v>
      </c>
      <c r="N104" s="25">
        <f>'AEO 2023 Table 47 Raw'!Q89</f>
        <v>939.46405000000004</v>
      </c>
      <c r="O104" s="25">
        <f>'AEO 2023 Table 47 Raw'!R89</f>
        <v>958.62847899999997</v>
      </c>
      <c r="P104" s="25">
        <f>'AEO 2023 Table 47 Raw'!S89</f>
        <v>978.13397199999997</v>
      </c>
      <c r="Q104" s="25">
        <f>'AEO 2023 Table 47 Raw'!T89</f>
        <v>1000.158508</v>
      </c>
      <c r="R104" s="25">
        <f>'AEO 2023 Table 47 Raw'!U89</f>
        <v>1024.1895750000001</v>
      </c>
      <c r="S104" s="25">
        <f>'AEO 2023 Table 47 Raw'!V89</f>
        <v>1049.231689</v>
      </c>
      <c r="T104" s="25">
        <f>'AEO 2023 Table 47 Raw'!W89</f>
        <v>1074.1441649999999</v>
      </c>
      <c r="U104" s="25">
        <f>'AEO 2023 Table 47 Raw'!X89</f>
        <v>1101.393433</v>
      </c>
      <c r="V104" s="25">
        <f>'AEO 2023 Table 47 Raw'!Y89</f>
        <v>1129.3405760000001</v>
      </c>
      <c r="W104" s="25">
        <f>'AEO 2023 Table 47 Raw'!Z89</f>
        <v>1157.345703</v>
      </c>
      <c r="X104" s="25">
        <f>'AEO 2023 Table 47 Raw'!AA89</f>
        <v>1185.943237</v>
      </c>
      <c r="Y104" s="25">
        <f>'AEO 2023 Table 47 Raw'!AB89</f>
        <v>1214.6480710000001</v>
      </c>
      <c r="Z104" s="25">
        <f>'AEO 2023 Table 47 Raw'!AC89</f>
        <v>1243.6414789999999</v>
      </c>
      <c r="AA104" s="25">
        <f>'AEO 2023 Table 47 Raw'!AD89</f>
        <v>1273.177246</v>
      </c>
      <c r="AB104" s="25">
        <f>'AEO 2023 Table 47 Raw'!AE89</f>
        <v>1304.9241939999999</v>
      </c>
      <c r="AC104" s="25">
        <f>'AEO 2023 Table 47 Raw'!AF89</f>
        <v>1337.015991</v>
      </c>
      <c r="AD104" s="25">
        <f>'AEO 2023 Table 47 Raw'!AG89</f>
        <v>1369.9498289999999</v>
      </c>
      <c r="AE104" s="25">
        <f>'AEO 2023 Table 47 Raw'!AH89</f>
        <v>1405.766846</v>
      </c>
      <c r="AF104" s="46">
        <f>'AEO 2023 Table 47 Raw'!AI89</f>
        <v>2.1999999999999999E-2</v>
      </c>
    </row>
    <row r="105" spans="1:32" ht="15" customHeight="1">
      <c r="A105" s="8" t="s">
        <v>1166</v>
      </c>
      <c r="B105" s="24" t="s">
        <v>1167</v>
      </c>
      <c r="C105" s="25">
        <f>'AEO 2023 Table 47 Raw'!F90</f>
        <v>291.44287100000003</v>
      </c>
      <c r="D105" s="25">
        <f>'AEO 2023 Table 47 Raw'!G90</f>
        <v>376.62927200000001</v>
      </c>
      <c r="E105" s="25">
        <f>'AEO 2023 Table 47 Raw'!H90</f>
        <v>409.89959700000003</v>
      </c>
      <c r="F105" s="25">
        <f>'AEO 2023 Table 47 Raw'!I90</f>
        <v>416.63781699999998</v>
      </c>
      <c r="G105" s="25">
        <f>'AEO 2023 Table 47 Raw'!J90</f>
        <v>427.65982100000002</v>
      </c>
      <c r="H105" s="25">
        <f>'AEO 2023 Table 47 Raw'!K90</f>
        <v>435.69555700000001</v>
      </c>
      <c r="I105" s="25">
        <f>'AEO 2023 Table 47 Raw'!L90</f>
        <v>443.02160600000002</v>
      </c>
      <c r="J105" s="25">
        <f>'AEO 2023 Table 47 Raw'!M90</f>
        <v>450.81286599999999</v>
      </c>
      <c r="K105" s="25">
        <f>'AEO 2023 Table 47 Raw'!N90</f>
        <v>459.61773699999998</v>
      </c>
      <c r="L105" s="25">
        <f>'AEO 2023 Table 47 Raw'!O90</f>
        <v>469.096161</v>
      </c>
      <c r="M105" s="25">
        <f>'AEO 2023 Table 47 Raw'!P90</f>
        <v>478.81668100000002</v>
      </c>
      <c r="N105" s="25">
        <f>'AEO 2023 Table 47 Raw'!Q90</f>
        <v>489.70120200000002</v>
      </c>
      <c r="O105" s="25">
        <f>'AEO 2023 Table 47 Raw'!R90</f>
        <v>501.17355300000003</v>
      </c>
      <c r="P105" s="25">
        <f>'AEO 2023 Table 47 Raw'!S90</f>
        <v>512.86627199999998</v>
      </c>
      <c r="Q105" s="25">
        <f>'AEO 2023 Table 47 Raw'!T90</f>
        <v>525.75824</v>
      </c>
      <c r="R105" s="25">
        <f>'AEO 2023 Table 47 Raw'!U90</f>
        <v>539.62957800000004</v>
      </c>
      <c r="S105" s="25">
        <f>'AEO 2023 Table 47 Raw'!V90</f>
        <v>554.04028300000004</v>
      </c>
      <c r="T105" s="25">
        <f>'AEO 2023 Table 47 Raw'!W90</f>
        <v>568.479919</v>
      </c>
      <c r="U105" s="25">
        <f>'AEO 2023 Table 47 Raw'!X90</f>
        <v>584.08343500000001</v>
      </c>
      <c r="V105" s="25">
        <f>'AEO 2023 Table 47 Raw'!Y90</f>
        <v>600.10864300000003</v>
      </c>
      <c r="W105" s="25">
        <f>'AEO 2023 Table 47 Raw'!Z90</f>
        <v>616.26934800000004</v>
      </c>
      <c r="X105" s="25">
        <f>'AEO 2023 Table 47 Raw'!AA90</f>
        <v>632.81182899999999</v>
      </c>
      <c r="Y105" s="25">
        <f>'AEO 2023 Table 47 Raw'!AB90</f>
        <v>649.51824999999997</v>
      </c>
      <c r="Z105" s="25">
        <f>'AEO 2023 Table 47 Raw'!AC90</f>
        <v>666.47363299999995</v>
      </c>
      <c r="AA105" s="25">
        <f>'AEO 2023 Table 47 Raw'!AD90</f>
        <v>683.79681400000004</v>
      </c>
      <c r="AB105" s="25">
        <f>'AEO 2023 Table 47 Raw'!AE90</f>
        <v>702.25976600000001</v>
      </c>
      <c r="AC105" s="25">
        <f>'AEO 2023 Table 47 Raw'!AF90</f>
        <v>721.011841</v>
      </c>
      <c r="AD105" s="25">
        <f>'AEO 2023 Table 47 Raw'!AG90</f>
        <v>740.28558299999997</v>
      </c>
      <c r="AE105" s="25">
        <f>'AEO 2023 Table 47 Raw'!AH90</f>
        <v>761.02929700000004</v>
      </c>
      <c r="AF105" s="46">
        <f>'AEO 2023 Table 47 Raw'!AI90</f>
        <v>3.5000000000000003E-2</v>
      </c>
    </row>
    <row r="106" spans="1:32" ht="15" customHeight="1">
      <c r="A106" s="8" t="s">
        <v>1168</v>
      </c>
      <c r="B106" s="24" t="s">
        <v>1169</v>
      </c>
      <c r="C106" s="25">
        <f>'AEO 2023 Table 47 Raw'!F91</f>
        <v>109.65400700000001</v>
      </c>
      <c r="D106" s="25">
        <f>'AEO 2023 Table 47 Raw'!G91</f>
        <v>115.916664</v>
      </c>
      <c r="E106" s="25">
        <f>'AEO 2023 Table 47 Raw'!H91</f>
        <v>114.361778</v>
      </c>
      <c r="F106" s="25">
        <f>'AEO 2023 Table 47 Raw'!I91</f>
        <v>114.716194</v>
      </c>
      <c r="G106" s="25">
        <f>'AEO 2023 Table 47 Raw'!J91</f>
        <v>117.366058</v>
      </c>
      <c r="H106" s="25">
        <f>'AEO 2023 Table 47 Raw'!K91</f>
        <v>119.024895</v>
      </c>
      <c r="I106" s="25">
        <f>'AEO 2023 Table 47 Raw'!L91</f>
        <v>120.43905599999999</v>
      </c>
      <c r="J106" s="25">
        <f>'AEO 2023 Table 47 Raw'!M91</f>
        <v>121.98923499999999</v>
      </c>
      <c r="K106" s="25">
        <f>'AEO 2023 Table 47 Raw'!N91</f>
        <v>123.84792299999999</v>
      </c>
      <c r="L106" s="25">
        <f>'AEO 2023 Table 47 Raw'!O91</f>
        <v>125.904343</v>
      </c>
      <c r="M106" s="25">
        <f>'AEO 2023 Table 47 Raw'!P91</f>
        <v>128.01911899999999</v>
      </c>
      <c r="N106" s="25">
        <f>'AEO 2023 Table 47 Raw'!Q91</f>
        <v>130.48245199999999</v>
      </c>
      <c r="O106" s="25">
        <f>'AEO 2023 Table 47 Raw'!R91</f>
        <v>133.109207</v>
      </c>
      <c r="P106" s="25">
        <f>'AEO 2023 Table 47 Raw'!S91</f>
        <v>135.782318</v>
      </c>
      <c r="Q106" s="25">
        <f>'AEO 2023 Table 47 Raw'!T91</f>
        <v>138.80796799999999</v>
      </c>
      <c r="R106" s="25">
        <f>'AEO 2023 Table 47 Raw'!U91</f>
        <v>142.11390700000001</v>
      </c>
      <c r="S106" s="25">
        <f>'AEO 2023 Table 47 Raw'!V91</f>
        <v>145.55999800000001</v>
      </c>
      <c r="T106" s="25">
        <f>'AEO 2023 Table 47 Raw'!W91</f>
        <v>148.98571799999999</v>
      </c>
      <c r="U106" s="25">
        <f>'AEO 2023 Table 47 Raw'!X91</f>
        <v>152.73734999999999</v>
      </c>
      <c r="V106" s="25">
        <f>'AEO 2023 Table 47 Raw'!Y91</f>
        <v>156.584564</v>
      </c>
      <c r="W106" s="25">
        <f>'AEO 2023 Table 47 Raw'!Z91</f>
        <v>160.43731700000001</v>
      </c>
      <c r="X106" s="25">
        <f>'AEO 2023 Table 47 Raw'!AA91</f>
        <v>164.37058999999999</v>
      </c>
      <c r="Y106" s="25">
        <f>'AEO 2023 Table 47 Raw'!AB91</f>
        <v>168.31626900000001</v>
      </c>
      <c r="Z106" s="25">
        <f>'AEO 2023 Table 47 Raw'!AC91</f>
        <v>172.299667</v>
      </c>
      <c r="AA106" s="25">
        <f>'AEO 2023 Table 47 Raw'!AD91</f>
        <v>176.356369</v>
      </c>
      <c r="AB106" s="25">
        <f>'AEO 2023 Table 47 Raw'!AE91</f>
        <v>180.72056599999999</v>
      </c>
      <c r="AC106" s="25">
        <f>'AEO 2023 Table 47 Raw'!AF91</f>
        <v>185.12998999999999</v>
      </c>
      <c r="AD106" s="25">
        <f>'AEO 2023 Table 47 Raw'!AG91</f>
        <v>189.65443400000001</v>
      </c>
      <c r="AE106" s="25">
        <f>'AEO 2023 Table 47 Raw'!AH91</f>
        <v>194.58012400000001</v>
      </c>
      <c r="AF106" s="46">
        <f>'AEO 2023 Table 47 Raw'!AI91</f>
        <v>2.1000000000000001E-2</v>
      </c>
    </row>
    <row r="107" spans="1:32" ht="15" customHeight="1">
      <c r="AF107" s="49"/>
    </row>
    <row r="108" spans="1:32" ht="15" customHeight="1">
      <c r="B108" s="23" t="s">
        <v>1170</v>
      </c>
      <c r="AF108" s="49"/>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6">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6">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6">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6">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6">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6">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6">
        <f>'AEO 2023 Table 47 Raw'!AI99</f>
        <v>4.3999999999999997E-2</v>
      </c>
    </row>
    <row r="116" spans="1:32" ht="15" customHeight="1">
      <c r="A116" s="8" t="s">
        <v>1178</v>
      </c>
      <c r="B116" s="24" t="s">
        <v>1143</v>
      </c>
      <c r="C116" s="47">
        <f>'AEO 2023 Table 47 Raw'!F100</f>
        <v>877.59985400000005</v>
      </c>
      <c r="D116" s="47">
        <f>'AEO 2023 Table 47 Raw'!G100</f>
        <v>1119.4864500000001</v>
      </c>
      <c r="E116" s="47">
        <f>'AEO 2023 Table 47 Raw'!H100</f>
        <v>1274.9530030000001</v>
      </c>
      <c r="F116" s="47">
        <f>'AEO 2023 Table 47 Raw'!I100</f>
        <v>1333.865112</v>
      </c>
      <c r="G116" s="47">
        <f>'AEO 2023 Table 47 Raw'!J100</f>
        <v>1422.423706</v>
      </c>
      <c r="H116" s="47">
        <f>'AEO 2023 Table 47 Raw'!K100</f>
        <v>1452.9285890000001</v>
      </c>
      <c r="I116" s="47">
        <f>'AEO 2023 Table 47 Raw'!L100</f>
        <v>1483.7619629999999</v>
      </c>
      <c r="J116" s="47">
        <f>'AEO 2023 Table 47 Raw'!M100</f>
        <v>1515.0489500000001</v>
      </c>
      <c r="K116" s="47">
        <f>'AEO 2023 Table 47 Raw'!N100</f>
        <v>1546.865112</v>
      </c>
      <c r="L116" s="47">
        <f>'AEO 2023 Table 47 Raw'!O100</f>
        <v>1579.2467039999999</v>
      </c>
      <c r="M116" s="47">
        <f>'AEO 2023 Table 47 Raw'!P100</f>
        <v>1612.2222899999999</v>
      </c>
      <c r="N116" s="47">
        <f>'AEO 2023 Table 47 Raw'!Q100</f>
        <v>1645.8079829999999</v>
      </c>
      <c r="O116" s="47">
        <f>'AEO 2023 Table 47 Raw'!R100</f>
        <v>1679.958496</v>
      </c>
      <c r="P116" s="47">
        <f>'AEO 2023 Table 47 Raw'!S100</f>
        <v>1714.6062010000001</v>
      </c>
      <c r="Q116" s="47">
        <f>'AEO 2023 Table 47 Raw'!T100</f>
        <v>1749.828857</v>
      </c>
      <c r="R116" s="47">
        <f>'AEO 2023 Table 47 Raw'!U100</f>
        <v>1785.697144</v>
      </c>
      <c r="S116" s="47">
        <f>'AEO 2023 Table 47 Raw'!V100</f>
        <v>1822.179932</v>
      </c>
      <c r="T116" s="47">
        <f>'AEO 2023 Table 47 Raw'!W100</f>
        <v>1859.2739260000001</v>
      </c>
      <c r="U116" s="47">
        <f>'AEO 2023 Table 47 Raw'!X100</f>
        <v>1897.0032960000001</v>
      </c>
      <c r="V116" s="47">
        <f>'AEO 2023 Table 47 Raw'!Y100</f>
        <v>1935.334351</v>
      </c>
      <c r="W116" s="47">
        <f>'AEO 2023 Table 47 Raw'!Z100</f>
        <v>1974.259033</v>
      </c>
      <c r="X116" s="47">
        <f>'AEO 2023 Table 47 Raw'!AA100</f>
        <v>2013.7669679999999</v>
      </c>
      <c r="Y116" s="47">
        <f>'AEO 2023 Table 47 Raw'!AB100</f>
        <v>2053.8469239999999</v>
      </c>
      <c r="Z116" s="47">
        <f>'AEO 2023 Table 47 Raw'!AC100</f>
        <v>2094.4934079999998</v>
      </c>
      <c r="AA116" s="47">
        <f>'AEO 2023 Table 47 Raw'!AD100</f>
        <v>2135.6967770000001</v>
      </c>
      <c r="AB116" s="47">
        <f>'AEO 2023 Table 47 Raw'!AE100</f>
        <v>2177.4594729999999</v>
      </c>
      <c r="AC116" s="47">
        <f>'AEO 2023 Table 47 Raw'!AF100</f>
        <v>2219.830078</v>
      </c>
      <c r="AD116" s="47">
        <f>'AEO 2023 Table 47 Raw'!AG100</f>
        <v>2262.873047</v>
      </c>
      <c r="AE116" s="47">
        <f>'AEO 2023 Table 47 Raw'!AH100</f>
        <v>2306.6342770000001</v>
      </c>
      <c r="AF116" s="50">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6">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6">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6">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6">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6">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6">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6">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6">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6">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6">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6">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6">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6">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6">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6">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6">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6">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6">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6">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6">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6">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6">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6">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6">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6">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6">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6">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6">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6">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6">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6">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6">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6">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6">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6">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6">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6">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6">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6">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6">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6">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6">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6">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6">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8">
        <f>'AEO 2023 Table 47 Raw'!AI145</f>
        <v>1.7000000000000001E-2</v>
      </c>
    </row>
    <row r="162" spans="1:32" ht="15" customHeight="1">
      <c r="AF162" s="49"/>
    </row>
    <row r="163" spans="1:32" ht="12" customHeight="1">
      <c r="B163" s="23" t="s">
        <v>1224</v>
      </c>
      <c r="AF163" s="49"/>
    </row>
    <row r="164" spans="1:32" ht="15" customHeight="1">
      <c r="B164" s="23" t="s">
        <v>1225</v>
      </c>
      <c r="AF164" s="49"/>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6">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6">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6">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6">
        <f>'AEO 2023 Table 47 Raw'!AI151</f>
        <v>0.04</v>
      </c>
    </row>
    <row r="169" spans="1:32" ht="15" customHeight="1">
      <c r="B169" s="23" t="s">
        <v>1231</v>
      </c>
      <c r="AF169" s="49"/>
    </row>
    <row r="170" spans="1:32" ht="15" customHeight="1">
      <c r="A170" s="8" t="s">
        <v>1232</v>
      </c>
      <c r="B170" s="24" t="s">
        <v>1139</v>
      </c>
      <c r="C170" s="27">
        <f>'AEO 2023 Table 47 Raw'!F153</f>
        <v>2683.0664059999999</v>
      </c>
      <c r="D170" s="27">
        <f>'AEO 2023 Table 47 Raw'!G153</f>
        <v>3004.8544919999999</v>
      </c>
      <c r="E170" s="27">
        <f>'AEO 2023 Table 47 Raw'!H153</f>
        <v>3174.9956050000001</v>
      </c>
      <c r="F170" s="27">
        <f>'AEO 2023 Table 47 Raw'!I153</f>
        <v>3319.679932</v>
      </c>
      <c r="G170" s="27">
        <f>'AEO 2023 Table 47 Raw'!J153</f>
        <v>3499.336914</v>
      </c>
      <c r="H170" s="27">
        <f>'AEO 2023 Table 47 Raw'!K153</f>
        <v>3633.654297</v>
      </c>
      <c r="I170" s="27">
        <f>'AEO 2023 Table 47 Raw'!L153</f>
        <v>3761.2695309999999</v>
      </c>
      <c r="J170" s="27">
        <f>'AEO 2023 Table 47 Raw'!M153</f>
        <v>3884.4816890000002</v>
      </c>
      <c r="K170" s="27">
        <f>'AEO 2023 Table 47 Raw'!N153</f>
        <v>4011.1184079999998</v>
      </c>
      <c r="L170" s="27">
        <f>'AEO 2023 Table 47 Raw'!O153</f>
        <v>4140.6005859999996</v>
      </c>
      <c r="M170" s="27">
        <f>'AEO 2023 Table 47 Raw'!P153</f>
        <v>4272.0595700000003</v>
      </c>
      <c r="N170" s="27">
        <f>'AEO 2023 Table 47 Raw'!Q153</f>
        <v>4407.6914059999999</v>
      </c>
      <c r="O170" s="27">
        <f>'AEO 2023 Table 47 Raw'!R153</f>
        <v>4546.3149409999996</v>
      </c>
      <c r="P170" s="27">
        <f>'AEO 2023 Table 47 Raw'!S153</f>
        <v>4687.3193359999996</v>
      </c>
      <c r="Q170" s="27">
        <f>'AEO 2023 Table 47 Raw'!T153</f>
        <v>4832.7065430000002</v>
      </c>
      <c r="R170" s="27">
        <f>'AEO 2023 Table 47 Raw'!U153</f>
        <v>4982.1958009999998</v>
      </c>
      <c r="S170" s="27">
        <f>'AEO 2023 Table 47 Raw'!V153</f>
        <v>5134.8637699999999</v>
      </c>
      <c r="T170" s="27">
        <f>'AEO 2023 Table 47 Raw'!W153</f>
        <v>5289.8193359999996</v>
      </c>
      <c r="U170" s="27">
        <f>'AEO 2023 Table 47 Raw'!X153</f>
        <v>5450.0063479999999</v>
      </c>
      <c r="V170" s="27">
        <f>'AEO 2023 Table 47 Raw'!Y153</f>
        <v>5613.8759769999997</v>
      </c>
      <c r="W170" s="27">
        <f>'AEO 2023 Table 47 Raw'!Z153</f>
        <v>5781.0351559999999</v>
      </c>
      <c r="X170" s="27">
        <f>'AEO 2023 Table 47 Raw'!AA153</f>
        <v>5951.609375</v>
      </c>
      <c r="Y170" s="27">
        <f>'AEO 2023 Table 47 Raw'!AB153</f>
        <v>6124.6098629999997</v>
      </c>
      <c r="Z170" s="27">
        <f>'AEO 2023 Table 47 Raw'!AC153</f>
        <v>6299.625</v>
      </c>
      <c r="AA170" s="27">
        <f>'AEO 2023 Table 47 Raw'!AD153</f>
        <v>6475.9521480000003</v>
      </c>
      <c r="AB170" s="27">
        <f>'AEO 2023 Table 47 Raw'!AE153</f>
        <v>6656.1279299999997</v>
      </c>
      <c r="AC170" s="27">
        <f>'AEO 2023 Table 47 Raw'!AF153</f>
        <v>6838.330078</v>
      </c>
      <c r="AD170" s="27">
        <f>'AEO 2023 Table 47 Raw'!AG153</f>
        <v>7022.6650390000004</v>
      </c>
      <c r="AE170" s="27">
        <f>'AEO 2023 Table 47 Raw'!AH153</f>
        <v>7210.7587890000004</v>
      </c>
      <c r="AF170" s="46">
        <f>'AEO 2023 Table 47 Raw'!AI153</f>
        <v>3.5999999999999997E-2</v>
      </c>
    </row>
    <row r="171" spans="1:32" ht="15" customHeight="1">
      <c r="A171" s="8" t="s">
        <v>1233</v>
      </c>
      <c r="B171" s="24" t="s">
        <v>1141</v>
      </c>
      <c r="C171" s="27">
        <f>'AEO 2023 Table 47 Raw'!F154</f>
        <v>1365.956543</v>
      </c>
      <c r="D171" s="27">
        <f>'AEO 2023 Table 47 Raw'!G154</f>
        <v>1815.0357670000001</v>
      </c>
      <c r="E171" s="27">
        <f>'AEO 2023 Table 47 Raw'!H154</f>
        <v>2152.2490229999999</v>
      </c>
      <c r="F171" s="27">
        <f>'AEO 2023 Table 47 Raw'!I154</f>
        <v>2353.0915530000002</v>
      </c>
      <c r="G171" s="27">
        <f>'AEO 2023 Table 47 Raw'!J154</f>
        <v>2582.6142580000001</v>
      </c>
      <c r="H171" s="27">
        <f>'AEO 2023 Table 47 Raw'!K154</f>
        <v>2712.7702640000002</v>
      </c>
      <c r="I171" s="27">
        <f>'AEO 2023 Table 47 Raw'!L154</f>
        <v>2828.126221</v>
      </c>
      <c r="J171" s="27">
        <f>'AEO 2023 Table 47 Raw'!M154</f>
        <v>2918.5915530000002</v>
      </c>
      <c r="K171" s="27">
        <f>'AEO 2023 Table 47 Raw'!N154</f>
        <v>3011.3752439999998</v>
      </c>
      <c r="L171" s="27">
        <f>'AEO 2023 Table 47 Raw'!O154</f>
        <v>3105.3186040000001</v>
      </c>
      <c r="M171" s="27">
        <f>'AEO 2023 Table 47 Raw'!P154</f>
        <v>3200.5249020000001</v>
      </c>
      <c r="N171" s="27">
        <f>'AEO 2023 Table 47 Raw'!Q154</f>
        <v>3298.7250979999999</v>
      </c>
      <c r="O171" s="27">
        <f>'AEO 2023 Table 47 Raw'!R154</f>
        <v>3399.561768</v>
      </c>
      <c r="P171" s="27">
        <f>'AEO 2023 Table 47 Raw'!S154</f>
        <v>3502.7185060000002</v>
      </c>
      <c r="Q171" s="27">
        <f>'AEO 2023 Table 47 Raw'!T154</f>
        <v>3608.9372560000002</v>
      </c>
      <c r="R171" s="27">
        <f>'AEO 2023 Table 47 Raw'!U154</f>
        <v>3718.3378910000001</v>
      </c>
      <c r="S171" s="27">
        <f>'AEO 2023 Table 47 Raw'!V154</f>
        <v>3830.5554200000001</v>
      </c>
      <c r="T171" s="27">
        <f>'AEO 2023 Table 47 Raw'!W154</f>
        <v>3945.2717290000001</v>
      </c>
      <c r="U171" s="27">
        <f>'AEO 2023 Table 47 Raw'!X154</f>
        <v>4063.8908689999998</v>
      </c>
      <c r="V171" s="27">
        <f>'AEO 2023 Table 47 Raw'!Y154</f>
        <v>4185.4487300000001</v>
      </c>
      <c r="W171" s="27">
        <f>'AEO 2023 Table 47 Raw'!Z154</f>
        <v>4310.0112300000001</v>
      </c>
      <c r="X171" s="27">
        <f>'AEO 2023 Table 47 Raw'!AA154</f>
        <v>4437.7060549999997</v>
      </c>
      <c r="Y171" s="27">
        <f>'AEO 2023 Table 47 Raw'!AB154</f>
        <v>4568.2524409999996</v>
      </c>
      <c r="Z171" s="27">
        <f>'AEO 2023 Table 47 Raw'!AC154</f>
        <v>4701.6298829999996</v>
      </c>
      <c r="AA171" s="27">
        <f>'AEO 2023 Table 47 Raw'!AD154</f>
        <v>4837.1025390000004</v>
      </c>
      <c r="AB171" s="27">
        <f>'AEO 2023 Table 47 Raw'!AE154</f>
        <v>4976.2021480000003</v>
      </c>
      <c r="AC171" s="27">
        <f>'AEO 2023 Table 47 Raw'!AF154</f>
        <v>5118.2978519999997</v>
      </c>
      <c r="AD171" s="27">
        <f>'AEO 2023 Table 47 Raw'!AG154</f>
        <v>5263.6982420000004</v>
      </c>
      <c r="AE171" s="27">
        <f>'AEO 2023 Table 47 Raw'!AH154</f>
        <v>5413.4111329999996</v>
      </c>
      <c r="AF171" s="46">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360.77508499999999</v>
      </c>
      <c r="F172" s="27">
        <f>'AEO 2023 Table 47 Raw'!I155</f>
        <v>372.695312</v>
      </c>
      <c r="G172" s="27">
        <f>'AEO 2023 Table 47 Raw'!J155</f>
        <v>389.27453600000001</v>
      </c>
      <c r="H172" s="27">
        <f>'AEO 2023 Table 47 Raw'!K155</f>
        <v>403.000427</v>
      </c>
      <c r="I172" s="27">
        <f>'AEO 2023 Table 47 Raw'!L155</f>
        <v>416.39245599999998</v>
      </c>
      <c r="J172" s="27">
        <f>'AEO 2023 Table 47 Raw'!M155</f>
        <v>429.98434400000002</v>
      </c>
      <c r="K172" s="27">
        <f>'AEO 2023 Table 47 Raw'!N155</f>
        <v>443.99404900000002</v>
      </c>
      <c r="L172" s="27">
        <f>'AEO 2023 Table 47 Raw'!O155</f>
        <v>458.37429800000001</v>
      </c>
      <c r="M172" s="27">
        <f>'AEO 2023 Table 47 Raw'!P155</f>
        <v>472.98907500000001</v>
      </c>
      <c r="N172" s="27">
        <f>'AEO 2023 Table 47 Raw'!Q155</f>
        <v>488.10235599999999</v>
      </c>
      <c r="O172" s="27">
        <f>'AEO 2023 Table 47 Raw'!R155</f>
        <v>503.53689600000001</v>
      </c>
      <c r="P172" s="27">
        <f>'AEO 2023 Table 47 Raw'!S155</f>
        <v>519.20544400000006</v>
      </c>
      <c r="Q172" s="27">
        <f>'AEO 2023 Table 47 Raw'!T155</f>
        <v>535.40100099999995</v>
      </c>
      <c r="R172" s="27">
        <f>'AEO 2023 Table 47 Raw'!U155</f>
        <v>552.06671100000005</v>
      </c>
      <c r="S172" s="27">
        <f>'AEO 2023 Table 47 Raw'!V155</f>
        <v>569.06848100000002</v>
      </c>
      <c r="T172" s="27">
        <f>'AEO 2023 Table 47 Raw'!W155</f>
        <v>586.27319299999999</v>
      </c>
      <c r="U172" s="27">
        <f>'AEO 2023 Table 47 Raw'!X155</f>
        <v>604.08337400000005</v>
      </c>
      <c r="V172" s="27">
        <f>'AEO 2023 Table 47 Raw'!Y155</f>
        <v>622.30181900000002</v>
      </c>
      <c r="W172" s="27">
        <f>'AEO 2023 Table 47 Raw'!Z155</f>
        <v>640.85534700000005</v>
      </c>
      <c r="X172" s="27">
        <f>'AEO 2023 Table 47 Raw'!AA155</f>
        <v>659.76342799999998</v>
      </c>
      <c r="Y172" s="27">
        <f>'AEO 2023 Table 47 Raw'!AB155</f>
        <v>678.885986</v>
      </c>
      <c r="Z172" s="27">
        <f>'AEO 2023 Table 47 Raw'!AC155</f>
        <v>698.16625999999997</v>
      </c>
      <c r="AA172" s="27">
        <f>'AEO 2023 Table 47 Raw'!AD155</f>
        <v>717.55127000000005</v>
      </c>
      <c r="AB172" s="27">
        <f>'AEO 2023 Table 47 Raw'!AE155</f>
        <v>737.35992399999998</v>
      </c>
      <c r="AC172" s="27">
        <f>'AEO 2023 Table 47 Raw'!AF155</f>
        <v>757.32098399999995</v>
      </c>
      <c r="AD172" s="27">
        <f>'AEO 2023 Table 47 Raw'!AG155</f>
        <v>777.43902600000001</v>
      </c>
      <c r="AE172" s="27">
        <f>'AEO 2023 Table 47 Raw'!AH155</f>
        <v>797.93176300000005</v>
      </c>
      <c r="AF172" s="46">
        <f>'AEO 2023 Table 47 Raw'!AI155</f>
        <v>3.3000000000000002E-2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6">
        <f>'AEO 2023 Table 47 Raw'!AI156</f>
        <v>0</v>
      </c>
    </row>
    <row r="174" spans="1:32" ht="15" customHeight="1">
      <c r="AF174" s="49"/>
    </row>
    <row r="175" spans="1:32" ht="15" customHeight="1">
      <c r="B175" s="23" t="s">
        <v>111</v>
      </c>
      <c r="AF175" s="49"/>
    </row>
    <row r="176" spans="1:32" ht="15" customHeight="1">
      <c r="B176" s="23" t="s">
        <v>1236</v>
      </c>
      <c r="AF176" s="49"/>
    </row>
    <row r="177" spans="1:32" ht="15" customHeight="1">
      <c r="A177" s="8" t="s">
        <v>1237</v>
      </c>
      <c r="B177" s="24" t="s">
        <v>1053</v>
      </c>
      <c r="C177" s="25">
        <f>'AEO 2023 Table 47 Raw'!F159</f>
        <v>0</v>
      </c>
      <c r="D177" s="25">
        <f>'AEO 2023 Table 47 Raw'!G159</f>
        <v>39.340881000000003</v>
      </c>
      <c r="E177" s="25">
        <f>'AEO 2023 Table 47 Raw'!H159</f>
        <v>37.631683000000002</v>
      </c>
      <c r="F177" s="25">
        <f>'AEO 2023 Table 47 Raw'!I159</f>
        <v>9.5226900000000008</v>
      </c>
      <c r="G177" s="25">
        <f>'AEO 2023 Table 47 Raw'!J159</f>
        <v>62.869827000000001</v>
      </c>
      <c r="H177" s="25">
        <f>'AEO 2023 Table 47 Raw'!K159</f>
        <v>69.512519999999995</v>
      </c>
      <c r="I177" s="25">
        <f>'AEO 2023 Table 47 Raw'!L159</f>
        <v>68.131103999999993</v>
      </c>
      <c r="J177" s="25">
        <f>'AEO 2023 Table 47 Raw'!M159</f>
        <v>68.620177999999996</v>
      </c>
      <c r="K177" s="25">
        <f>'AEO 2023 Table 47 Raw'!N159</f>
        <v>70.017028999999994</v>
      </c>
      <c r="L177" s="25">
        <f>'AEO 2023 Table 47 Raw'!O159</f>
        <v>70.33905</v>
      </c>
      <c r="M177" s="25">
        <f>'AEO 2023 Table 47 Raw'!P159</f>
        <v>69.518066000000005</v>
      </c>
      <c r="N177" s="25">
        <f>'AEO 2023 Table 47 Raw'!Q159</f>
        <v>70.742667999999995</v>
      </c>
      <c r="O177" s="25">
        <f>'AEO 2023 Table 47 Raw'!R159</f>
        <v>70.381798000000003</v>
      </c>
      <c r="P177" s="25">
        <f>'AEO 2023 Table 47 Raw'!S159</f>
        <v>69.294014000000004</v>
      </c>
      <c r="Q177" s="25">
        <f>'AEO 2023 Table 47 Raw'!T159</f>
        <v>70.884063999999995</v>
      </c>
      <c r="R177" s="25">
        <f>'AEO 2023 Table 47 Raw'!U159</f>
        <v>72.414139000000006</v>
      </c>
      <c r="S177" s="25">
        <f>'AEO 2023 Table 47 Raw'!V159</f>
        <v>73.352783000000002</v>
      </c>
      <c r="T177" s="25">
        <f>'AEO 2023 Table 47 Raw'!W159</f>
        <v>73.432297000000005</v>
      </c>
      <c r="U177" s="25">
        <f>'AEO 2023 Table 47 Raw'!X159</f>
        <v>76.391479000000004</v>
      </c>
      <c r="V177" s="25">
        <f>'AEO 2023 Table 47 Raw'!Y159</f>
        <v>77.964080999999993</v>
      </c>
      <c r="W177" s="25">
        <f>'AEO 2023 Table 47 Raw'!Z159</f>
        <v>79.024918</v>
      </c>
      <c r="X177" s="25">
        <f>'AEO 2023 Table 47 Raw'!AA159</f>
        <v>80.764740000000003</v>
      </c>
      <c r="Y177" s="25">
        <f>'AEO 2023 Table 47 Raw'!AB159</f>
        <v>81.969504999999998</v>
      </c>
      <c r="Z177" s="25">
        <f>'AEO 2023 Table 47 Raw'!AC159</f>
        <v>83.353179999999995</v>
      </c>
      <c r="AA177" s="25">
        <f>'AEO 2023 Table 47 Raw'!AD159</f>
        <v>85.074546999999995</v>
      </c>
      <c r="AB177" s="25">
        <f>'AEO 2023 Table 47 Raw'!AE159</f>
        <v>88.49794</v>
      </c>
      <c r="AC177" s="25">
        <f>'AEO 2023 Table 47 Raw'!AF159</f>
        <v>90.061874000000003</v>
      </c>
      <c r="AD177" s="25">
        <f>'AEO 2023 Table 47 Raw'!AG159</f>
        <v>92.232924999999994</v>
      </c>
      <c r="AE177" s="25">
        <f>'AEO 2023 Table 47 Raw'!AH159</f>
        <v>96.561699000000004</v>
      </c>
      <c r="AF177" s="46"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14.870117</v>
      </c>
      <c r="F178" s="25">
        <f>'AEO 2023 Table 47 Raw'!I160</f>
        <v>53.872070000000001</v>
      </c>
      <c r="G178" s="25">
        <f>'AEO 2023 Table 47 Raw'!J160</f>
        <v>104.95483400000001</v>
      </c>
      <c r="H178" s="25">
        <f>'AEO 2023 Table 47 Raw'!K160</f>
        <v>91.495604999999998</v>
      </c>
      <c r="I178" s="25">
        <f>'AEO 2023 Table 47 Raw'!L160</f>
        <v>90.309569999999994</v>
      </c>
      <c r="J178" s="25">
        <f>'AEO 2023 Table 47 Raw'!M160</f>
        <v>96.436278999999999</v>
      </c>
      <c r="K178" s="25">
        <f>'AEO 2023 Table 47 Raw'!N160</f>
        <v>105.74047899999999</v>
      </c>
      <c r="L178" s="25">
        <f>'AEO 2023 Table 47 Raw'!O160</f>
        <v>112.748779</v>
      </c>
      <c r="M178" s="25">
        <f>'AEO 2023 Table 47 Raw'!P160</f>
        <v>116.843994</v>
      </c>
      <c r="N178" s="25">
        <f>'AEO 2023 Table 47 Raw'!Q160</f>
        <v>126.123779</v>
      </c>
      <c r="O178" s="25">
        <f>'AEO 2023 Table 47 Raw'!R160</f>
        <v>131.80908199999999</v>
      </c>
      <c r="P178" s="25">
        <f>'AEO 2023 Table 47 Raw'!S160</f>
        <v>135.036621</v>
      </c>
      <c r="Q178" s="25">
        <f>'AEO 2023 Table 47 Raw'!T160</f>
        <v>143.74951200000001</v>
      </c>
      <c r="R178" s="25">
        <f>'AEO 2023 Table 47 Raw'!U160</f>
        <v>151.067871</v>
      </c>
      <c r="S178" s="25">
        <f>'AEO 2023 Table 47 Raw'!V160</f>
        <v>155.629639</v>
      </c>
      <c r="T178" s="25">
        <f>'AEO 2023 Table 47 Raw'!W160</f>
        <v>157.050781</v>
      </c>
      <c r="U178" s="25">
        <f>'AEO 2023 Table 47 Raw'!X160</f>
        <v>164.73779300000001</v>
      </c>
      <c r="V178" s="25">
        <f>'AEO 2023 Table 47 Raw'!Y160</f>
        <v>168.24731399999999</v>
      </c>
      <c r="W178" s="25">
        <f>'AEO 2023 Table 47 Raw'!Z160</f>
        <v>169.99487300000001</v>
      </c>
      <c r="X178" s="25">
        <f>'AEO 2023 Table 47 Raw'!AA160</f>
        <v>173.07519500000001</v>
      </c>
      <c r="Y178" s="25">
        <f>'AEO 2023 Table 47 Raw'!AB160</f>
        <v>174.93627900000001</v>
      </c>
      <c r="Z178" s="25">
        <f>'AEO 2023 Table 47 Raw'!AC160</f>
        <v>177.26611299999999</v>
      </c>
      <c r="AA178" s="25">
        <f>'AEO 2023 Table 47 Raw'!AD160</f>
        <v>180.29736299999999</v>
      </c>
      <c r="AB178" s="25">
        <f>'AEO 2023 Table 47 Raw'!AE160</f>
        <v>187.70678699999999</v>
      </c>
      <c r="AC178" s="25">
        <f>'AEO 2023 Table 47 Raw'!AF160</f>
        <v>190.49096700000001</v>
      </c>
      <c r="AD178" s="25">
        <f>'AEO 2023 Table 47 Raw'!AG160</f>
        <v>194.54565400000001</v>
      </c>
      <c r="AE178" s="25">
        <f>'AEO 2023 Table 47 Raw'!AH160</f>
        <v>203.97363300000001</v>
      </c>
      <c r="AF178" s="46">
        <f>'AEO 2023 Table 47 Raw'!AI160</f>
        <v>0</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6"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6"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6"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6"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6"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6"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6"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6"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6"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6"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6"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6"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6">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6">
        <f>'AEO 2023 Table 47 Raw'!AI174</f>
        <v>0.106</v>
      </c>
    </row>
    <row r="193" spans="2:33" ht="15" customHeight="1" thickBot="1"/>
    <row r="194" spans="2:33" ht="12" customHeight="1">
      <c r="B194" s="40"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election activeCell="K26" sqref="K26"/>
    </sheetView>
  </sheetViews>
  <sheetFormatPr defaultRowHeight="15"/>
  <sheetData>
    <row r="1" spans="1:35">
      <c r="A1" t="s">
        <v>735</v>
      </c>
    </row>
    <row r="2" spans="1:35">
      <c r="A2" t="s">
        <v>3420</v>
      </c>
    </row>
    <row r="3" spans="1:35">
      <c r="A3" t="s">
        <v>3421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2579</v>
      </c>
    </row>
    <row r="6" spans="1:35">
      <c r="A6" t="s">
        <v>151</v>
      </c>
    </row>
    <row r="7" spans="1:35">
      <c r="A7" t="s">
        <v>736</v>
      </c>
    </row>
    <row r="8" spans="1:35">
      <c r="A8" t="s">
        <v>200</v>
      </c>
    </row>
    <row r="9" spans="1:35">
      <c r="A9" t="s">
        <v>245</v>
      </c>
      <c r="B9" t="s">
        <v>3422</v>
      </c>
      <c r="C9" t="s">
        <v>3423</v>
      </c>
      <c r="D9" t="s">
        <v>273</v>
      </c>
      <c r="F9">
        <v>54.396492000000002</v>
      </c>
      <c r="G9">
        <v>52.754601000000001</v>
      </c>
      <c r="H9">
        <v>50.457026999999997</v>
      </c>
      <c r="I9">
        <v>50.536079000000001</v>
      </c>
      <c r="J9">
        <v>50.895409000000001</v>
      </c>
      <c r="K9">
        <v>50.718235</v>
      </c>
      <c r="L9">
        <v>50.599567</v>
      </c>
      <c r="M9">
        <v>50.756245</v>
      </c>
      <c r="N9">
        <v>51.069588000000003</v>
      </c>
      <c r="O9">
        <v>51.663094000000001</v>
      </c>
      <c r="P9">
        <v>52.402724999999997</v>
      </c>
      <c r="Q9">
        <v>53.117424</v>
      </c>
      <c r="R9">
        <v>53.890532999999998</v>
      </c>
      <c r="S9">
        <v>54.751094999999999</v>
      </c>
      <c r="T9">
        <v>55.563107000000002</v>
      </c>
      <c r="U9">
        <v>56.450417000000002</v>
      </c>
      <c r="V9">
        <v>57.368876999999998</v>
      </c>
      <c r="W9">
        <v>58.295704000000001</v>
      </c>
      <c r="X9">
        <v>59.356102</v>
      </c>
      <c r="Y9">
        <v>60.577511000000001</v>
      </c>
      <c r="Z9">
        <v>61.813823999999997</v>
      </c>
      <c r="AA9">
        <v>62.934798999999998</v>
      </c>
      <c r="AB9">
        <v>64.075226000000001</v>
      </c>
      <c r="AC9">
        <v>65.358536000000001</v>
      </c>
      <c r="AD9">
        <v>66.880699000000007</v>
      </c>
      <c r="AE9">
        <v>68.548302000000007</v>
      </c>
      <c r="AF9">
        <v>70.215736000000007</v>
      </c>
      <c r="AG9">
        <v>72.047111999999998</v>
      </c>
      <c r="AH9">
        <v>74.286545000000004</v>
      </c>
      <c r="AI9" s="33">
        <v>1.0999999999999999E-2</v>
      </c>
    </row>
    <row r="10" spans="1:35">
      <c r="A10" t="s">
        <v>737</v>
      </c>
      <c r="B10" t="s">
        <v>3424</v>
      </c>
      <c r="C10" t="s">
        <v>3425</v>
      </c>
      <c r="D10" t="s">
        <v>273</v>
      </c>
      <c r="F10">
        <v>16.847973</v>
      </c>
      <c r="G10">
        <v>17.605623000000001</v>
      </c>
      <c r="H10">
        <v>18.000876999999999</v>
      </c>
      <c r="I10">
        <v>19.136901999999999</v>
      </c>
      <c r="J10">
        <v>20.324408999999999</v>
      </c>
      <c r="K10">
        <v>21.223116000000001</v>
      </c>
      <c r="L10">
        <v>22.063891999999999</v>
      </c>
      <c r="M10">
        <v>22.954699000000002</v>
      </c>
      <c r="N10">
        <v>23.835930000000001</v>
      </c>
      <c r="O10">
        <v>24.762851999999999</v>
      </c>
      <c r="P10">
        <v>25.739681000000001</v>
      </c>
      <c r="Q10">
        <v>26.699566000000001</v>
      </c>
      <c r="R10">
        <v>27.643166999999998</v>
      </c>
      <c r="S10">
        <v>28.589668</v>
      </c>
      <c r="T10">
        <v>29.502113000000001</v>
      </c>
      <c r="U10">
        <v>30.448418</v>
      </c>
      <c r="V10">
        <v>31.384108999999999</v>
      </c>
      <c r="W10">
        <v>32.268191999999999</v>
      </c>
      <c r="X10">
        <v>33.189846000000003</v>
      </c>
      <c r="Y10">
        <v>34.204590000000003</v>
      </c>
      <c r="Z10">
        <v>35.189158999999997</v>
      </c>
      <c r="AA10">
        <v>36.021183000000001</v>
      </c>
      <c r="AB10">
        <v>36.799563999999997</v>
      </c>
      <c r="AC10">
        <v>37.603473999999999</v>
      </c>
      <c r="AD10">
        <v>38.505752999999999</v>
      </c>
      <c r="AE10">
        <v>39.458514999999998</v>
      </c>
      <c r="AF10">
        <v>40.373482000000003</v>
      </c>
      <c r="AG10">
        <v>41.350586</v>
      </c>
      <c r="AH10">
        <v>42.545223</v>
      </c>
      <c r="AI10" s="33">
        <v>3.4000000000000002E-2</v>
      </c>
    </row>
    <row r="11" spans="1:35">
      <c r="A11" t="s">
        <v>252</v>
      </c>
      <c r="B11" t="s">
        <v>3426</v>
      </c>
      <c r="C11" t="s">
        <v>3427</v>
      </c>
      <c r="D11" t="s">
        <v>273</v>
      </c>
      <c r="F11">
        <v>5.8500000000000002E-4</v>
      </c>
      <c r="G11">
        <v>7.2899999999999996E-3</v>
      </c>
      <c r="H11">
        <v>1.3297E-2</v>
      </c>
      <c r="I11">
        <v>1.8886E-2</v>
      </c>
      <c r="J11">
        <v>2.4053000000000001E-2</v>
      </c>
      <c r="K11">
        <v>2.8417999999999999E-2</v>
      </c>
      <c r="L11">
        <v>3.2437000000000001E-2</v>
      </c>
      <c r="M11">
        <v>3.6478999999999998E-2</v>
      </c>
      <c r="N11">
        <v>4.0619000000000002E-2</v>
      </c>
      <c r="O11">
        <v>4.5100000000000001E-2</v>
      </c>
      <c r="P11">
        <v>4.9799999999999997E-2</v>
      </c>
      <c r="Q11">
        <v>5.4598000000000001E-2</v>
      </c>
      <c r="R11">
        <v>5.9506000000000003E-2</v>
      </c>
      <c r="S11">
        <v>6.4627000000000004E-2</v>
      </c>
      <c r="T11">
        <v>6.9941000000000003E-2</v>
      </c>
      <c r="U11">
        <v>7.5726000000000002E-2</v>
      </c>
      <c r="V11">
        <v>8.1757999999999997E-2</v>
      </c>
      <c r="W11">
        <v>8.8338E-2</v>
      </c>
      <c r="X11">
        <v>9.5682000000000003E-2</v>
      </c>
      <c r="Y11">
        <v>0.103991</v>
      </c>
      <c r="Z11">
        <v>0.113121</v>
      </c>
      <c r="AA11">
        <v>0.123046</v>
      </c>
      <c r="AB11">
        <v>0.13381499999999999</v>
      </c>
      <c r="AC11">
        <v>0.145844</v>
      </c>
      <c r="AD11">
        <v>0.15942899999999999</v>
      </c>
      <c r="AE11">
        <v>0.17433999999999999</v>
      </c>
      <c r="AF11">
        <v>0.19012299999999999</v>
      </c>
      <c r="AG11">
        <v>0.20719000000000001</v>
      </c>
      <c r="AH11">
        <v>0.22612399999999999</v>
      </c>
      <c r="AI11" s="33">
        <v>0.23699999999999999</v>
      </c>
    </row>
    <row r="12" spans="1:35">
      <c r="A12" t="s">
        <v>261</v>
      </c>
      <c r="B12" t="s">
        <v>3428</v>
      </c>
      <c r="C12" t="s">
        <v>3429</v>
      </c>
      <c r="D12" t="s">
        <v>273</v>
      </c>
      <c r="F12">
        <v>1.5417E-2</v>
      </c>
      <c r="G12">
        <v>1.3903E-2</v>
      </c>
      <c r="H12">
        <v>1.2318000000000001E-2</v>
      </c>
      <c r="I12">
        <v>1.1363E-2</v>
      </c>
      <c r="J12">
        <v>1.0508E-2</v>
      </c>
      <c r="K12">
        <v>9.6380000000000007E-3</v>
      </c>
      <c r="L12">
        <v>8.8529999999999998E-3</v>
      </c>
      <c r="M12">
        <v>8.1580000000000003E-3</v>
      </c>
      <c r="N12">
        <v>7.5129999999999997E-3</v>
      </c>
      <c r="O12">
        <v>6.9379999999999997E-3</v>
      </c>
      <c r="P12">
        <v>6.4209999999999996E-3</v>
      </c>
      <c r="Q12">
        <v>5.9069999999999999E-3</v>
      </c>
      <c r="R12">
        <v>5.3740000000000003E-3</v>
      </c>
      <c r="S12">
        <v>4.8149999999999998E-3</v>
      </c>
      <c r="T12">
        <v>4.2420000000000001E-3</v>
      </c>
      <c r="U12">
        <v>3.6389999999999999E-3</v>
      </c>
      <c r="V12">
        <v>3.0799999999999998E-3</v>
      </c>
      <c r="W12">
        <v>2.568E-3</v>
      </c>
      <c r="X12">
        <v>2.0509999999999999E-3</v>
      </c>
      <c r="Y12">
        <v>1.6459999999999999E-3</v>
      </c>
      <c r="Z12">
        <v>1.346E-3</v>
      </c>
      <c r="AA12">
        <v>1.127E-3</v>
      </c>
      <c r="AB12">
        <v>9.8299999999999993E-4</v>
      </c>
      <c r="AC12">
        <v>8.8400000000000002E-4</v>
      </c>
      <c r="AD12">
        <v>8.0900000000000004E-4</v>
      </c>
      <c r="AE12">
        <v>7.6000000000000004E-4</v>
      </c>
      <c r="AF12">
        <v>6.96E-4</v>
      </c>
      <c r="AG12">
        <v>6.2E-4</v>
      </c>
      <c r="AH12">
        <v>5.2499999999999997E-4</v>
      </c>
      <c r="AI12" s="33">
        <v>-0.114</v>
      </c>
    </row>
    <row r="13" spans="1:35">
      <c r="A13" t="s">
        <v>738</v>
      </c>
      <c r="B13" t="s">
        <v>3430</v>
      </c>
      <c r="C13" t="s">
        <v>3431</v>
      </c>
      <c r="D13" t="s">
        <v>273</v>
      </c>
      <c r="F13">
        <v>3.7886639999999998</v>
      </c>
      <c r="G13">
        <v>3.7013240000000001</v>
      </c>
      <c r="H13">
        <v>3.5562269999999998</v>
      </c>
      <c r="I13">
        <v>3.5588350000000002</v>
      </c>
      <c r="J13">
        <v>3.5701350000000001</v>
      </c>
      <c r="K13">
        <v>3.554738</v>
      </c>
      <c r="L13">
        <v>3.5448059999999999</v>
      </c>
      <c r="M13">
        <v>3.5544560000000001</v>
      </c>
      <c r="N13">
        <v>3.568416</v>
      </c>
      <c r="O13">
        <v>3.5995759999999999</v>
      </c>
      <c r="P13">
        <v>3.6419220000000001</v>
      </c>
      <c r="Q13">
        <v>3.6811639999999999</v>
      </c>
      <c r="R13">
        <v>3.7026249999999998</v>
      </c>
      <c r="S13">
        <v>3.7132399999999999</v>
      </c>
      <c r="T13">
        <v>3.7076500000000001</v>
      </c>
      <c r="U13">
        <v>3.7026319999999999</v>
      </c>
      <c r="V13">
        <v>3.6843819999999998</v>
      </c>
      <c r="W13">
        <v>3.663624</v>
      </c>
      <c r="X13">
        <v>3.657737</v>
      </c>
      <c r="Y13">
        <v>3.6750560000000001</v>
      </c>
      <c r="Z13">
        <v>3.7027359999999998</v>
      </c>
      <c r="AA13">
        <v>3.736415</v>
      </c>
      <c r="AB13">
        <v>3.782851</v>
      </c>
      <c r="AC13">
        <v>3.8379620000000001</v>
      </c>
      <c r="AD13">
        <v>3.9068689999999999</v>
      </c>
      <c r="AE13">
        <v>3.9830739999999998</v>
      </c>
      <c r="AF13">
        <v>4.0580939999999996</v>
      </c>
      <c r="AG13">
        <v>4.137378</v>
      </c>
      <c r="AH13">
        <v>4.2350529999999997</v>
      </c>
      <c r="AI13" s="33">
        <v>4.0000000000000001E-3</v>
      </c>
    </row>
    <row r="14" spans="1:35">
      <c r="A14" t="s">
        <v>739</v>
      </c>
      <c r="B14" t="s">
        <v>3432</v>
      </c>
      <c r="C14" t="s">
        <v>3433</v>
      </c>
      <c r="D14" t="s">
        <v>273</v>
      </c>
      <c r="F14">
        <v>8.03E-4</v>
      </c>
      <c r="G14">
        <v>7.2199999999999999E-4</v>
      </c>
      <c r="H14">
        <v>6.4199999999999999E-4</v>
      </c>
      <c r="I14">
        <v>5.9999999999999995E-4</v>
      </c>
      <c r="J14">
        <v>5.6800000000000004E-4</v>
      </c>
      <c r="K14">
        <v>5.4000000000000001E-4</v>
      </c>
      <c r="L14">
        <v>5.1999999999999995E-4</v>
      </c>
      <c r="M14">
        <v>4.8999999999999998E-4</v>
      </c>
      <c r="N14">
        <v>4.4999999999999999E-4</v>
      </c>
      <c r="O14">
        <v>4.1300000000000001E-4</v>
      </c>
      <c r="P14">
        <v>3.8000000000000002E-4</v>
      </c>
      <c r="Q14">
        <v>3.2000000000000003E-4</v>
      </c>
      <c r="R14">
        <v>2.52E-4</v>
      </c>
      <c r="S14">
        <v>1.9799999999999999E-4</v>
      </c>
      <c r="T14">
        <v>1.56E-4</v>
      </c>
      <c r="U14">
        <v>1.22E-4</v>
      </c>
      <c r="V14">
        <v>9.6000000000000002E-5</v>
      </c>
      <c r="W14">
        <v>7.4999999999999993E-5</v>
      </c>
      <c r="X14">
        <v>6.7000000000000002E-5</v>
      </c>
      <c r="Y14">
        <v>6.6000000000000005E-5</v>
      </c>
      <c r="Z14">
        <v>6.3999999999999997E-5</v>
      </c>
      <c r="AA14">
        <v>6.3E-5</v>
      </c>
      <c r="AB14">
        <v>5.1E-5</v>
      </c>
      <c r="AC14">
        <v>3.6000000000000001E-5</v>
      </c>
      <c r="AD14">
        <v>2.5000000000000001E-5</v>
      </c>
      <c r="AE14">
        <v>1.8E-5</v>
      </c>
      <c r="AF14">
        <v>1.2999999999999999E-5</v>
      </c>
      <c r="AG14">
        <v>9.0000000000000002E-6</v>
      </c>
      <c r="AH14">
        <v>6.0000000000000002E-6</v>
      </c>
      <c r="AI14" s="33">
        <v>-0.159</v>
      </c>
    </row>
    <row r="15" spans="1:35">
      <c r="A15" t="s">
        <v>740</v>
      </c>
      <c r="B15" t="s">
        <v>3434</v>
      </c>
      <c r="C15" t="s">
        <v>3435</v>
      </c>
      <c r="D15" t="s">
        <v>273</v>
      </c>
      <c r="F15">
        <v>0</v>
      </c>
      <c r="G15">
        <v>5.5999999999999999E-3</v>
      </c>
      <c r="H15">
        <v>1.0853E-2</v>
      </c>
      <c r="I15">
        <v>1.6683E-2</v>
      </c>
      <c r="J15">
        <v>2.2769999999999999E-2</v>
      </c>
      <c r="K15">
        <v>2.8514999999999999E-2</v>
      </c>
      <c r="L15">
        <v>3.4207000000000001E-2</v>
      </c>
      <c r="M15">
        <v>4.011E-2</v>
      </c>
      <c r="N15">
        <v>4.6177000000000003E-2</v>
      </c>
      <c r="O15">
        <v>5.2588999999999997E-2</v>
      </c>
      <c r="P15">
        <v>5.9358000000000001E-2</v>
      </c>
      <c r="Q15">
        <v>6.6385E-2</v>
      </c>
      <c r="R15">
        <v>7.3804999999999996E-2</v>
      </c>
      <c r="S15">
        <v>8.1799999999999998E-2</v>
      </c>
      <c r="T15">
        <v>9.0382000000000004E-2</v>
      </c>
      <c r="U15">
        <v>9.9904999999999994E-2</v>
      </c>
      <c r="V15">
        <v>0.110485</v>
      </c>
      <c r="W15">
        <v>0.122188</v>
      </c>
      <c r="X15">
        <v>0.135465</v>
      </c>
      <c r="Y15">
        <v>0.150612</v>
      </c>
      <c r="Z15">
        <v>0.16717000000000001</v>
      </c>
      <c r="AA15">
        <v>0.18460799999999999</v>
      </c>
      <c r="AB15">
        <v>0.20319300000000001</v>
      </c>
      <c r="AC15">
        <v>0.22329399999999999</v>
      </c>
      <c r="AD15">
        <v>0.24501400000000001</v>
      </c>
      <c r="AE15">
        <v>0.268015</v>
      </c>
      <c r="AF15">
        <v>0.29160999999999998</v>
      </c>
      <c r="AG15">
        <v>0.31644699999999998</v>
      </c>
      <c r="AH15">
        <v>0.343582</v>
      </c>
      <c r="AI15" t="s">
        <v>112</v>
      </c>
    </row>
    <row r="16" spans="1:35">
      <c r="A16" t="s">
        <v>741</v>
      </c>
      <c r="B16" t="s">
        <v>3436</v>
      </c>
      <c r="C16" t="s">
        <v>3437</v>
      </c>
      <c r="D16" t="s">
        <v>273</v>
      </c>
      <c r="F16">
        <v>0</v>
      </c>
      <c r="G16">
        <v>5.8190000000000004E-3</v>
      </c>
      <c r="H16">
        <v>1.1287999999999999E-2</v>
      </c>
      <c r="I16">
        <v>1.7239000000000001E-2</v>
      </c>
      <c r="J16">
        <v>2.3289000000000001E-2</v>
      </c>
      <c r="K16">
        <v>2.8882000000000001E-2</v>
      </c>
      <c r="L16">
        <v>3.4287999999999999E-2</v>
      </c>
      <c r="M16">
        <v>3.9767999999999998E-2</v>
      </c>
      <c r="N16">
        <v>4.5322000000000001E-2</v>
      </c>
      <c r="O16">
        <v>5.1202999999999999E-2</v>
      </c>
      <c r="P16">
        <v>5.7430000000000002E-2</v>
      </c>
      <c r="Q16">
        <v>6.3991999999999993E-2</v>
      </c>
      <c r="R16">
        <v>7.1028999999999995E-2</v>
      </c>
      <c r="S16">
        <v>7.8787999999999997E-2</v>
      </c>
      <c r="T16">
        <v>8.7318000000000007E-2</v>
      </c>
      <c r="U16">
        <v>9.7003000000000006E-2</v>
      </c>
      <c r="V16">
        <v>0.10799</v>
      </c>
      <c r="W16">
        <v>0.120368</v>
      </c>
      <c r="X16">
        <v>0.13462399999999999</v>
      </c>
      <c r="Y16">
        <v>0.15109700000000001</v>
      </c>
      <c r="Z16">
        <v>0.16932</v>
      </c>
      <c r="AA16">
        <v>0.188723</v>
      </c>
      <c r="AB16">
        <v>0.20951700000000001</v>
      </c>
      <c r="AC16">
        <v>0.23207800000000001</v>
      </c>
      <c r="AD16">
        <v>0.25650600000000001</v>
      </c>
      <c r="AE16">
        <v>0.28237600000000002</v>
      </c>
      <c r="AF16">
        <v>0.30898100000000001</v>
      </c>
      <c r="AG16">
        <v>0.33695799999999998</v>
      </c>
      <c r="AH16">
        <v>0.36741000000000001</v>
      </c>
      <c r="AI16" t="s">
        <v>112</v>
      </c>
    </row>
    <row r="17" spans="1:35">
      <c r="A17" t="s">
        <v>742</v>
      </c>
      <c r="B17" t="s">
        <v>3438</v>
      </c>
      <c r="C17" t="s">
        <v>3439</v>
      </c>
      <c r="D17" t="s">
        <v>273</v>
      </c>
      <c r="F17">
        <v>0</v>
      </c>
      <c r="G17">
        <v>0</v>
      </c>
      <c r="H17">
        <v>1.9999999999999999E-6</v>
      </c>
      <c r="I17">
        <v>3.9999999999999998E-6</v>
      </c>
      <c r="J17">
        <v>5.0000000000000004E-6</v>
      </c>
      <c r="K17">
        <v>6.9999999999999999E-6</v>
      </c>
      <c r="L17">
        <v>9.0000000000000002E-6</v>
      </c>
      <c r="M17">
        <v>1.1E-5</v>
      </c>
      <c r="N17">
        <v>1.2E-5</v>
      </c>
      <c r="O17">
        <v>1.4E-5</v>
      </c>
      <c r="P17">
        <v>1.5999999999999999E-5</v>
      </c>
      <c r="Q17">
        <v>1.7E-5</v>
      </c>
      <c r="R17">
        <v>1.8E-5</v>
      </c>
      <c r="S17">
        <v>2.0000000000000002E-5</v>
      </c>
      <c r="T17">
        <v>2.0999999999999999E-5</v>
      </c>
      <c r="U17">
        <v>2.1999999999999999E-5</v>
      </c>
      <c r="V17">
        <v>2.3E-5</v>
      </c>
      <c r="W17">
        <v>2.4000000000000001E-5</v>
      </c>
      <c r="X17">
        <v>2.5000000000000001E-5</v>
      </c>
      <c r="Y17">
        <v>2.5999999999999998E-5</v>
      </c>
      <c r="Z17">
        <v>2.6999999999999999E-5</v>
      </c>
      <c r="AA17">
        <v>2.6999999999999999E-5</v>
      </c>
      <c r="AB17">
        <v>2.6999999999999999E-5</v>
      </c>
      <c r="AC17">
        <v>2.8E-5</v>
      </c>
      <c r="AD17">
        <v>2.8E-5</v>
      </c>
      <c r="AE17">
        <v>2.8E-5</v>
      </c>
      <c r="AF17">
        <v>2.6999999999999999E-5</v>
      </c>
      <c r="AG17">
        <v>2.6999999999999999E-5</v>
      </c>
      <c r="AH17">
        <v>2.5999999999999998E-5</v>
      </c>
      <c r="AI17" t="s">
        <v>112</v>
      </c>
    </row>
    <row r="18" spans="1:35">
      <c r="A18" t="s">
        <v>743</v>
      </c>
      <c r="B18" t="s">
        <v>3440</v>
      </c>
      <c r="C18" t="s">
        <v>3441</v>
      </c>
      <c r="D18" t="s">
        <v>273</v>
      </c>
      <c r="F18">
        <v>75.049949999999995</v>
      </c>
      <c r="G18">
        <v>74.094841000000002</v>
      </c>
      <c r="H18">
        <v>72.062492000000006</v>
      </c>
      <c r="I18">
        <v>73.296722000000003</v>
      </c>
      <c r="J18">
        <v>74.871132000000003</v>
      </c>
      <c r="K18">
        <v>75.592017999999996</v>
      </c>
      <c r="L18">
        <v>76.318511999999998</v>
      </c>
      <c r="M18">
        <v>77.390358000000006</v>
      </c>
      <c r="N18">
        <v>78.613876000000005</v>
      </c>
      <c r="O18">
        <v>80.181777999999994</v>
      </c>
      <c r="P18">
        <v>81.957817000000006</v>
      </c>
      <c r="Q18">
        <v>83.689368999999999</v>
      </c>
      <c r="R18">
        <v>85.446381000000002</v>
      </c>
      <c r="S18">
        <v>87.284317000000001</v>
      </c>
      <c r="T18">
        <v>89.024878999999999</v>
      </c>
      <c r="U18">
        <v>90.877846000000005</v>
      </c>
      <c r="V18">
        <v>92.740775999999997</v>
      </c>
      <c r="W18">
        <v>94.561072999999993</v>
      </c>
      <c r="X18">
        <v>96.571395999999993</v>
      </c>
      <c r="Y18">
        <v>98.864418000000001</v>
      </c>
      <c r="Z18">
        <v>101.156509</v>
      </c>
      <c r="AA18">
        <v>103.18965900000001</v>
      </c>
      <c r="AB18">
        <v>105.205307</v>
      </c>
      <c r="AC18">
        <v>107.40205400000001</v>
      </c>
      <c r="AD18">
        <v>109.95500199999999</v>
      </c>
      <c r="AE18">
        <v>112.715141</v>
      </c>
      <c r="AF18">
        <v>115.438667</v>
      </c>
      <c r="AG18">
        <v>118.396027</v>
      </c>
      <c r="AH18">
        <v>122.00430299999999</v>
      </c>
      <c r="AI18" s="33">
        <v>1.7999999999999999E-2</v>
      </c>
    </row>
    <row r="19" spans="1:35">
      <c r="A19" t="s">
        <v>202</v>
      </c>
    </row>
    <row r="20" spans="1:35">
      <c r="A20" t="s">
        <v>245</v>
      </c>
      <c r="B20" t="s">
        <v>3442</v>
      </c>
      <c r="C20" t="s">
        <v>3443</v>
      </c>
      <c r="D20" t="s">
        <v>273</v>
      </c>
      <c r="F20">
        <v>39.560284000000003</v>
      </c>
      <c r="G20">
        <v>39.038715000000003</v>
      </c>
      <c r="H20">
        <v>37.608184999999999</v>
      </c>
      <c r="I20">
        <v>37.783996999999999</v>
      </c>
      <c r="J20">
        <v>38.308852999999999</v>
      </c>
      <c r="K20">
        <v>38.679080999999996</v>
      </c>
      <c r="L20">
        <v>39.069191000000004</v>
      </c>
      <c r="M20">
        <v>39.524543999999999</v>
      </c>
      <c r="N20">
        <v>39.963413000000003</v>
      </c>
      <c r="O20">
        <v>40.532798999999997</v>
      </c>
      <c r="P20">
        <v>41.192604000000003</v>
      </c>
      <c r="Q20">
        <v>41.753234999999997</v>
      </c>
      <c r="R20">
        <v>42.274113</v>
      </c>
      <c r="S20">
        <v>42.865085999999998</v>
      </c>
      <c r="T20">
        <v>43.444679000000001</v>
      </c>
      <c r="U20">
        <v>44.09449</v>
      </c>
      <c r="V20">
        <v>44.739356999999998</v>
      </c>
      <c r="W20">
        <v>45.345612000000003</v>
      </c>
      <c r="X20">
        <v>46.000816</v>
      </c>
      <c r="Y20">
        <v>46.755177000000003</v>
      </c>
      <c r="Z20">
        <v>47.511085999999999</v>
      </c>
      <c r="AA20">
        <v>48.177025</v>
      </c>
      <c r="AB20">
        <v>48.797530999999999</v>
      </c>
      <c r="AC20">
        <v>49.406269000000002</v>
      </c>
      <c r="AD20">
        <v>50.077831000000003</v>
      </c>
      <c r="AE20">
        <v>50.793239999999997</v>
      </c>
      <c r="AF20">
        <v>51.460650999999999</v>
      </c>
      <c r="AG20">
        <v>52.154010999999997</v>
      </c>
      <c r="AH20">
        <v>53.036366000000001</v>
      </c>
      <c r="AI20" s="33">
        <v>1.0999999999999999E-2</v>
      </c>
    </row>
    <row r="21" spans="1:35">
      <c r="A21" t="s">
        <v>737</v>
      </c>
      <c r="B21" t="s">
        <v>3444</v>
      </c>
      <c r="C21" t="s">
        <v>3445</v>
      </c>
      <c r="D21" t="s">
        <v>273</v>
      </c>
      <c r="F21">
        <v>19.487742999999998</v>
      </c>
      <c r="G21">
        <v>19.076367999999999</v>
      </c>
      <c r="H21">
        <v>18.289266999999999</v>
      </c>
      <c r="I21">
        <v>18.254335000000001</v>
      </c>
      <c r="J21">
        <v>18.383848</v>
      </c>
      <c r="K21">
        <v>18.428614</v>
      </c>
      <c r="L21">
        <v>18.509922</v>
      </c>
      <c r="M21">
        <v>18.646753</v>
      </c>
      <c r="N21">
        <v>18.774180999999999</v>
      </c>
      <c r="O21">
        <v>18.956547</v>
      </c>
      <c r="P21">
        <v>19.206451000000001</v>
      </c>
      <c r="Q21">
        <v>19.418579000000001</v>
      </c>
      <c r="R21">
        <v>19.626930000000002</v>
      </c>
      <c r="S21">
        <v>19.863742999999999</v>
      </c>
      <c r="T21">
        <v>20.074825000000001</v>
      </c>
      <c r="U21">
        <v>20.342040999999998</v>
      </c>
      <c r="V21">
        <v>20.569839000000002</v>
      </c>
      <c r="W21">
        <v>20.836335999999999</v>
      </c>
      <c r="X21">
        <v>21.104970999999999</v>
      </c>
      <c r="Y21">
        <v>21.437397000000001</v>
      </c>
      <c r="Z21">
        <v>21.776371000000001</v>
      </c>
      <c r="AA21">
        <v>22.080373999999999</v>
      </c>
      <c r="AB21">
        <v>22.367958000000002</v>
      </c>
      <c r="AC21">
        <v>22.644333</v>
      </c>
      <c r="AD21">
        <v>22.948971</v>
      </c>
      <c r="AE21">
        <v>23.267710000000001</v>
      </c>
      <c r="AF21">
        <v>23.559705999999998</v>
      </c>
      <c r="AG21">
        <v>23.864725</v>
      </c>
      <c r="AH21">
        <v>24.244291</v>
      </c>
      <c r="AI21" s="33">
        <v>8.0000000000000002E-3</v>
      </c>
    </row>
    <row r="22" spans="1:35">
      <c r="A22" t="s">
        <v>252</v>
      </c>
      <c r="B22" t="s">
        <v>3446</v>
      </c>
      <c r="C22" t="s">
        <v>3447</v>
      </c>
      <c r="D22" t="s">
        <v>273</v>
      </c>
      <c r="F22">
        <v>3.5521999999999998E-2</v>
      </c>
      <c r="G22">
        <v>3.6457999999999997E-2</v>
      </c>
      <c r="H22">
        <v>3.6207000000000003E-2</v>
      </c>
      <c r="I22">
        <v>3.7109000000000003E-2</v>
      </c>
      <c r="J22">
        <v>3.8249999999999999E-2</v>
      </c>
      <c r="K22">
        <v>3.9183000000000003E-2</v>
      </c>
      <c r="L22">
        <v>4.0188000000000001E-2</v>
      </c>
      <c r="M22">
        <v>4.1313999999999997E-2</v>
      </c>
      <c r="N22">
        <v>4.2674999999999998E-2</v>
      </c>
      <c r="O22">
        <v>4.453E-2</v>
      </c>
      <c r="P22">
        <v>4.6929999999999999E-2</v>
      </c>
      <c r="Q22">
        <v>4.9831E-2</v>
      </c>
      <c r="R22">
        <v>5.3102000000000003E-2</v>
      </c>
      <c r="S22">
        <v>5.6420999999999999E-2</v>
      </c>
      <c r="T22">
        <v>6.0026000000000003E-2</v>
      </c>
      <c r="U22">
        <v>6.4166000000000001E-2</v>
      </c>
      <c r="V22">
        <v>6.8823999999999996E-2</v>
      </c>
      <c r="W22">
        <v>7.3967000000000005E-2</v>
      </c>
      <c r="X22">
        <v>7.9665E-2</v>
      </c>
      <c r="Y22">
        <v>8.6064000000000002E-2</v>
      </c>
      <c r="Z22">
        <v>9.2892000000000002E-2</v>
      </c>
      <c r="AA22">
        <v>9.9944000000000005E-2</v>
      </c>
      <c r="AB22">
        <v>0.10720499999999999</v>
      </c>
      <c r="AC22">
        <v>0.11471099999999999</v>
      </c>
      <c r="AD22">
        <v>0.122575</v>
      </c>
      <c r="AE22">
        <v>0.13064700000000001</v>
      </c>
      <c r="AF22">
        <v>0.13859399999999999</v>
      </c>
      <c r="AG22">
        <v>0.14605799999999999</v>
      </c>
      <c r="AH22">
        <v>0.15404899999999999</v>
      </c>
      <c r="AI22" s="33">
        <v>5.3999999999999999E-2</v>
      </c>
    </row>
    <row r="23" spans="1:35">
      <c r="A23" t="s">
        <v>261</v>
      </c>
      <c r="B23" t="s">
        <v>3448</v>
      </c>
      <c r="C23" t="s">
        <v>3449</v>
      </c>
      <c r="D23" t="s">
        <v>273</v>
      </c>
      <c r="F23">
        <v>4.0711999999999998E-2</v>
      </c>
      <c r="G23">
        <v>3.848E-2</v>
      </c>
      <c r="H23">
        <v>3.5374999999999997E-2</v>
      </c>
      <c r="I23">
        <v>3.3710999999999998E-2</v>
      </c>
      <c r="J23">
        <v>3.2190999999999997E-2</v>
      </c>
      <c r="K23">
        <v>3.041E-2</v>
      </c>
      <c r="L23">
        <v>2.8731E-2</v>
      </c>
      <c r="M23">
        <v>2.7081999999999998E-2</v>
      </c>
      <c r="N23">
        <v>2.5357000000000001E-2</v>
      </c>
      <c r="O23">
        <v>2.3755999999999999E-2</v>
      </c>
      <c r="P23">
        <v>2.2294999999999999E-2</v>
      </c>
      <c r="Q23">
        <v>2.0856E-2</v>
      </c>
      <c r="R23">
        <v>1.9425999999999999E-2</v>
      </c>
      <c r="S23">
        <v>1.8051000000000001E-2</v>
      </c>
      <c r="T23">
        <v>1.6719000000000001E-2</v>
      </c>
      <c r="U23">
        <v>1.5545E-2</v>
      </c>
      <c r="V23">
        <v>1.4479000000000001E-2</v>
      </c>
      <c r="W23">
        <v>1.3546000000000001E-2</v>
      </c>
      <c r="X23">
        <v>1.2678E-2</v>
      </c>
      <c r="Y23">
        <v>1.1821E-2</v>
      </c>
      <c r="Z23">
        <v>1.1051E-2</v>
      </c>
      <c r="AA23">
        <v>1.0137999999999999E-2</v>
      </c>
      <c r="AB23">
        <v>9.2010000000000008E-3</v>
      </c>
      <c r="AC23">
        <v>8.4209999999999997E-3</v>
      </c>
      <c r="AD23">
        <v>7.77E-3</v>
      </c>
      <c r="AE23">
        <v>7.11E-3</v>
      </c>
      <c r="AF23">
        <v>6.4380000000000001E-3</v>
      </c>
      <c r="AG23">
        <v>5.829E-3</v>
      </c>
      <c r="AH23">
        <v>5.3270000000000001E-3</v>
      </c>
      <c r="AI23" s="33">
        <v>-7.0000000000000007E-2</v>
      </c>
    </row>
    <row r="24" spans="1:35">
      <c r="A24" t="s">
        <v>738</v>
      </c>
      <c r="B24" t="s">
        <v>3450</v>
      </c>
      <c r="C24" t="s">
        <v>3451</v>
      </c>
      <c r="D24" t="s">
        <v>273</v>
      </c>
      <c r="F24">
        <v>0.56592900000000002</v>
      </c>
      <c r="G24">
        <v>0.59072899999999995</v>
      </c>
      <c r="H24">
        <v>0.60577599999999998</v>
      </c>
      <c r="I24">
        <v>0.64731000000000005</v>
      </c>
      <c r="J24">
        <v>0.698438</v>
      </c>
      <c r="K24">
        <v>0.75309800000000005</v>
      </c>
      <c r="L24">
        <v>0.81165100000000001</v>
      </c>
      <c r="M24">
        <v>0.87625399999999998</v>
      </c>
      <c r="N24">
        <v>0.94791800000000004</v>
      </c>
      <c r="O24">
        <v>1.032343</v>
      </c>
      <c r="P24">
        <v>1.1281270000000001</v>
      </c>
      <c r="Q24">
        <v>1.231185</v>
      </c>
      <c r="R24">
        <v>1.343658</v>
      </c>
      <c r="S24">
        <v>1.4657469999999999</v>
      </c>
      <c r="T24">
        <v>1.5898829999999999</v>
      </c>
      <c r="U24">
        <v>1.7230840000000001</v>
      </c>
      <c r="V24">
        <v>1.859191</v>
      </c>
      <c r="W24">
        <v>1.9945520000000001</v>
      </c>
      <c r="X24">
        <v>2.137642</v>
      </c>
      <c r="Y24">
        <v>2.2854760000000001</v>
      </c>
      <c r="Z24">
        <v>2.4333399999999998</v>
      </c>
      <c r="AA24">
        <v>2.5715759999999999</v>
      </c>
      <c r="AB24">
        <v>2.7011859999999999</v>
      </c>
      <c r="AC24">
        <v>2.82545</v>
      </c>
      <c r="AD24">
        <v>2.949662</v>
      </c>
      <c r="AE24">
        <v>3.0713870000000001</v>
      </c>
      <c r="AF24">
        <v>3.184793</v>
      </c>
      <c r="AG24">
        <v>3.2965710000000001</v>
      </c>
      <c r="AH24">
        <v>3.4175450000000001</v>
      </c>
      <c r="AI24" s="33">
        <v>6.6000000000000003E-2</v>
      </c>
    </row>
    <row r="25" spans="1:35">
      <c r="A25" t="s">
        <v>739</v>
      </c>
      <c r="B25" t="s">
        <v>3452</v>
      </c>
      <c r="C25" t="s">
        <v>3453</v>
      </c>
      <c r="D25" t="s">
        <v>273</v>
      </c>
      <c r="F25">
        <v>4.8009999999999997E-3</v>
      </c>
      <c r="G25">
        <v>5.6550000000000003E-3</v>
      </c>
      <c r="H25">
        <v>6.0829999999999999E-3</v>
      </c>
      <c r="I25">
        <v>6.5729999999999998E-3</v>
      </c>
      <c r="J25">
        <v>6.9849999999999999E-3</v>
      </c>
      <c r="K25">
        <v>7.2370000000000004E-3</v>
      </c>
      <c r="L25">
        <v>7.3790000000000001E-3</v>
      </c>
      <c r="M25">
        <v>7.4469999999999996E-3</v>
      </c>
      <c r="N25">
        <v>7.4349999999999998E-3</v>
      </c>
      <c r="O25">
        <v>7.3829999999999998E-3</v>
      </c>
      <c r="P25">
        <v>7.293E-3</v>
      </c>
      <c r="Q25">
        <v>7.1539999999999998E-3</v>
      </c>
      <c r="R25">
        <v>6.9680000000000002E-3</v>
      </c>
      <c r="S25">
        <v>6.7739999999999996E-3</v>
      </c>
      <c r="T25">
        <v>6.5189999999999996E-3</v>
      </c>
      <c r="U25">
        <v>6.2420000000000002E-3</v>
      </c>
      <c r="V25">
        <v>6.0109999999999999E-3</v>
      </c>
      <c r="W25">
        <v>5.7679999999999997E-3</v>
      </c>
      <c r="X25">
        <v>5.4929999999999996E-3</v>
      </c>
      <c r="Y25">
        <v>5.2329999999999998E-3</v>
      </c>
      <c r="Z25">
        <v>4.9800000000000001E-3</v>
      </c>
      <c r="AA25">
        <v>4.725E-3</v>
      </c>
      <c r="AB25">
        <v>4.4770000000000001E-3</v>
      </c>
      <c r="AC25">
        <v>4.241E-3</v>
      </c>
      <c r="AD25">
        <v>4.0229999999999997E-3</v>
      </c>
      <c r="AE25">
        <v>3.8180000000000002E-3</v>
      </c>
      <c r="AF25">
        <v>3.6189999999999998E-3</v>
      </c>
      <c r="AG25">
        <v>3.424E-3</v>
      </c>
      <c r="AH25">
        <v>3.2520000000000001E-3</v>
      </c>
      <c r="AI25" s="33">
        <v>-1.4E-2</v>
      </c>
    </row>
    <row r="26" spans="1:35">
      <c r="A26" t="s">
        <v>740</v>
      </c>
      <c r="B26" t="s">
        <v>3454</v>
      </c>
      <c r="C26" t="s">
        <v>3455</v>
      </c>
      <c r="D26" t="s">
        <v>273</v>
      </c>
      <c r="F26">
        <v>0</v>
      </c>
      <c r="G26">
        <v>0</v>
      </c>
      <c r="H26">
        <v>4.2880000000000001E-3</v>
      </c>
      <c r="I26">
        <v>8.3370000000000007E-3</v>
      </c>
      <c r="J26">
        <v>1.2399E-2</v>
      </c>
      <c r="K26">
        <v>1.6295E-2</v>
      </c>
      <c r="L26">
        <v>1.9989E-2</v>
      </c>
      <c r="M26">
        <v>2.3556000000000001E-2</v>
      </c>
      <c r="N26">
        <v>2.7015999999999998E-2</v>
      </c>
      <c r="O26">
        <v>3.0518E-2</v>
      </c>
      <c r="P26">
        <v>3.4075000000000001E-2</v>
      </c>
      <c r="Q26">
        <v>3.7624999999999999E-2</v>
      </c>
      <c r="R26">
        <v>4.1230999999999997E-2</v>
      </c>
      <c r="S26">
        <v>4.4965999999999999E-2</v>
      </c>
      <c r="T26">
        <v>4.8807999999999997E-2</v>
      </c>
      <c r="U26">
        <v>5.2878000000000001E-2</v>
      </c>
      <c r="V26">
        <v>5.7142999999999999E-2</v>
      </c>
      <c r="W26">
        <v>6.1596999999999999E-2</v>
      </c>
      <c r="X26">
        <v>6.6437999999999997E-2</v>
      </c>
      <c r="Y26">
        <v>7.1853E-2</v>
      </c>
      <c r="Z26">
        <v>7.7733999999999998E-2</v>
      </c>
      <c r="AA26">
        <v>8.3657999999999996E-2</v>
      </c>
      <c r="AB26">
        <v>8.9863999999999999E-2</v>
      </c>
      <c r="AC26">
        <v>9.6414E-2</v>
      </c>
      <c r="AD26">
        <v>0.103464</v>
      </c>
      <c r="AE26">
        <v>0.110946</v>
      </c>
      <c r="AF26">
        <v>0.118633</v>
      </c>
      <c r="AG26">
        <v>0.12665399999999999</v>
      </c>
      <c r="AH26">
        <v>0.135383</v>
      </c>
      <c r="AI26" t="s">
        <v>112</v>
      </c>
    </row>
    <row r="27" spans="1:35">
      <c r="A27" t="s">
        <v>741</v>
      </c>
      <c r="B27" t="s">
        <v>3456</v>
      </c>
      <c r="C27" t="s">
        <v>3457</v>
      </c>
      <c r="D27" t="s">
        <v>273</v>
      </c>
      <c r="F27">
        <v>0</v>
      </c>
      <c r="G27">
        <v>0</v>
      </c>
      <c r="H27">
        <v>4.1590000000000004E-3</v>
      </c>
      <c r="I27">
        <v>7.9850000000000008E-3</v>
      </c>
      <c r="J27">
        <v>1.1698999999999999E-2</v>
      </c>
      <c r="K27">
        <v>1.5185000000000001E-2</v>
      </c>
      <c r="L27">
        <v>1.8416999999999999E-2</v>
      </c>
      <c r="M27">
        <v>2.1498E-2</v>
      </c>
      <c r="N27">
        <v>2.4518000000000002E-2</v>
      </c>
      <c r="O27">
        <v>2.7681999999999998E-2</v>
      </c>
      <c r="P27">
        <v>3.0988999999999999E-2</v>
      </c>
      <c r="Q27">
        <v>3.4432999999999998E-2</v>
      </c>
      <c r="R27">
        <v>3.8080999999999997E-2</v>
      </c>
      <c r="S27">
        <v>4.2012000000000001E-2</v>
      </c>
      <c r="T27">
        <v>4.6247999999999997E-2</v>
      </c>
      <c r="U27">
        <v>5.0934E-2</v>
      </c>
      <c r="V27">
        <v>5.6050000000000003E-2</v>
      </c>
      <c r="W27">
        <v>6.1613000000000001E-2</v>
      </c>
      <c r="X27">
        <v>6.7850999999999995E-2</v>
      </c>
      <c r="Y27">
        <v>7.5008000000000005E-2</v>
      </c>
      <c r="Z27">
        <v>8.2984000000000002E-2</v>
      </c>
      <c r="AA27">
        <v>9.1320999999999999E-2</v>
      </c>
      <c r="AB27">
        <v>0.100233</v>
      </c>
      <c r="AC27">
        <v>0.109558</v>
      </c>
      <c r="AD27">
        <v>0.119713</v>
      </c>
      <c r="AE27">
        <v>0.13061700000000001</v>
      </c>
      <c r="AF27">
        <v>0.14199999999999999</v>
      </c>
      <c r="AG27">
        <v>0.154001</v>
      </c>
      <c r="AH27">
        <v>0.16708700000000001</v>
      </c>
      <c r="AI27" t="s">
        <v>112</v>
      </c>
    </row>
    <row r="28" spans="1:35">
      <c r="A28" t="s">
        <v>742</v>
      </c>
      <c r="B28" t="s">
        <v>3458</v>
      </c>
      <c r="C28" t="s">
        <v>3459</v>
      </c>
      <c r="D28" t="s">
        <v>273</v>
      </c>
      <c r="F28">
        <v>0</v>
      </c>
      <c r="G28">
        <v>0</v>
      </c>
      <c r="H28">
        <v>7.1729999999999997E-3</v>
      </c>
      <c r="I28">
        <v>1.3983000000000001E-2</v>
      </c>
      <c r="J28">
        <v>2.0937999999999998E-2</v>
      </c>
      <c r="K28">
        <v>2.7685999999999999E-2</v>
      </c>
      <c r="L28">
        <v>3.4085999999999998E-2</v>
      </c>
      <c r="M28">
        <v>4.0299000000000001E-2</v>
      </c>
      <c r="N28">
        <v>4.6357000000000002E-2</v>
      </c>
      <c r="O28">
        <v>5.2486999999999999E-2</v>
      </c>
      <c r="P28">
        <v>5.8656E-2</v>
      </c>
      <c r="Q28">
        <v>6.4707000000000001E-2</v>
      </c>
      <c r="R28">
        <v>7.0791000000000007E-2</v>
      </c>
      <c r="S28">
        <v>7.7141000000000001E-2</v>
      </c>
      <c r="T28">
        <v>8.3671999999999996E-2</v>
      </c>
      <c r="U28">
        <v>9.0640999999999999E-2</v>
      </c>
      <c r="V28">
        <v>9.8048999999999997E-2</v>
      </c>
      <c r="W28">
        <v>0.105906</v>
      </c>
      <c r="X28">
        <v>0.11457000000000001</v>
      </c>
      <c r="Y28">
        <v>0.124385</v>
      </c>
      <c r="Z28">
        <v>0.13517299999999999</v>
      </c>
      <c r="AA28">
        <v>0.14621200000000001</v>
      </c>
      <c r="AB28">
        <v>0.157892</v>
      </c>
      <c r="AC28">
        <v>0.17030600000000001</v>
      </c>
      <c r="AD28">
        <v>0.183722</v>
      </c>
      <c r="AE28">
        <v>0.198018</v>
      </c>
      <c r="AF28">
        <v>0.21278</v>
      </c>
      <c r="AG28">
        <v>0.228218</v>
      </c>
      <c r="AH28">
        <v>0.24499799999999999</v>
      </c>
      <c r="AI28" t="s">
        <v>112</v>
      </c>
    </row>
    <row r="29" spans="1:35">
      <c r="A29" t="s">
        <v>744</v>
      </c>
      <c r="B29" t="s">
        <v>3460</v>
      </c>
      <c r="C29" t="s">
        <v>3461</v>
      </c>
      <c r="D29" t="s">
        <v>273</v>
      </c>
      <c r="F29">
        <v>59.694881000000002</v>
      </c>
      <c r="G29">
        <v>58.786301000000002</v>
      </c>
      <c r="H29">
        <v>56.596488999999998</v>
      </c>
      <c r="I29">
        <v>56.793301</v>
      </c>
      <c r="J29">
        <v>57.513607</v>
      </c>
      <c r="K29">
        <v>57.996746000000002</v>
      </c>
      <c r="L29">
        <v>58.539501000000001</v>
      </c>
      <c r="M29">
        <v>59.208641</v>
      </c>
      <c r="N29">
        <v>59.858832999999997</v>
      </c>
      <c r="O29">
        <v>60.707970000000003</v>
      </c>
      <c r="P29">
        <v>61.727432</v>
      </c>
      <c r="Q29">
        <v>62.617640999999999</v>
      </c>
      <c r="R29">
        <v>63.474262000000003</v>
      </c>
      <c r="S29">
        <v>64.439933999999994</v>
      </c>
      <c r="T29">
        <v>65.371337999999994</v>
      </c>
      <c r="U29">
        <v>66.439864999999998</v>
      </c>
      <c r="V29">
        <v>67.468765000000005</v>
      </c>
      <c r="W29">
        <v>68.498795000000001</v>
      </c>
      <c r="X29">
        <v>69.589943000000005</v>
      </c>
      <c r="Y29">
        <v>70.852219000000005</v>
      </c>
      <c r="Z29">
        <v>72.125534000000002</v>
      </c>
      <c r="AA29">
        <v>73.264533999999998</v>
      </c>
      <c r="AB29">
        <v>74.335373000000004</v>
      </c>
      <c r="AC29">
        <v>75.379486</v>
      </c>
      <c r="AD29">
        <v>76.517493999999999</v>
      </c>
      <c r="AE29">
        <v>77.713142000000005</v>
      </c>
      <c r="AF29">
        <v>78.826874000000004</v>
      </c>
      <c r="AG29">
        <v>79.978972999999996</v>
      </c>
      <c r="AH29">
        <v>81.407753</v>
      </c>
      <c r="AI29" s="33">
        <v>1.0999999999999999E-2</v>
      </c>
    </row>
    <row r="30" spans="1:35">
      <c r="A30" t="s">
        <v>745</v>
      </c>
    </row>
    <row r="31" spans="1:35">
      <c r="A31" t="s">
        <v>245</v>
      </c>
      <c r="B31" t="s">
        <v>3462</v>
      </c>
      <c r="C31" t="s">
        <v>3463</v>
      </c>
      <c r="D31" t="s">
        <v>273</v>
      </c>
      <c r="F31">
        <v>184.85493500000001</v>
      </c>
      <c r="G31">
        <v>182.90420499999999</v>
      </c>
      <c r="H31">
        <v>176.30688499999999</v>
      </c>
      <c r="I31">
        <v>176.89094499999999</v>
      </c>
      <c r="J31">
        <v>178.82406599999999</v>
      </c>
      <c r="K31">
        <v>179.699341</v>
      </c>
      <c r="L31">
        <v>180.33042900000001</v>
      </c>
      <c r="M31">
        <v>181.03887900000001</v>
      </c>
      <c r="N31">
        <v>181.48909</v>
      </c>
      <c r="O31">
        <v>182.447327</v>
      </c>
      <c r="P31">
        <v>183.60986299999999</v>
      </c>
      <c r="Q31">
        <v>184.318253</v>
      </c>
      <c r="R31">
        <v>184.79997299999999</v>
      </c>
      <c r="S31">
        <v>185.48001099999999</v>
      </c>
      <c r="T31">
        <v>185.99194299999999</v>
      </c>
      <c r="U31">
        <v>186.76994300000001</v>
      </c>
      <c r="V31">
        <v>187.584473</v>
      </c>
      <c r="W31">
        <v>188.110321</v>
      </c>
      <c r="X31">
        <v>188.752441</v>
      </c>
      <c r="Y31">
        <v>189.747986</v>
      </c>
      <c r="Z31">
        <v>190.776825</v>
      </c>
      <c r="AA31">
        <v>191.24079900000001</v>
      </c>
      <c r="AB31">
        <v>191.39639299999999</v>
      </c>
      <c r="AC31">
        <v>191.45635999999999</v>
      </c>
      <c r="AD31">
        <v>191.689178</v>
      </c>
      <c r="AE31">
        <v>191.95442199999999</v>
      </c>
      <c r="AF31">
        <v>191.96348599999999</v>
      </c>
      <c r="AG31">
        <v>192.03413399999999</v>
      </c>
      <c r="AH31">
        <v>192.75895700000001</v>
      </c>
      <c r="AI31" s="33">
        <v>1E-3</v>
      </c>
    </row>
    <row r="32" spans="1:35">
      <c r="A32" t="s">
        <v>737</v>
      </c>
      <c r="B32" t="s">
        <v>3464</v>
      </c>
      <c r="C32" t="s">
        <v>3465</v>
      </c>
      <c r="D32" t="s">
        <v>273</v>
      </c>
      <c r="F32">
        <v>0.17780899999999999</v>
      </c>
      <c r="G32">
        <v>0.176315</v>
      </c>
      <c r="H32">
        <v>0.17261299999999999</v>
      </c>
      <c r="I32">
        <v>0.17741499999999999</v>
      </c>
      <c r="J32">
        <v>0.18621399999999999</v>
      </c>
      <c r="K32">
        <v>0.19590299999999999</v>
      </c>
      <c r="L32">
        <v>0.20622199999999999</v>
      </c>
      <c r="M32">
        <v>0.21712200000000001</v>
      </c>
      <c r="N32">
        <v>0.22873599999999999</v>
      </c>
      <c r="O32">
        <v>0.240616</v>
      </c>
      <c r="P32">
        <v>0.25214999999999999</v>
      </c>
      <c r="Q32">
        <v>0.26268399999999997</v>
      </c>
      <c r="R32">
        <v>0.27224199999999998</v>
      </c>
      <c r="S32">
        <v>0.28121200000000002</v>
      </c>
      <c r="T32">
        <v>0.28853400000000001</v>
      </c>
      <c r="U32">
        <v>0.29530699999999999</v>
      </c>
      <c r="V32">
        <v>0.30106500000000003</v>
      </c>
      <c r="W32">
        <v>0.305977</v>
      </c>
      <c r="X32">
        <v>0.31106</v>
      </c>
      <c r="Y32">
        <v>0.31643399999999999</v>
      </c>
      <c r="Z32">
        <v>0.32023499999999999</v>
      </c>
      <c r="AA32">
        <v>0.32262099999999999</v>
      </c>
      <c r="AB32">
        <v>0.32528800000000002</v>
      </c>
      <c r="AC32">
        <v>0.328042</v>
      </c>
      <c r="AD32">
        <v>0.331264</v>
      </c>
      <c r="AE32">
        <v>0.334594</v>
      </c>
      <c r="AF32">
        <v>0.33749200000000001</v>
      </c>
      <c r="AG32">
        <v>0.34046399999999999</v>
      </c>
      <c r="AH32">
        <v>0.34453</v>
      </c>
      <c r="AI32" s="33">
        <v>2.4E-2</v>
      </c>
    </row>
    <row r="33" spans="1:35">
      <c r="A33" t="s">
        <v>252</v>
      </c>
      <c r="B33" t="s">
        <v>3466</v>
      </c>
      <c r="C33" t="s">
        <v>3467</v>
      </c>
      <c r="D33" t="s">
        <v>273</v>
      </c>
      <c r="F33">
        <v>2.7640999999999999E-2</v>
      </c>
      <c r="G33">
        <v>2.9864999999999999E-2</v>
      </c>
      <c r="H33">
        <v>3.0807999999999999E-2</v>
      </c>
      <c r="I33">
        <v>3.2474999999999997E-2</v>
      </c>
      <c r="J33">
        <v>3.4153999999999997E-2</v>
      </c>
      <c r="K33">
        <v>3.5361999999999998E-2</v>
      </c>
      <c r="L33">
        <v>3.6222999999999998E-2</v>
      </c>
      <c r="M33">
        <v>3.6777999999999998E-2</v>
      </c>
      <c r="N33">
        <v>3.7127E-2</v>
      </c>
      <c r="O33">
        <v>3.7481E-2</v>
      </c>
      <c r="P33">
        <v>3.7812999999999999E-2</v>
      </c>
      <c r="Q33">
        <v>3.8174E-2</v>
      </c>
      <c r="R33">
        <v>3.8629999999999998E-2</v>
      </c>
      <c r="S33">
        <v>3.9190000000000003E-2</v>
      </c>
      <c r="T33">
        <v>3.9647000000000002E-2</v>
      </c>
      <c r="U33">
        <v>4.0128999999999998E-2</v>
      </c>
      <c r="V33">
        <v>4.0482999999999998E-2</v>
      </c>
      <c r="W33">
        <v>4.0762E-2</v>
      </c>
      <c r="X33">
        <v>4.1031999999999999E-2</v>
      </c>
      <c r="Y33">
        <v>4.1444000000000002E-2</v>
      </c>
      <c r="Z33">
        <v>4.1828999999999998E-2</v>
      </c>
      <c r="AA33">
        <v>4.2089000000000001E-2</v>
      </c>
      <c r="AB33">
        <v>4.2282E-2</v>
      </c>
      <c r="AC33">
        <v>4.2469E-2</v>
      </c>
      <c r="AD33">
        <v>4.2722000000000003E-2</v>
      </c>
      <c r="AE33">
        <v>4.2993999999999997E-2</v>
      </c>
      <c r="AF33">
        <v>4.3200000000000002E-2</v>
      </c>
      <c r="AG33">
        <v>4.3365000000000001E-2</v>
      </c>
      <c r="AH33">
        <v>4.3611999999999998E-2</v>
      </c>
      <c r="AI33" s="33">
        <v>1.6E-2</v>
      </c>
    </row>
    <row r="34" spans="1:35">
      <c r="A34" t="s">
        <v>261</v>
      </c>
      <c r="B34" t="s">
        <v>3468</v>
      </c>
      <c r="C34" t="s">
        <v>3469</v>
      </c>
      <c r="D34" t="s">
        <v>273</v>
      </c>
      <c r="F34">
        <v>2.145435</v>
      </c>
      <c r="G34">
        <v>2.174042</v>
      </c>
      <c r="H34">
        <v>2.1281159999999999</v>
      </c>
      <c r="I34">
        <v>2.1478769999999998</v>
      </c>
      <c r="J34">
        <v>2.1637309999999998</v>
      </c>
      <c r="K34">
        <v>2.1462159999999999</v>
      </c>
      <c r="L34">
        <v>2.1073909999999998</v>
      </c>
      <c r="M34">
        <v>2.0592600000000001</v>
      </c>
      <c r="N34">
        <v>2.0016620000000001</v>
      </c>
      <c r="O34">
        <v>1.954102</v>
      </c>
      <c r="P34">
        <v>1.921278</v>
      </c>
      <c r="Q34">
        <v>1.901824</v>
      </c>
      <c r="R34">
        <v>1.8999429999999999</v>
      </c>
      <c r="S34">
        <v>1.9170739999999999</v>
      </c>
      <c r="T34">
        <v>1.9468540000000001</v>
      </c>
      <c r="U34">
        <v>1.993363</v>
      </c>
      <c r="V34">
        <v>2.053518</v>
      </c>
      <c r="W34">
        <v>2.1247379999999998</v>
      </c>
      <c r="X34">
        <v>2.211249</v>
      </c>
      <c r="Y34">
        <v>2.313266</v>
      </c>
      <c r="Z34">
        <v>2.4242050000000002</v>
      </c>
      <c r="AA34">
        <v>2.5372910000000002</v>
      </c>
      <c r="AB34">
        <v>2.6556519999999999</v>
      </c>
      <c r="AC34">
        <v>2.781606</v>
      </c>
      <c r="AD34">
        <v>2.9192979999999999</v>
      </c>
      <c r="AE34">
        <v>3.067307</v>
      </c>
      <c r="AF34">
        <v>3.2187169999999998</v>
      </c>
      <c r="AG34">
        <v>3.3790990000000001</v>
      </c>
      <c r="AH34">
        <v>3.560867</v>
      </c>
      <c r="AI34" s="33">
        <v>1.7999999999999999E-2</v>
      </c>
    </row>
    <row r="35" spans="1:35">
      <c r="A35" t="s">
        <v>738</v>
      </c>
      <c r="B35" t="s">
        <v>3470</v>
      </c>
      <c r="C35" t="s">
        <v>3471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3472</v>
      </c>
      <c r="C36" t="s">
        <v>3473</v>
      </c>
      <c r="D36" t="s">
        <v>273</v>
      </c>
      <c r="F36">
        <v>4.2640000000000004E-3</v>
      </c>
      <c r="G36">
        <v>4.9189999999999998E-3</v>
      </c>
      <c r="H36">
        <v>5.3030000000000004E-3</v>
      </c>
      <c r="I36">
        <v>5.7959999999999999E-3</v>
      </c>
      <c r="J36">
        <v>6.2449999999999997E-3</v>
      </c>
      <c r="K36">
        <v>6.5649999999999997E-3</v>
      </c>
      <c r="L36">
        <v>6.79E-3</v>
      </c>
      <c r="M36">
        <v>6.9379999999999997E-3</v>
      </c>
      <c r="N36">
        <v>6.9890000000000004E-3</v>
      </c>
      <c r="O36">
        <v>6.9699999999999996E-3</v>
      </c>
      <c r="P36">
        <v>6.8830000000000002E-3</v>
      </c>
      <c r="Q36">
        <v>6.7130000000000002E-3</v>
      </c>
      <c r="R36">
        <v>6.4799999999999996E-3</v>
      </c>
      <c r="S36">
        <v>6.2090000000000001E-3</v>
      </c>
      <c r="T36">
        <v>5.9030000000000003E-3</v>
      </c>
      <c r="U36">
        <v>5.6080000000000001E-3</v>
      </c>
      <c r="V36">
        <v>5.3169999999999997E-3</v>
      </c>
      <c r="W36">
        <v>4.9820000000000003E-3</v>
      </c>
      <c r="X36">
        <v>4.64E-3</v>
      </c>
      <c r="Y36">
        <v>4.3559999999999996E-3</v>
      </c>
      <c r="Z36">
        <v>4.1219999999999998E-3</v>
      </c>
      <c r="AA36">
        <v>3.872E-3</v>
      </c>
      <c r="AB36">
        <v>3.6449999999999998E-3</v>
      </c>
      <c r="AC36">
        <v>3.4359999999999998E-3</v>
      </c>
      <c r="AD36">
        <v>3.2460000000000002E-3</v>
      </c>
      <c r="AE36">
        <v>3.0699999999999998E-3</v>
      </c>
      <c r="AF36">
        <v>2.9030000000000002E-3</v>
      </c>
      <c r="AG36">
        <v>2.748E-3</v>
      </c>
      <c r="AH36">
        <v>2.6129999999999999E-3</v>
      </c>
      <c r="AI36" s="33">
        <v>-1.7000000000000001E-2</v>
      </c>
    </row>
    <row r="37" spans="1:35">
      <c r="A37" t="s">
        <v>740</v>
      </c>
      <c r="B37" t="s">
        <v>3474</v>
      </c>
      <c r="C37" t="s">
        <v>3475</v>
      </c>
      <c r="D37" t="s">
        <v>273</v>
      </c>
      <c r="F37">
        <v>0</v>
      </c>
      <c r="G37">
        <v>0</v>
      </c>
      <c r="H37">
        <v>1.106E-3</v>
      </c>
      <c r="I37">
        <v>2.1719999999999999E-3</v>
      </c>
      <c r="J37">
        <v>3.2750000000000001E-3</v>
      </c>
      <c r="K37">
        <v>4.3759999999999997E-3</v>
      </c>
      <c r="L37">
        <v>5.4660000000000004E-3</v>
      </c>
      <c r="M37">
        <v>6.5649999999999997E-3</v>
      </c>
      <c r="N37">
        <v>7.6699999999999997E-3</v>
      </c>
      <c r="O37">
        <v>8.8100000000000001E-3</v>
      </c>
      <c r="P37">
        <v>9.9740000000000002E-3</v>
      </c>
      <c r="Q37">
        <v>1.1128000000000001E-2</v>
      </c>
      <c r="R37">
        <v>1.2272999999999999E-2</v>
      </c>
      <c r="S37">
        <v>1.3416000000000001E-2</v>
      </c>
      <c r="T37">
        <v>1.4533000000000001E-2</v>
      </c>
      <c r="U37">
        <v>1.5654000000000001E-2</v>
      </c>
      <c r="V37">
        <v>1.6761999999999999E-2</v>
      </c>
      <c r="W37">
        <v>1.7856E-2</v>
      </c>
      <c r="X37">
        <v>1.9E-2</v>
      </c>
      <c r="Y37">
        <v>2.0253E-2</v>
      </c>
      <c r="Z37">
        <v>2.1603000000000001E-2</v>
      </c>
      <c r="AA37">
        <v>2.2970000000000001E-2</v>
      </c>
      <c r="AB37">
        <v>2.4371E-2</v>
      </c>
      <c r="AC37">
        <v>2.5871000000000002E-2</v>
      </c>
      <c r="AD37">
        <v>2.7571999999999999E-2</v>
      </c>
      <c r="AE37">
        <v>2.9440999999999998E-2</v>
      </c>
      <c r="AF37">
        <v>3.1435999999999999E-2</v>
      </c>
      <c r="AG37">
        <v>3.3610000000000001E-2</v>
      </c>
      <c r="AH37">
        <v>3.6075999999999997E-2</v>
      </c>
      <c r="AI37" t="s">
        <v>112</v>
      </c>
    </row>
    <row r="38" spans="1:35">
      <c r="A38" t="s">
        <v>741</v>
      </c>
      <c r="B38" t="s">
        <v>3476</v>
      </c>
      <c r="C38" t="s">
        <v>3477</v>
      </c>
      <c r="D38" t="s">
        <v>273</v>
      </c>
      <c r="F38">
        <v>0</v>
      </c>
      <c r="G38">
        <v>0</v>
      </c>
      <c r="H38">
        <v>2.4499999999999999E-3</v>
      </c>
      <c r="I38">
        <v>4.7600000000000003E-3</v>
      </c>
      <c r="J38">
        <v>7.1060000000000003E-3</v>
      </c>
      <c r="K38">
        <v>9.41E-3</v>
      </c>
      <c r="L38">
        <v>1.1648E-2</v>
      </c>
      <c r="M38">
        <v>1.3861999999999999E-2</v>
      </c>
      <c r="N38">
        <v>1.6055E-2</v>
      </c>
      <c r="O38">
        <v>1.8294999999999999E-2</v>
      </c>
      <c r="P38">
        <v>2.0552999999999998E-2</v>
      </c>
      <c r="Q38">
        <v>2.2758E-2</v>
      </c>
      <c r="R38">
        <v>2.4908E-2</v>
      </c>
      <c r="S38">
        <v>2.7018E-2</v>
      </c>
      <c r="T38">
        <v>2.9031000000000001E-2</v>
      </c>
      <c r="U38">
        <v>3.1012000000000001E-2</v>
      </c>
      <c r="V38">
        <v>3.2926999999999998E-2</v>
      </c>
      <c r="W38">
        <v>3.4772999999999998E-2</v>
      </c>
      <c r="X38">
        <v>3.6679000000000003E-2</v>
      </c>
      <c r="Y38">
        <v>3.8760000000000003E-2</v>
      </c>
      <c r="Z38">
        <v>4.0987000000000003E-2</v>
      </c>
      <c r="AA38">
        <v>4.3174999999999998E-2</v>
      </c>
      <c r="AB38">
        <v>4.5347999999999999E-2</v>
      </c>
      <c r="AC38">
        <v>4.7620999999999997E-2</v>
      </c>
      <c r="AD38">
        <v>5.0183999999999999E-2</v>
      </c>
      <c r="AE38">
        <v>5.2929999999999998E-2</v>
      </c>
      <c r="AF38">
        <v>5.5759000000000003E-2</v>
      </c>
      <c r="AG38">
        <v>5.8742999999999997E-2</v>
      </c>
      <c r="AH38">
        <v>6.2052000000000003E-2</v>
      </c>
      <c r="AI38" t="s">
        <v>112</v>
      </c>
    </row>
    <row r="39" spans="1:35">
      <c r="A39" t="s">
        <v>742</v>
      </c>
      <c r="B39" t="s">
        <v>3478</v>
      </c>
      <c r="C39" t="s">
        <v>3479</v>
      </c>
      <c r="D39" t="s">
        <v>273</v>
      </c>
      <c r="F39">
        <v>0</v>
      </c>
      <c r="G39">
        <v>0</v>
      </c>
      <c r="H39">
        <v>6.0210000000000003E-3</v>
      </c>
      <c r="I39">
        <v>1.1852E-2</v>
      </c>
      <c r="J39">
        <v>1.7974E-2</v>
      </c>
      <c r="K39">
        <v>2.4129999999999999E-2</v>
      </c>
      <c r="L39">
        <v>3.0214999999999999E-2</v>
      </c>
      <c r="M39">
        <v>3.6338000000000002E-2</v>
      </c>
      <c r="N39">
        <v>4.2457000000000002E-2</v>
      </c>
      <c r="O39">
        <v>4.8702000000000002E-2</v>
      </c>
      <c r="P39">
        <v>5.4968999999999997E-2</v>
      </c>
      <c r="Q39">
        <v>6.1018999999999997E-2</v>
      </c>
      <c r="R39">
        <v>6.6853999999999997E-2</v>
      </c>
      <c r="S39">
        <v>7.2541999999999995E-2</v>
      </c>
      <c r="T39">
        <v>7.7885999999999997E-2</v>
      </c>
      <c r="U39">
        <v>8.3035999999999999E-2</v>
      </c>
      <c r="V39">
        <v>8.7910000000000002E-2</v>
      </c>
      <c r="W39">
        <v>9.2478000000000005E-2</v>
      </c>
      <c r="X39">
        <v>9.7054000000000001E-2</v>
      </c>
      <c r="Y39">
        <v>0.10191799999999999</v>
      </c>
      <c r="Z39">
        <v>0.10698100000000001</v>
      </c>
      <c r="AA39">
        <v>0.111808</v>
      </c>
      <c r="AB39">
        <v>0.116493</v>
      </c>
      <c r="AC39">
        <v>0.121354</v>
      </c>
      <c r="AD39">
        <v>0.12690799999999999</v>
      </c>
      <c r="AE39">
        <v>0.132963</v>
      </c>
      <c r="AF39">
        <v>0.139348</v>
      </c>
      <c r="AG39">
        <v>0.14633599999999999</v>
      </c>
      <c r="AH39">
        <v>0.154443</v>
      </c>
      <c r="AI39" t="s">
        <v>112</v>
      </c>
    </row>
    <row r="40" spans="1:35">
      <c r="A40" t="s">
        <v>746</v>
      </c>
      <c r="B40" t="s">
        <v>3480</v>
      </c>
      <c r="C40" t="s">
        <v>3481</v>
      </c>
      <c r="D40" t="s">
        <v>273</v>
      </c>
      <c r="F40">
        <v>187.21005199999999</v>
      </c>
      <c r="G40">
        <v>185.28904700000001</v>
      </c>
      <c r="H40">
        <v>178.65318300000001</v>
      </c>
      <c r="I40">
        <v>179.27319299999999</v>
      </c>
      <c r="J40">
        <v>181.242401</v>
      </c>
      <c r="K40">
        <v>182.121307</v>
      </c>
      <c r="L40">
        <v>182.733994</v>
      </c>
      <c r="M40">
        <v>183.415131</v>
      </c>
      <c r="N40">
        <v>183.82913199999999</v>
      </c>
      <c r="O40">
        <v>184.761673</v>
      </c>
      <c r="P40">
        <v>185.91336100000001</v>
      </c>
      <c r="Q40">
        <v>186.621872</v>
      </c>
      <c r="R40">
        <v>187.120834</v>
      </c>
      <c r="S40">
        <v>187.83609000000001</v>
      </c>
      <c r="T40">
        <v>188.39361600000001</v>
      </c>
      <c r="U40">
        <v>189.23332199999999</v>
      </c>
      <c r="V40">
        <v>190.12207000000001</v>
      </c>
      <c r="W40">
        <v>190.73127700000001</v>
      </c>
      <c r="X40">
        <v>191.47203099999999</v>
      </c>
      <c r="Y40">
        <v>192.583527</v>
      </c>
      <c r="Z40">
        <v>193.735703</v>
      </c>
      <c r="AA40">
        <v>194.32334900000001</v>
      </c>
      <c r="AB40">
        <v>194.608002</v>
      </c>
      <c r="AC40">
        <v>194.80523700000001</v>
      </c>
      <c r="AD40">
        <v>195.189041</v>
      </c>
      <c r="AE40">
        <v>195.61610400000001</v>
      </c>
      <c r="AF40">
        <v>195.790863</v>
      </c>
      <c r="AG40">
        <v>196.036957</v>
      </c>
      <c r="AH40">
        <v>196.96189899999999</v>
      </c>
      <c r="AI40" s="33">
        <v>2E-3</v>
      </c>
    </row>
    <row r="41" spans="1:35">
      <c r="A41" t="s">
        <v>747</v>
      </c>
      <c r="B41" t="s">
        <v>3482</v>
      </c>
      <c r="C41" t="s">
        <v>3483</v>
      </c>
      <c r="D41" t="s">
        <v>273</v>
      </c>
      <c r="F41">
        <v>321.95404100000002</v>
      </c>
      <c r="G41">
        <v>318.16937300000001</v>
      </c>
      <c r="H41">
        <v>307.31079099999999</v>
      </c>
      <c r="I41">
        <v>309.36233499999997</v>
      </c>
      <c r="J41">
        <v>313.62591600000002</v>
      </c>
      <c r="K41">
        <v>315.70803799999999</v>
      </c>
      <c r="L41">
        <v>317.591431</v>
      </c>
      <c r="M41">
        <v>320.013733</v>
      </c>
      <c r="N41">
        <v>322.30038500000001</v>
      </c>
      <c r="O41">
        <v>325.65087899999997</v>
      </c>
      <c r="P41">
        <v>329.59664900000001</v>
      </c>
      <c r="Q41">
        <v>332.92681900000002</v>
      </c>
      <c r="R41">
        <v>336.03988600000002</v>
      </c>
      <c r="S41">
        <v>339.55865499999999</v>
      </c>
      <c r="T41">
        <v>342.78936800000002</v>
      </c>
      <c r="U41">
        <v>346.550659</v>
      </c>
      <c r="V41">
        <v>350.32955900000002</v>
      </c>
      <c r="W41">
        <v>353.78918499999997</v>
      </c>
      <c r="X41">
        <v>357.63211100000001</v>
      </c>
      <c r="Y41">
        <v>362.29879799999998</v>
      </c>
      <c r="Z41">
        <v>367.01583900000003</v>
      </c>
      <c r="AA41">
        <v>370.776184</v>
      </c>
      <c r="AB41">
        <v>374.14703400000002</v>
      </c>
      <c r="AC41">
        <v>377.58486900000003</v>
      </c>
      <c r="AD41">
        <v>381.65893599999998</v>
      </c>
      <c r="AE41">
        <v>386.04129</v>
      </c>
      <c r="AF41">
        <v>390.05233800000002</v>
      </c>
      <c r="AG41">
        <v>394.40933200000001</v>
      </c>
      <c r="AH41">
        <v>400.37069700000001</v>
      </c>
      <c r="AI41" s="33">
        <v>8.0000000000000002E-3</v>
      </c>
    </row>
    <row r="42" spans="1:35">
      <c r="A42" t="s">
        <v>748</v>
      </c>
    </row>
    <row r="43" spans="1:35">
      <c r="A43" t="s">
        <v>200</v>
      </c>
    </row>
    <row r="44" spans="1:35">
      <c r="A44" t="s">
        <v>245</v>
      </c>
      <c r="B44" t="s">
        <v>3484</v>
      </c>
      <c r="C44" t="s">
        <v>3485</v>
      </c>
      <c r="D44" t="s">
        <v>271</v>
      </c>
      <c r="F44">
        <v>503.26913500000001</v>
      </c>
      <c r="G44">
        <v>481.01898199999999</v>
      </c>
      <c r="H44">
        <v>451.95883199999997</v>
      </c>
      <c r="I44">
        <v>443.27539100000001</v>
      </c>
      <c r="J44">
        <v>436.65859999999998</v>
      </c>
      <c r="K44">
        <v>425.87472500000001</v>
      </c>
      <c r="L44">
        <v>416.384094</v>
      </c>
      <c r="M44">
        <v>409.68307499999997</v>
      </c>
      <c r="N44">
        <v>404.86715700000002</v>
      </c>
      <c r="O44">
        <v>402.90332000000001</v>
      </c>
      <c r="P44">
        <v>402.59848</v>
      </c>
      <c r="Q44">
        <v>402.561035</v>
      </c>
      <c r="R44">
        <v>403.47662400000002</v>
      </c>
      <c r="S44">
        <v>405.468658</v>
      </c>
      <c r="T44">
        <v>407.41018700000001</v>
      </c>
      <c r="U44">
        <v>410.20617700000003</v>
      </c>
      <c r="V44">
        <v>413.520081</v>
      </c>
      <c r="W44">
        <v>417.28283699999997</v>
      </c>
      <c r="X44">
        <v>422.32498199999998</v>
      </c>
      <c r="Y44">
        <v>428.74642899999998</v>
      </c>
      <c r="Z44">
        <v>435.55367999999999</v>
      </c>
      <c r="AA44">
        <v>442.11584499999998</v>
      </c>
      <c r="AB44">
        <v>449.11895800000002</v>
      </c>
      <c r="AC44">
        <v>457.34393299999999</v>
      </c>
      <c r="AD44">
        <v>467.39727800000003</v>
      </c>
      <c r="AE44">
        <v>478.61334199999999</v>
      </c>
      <c r="AF44">
        <v>490.01608299999998</v>
      </c>
      <c r="AG44">
        <v>502.663635</v>
      </c>
      <c r="AH44">
        <v>518.11004600000001</v>
      </c>
      <c r="AI44" s="33">
        <v>1E-3</v>
      </c>
    </row>
    <row r="45" spans="1:35">
      <c r="A45" t="s">
        <v>737</v>
      </c>
      <c r="B45" t="s">
        <v>3486</v>
      </c>
      <c r="C45" t="s">
        <v>3487</v>
      </c>
      <c r="D45" t="s">
        <v>271</v>
      </c>
      <c r="F45">
        <v>196.43334999999999</v>
      </c>
      <c r="G45">
        <v>199.74908400000001</v>
      </c>
      <c r="H45">
        <v>198.765884</v>
      </c>
      <c r="I45">
        <v>205.590057</v>
      </c>
      <c r="J45">
        <v>212.81381200000001</v>
      </c>
      <c r="K45">
        <v>216.82127399999999</v>
      </c>
      <c r="L45">
        <v>220.56869499999999</v>
      </c>
      <c r="M45">
        <v>224.882553</v>
      </c>
      <c r="N45">
        <v>229.236267</v>
      </c>
      <c r="O45">
        <v>234.13862599999999</v>
      </c>
      <c r="P45">
        <v>239.75079299999999</v>
      </c>
      <c r="Q45">
        <v>245.439438</v>
      </c>
      <c r="R45">
        <v>251.14416499999999</v>
      </c>
      <c r="S45">
        <v>256.99987800000002</v>
      </c>
      <c r="T45">
        <v>262.69854700000002</v>
      </c>
      <c r="U45">
        <v>268.823395</v>
      </c>
      <c r="V45">
        <v>274.90472399999999</v>
      </c>
      <c r="W45">
        <v>280.52569599999998</v>
      </c>
      <c r="X45">
        <v>286.526184</v>
      </c>
      <c r="Y45">
        <v>293.44635</v>
      </c>
      <c r="Z45">
        <v>300.14785799999999</v>
      </c>
      <c r="AA45">
        <v>305.55810500000001</v>
      </c>
      <c r="AB45">
        <v>310.70605499999999</v>
      </c>
      <c r="AC45">
        <v>316.17626999999999</v>
      </c>
      <c r="AD45">
        <v>322.61151100000001</v>
      </c>
      <c r="AE45">
        <v>329.61248799999998</v>
      </c>
      <c r="AF45">
        <v>336.41558800000001</v>
      </c>
      <c r="AG45">
        <v>343.836792</v>
      </c>
      <c r="AH45">
        <v>353.18899499999998</v>
      </c>
      <c r="AI45" s="33">
        <v>2.1000000000000001E-2</v>
      </c>
    </row>
    <row r="46" spans="1:35">
      <c r="A46" t="s">
        <v>252</v>
      </c>
      <c r="B46" t="s">
        <v>3488</v>
      </c>
      <c r="C46" t="s">
        <v>3489</v>
      </c>
      <c r="D46" t="s">
        <v>271</v>
      </c>
      <c r="F46">
        <v>8.8229999999999992E-3</v>
      </c>
      <c r="G46">
        <v>7.5629000000000002E-2</v>
      </c>
      <c r="H46">
        <v>0.134462</v>
      </c>
      <c r="I46">
        <v>0.18856600000000001</v>
      </c>
      <c r="J46">
        <v>0.238036</v>
      </c>
      <c r="K46">
        <v>0.27886</v>
      </c>
      <c r="L46">
        <v>0.31584800000000002</v>
      </c>
      <c r="M46">
        <v>0.352016</v>
      </c>
      <c r="N46">
        <v>0.38763799999999998</v>
      </c>
      <c r="O46">
        <v>0.42496</v>
      </c>
      <c r="P46">
        <v>0.46329199999999998</v>
      </c>
      <c r="Q46">
        <v>0.50174700000000005</v>
      </c>
      <c r="R46">
        <v>0.54064999999999996</v>
      </c>
      <c r="S46">
        <v>0.58141100000000001</v>
      </c>
      <c r="T46">
        <v>0.62394899999999998</v>
      </c>
      <c r="U46">
        <v>0.67067399999999999</v>
      </c>
      <c r="V46">
        <v>0.721468</v>
      </c>
      <c r="W46">
        <v>0.77704300000000004</v>
      </c>
      <c r="X46">
        <v>0.83898499999999998</v>
      </c>
      <c r="Y46">
        <v>0.90883899999999995</v>
      </c>
      <c r="Z46">
        <v>0.98507500000000003</v>
      </c>
      <c r="AA46">
        <v>1.067202</v>
      </c>
      <c r="AB46">
        <v>1.1552279999999999</v>
      </c>
      <c r="AC46">
        <v>1.2528280000000001</v>
      </c>
      <c r="AD46">
        <v>1.3626529999999999</v>
      </c>
      <c r="AE46">
        <v>1.482893</v>
      </c>
      <c r="AF46">
        <v>1.6098969999999999</v>
      </c>
      <c r="AG46">
        <v>1.747287</v>
      </c>
      <c r="AH46">
        <v>1.9003969999999999</v>
      </c>
      <c r="AI46" s="33">
        <v>0.21199999999999999</v>
      </c>
    </row>
    <row r="47" spans="1:35">
      <c r="A47" t="s">
        <v>261</v>
      </c>
      <c r="B47" t="s">
        <v>3490</v>
      </c>
      <c r="C47" t="s">
        <v>3491</v>
      </c>
      <c r="D47" t="s">
        <v>271</v>
      </c>
      <c r="F47">
        <v>0.19211500000000001</v>
      </c>
      <c r="G47">
        <v>0.17322699999999999</v>
      </c>
      <c r="H47">
        <v>0.15345900000000001</v>
      </c>
      <c r="I47">
        <v>0.141537</v>
      </c>
      <c r="J47">
        <v>0.13087099999999999</v>
      </c>
      <c r="K47">
        <v>0.12002699999999999</v>
      </c>
      <c r="L47">
        <v>0.11022800000000001</v>
      </c>
      <c r="M47">
        <v>0.101561</v>
      </c>
      <c r="N47">
        <v>9.3515000000000001E-2</v>
      </c>
      <c r="O47">
        <v>8.6346000000000006E-2</v>
      </c>
      <c r="P47">
        <v>7.9908000000000007E-2</v>
      </c>
      <c r="Q47">
        <v>7.3455999999999994E-2</v>
      </c>
      <c r="R47">
        <v>6.6725000000000007E-2</v>
      </c>
      <c r="S47">
        <v>5.9595000000000002E-2</v>
      </c>
      <c r="T47">
        <v>5.2317000000000002E-2</v>
      </c>
      <c r="U47">
        <v>4.4683E-2</v>
      </c>
      <c r="V47">
        <v>3.7643999999999997E-2</v>
      </c>
      <c r="W47">
        <v>3.1281999999999997E-2</v>
      </c>
      <c r="X47">
        <v>2.4969000000000002E-2</v>
      </c>
      <c r="Y47">
        <v>2.0065E-2</v>
      </c>
      <c r="Z47">
        <v>1.6483000000000001E-2</v>
      </c>
      <c r="AA47">
        <v>1.3868E-2</v>
      </c>
      <c r="AB47">
        <v>1.2187E-2</v>
      </c>
      <c r="AC47">
        <v>1.1032E-2</v>
      </c>
      <c r="AD47">
        <v>1.0123E-2</v>
      </c>
      <c r="AE47">
        <v>9.4900000000000002E-3</v>
      </c>
      <c r="AF47">
        <v>8.6449999999999999E-3</v>
      </c>
      <c r="AG47">
        <v>7.6670000000000002E-3</v>
      </c>
      <c r="AH47">
        <v>6.4479999999999997E-3</v>
      </c>
      <c r="AI47" s="33">
        <v>-0.114</v>
      </c>
    </row>
    <row r="48" spans="1:35">
      <c r="A48" t="s">
        <v>738</v>
      </c>
      <c r="B48" t="s">
        <v>3492</v>
      </c>
      <c r="C48" t="s">
        <v>3493</v>
      </c>
      <c r="D48" t="s">
        <v>271</v>
      </c>
      <c r="F48">
        <v>45.920501999999999</v>
      </c>
      <c r="G48">
        <v>44.244864999999997</v>
      </c>
      <c r="H48">
        <v>41.842376999999999</v>
      </c>
      <c r="I48">
        <v>41.159565000000001</v>
      </c>
      <c r="J48">
        <v>40.591549000000001</v>
      </c>
      <c r="K48">
        <v>39.720539000000002</v>
      </c>
      <c r="L48">
        <v>38.989989999999999</v>
      </c>
      <c r="M48">
        <v>38.509312000000001</v>
      </c>
      <c r="N48">
        <v>38.095505000000003</v>
      </c>
      <c r="O48">
        <v>37.880668999999997</v>
      </c>
      <c r="P48">
        <v>37.808422</v>
      </c>
      <c r="Q48">
        <v>37.716369999999998</v>
      </c>
      <c r="R48">
        <v>37.419021999999998</v>
      </c>
      <c r="S48">
        <v>36.993031000000002</v>
      </c>
      <c r="T48">
        <v>36.387867</v>
      </c>
      <c r="U48">
        <v>35.789558</v>
      </c>
      <c r="V48">
        <v>35.039703000000003</v>
      </c>
      <c r="W48">
        <v>34.276615</v>
      </c>
      <c r="X48">
        <v>33.676169999999999</v>
      </c>
      <c r="Y48">
        <v>33.343124000000003</v>
      </c>
      <c r="Z48">
        <v>33.159039</v>
      </c>
      <c r="AA48">
        <v>33.097855000000003</v>
      </c>
      <c r="AB48">
        <v>33.214740999999997</v>
      </c>
      <c r="AC48">
        <v>33.451588000000001</v>
      </c>
      <c r="AD48">
        <v>33.841656</v>
      </c>
      <c r="AE48">
        <v>34.324669</v>
      </c>
      <c r="AF48">
        <v>34.821781000000001</v>
      </c>
      <c r="AG48">
        <v>35.357750000000003</v>
      </c>
      <c r="AH48">
        <v>36.057259000000002</v>
      </c>
      <c r="AI48" s="33">
        <v>-8.9999999999999993E-3</v>
      </c>
    </row>
    <row r="49" spans="1:35">
      <c r="A49" t="s">
        <v>739</v>
      </c>
      <c r="B49" t="s">
        <v>3494</v>
      </c>
      <c r="C49" t="s">
        <v>3495</v>
      </c>
      <c r="D49" t="s">
        <v>271</v>
      </c>
      <c r="F49">
        <v>4.6179999999999997E-3</v>
      </c>
      <c r="G49">
        <v>4.1529999999999996E-3</v>
      </c>
      <c r="H49">
        <v>3.6930000000000001E-3</v>
      </c>
      <c r="I49">
        <v>3.4499999999999999E-3</v>
      </c>
      <c r="J49">
        <v>3.2680000000000001E-3</v>
      </c>
      <c r="K49">
        <v>3.1059999999999998E-3</v>
      </c>
      <c r="L49">
        <v>2.9910000000000002E-3</v>
      </c>
      <c r="M49">
        <v>2.8180000000000002E-3</v>
      </c>
      <c r="N49">
        <v>2.588E-3</v>
      </c>
      <c r="O49">
        <v>2.3749999999999999E-3</v>
      </c>
      <c r="P49">
        <v>2.1840000000000002E-3</v>
      </c>
      <c r="Q49">
        <v>1.8389999999999999E-3</v>
      </c>
      <c r="R49">
        <v>1.449E-3</v>
      </c>
      <c r="S49">
        <v>1.1410000000000001E-3</v>
      </c>
      <c r="T49">
        <v>8.9599999999999999E-4</v>
      </c>
      <c r="U49">
        <v>7.0399999999999998E-4</v>
      </c>
      <c r="V49">
        <v>5.5199999999999997E-4</v>
      </c>
      <c r="W49">
        <v>4.3199999999999998E-4</v>
      </c>
      <c r="X49">
        <v>3.86E-4</v>
      </c>
      <c r="Y49">
        <v>3.7800000000000003E-4</v>
      </c>
      <c r="Z49">
        <v>3.7100000000000002E-4</v>
      </c>
      <c r="AA49">
        <v>3.6200000000000002E-4</v>
      </c>
      <c r="AB49">
        <v>2.9300000000000002E-4</v>
      </c>
      <c r="AC49">
        <v>2.0599999999999999E-4</v>
      </c>
      <c r="AD49">
        <v>1.45E-4</v>
      </c>
      <c r="AE49">
        <v>1.02E-4</v>
      </c>
      <c r="AF49">
        <v>7.2000000000000002E-5</v>
      </c>
      <c r="AG49">
        <v>5.1E-5</v>
      </c>
      <c r="AH49">
        <v>3.6000000000000001E-5</v>
      </c>
      <c r="AI49" s="33">
        <v>-0.159</v>
      </c>
    </row>
    <row r="50" spans="1:35">
      <c r="A50" t="s">
        <v>740</v>
      </c>
      <c r="B50" t="s">
        <v>3496</v>
      </c>
      <c r="C50" t="s">
        <v>3497</v>
      </c>
      <c r="D50" t="s">
        <v>271</v>
      </c>
      <c r="F50">
        <v>0</v>
      </c>
      <c r="G50">
        <v>3.3550000000000003E-2</v>
      </c>
      <c r="H50">
        <v>6.4137E-2</v>
      </c>
      <c r="I50">
        <v>9.758E-2</v>
      </c>
      <c r="J50">
        <v>0.13192100000000001</v>
      </c>
      <c r="K50">
        <v>0.163548</v>
      </c>
      <c r="L50">
        <v>0.19419500000000001</v>
      </c>
      <c r="M50">
        <v>0.224937</v>
      </c>
      <c r="N50">
        <v>0.25535999999999998</v>
      </c>
      <c r="O50">
        <v>0.28637000000000001</v>
      </c>
      <c r="P50">
        <v>0.31805800000000001</v>
      </c>
      <c r="Q50">
        <v>0.35025299999999998</v>
      </c>
      <c r="R50">
        <v>0.38389400000000001</v>
      </c>
      <c r="S50">
        <v>0.42013499999999998</v>
      </c>
      <c r="T50">
        <v>0.45904400000000001</v>
      </c>
      <c r="U50">
        <v>0.50248499999999996</v>
      </c>
      <c r="V50">
        <v>0.55105400000000004</v>
      </c>
      <c r="W50">
        <v>0.60511300000000001</v>
      </c>
      <c r="X50">
        <v>0.66690400000000005</v>
      </c>
      <c r="Y50">
        <v>0.73786300000000005</v>
      </c>
      <c r="Z50">
        <v>0.81559000000000004</v>
      </c>
      <c r="AA50">
        <v>0.89756800000000003</v>
      </c>
      <c r="AB50">
        <v>0.98499099999999995</v>
      </c>
      <c r="AC50">
        <v>1.0796209999999999</v>
      </c>
      <c r="AD50">
        <v>1.1816530000000001</v>
      </c>
      <c r="AE50">
        <v>1.289512</v>
      </c>
      <c r="AF50">
        <v>1.4001570000000001</v>
      </c>
      <c r="AG50">
        <v>1.5164530000000001</v>
      </c>
      <c r="AH50">
        <v>1.6434800000000001</v>
      </c>
      <c r="AI50" t="s">
        <v>112</v>
      </c>
    </row>
    <row r="51" spans="1:35">
      <c r="A51" t="s">
        <v>741</v>
      </c>
      <c r="B51" t="s">
        <v>3498</v>
      </c>
      <c r="C51" t="s">
        <v>3499</v>
      </c>
      <c r="D51" t="s">
        <v>271</v>
      </c>
      <c r="F51">
        <v>0</v>
      </c>
      <c r="G51">
        <v>3.8387999999999999E-2</v>
      </c>
      <c r="H51">
        <v>7.3927000000000007E-2</v>
      </c>
      <c r="I51">
        <v>0.112163</v>
      </c>
      <c r="J51">
        <v>0.15082100000000001</v>
      </c>
      <c r="K51">
        <v>0.18615100000000001</v>
      </c>
      <c r="L51">
        <v>0.21999299999999999</v>
      </c>
      <c r="M51">
        <v>0.25380599999999998</v>
      </c>
      <c r="N51">
        <v>0.28751599999999999</v>
      </c>
      <c r="O51">
        <v>0.32265100000000002</v>
      </c>
      <c r="P51">
        <v>0.35931999999999997</v>
      </c>
      <c r="Q51">
        <v>0.397451</v>
      </c>
      <c r="R51">
        <v>0.43812000000000001</v>
      </c>
      <c r="S51">
        <v>0.48280400000000001</v>
      </c>
      <c r="T51">
        <v>0.53170899999999999</v>
      </c>
      <c r="U51">
        <v>0.58726400000000001</v>
      </c>
      <c r="V51">
        <v>0.65030299999999996</v>
      </c>
      <c r="W51">
        <v>0.72131599999999996</v>
      </c>
      <c r="X51">
        <v>0.80315700000000001</v>
      </c>
      <c r="Y51">
        <v>0.89776299999999998</v>
      </c>
      <c r="Z51">
        <v>1.002237</v>
      </c>
      <c r="AA51">
        <v>1.1131899999999999</v>
      </c>
      <c r="AB51">
        <v>1.2319310000000001</v>
      </c>
      <c r="AC51">
        <v>1.3607089999999999</v>
      </c>
      <c r="AD51">
        <v>1.499987</v>
      </c>
      <c r="AE51">
        <v>1.6474629999999999</v>
      </c>
      <c r="AF51">
        <v>1.799091</v>
      </c>
      <c r="AG51">
        <v>1.958623</v>
      </c>
      <c r="AH51">
        <v>2.1325180000000001</v>
      </c>
      <c r="AI51" t="s">
        <v>112</v>
      </c>
    </row>
    <row r="52" spans="1:35">
      <c r="A52" t="s">
        <v>742</v>
      </c>
      <c r="B52" t="s">
        <v>3500</v>
      </c>
      <c r="C52" t="s">
        <v>3501</v>
      </c>
      <c r="D52" t="s">
        <v>271</v>
      </c>
      <c r="F52">
        <v>0</v>
      </c>
      <c r="G52">
        <v>0</v>
      </c>
      <c r="H52">
        <v>1.2999999999999999E-5</v>
      </c>
      <c r="I52">
        <v>2.8E-5</v>
      </c>
      <c r="J52">
        <v>4.3999999999999999E-5</v>
      </c>
      <c r="K52">
        <v>6.0000000000000002E-5</v>
      </c>
      <c r="L52">
        <v>7.4999999999999993E-5</v>
      </c>
      <c r="M52">
        <v>9.0000000000000006E-5</v>
      </c>
      <c r="N52">
        <v>1.0399999999999999E-4</v>
      </c>
      <c r="O52">
        <v>1.18E-4</v>
      </c>
      <c r="P52">
        <v>1.3200000000000001E-4</v>
      </c>
      <c r="Q52">
        <v>1.45E-4</v>
      </c>
      <c r="R52">
        <v>1.56E-4</v>
      </c>
      <c r="S52">
        <v>1.6799999999999999E-4</v>
      </c>
      <c r="T52">
        <v>1.7799999999999999E-4</v>
      </c>
      <c r="U52">
        <v>1.8799999999999999E-4</v>
      </c>
      <c r="V52">
        <v>1.9699999999999999E-4</v>
      </c>
      <c r="W52">
        <v>2.04E-4</v>
      </c>
      <c r="X52">
        <v>2.12E-4</v>
      </c>
      <c r="Y52">
        <v>2.1900000000000001E-4</v>
      </c>
      <c r="Z52">
        <v>2.2599999999999999E-4</v>
      </c>
      <c r="AA52">
        <v>2.3000000000000001E-4</v>
      </c>
      <c r="AB52">
        <v>2.33E-4</v>
      </c>
      <c r="AC52">
        <v>2.3499999999999999E-4</v>
      </c>
      <c r="AD52">
        <v>2.3499999999999999E-4</v>
      </c>
      <c r="AE52">
        <v>2.3499999999999999E-4</v>
      </c>
      <c r="AF52">
        <v>2.32E-4</v>
      </c>
      <c r="AG52">
        <v>2.2699999999999999E-4</v>
      </c>
      <c r="AH52">
        <v>2.23E-4</v>
      </c>
      <c r="AI52" t="s">
        <v>112</v>
      </c>
    </row>
    <row r="53" spans="1:35">
      <c r="A53" t="s">
        <v>743</v>
      </c>
      <c r="B53" t="s">
        <v>3502</v>
      </c>
      <c r="C53" t="s">
        <v>3503</v>
      </c>
      <c r="D53" t="s">
        <v>271</v>
      </c>
      <c r="F53">
        <v>745.82855199999995</v>
      </c>
      <c r="G53">
        <v>725.33758499999999</v>
      </c>
      <c r="H53">
        <v>692.99682600000006</v>
      </c>
      <c r="I53">
        <v>690.56854199999998</v>
      </c>
      <c r="J53">
        <v>690.71868900000004</v>
      </c>
      <c r="K53">
        <v>683.16815199999996</v>
      </c>
      <c r="L53">
        <v>676.78582800000004</v>
      </c>
      <c r="M53">
        <v>674.01000999999997</v>
      </c>
      <c r="N53">
        <v>673.22546399999999</v>
      </c>
      <c r="O53">
        <v>676.04571499999997</v>
      </c>
      <c r="P53">
        <v>681.38024900000005</v>
      </c>
      <c r="Q53">
        <v>687.04180899999994</v>
      </c>
      <c r="R53">
        <v>693.47058100000004</v>
      </c>
      <c r="S53">
        <v>701.00671399999999</v>
      </c>
      <c r="T53">
        <v>708.16473399999995</v>
      </c>
      <c r="U53">
        <v>716.62506099999996</v>
      </c>
      <c r="V53">
        <v>725.425659</v>
      </c>
      <c r="W53">
        <v>734.22009300000002</v>
      </c>
      <c r="X53">
        <v>744.86187700000005</v>
      </c>
      <c r="Y53">
        <v>758.10101299999997</v>
      </c>
      <c r="Z53">
        <v>771.68042000000003</v>
      </c>
      <c r="AA53">
        <v>783.86425799999995</v>
      </c>
      <c r="AB53">
        <v>796.42419400000006</v>
      </c>
      <c r="AC53">
        <v>810.676331</v>
      </c>
      <c r="AD53">
        <v>827.90527299999997</v>
      </c>
      <c r="AE53">
        <v>846.98053000000004</v>
      </c>
      <c r="AF53">
        <v>866.07141100000001</v>
      </c>
      <c r="AG53">
        <v>887.08850099999995</v>
      </c>
      <c r="AH53">
        <v>913.03949</v>
      </c>
      <c r="AI53" s="33">
        <v>7.0000000000000001E-3</v>
      </c>
    </row>
    <row r="54" spans="1:35">
      <c r="A54" t="s">
        <v>202</v>
      </c>
    </row>
    <row r="55" spans="1:35">
      <c r="A55" t="s">
        <v>245</v>
      </c>
      <c r="B55" t="s">
        <v>3504</v>
      </c>
      <c r="C55" t="s">
        <v>3505</v>
      </c>
      <c r="D55" t="s">
        <v>271</v>
      </c>
      <c r="F55">
        <v>596.81939699999998</v>
      </c>
      <c r="G55">
        <v>578.30212400000005</v>
      </c>
      <c r="H55">
        <v>546.89221199999997</v>
      </c>
      <c r="I55">
        <v>538.58660899999995</v>
      </c>
      <c r="J55">
        <v>534.07336399999997</v>
      </c>
      <c r="K55">
        <v>526.67681900000002</v>
      </c>
      <c r="L55">
        <v>520.24530000000004</v>
      </c>
      <c r="M55">
        <v>514.67541500000004</v>
      </c>
      <c r="N55">
        <v>508.85839800000002</v>
      </c>
      <c r="O55">
        <v>504.713684</v>
      </c>
      <c r="P55">
        <v>502.22241200000002</v>
      </c>
      <c r="Q55">
        <v>499.317474</v>
      </c>
      <c r="R55">
        <v>496.62029999999999</v>
      </c>
      <c r="S55">
        <v>495.40695199999999</v>
      </c>
      <c r="T55">
        <v>494.754639</v>
      </c>
      <c r="U55">
        <v>495.54608200000001</v>
      </c>
      <c r="V55">
        <v>496.797821</v>
      </c>
      <c r="W55">
        <v>498.08709700000003</v>
      </c>
      <c r="X55">
        <v>500.32208300000002</v>
      </c>
      <c r="Y55">
        <v>503.923767</v>
      </c>
      <c r="Z55">
        <v>507.86853000000002</v>
      </c>
      <c r="AA55">
        <v>511.38595600000002</v>
      </c>
      <c r="AB55">
        <v>514.91094999999996</v>
      </c>
      <c r="AC55">
        <v>518.61718800000006</v>
      </c>
      <c r="AD55">
        <v>523.12829599999998</v>
      </c>
      <c r="AE55">
        <v>528.28662099999997</v>
      </c>
      <c r="AF55">
        <v>533.10314900000003</v>
      </c>
      <c r="AG55">
        <v>538.25219700000002</v>
      </c>
      <c r="AH55">
        <v>545.36566200000004</v>
      </c>
      <c r="AI55" s="33">
        <v>-3.0000000000000001E-3</v>
      </c>
    </row>
    <row r="56" spans="1:35">
      <c r="A56" t="s">
        <v>737</v>
      </c>
      <c r="B56" t="s">
        <v>3506</v>
      </c>
      <c r="C56" t="s">
        <v>3507</v>
      </c>
      <c r="D56" t="s">
        <v>271</v>
      </c>
      <c r="F56">
        <v>361.09201000000002</v>
      </c>
      <c r="G56">
        <v>349.927887</v>
      </c>
      <c r="H56">
        <v>331.94873000000001</v>
      </c>
      <c r="I56">
        <v>327.28750600000001</v>
      </c>
      <c r="J56">
        <v>324.97409099999999</v>
      </c>
      <c r="K56">
        <v>320.656677</v>
      </c>
      <c r="L56">
        <v>317.21380599999998</v>
      </c>
      <c r="M56">
        <v>314.59585600000003</v>
      </c>
      <c r="N56">
        <v>311.64376800000002</v>
      </c>
      <c r="O56">
        <v>309.44329800000003</v>
      </c>
      <c r="P56">
        <v>308.435608</v>
      </c>
      <c r="Q56">
        <v>306.95196499999997</v>
      </c>
      <c r="R56">
        <v>305.66851800000001</v>
      </c>
      <c r="S56">
        <v>305.03460699999999</v>
      </c>
      <c r="T56">
        <v>304.19439699999998</v>
      </c>
      <c r="U56">
        <v>304.49941999999999</v>
      </c>
      <c r="V56">
        <v>304.30911300000002</v>
      </c>
      <c r="W56">
        <v>305.04116800000003</v>
      </c>
      <c r="X56">
        <v>305.893463</v>
      </c>
      <c r="Y56">
        <v>307.88125600000001</v>
      </c>
      <c r="Z56">
        <v>310.12881499999997</v>
      </c>
      <c r="AA56">
        <v>312.144745</v>
      </c>
      <c r="AB56">
        <v>314.16317700000002</v>
      </c>
      <c r="AC56">
        <v>316.13433800000001</v>
      </c>
      <c r="AD56">
        <v>318.57894900000002</v>
      </c>
      <c r="AE56">
        <v>321.27621499999998</v>
      </c>
      <c r="AF56">
        <v>323.71826199999998</v>
      </c>
      <c r="AG56">
        <v>326.438965</v>
      </c>
      <c r="AH56">
        <v>330.19555700000001</v>
      </c>
      <c r="AI56" s="33">
        <v>-3.0000000000000001E-3</v>
      </c>
    </row>
    <row r="57" spans="1:35">
      <c r="A57" t="s">
        <v>252</v>
      </c>
      <c r="B57" t="s">
        <v>3508</v>
      </c>
      <c r="C57" t="s">
        <v>3509</v>
      </c>
      <c r="D57" t="s">
        <v>271</v>
      </c>
      <c r="F57">
        <v>0.66564100000000004</v>
      </c>
      <c r="G57">
        <v>0.675709</v>
      </c>
      <c r="H57">
        <v>0.66355699999999995</v>
      </c>
      <c r="I57">
        <v>0.67183300000000001</v>
      </c>
      <c r="J57">
        <v>0.68261700000000003</v>
      </c>
      <c r="K57">
        <v>0.68776599999999999</v>
      </c>
      <c r="L57">
        <v>0.69333699999999998</v>
      </c>
      <c r="M57">
        <v>0.69942099999999996</v>
      </c>
      <c r="N57">
        <v>0.707839</v>
      </c>
      <c r="O57">
        <v>0.722499</v>
      </c>
      <c r="P57">
        <v>0.744564</v>
      </c>
      <c r="Q57">
        <v>0.773899</v>
      </c>
      <c r="R57">
        <v>0.80852400000000002</v>
      </c>
      <c r="S57">
        <v>0.84253400000000001</v>
      </c>
      <c r="T57">
        <v>0.88069500000000001</v>
      </c>
      <c r="U57">
        <v>0.92671599999999998</v>
      </c>
      <c r="V57">
        <v>0.98036100000000004</v>
      </c>
      <c r="W57">
        <v>1.0412790000000001</v>
      </c>
      <c r="X57">
        <v>1.110665</v>
      </c>
      <c r="Y57">
        <v>1.190623</v>
      </c>
      <c r="Z57">
        <v>1.2770520000000001</v>
      </c>
      <c r="AA57">
        <v>1.3670169999999999</v>
      </c>
      <c r="AB57">
        <v>1.4603250000000001</v>
      </c>
      <c r="AC57">
        <v>1.557423</v>
      </c>
      <c r="AD57">
        <v>1.659751</v>
      </c>
      <c r="AE57">
        <v>1.7651950000000001</v>
      </c>
      <c r="AF57">
        <v>1.869167</v>
      </c>
      <c r="AG57">
        <v>1.964072</v>
      </c>
      <c r="AH57">
        <v>2.0666609999999999</v>
      </c>
      <c r="AI57" s="33">
        <v>4.1000000000000002E-2</v>
      </c>
    </row>
    <row r="58" spans="1:35">
      <c r="A58" t="s">
        <v>261</v>
      </c>
      <c r="B58" t="s">
        <v>3510</v>
      </c>
      <c r="C58" t="s">
        <v>3511</v>
      </c>
      <c r="D58" t="s">
        <v>271</v>
      </c>
      <c r="F58">
        <v>0.76195599999999997</v>
      </c>
      <c r="G58">
        <v>0.71386000000000005</v>
      </c>
      <c r="H58">
        <v>0.65049500000000005</v>
      </c>
      <c r="I58">
        <v>0.61428400000000005</v>
      </c>
      <c r="J58">
        <v>0.58108300000000002</v>
      </c>
      <c r="K58">
        <v>0.54375099999999998</v>
      </c>
      <c r="L58">
        <v>0.50951299999999999</v>
      </c>
      <c r="M58">
        <v>0.47646899999999998</v>
      </c>
      <c r="N58">
        <v>0.44259500000000002</v>
      </c>
      <c r="O58">
        <v>0.411607</v>
      </c>
      <c r="P58">
        <v>0.38387300000000002</v>
      </c>
      <c r="Q58">
        <v>0.35714699999999999</v>
      </c>
      <c r="R58">
        <v>0.33094800000000002</v>
      </c>
      <c r="S58">
        <v>0.306066</v>
      </c>
      <c r="T58">
        <v>0.282223</v>
      </c>
      <c r="U58">
        <v>0.26147799999999999</v>
      </c>
      <c r="V58">
        <v>0.242872</v>
      </c>
      <c r="W58">
        <v>0.22689699999999999</v>
      </c>
      <c r="X58">
        <v>0.21221799999999999</v>
      </c>
      <c r="Y58">
        <v>0.19762399999999999</v>
      </c>
      <c r="Z58">
        <v>0.18465899999999999</v>
      </c>
      <c r="AA58">
        <v>0.16880600000000001</v>
      </c>
      <c r="AB58">
        <v>0.152332</v>
      </c>
      <c r="AC58">
        <v>0.13885700000000001</v>
      </c>
      <c r="AD58">
        <v>0.127743</v>
      </c>
      <c r="AE58">
        <v>0.116304</v>
      </c>
      <c r="AF58">
        <v>0.104612</v>
      </c>
      <c r="AG58">
        <v>9.4063999999999995E-2</v>
      </c>
      <c r="AH58">
        <v>8.5439000000000001E-2</v>
      </c>
      <c r="AI58" s="33">
        <v>-7.4999999999999997E-2</v>
      </c>
    </row>
    <row r="59" spans="1:35">
      <c r="A59" t="s">
        <v>738</v>
      </c>
      <c r="B59" t="s">
        <v>3512</v>
      </c>
      <c r="C59" t="s">
        <v>3513</v>
      </c>
      <c r="D59" t="s">
        <v>271</v>
      </c>
      <c r="F59">
        <v>10.295878</v>
      </c>
      <c r="G59">
        <v>10.632878</v>
      </c>
      <c r="H59">
        <v>10.765287000000001</v>
      </c>
      <c r="I59">
        <v>11.331614999999999</v>
      </c>
      <c r="J59">
        <v>12.009684</v>
      </c>
      <c r="K59">
        <v>12.689354</v>
      </c>
      <c r="L59">
        <v>13.42314</v>
      </c>
      <c r="M59">
        <v>14.217472000000001</v>
      </c>
      <c r="N59">
        <v>15.086945999999999</v>
      </c>
      <c r="O59">
        <v>16.109821</v>
      </c>
      <c r="P59">
        <v>17.277104999999999</v>
      </c>
      <c r="Q59">
        <v>18.528542999999999</v>
      </c>
      <c r="R59">
        <v>19.925039000000002</v>
      </c>
      <c r="S59">
        <v>21.457827000000002</v>
      </c>
      <c r="T59">
        <v>23.014327999999999</v>
      </c>
      <c r="U59">
        <v>24.709301</v>
      </c>
      <c r="V59">
        <v>26.448592999999999</v>
      </c>
      <c r="W59">
        <v>28.179516</v>
      </c>
      <c r="X59">
        <v>30.039484000000002</v>
      </c>
      <c r="Y59">
        <v>31.961752000000001</v>
      </c>
      <c r="Z59">
        <v>33.889342999999997</v>
      </c>
      <c r="AA59">
        <v>35.689624999999999</v>
      </c>
      <c r="AB59">
        <v>37.375155999999997</v>
      </c>
      <c r="AC59">
        <v>38.991988999999997</v>
      </c>
      <c r="AD59">
        <v>40.608612000000001</v>
      </c>
      <c r="AE59">
        <v>42.189807999999999</v>
      </c>
      <c r="AF59">
        <v>43.653927000000003</v>
      </c>
      <c r="AG59">
        <v>45.100876</v>
      </c>
      <c r="AH59">
        <v>46.679226</v>
      </c>
      <c r="AI59" s="33">
        <v>5.5E-2</v>
      </c>
    </row>
    <row r="60" spans="1:35">
      <c r="A60" t="s">
        <v>739</v>
      </c>
      <c r="B60" t="s">
        <v>3514</v>
      </c>
      <c r="C60" t="s">
        <v>3515</v>
      </c>
      <c r="D60" t="s">
        <v>271</v>
      </c>
      <c r="F60">
        <v>3.8253000000000002E-2</v>
      </c>
      <c r="G60">
        <v>4.5018000000000002E-2</v>
      </c>
      <c r="H60">
        <v>4.8242E-2</v>
      </c>
      <c r="I60">
        <v>5.1845000000000002E-2</v>
      </c>
      <c r="J60">
        <v>5.4694E-2</v>
      </c>
      <c r="K60">
        <v>5.6196000000000003E-2</v>
      </c>
      <c r="L60">
        <v>5.6866E-2</v>
      </c>
      <c r="M60">
        <v>5.6933999999999998E-2</v>
      </c>
      <c r="N60">
        <v>5.6377999999999998E-2</v>
      </c>
      <c r="O60">
        <v>5.552E-2</v>
      </c>
      <c r="P60">
        <v>5.4418000000000001E-2</v>
      </c>
      <c r="Q60">
        <v>5.2996000000000001E-2</v>
      </c>
      <c r="R60">
        <v>5.1381000000000003E-2</v>
      </c>
      <c r="S60">
        <v>4.9708000000000002E-2</v>
      </c>
      <c r="T60">
        <v>4.7556000000000001E-2</v>
      </c>
      <c r="U60">
        <v>4.5311999999999998E-2</v>
      </c>
      <c r="V60">
        <v>4.3498000000000002E-2</v>
      </c>
      <c r="W60">
        <v>4.1633000000000003E-2</v>
      </c>
      <c r="X60">
        <v>3.952E-2</v>
      </c>
      <c r="Y60">
        <v>3.7545000000000002E-2</v>
      </c>
      <c r="Z60">
        <v>3.5652999999999997E-2</v>
      </c>
      <c r="AA60">
        <v>3.3778000000000002E-2</v>
      </c>
      <c r="AB60">
        <v>3.1965E-2</v>
      </c>
      <c r="AC60">
        <v>3.0248000000000001E-2</v>
      </c>
      <c r="AD60">
        <v>2.8676E-2</v>
      </c>
      <c r="AE60">
        <v>2.7203999999999999E-2</v>
      </c>
      <c r="AF60">
        <v>2.5776E-2</v>
      </c>
      <c r="AG60">
        <v>2.4438000000000001E-2</v>
      </c>
      <c r="AH60">
        <v>2.3210000000000001E-2</v>
      </c>
      <c r="AI60" s="33">
        <v>-1.7999999999999999E-2</v>
      </c>
    </row>
    <row r="61" spans="1:35">
      <c r="A61" t="s">
        <v>740</v>
      </c>
      <c r="B61" t="s">
        <v>3516</v>
      </c>
      <c r="C61" t="s">
        <v>3517</v>
      </c>
      <c r="D61" t="s">
        <v>271</v>
      </c>
      <c r="F61">
        <v>0</v>
      </c>
      <c r="G61">
        <v>0</v>
      </c>
      <c r="H61">
        <v>4.0866E-2</v>
      </c>
      <c r="I61">
        <v>7.8053999999999998E-2</v>
      </c>
      <c r="J61">
        <v>0.11462700000000001</v>
      </c>
      <c r="K61">
        <v>0.14868700000000001</v>
      </c>
      <c r="L61">
        <v>0.180307</v>
      </c>
      <c r="M61">
        <v>0.209929</v>
      </c>
      <c r="N61">
        <v>0.23779900000000001</v>
      </c>
      <c r="O61">
        <v>0.26510099999999998</v>
      </c>
      <c r="P61">
        <v>0.29189799999999999</v>
      </c>
      <c r="Q61">
        <v>0.31765700000000002</v>
      </c>
      <c r="R61">
        <v>0.34306500000000001</v>
      </c>
      <c r="S61">
        <v>0.36933700000000003</v>
      </c>
      <c r="T61">
        <v>0.39583800000000002</v>
      </c>
      <c r="U61">
        <v>0.42381099999999999</v>
      </c>
      <c r="V61">
        <v>0.453293</v>
      </c>
      <c r="W61">
        <v>0.48427999999999999</v>
      </c>
      <c r="X61">
        <v>0.51834100000000005</v>
      </c>
      <c r="Y61">
        <v>0.55694200000000005</v>
      </c>
      <c r="Z61">
        <v>0.59925099999999998</v>
      </c>
      <c r="AA61">
        <v>0.64158599999999999</v>
      </c>
      <c r="AB61">
        <v>0.68623999999999996</v>
      </c>
      <c r="AC61">
        <v>0.73363</v>
      </c>
      <c r="AD61">
        <v>0.78493500000000005</v>
      </c>
      <c r="AE61">
        <v>0.83958699999999997</v>
      </c>
      <c r="AF61">
        <v>0.89587000000000006</v>
      </c>
      <c r="AG61">
        <v>0.95473600000000003</v>
      </c>
      <c r="AH61">
        <v>1.019001</v>
      </c>
      <c r="AI61" t="s">
        <v>112</v>
      </c>
    </row>
    <row r="62" spans="1:35">
      <c r="A62" t="s">
        <v>741</v>
      </c>
      <c r="B62" t="s">
        <v>3518</v>
      </c>
      <c r="C62" t="s">
        <v>3519</v>
      </c>
      <c r="D62" t="s">
        <v>271</v>
      </c>
      <c r="F62">
        <v>0</v>
      </c>
      <c r="G62">
        <v>0</v>
      </c>
      <c r="H62">
        <v>4.9535999999999997E-2</v>
      </c>
      <c r="I62">
        <v>9.3687000000000006E-2</v>
      </c>
      <c r="J62">
        <v>0.135908</v>
      </c>
      <c r="K62">
        <v>0.17466699999999999</v>
      </c>
      <c r="L62">
        <v>0.20999100000000001</v>
      </c>
      <c r="M62">
        <v>0.242647</v>
      </c>
      <c r="N62">
        <v>0.27346199999999998</v>
      </c>
      <c r="O62">
        <v>0.30448999999999998</v>
      </c>
      <c r="P62">
        <v>0.33584199999999997</v>
      </c>
      <c r="Q62">
        <v>0.36735699999999999</v>
      </c>
      <c r="R62">
        <v>0.39977800000000002</v>
      </c>
      <c r="S62">
        <v>0.43470599999999998</v>
      </c>
      <c r="T62">
        <v>0.47173999999999999</v>
      </c>
      <c r="U62">
        <v>0.51267099999999999</v>
      </c>
      <c r="V62">
        <v>0.55772299999999997</v>
      </c>
      <c r="W62">
        <v>0.60706899999999997</v>
      </c>
      <c r="X62">
        <v>0.66298900000000005</v>
      </c>
      <c r="Y62">
        <v>0.72780400000000001</v>
      </c>
      <c r="Z62">
        <v>0.80057199999999995</v>
      </c>
      <c r="AA62">
        <v>0.87635600000000002</v>
      </c>
      <c r="AB62">
        <v>0.95774199999999998</v>
      </c>
      <c r="AC62">
        <v>1.0453520000000001</v>
      </c>
      <c r="AD62">
        <v>1.140711</v>
      </c>
      <c r="AE62">
        <v>1.242688</v>
      </c>
      <c r="AF62">
        <v>1.348571</v>
      </c>
      <c r="AG62">
        <v>1.459422</v>
      </c>
      <c r="AH62">
        <v>1.579396</v>
      </c>
      <c r="AI62" t="s">
        <v>112</v>
      </c>
    </row>
    <row r="63" spans="1:35">
      <c r="A63" t="s">
        <v>742</v>
      </c>
      <c r="B63" t="s">
        <v>3520</v>
      </c>
      <c r="C63" t="s">
        <v>3521</v>
      </c>
      <c r="D63" t="s">
        <v>271</v>
      </c>
      <c r="F63">
        <v>0</v>
      </c>
      <c r="G63">
        <v>0</v>
      </c>
      <c r="H63">
        <v>8.6385000000000003E-2</v>
      </c>
      <c r="I63">
        <v>0.16839999999999999</v>
      </c>
      <c r="J63">
        <v>0.25216100000000002</v>
      </c>
      <c r="K63">
        <v>0.33343499999999998</v>
      </c>
      <c r="L63">
        <v>0.41050500000000001</v>
      </c>
      <c r="M63">
        <v>0.48533199999999999</v>
      </c>
      <c r="N63">
        <v>0.55828500000000003</v>
      </c>
      <c r="O63">
        <v>0.63211700000000004</v>
      </c>
      <c r="P63">
        <v>0.70640700000000001</v>
      </c>
      <c r="Q63">
        <v>0.77927199999999996</v>
      </c>
      <c r="R63">
        <v>0.85255199999999998</v>
      </c>
      <c r="S63">
        <v>0.92901999999999996</v>
      </c>
      <c r="T63">
        <v>1.007674</v>
      </c>
      <c r="U63">
        <v>1.091607</v>
      </c>
      <c r="V63">
        <v>1.18082</v>
      </c>
      <c r="W63">
        <v>1.2754430000000001</v>
      </c>
      <c r="X63">
        <v>1.379785</v>
      </c>
      <c r="Y63">
        <v>1.4979819999999999</v>
      </c>
      <c r="Z63">
        <v>1.62791</v>
      </c>
      <c r="AA63">
        <v>1.7608470000000001</v>
      </c>
      <c r="AB63">
        <v>1.901513</v>
      </c>
      <c r="AC63">
        <v>2.0510109999999999</v>
      </c>
      <c r="AD63">
        <v>2.212583</v>
      </c>
      <c r="AE63">
        <v>2.3847529999999999</v>
      </c>
      <c r="AF63">
        <v>2.5625330000000002</v>
      </c>
      <c r="AG63">
        <v>2.7484489999999999</v>
      </c>
      <c r="AH63">
        <v>2.950526</v>
      </c>
      <c r="AI63" t="s">
        <v>112</v>
      </c>
    </row>
    <row r="64" spans="1:35">
      <c r="A64" t="s">
        <v>744</v>
      </c>
      <c r="B64" t="s">
        <v>3522</v>
      </c>
      <c r="C64" t="s">
        <v>3523</v>
      </c>
      <c r="D64" t="s">
        <v>271</v>
      </c>
      <c r="F64">
        <v>969.67340100000001</v>
      </c>
      <c r="G64">
        <v>940.29730199999995</v>
      </c>
      <c r="H64">
        <v>891.14538600000003</v>
      </c>
      <c r="I64">
        <v>878.88366699999995</v>
      </c>
      <c r="J64">
        <v>872.87799099999995</v>
      </c>
      <c r="K64">
        <v>861.96752900000001</v>
      </c>
      <c r="L64">
        <v>852.94287099999997</v>
      </c>
      <c r="M64">
        <v>845.65936299999998</v>
      </c>
      <c r="N64">
        <v>837.86541699999998</v>
      </c>
      <c r="O64">
        <v>832.65808100000004</v>
      </c>
      <c r="P64">
        <v>830.452271</v>
      </c>
      <c r="Q64">
        <v>827.44641100000001</v>
      </c>
      <c r="R64">
        <v>825.00012200000003</v>
      </c>
      <c r="S64">
        <v>824.83050500000002</v>
      </c>
      <c r="T64">
        <v>825.04901099999995</v>
      </c>
      <c r="U64">
        <v>828.01654099999996</v>
      </c>
      <c r="V64">
        <v>831.01391599999999</v>
      </c>
      <c r="W64">
        <v>834.98413100000005</v>
      </c>
      <c r="X64">
        <v>840.17871100000002</v>
      </c>
      <c r="Y64">
        <v>847.97546399999999</v>
      </c>
      <c r="Z64">
        <v>856.41192599999999</v>
      </c>
      <c r="AA64">
        <v>864.06841999999995</v>
      </c>
      <c r="AB64">
        <v>871.63970900000004</v>
      </c>
      <c r="AC64">
        <v>879.29986599999995</v>
      </c>
      <c r="AD64">
        <v>888.27032499999996</v>
      </c>
      <c r="AE64">
        <v>898.12817399999994</v>
      </c>
      <c r="AF64">
        <v>907.28198199999997</v>
      </c>
      <c r="AG64">
        <v>917.03747599999997</v>
      </c>
      <c r="AH64">
        <v>929.96435499999995</v>
      </c>
      <c r="AI64" s="33">
        <v>-1E-3</v>
      </c>
    </row>
    <row r="65" spans="1:35">
      <c r="A65" t="s">
        <v>745</v>
      </c>
    </row>
    <row r="66" spans="1:35">
      <c r="A66" t="s">
        <v>245</v>
      </c>
      <c r="B66" t="s">
        <v>3524</v>
      </c>
      <c r="C66" t="s">
        <v>3525</v>
      </c>
      <c r="D66" t="s">
        <v>271</v>
      </c>
      <c r="F66">
        <v>4152.2617190000001</v>
      </c>
      <c r="G66">
        <v>4051.2602539999998</v>
      </c>
      <c r="H66">
        <v>3846.5458979999999</v>
      </c>
      <c r="I66">
        <v>3796.2741700000001</v>
      </c>
      <c r="J66">
        <v>3768.9377439999998</v>
      </c>
      <c r="K66">
        <v>3716.298828</v>
      </c>
      <c r="L66">
        <v>3663.4157709999999</v>
      </c>
      <c r="M66">
        <v>3615.2453609999998</v>
      </c>
      <c r="N66">
        <v>3564.4335940000001</v>
      </c>
      <c r="O66">
        <v>3526.1323240000002</v>
      </c>
      <c r="P66">
        <v>3495.8627929999998</v>
      </c>
      <c r="Q66">
        <v>3463.1972660000001</v>
      </c>
      <c r="R66">
        <v>3432.1374510000001</v>
      </c>
      <c r="S66">
        <v>3409.8442380000001</v>
      </c>
      <c r="T66">
        <v>3388.8703609999998</v>
      </c>
      <c r="U66">
        <v>3376.8066410000001</v>
      </c>
      <c r="V66">
        <v>3369.2006839999999</v>
      </c>
      <c r="W66">
        <v>3359.1828609999998</v>
      </c>
      <c r="X66">
        <v>3353.6989749999998</v>
      </c>
      <c r="Y66">
        <v>3356.1645509999998</v>
      </c>
      <c r="Z66">
        <v>3361.546875</v>
      </c>
      <c r="AA66">
        <v>3358.8090820000002</v>
      </c>
      <c r="AB66">
        <v>3352.4030760000001</v>
      </c>
      <c r="AC66">
        <v>3345.6533199999999</v>
      </c>
      <c r="AD66">
        <v>3342.625732</v>
      </c>
      <c r="AE66">
        <v>3340.586914</v>
      </c>
      <c r="AF66">
        <v>3334.3977049999999</v>
      </c>
      <c r="AG66">
        <v>3329.2048340000001</v>
      </c>
      <c r="AH66">
        <v>3335.0913089999999</v>
      </c>
      <c r="AI66" s="33">
        <v>-8.0000000000000002E-3</v>
      </c>
    </row>
    <row r="67" spans="1:35">
      <c r="A67" t="s">
        <v>737</v>
      </c>
      <c r="B67" t="s">
        <v>3526</v>
      </c>
      <c r="C67" t="s">
        <v>3527</v>
      </c>
      <c r="D67" t="s">
        <v>271</v>
      </c>
      <c r="F67">
        <v>3.9677310000000001</v>
      </c>
      <c r="G67">
        <v>3.8795809999999999</v>
      </c>
      <c r="H67">
        <v>3.748961</v>
      </c>
      <c r="I67">
        <v>3.804376</v>
      </c>
      <c r="J67">
        <v>3.9466299999999999</v>
      </c>
      <c r="K67">
        <v>4.1082619999999999</v>
      </c>
      <c r="L67">
        <v>4.2847780000000002</v>
      </c>
      <c r="M67">
        <v>4.471298</v>
      </c>
      <c r="N67">
        <v>4.6729050000000001</v>
      </c>
      <c r="O67">
        <v>4.8766809999999996</v>
      </c>
      <c r="P67">
        <v>5.0702740000000004</v>
      </c>
      <c r="Q67">
        <v>5.242038</v>
      </c>
      <c r="R67">
        <v>5.394997</v>
      </c>
      <c r="S67">
        <v>5.5370809999999997</v>
      </c>
      <c r="T67">
        <v>5.6465259999999997</v>
      </c>
      <c r="U67">
        <v>5.7460440000000004</v>
      </c>
      <c r="V67">
        <v>5.8260719999999999</v>
      </c>
      <c r="W67">
        <v>5.8895150000000003</v>
      </c>
      <c r="X67">
        <v>5.9561719999999996</v>
      </c>
      <c r="Y67">
        <v>6.0317109999999996</v>
      </c>
      <c r="Z67">
        <v>6.078335</v>
      </c>
      <c r="AA67">
        <v>6.0980780000000001</v>
      </c>
      <c r="AB67">
        <v>6.1251129999999998</v>
      </c>
      <c r="AC67">
        <v>6.1589780000000003</v>
      </c>
      <c r="AD67">
        <v>6.203964</v>
      </c>
      <c r="AE67">
        <v>6.2526570000000001</v>
      </c>
      <c r="AF67">
        <v>6.2947360000000003</v>
      </c>
      <c r="AG67">
        <v>6.3391840000000004</v>
      </c>
      <c r="AH67">
        <v>6.4048619999999996</v>
      </c>
      <c r="AI67" s="33">
        <v>1.7000000000000001E-2</v>
      </c>
    </row>
    <row r="68" spans="1:35">
      <c r="A68" t="s">
        <v>252</v>
      </c>
      <c r="B68" t="s">
        <v>3528</v>
      </c>
      <c r="C68" t="s">
        <v>3529</v>
      </c>
      <c r="D68" t="s">
        <v>271</v>
      </c>
      <c r="F68">
        <v>0.57084400000000002</v>
      </c>
      <c r="G68">
        <v>0.61738400000000004</v>
      </c>
      <c r="H68">
        <v>0.63749800000000001</v>
      </c>
      <c r="I68">
        <v>0.67205499999999996</v>
      </c>
      <c r="J68">
        <v>0.70587999999999995</v>
      </c>
      <c r="K68">
        <v>0.72835499999999997</v>
      </c>
      <c r="L68">
        <v>0.74263400000000002</v>
      </c>
      <c r="M68">
        <v>0.74897899999999995</v>
      </c>
      <c r="N68">
        <v>0.74971299999999996</v>
      </c>
      <c r="O68">
        <v>0.74907299999999999</v>
      </c>
      <c r="P68">
        <v>0.747027</v>
      </c>
      <c r="Q68">
        <v>0.74541299999999999</v>
      </c>
      <c r="R68">
        <v>0.74653800000000003</v>
      </c>
      <c r="S68">
        <v>0.75076200000000004</v>
      </c>
      <c r="T68">
        <v>0.75361500000000003</v>
      </c>
      <c r="U68">
        <v>0.75738700000000003</v>
      </c>
      <c r="V68">
        <v>0.75910900000000003</v>
      </c>
      <c r="W68">
        <v>0.75982700000000003</v>
      </c>
      <c r="X68">
        <v>0.76071299999999997</v>
      </c>
      <c r="Y68">
        <v>0.76464299999999996</v>
      </c>
      <c r="Z68">
        <v>0.76882300000000003</v>
      </c>
      <c r="AA68">
        <v>0.77114000000000005</v>
      </c>
      <c r="AB68">
        <v>0.77261899999999994</v>
      </c>
      <c r="AC68">
        <v>0.77435699999999996</v>
      </c>
      <c r="AD68">
        <v>0.77759</v>
      </c>
      <c r="AE68">
        <v>0.78141700000000003</v>
      </c>
      <c r="AF68">
        <v>0.78419000000000005</v>
      </c>
      <c r="AG68">
        <v>0.78606299999999996</v>
      </c>
      <c r="AH68">
        <v>0.78914700000000004</v>
      </c>
      <c r="AI68" s="33">
        <v>1.2E-2</v>
      </c>
    </row>
    <row r="69" spans="1:35">
      <c r="A69" t="s">
        <v>261</v>
      </c>
      <c r="B69" t="s">
        <v>3530</v>
      </c>
      <c r="C69" t="s">
        <v>3531</v>
      </c>
      <c r="D69" t="s">
        <v>271</v>
      </c>
      <c r="F69">
        <v>50.390369</v>
      </c>
      <c r="G69">
        <v>50.411324</v>
      </c>
      <c r="H69">
        <v>48.670558999999997</v>
      </c>
      <c r="I69">
        <v>48.402335999999998</v>
      </c>
      <c r="J69">
        <v>48.006019999999999</v>
      </c>
      <c r="K69">
        <v>46.864071000000003</v>
      </c>
      <c r="L69">
        <v>45.360588</v>
      </c>
      <c r="M69">
        <v>43.716701999999998</v>
      </c>
      <c r="N69">
        <v>41.921421000000002</v>
      </c>
      <c r="O69">
        <v>40.369568000000001</v>
      </c>
      <c r="P69">
        <v>39.167800999999997</v>
      </c>
      <c r="Q69">
        <v>38.300120999999997</v>
      </c>
      <c r="R69">
        <v>37.839897000000001</v>
      </c>
      <c r="S69">
        <v>37.791255999999997</v>
      </c>
      <c r="T69">
        <v>38.010727000000003</v>
      </c>
      <c r="U69">
        <v>38.577461</v>
      </c>
      <c r="V69">
        <v>39.426105</v>
      </c>
      <c r="W69">
        <v>40.505901000000001</v>
      </c>
      <c r="X69">
        <v>41.897770000000001</v>
      </c>
      <c r="Y69">
        <v>43.604328000000002</v>
      </c>
      <c r="Z69">
        <v>45.496887000000001</v>
      </c>
      <c r="AA69">
        <v>47.441223000000001</v>
      </c>
      <c r="AB69">
        <v>49.494002999999999</v>
      </c>
      <c r="AC69">
        <v>51.692951000000001</v>
      </c>
      <c r="AD69">
        <v>54.107796</v>
      </c>
      <c r="AE69">
        <v>56.709389000000002</v>
      </c>
      <c r="AF69">
        <v>59.354168000000001</v>
      </c>
      <c r="AG69">
        <v>62.146529999999998</v>
      </c>
      <c r="AH69">
        <v>65.318398000000002</v>
      </c>
      <c r="AI69" s="33">
        <v>8.9999999999999993E-3</v>
      </c>
    </row>
    <row r="70" spans="1:35">
      <c r="A70" t="s">
        <v>738</v>
      </c>
      <c r="B70" t="s">
        <v>3532</v>
      </c>
      <c r="C70" t="s">
        <v>3533</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3534</v>
      </c>
      <c r="C71" t="s">
        <v>3535</v>
      </c>
      <c r="D71" t="s">
        <v>271</v>
      </c>
      <c r="F71">
        <v>4.7272000000000002E-2</v>
      </c>
      <c r="G71">
        <v>5.5855000000000002E-2</v>
      </c>
      <c r="H71">
        <v>6.1033999999999998E-2</v>
      </c>
      <c r="I71">
        <v>6.7311999999999997E-2</v>
      </c>
      <c r="J71">
        <v>7.3022000000000004E-2</v>
      </c>
      <c r="K71">
        <v>7.7170000000000002E-2</v>
      </c>
      <c r="L71">
        <v>8.0183000000000004E-2</v>
      </c>
      <c r="M71">
        <v>8.2242999999999997E-2</v>
      </c>
      <c r="N71">
        <v>8.3119999999999999E-2</v>
      </c>
      <c r="O71">
        <v>8.3152000000000004E-2</v>
      </c>
      <c r="P71">
        <v>8.2326999999999997E-2</v>
      </c>
      <c r="Q71">
        <v>8.0481999999999998E-2</v>
      </c>
      <c r="R71">
        <v>7.7817999999999998E-2</v>
      </c>
      <c r="S71">
        <v>7.4621999999999994E-2</v>
      </c>
      <c r="T71">
        <v>7.1008000000000002E-2</v>
      </c>
      <c r="U71">
        <v>6.7477999999999996E-2</v>
      </c>
      <c r="V71">
        <v>6.3936000000000007E-2</v>
      </c>
      <c r="W71">
        <v>5.9832000000000003E-2</v>
      </c>
      <c r="X71">
        <v>5.5739999999999998E-2</v>
      </c>
      <c r="Y71">
        <v>5.2282000000000002E-2</v>
      </c>
      <c r="Z71">
        <v>4.9356999999999998E-2</v>
      </c>
      <c r="AA71">
        <v>4.6261999999999998E-2</v>
      </c>
      <c r="AB71">
        <v>4.3493999999999998E-2</v>
      </c>
      <c r="AC71">
        <v>4.0967999999999997E-2</v>
      </c>
      <c r="AD71">
        <v>3.8684000000000003E-2</v>
      </c>
      <c r="AE71">
        <v>3.6575000000000003E-2</v>
      </c>
      <c r="AF71">
        <v>3.4571999999999999E-2</v>
      </c>
      <c r="AG71">
        <v>3.2730000000000002E-2</v>
      </c>
      <c r="AH71">
        <v>3.1115E-2</v>
      </c>
      <c r="AI71" s="33">
        <v>-1.4999999999999999E-2</v>
      </c>
    </row>
    <row r="72" spans="1:35">
      <c r="A72" t="s">
        <v>740</v>
      </c>
      <c r="B72" t="s">
        <v>3536</v>
      </c>
      <c r="C72" t="s">
        <v>3537</v>
      </c>
      <c r="D72" t="s">
        <v>271</v>
      </c>
      <c r="F72">
        <v>0</v>
      </c>
      <c r="G72">
        <v>0</v>
      </c>
      <c r="H72">
        <v>9.9241999999999997E-2</v>
      </c>
      <c r="I72">
        <v>0.112928</v>
      </c>
      <c r="J72">
        <v>0.12847500000000001</v>
      </c>
      <c r="K72">
        <v>0.14380299999999999</v>
      </c>
      <c r="L72">
        <v>0.15917600000000001</v>
      </c>
      <c r="M72">
        <v>0.17436299999999999</v>
      </c>
      <c r="N72">
        <v>0.18865799999999999</v>
      </c>
      <c r="O72">
        <v>0.20246600000000001</v>
      </c>
      <c r="P72">
        <v>0.215451</v>
      </c>
      <c r="Q72">
        <v>0.226831</v>
      </c>
      <c r="R72">
        <v>0.23669200000000001</v>
      </c>
      <c r="S72">
        <v>0.24548700000000001</v>
      </c>
      <c r="T72">
        <v>0.252834</v>
      </c>
      <c r="U72">
        <v>0.259658</v>
      </c>
      <c r="V72">
        <v>0.26618799999999998</v>
      </c>
      <c r="W72">
        <v>0.272843</v>
      </c>
      <c r="X72">
        <v>0.28106500000000001</v>
      </c>
      <c r="Y72">
        <v>0.29217700000000002</v>
      </c>
      <c r="Z72">
        <v>0.30646899999999999</v>
      </c>
      <c r="AA72">
        <v>0.318685</v>
      </c>
      <c r="AB72">
        <v>0.330507</v>
      </c>
      <c r="AC72">
        <v>0.34577999999999998</v>
      </c>
      <c r="AD72">
        <v>0.367585</v>
      </c>
      <c r="AE72">
        <v>0.38973400000000002</v>
      </c>
      <c r="AF72">
        <v>0.413549</v>
      </c>
      <c r="AG72">
        <v>0.439724</v>
      </c>
      <c r="AH72">
        <v>0.46970400000000001</v>
      </c>
      <c r="AI72" t="s">
        <v>112</v>
      </c>
    </row>
    <row r="73" spans="1:35">
      <c r="A73" t="s">
        <v>741</v>
      </c>
      <c r="B73" t="s">
        <v>3538</v>
      </c>
      <c r="C73" t="s">
        <v>3539</v>
      </c>
      <c r="D73" t="s">
        <v>271</v>
      </c>
      <c r="F73">
        <v>0</v>
      </c>
      <c r="G73">
        <v>0</v>
      </c>
      <c r="H73">
        <v>0.207594</v>
      </c>
      <c r="I73">
        <v>0.23404</v>
      </c>
      <c r="J73">
        <v>0.26388600000000001</v>
      </c>
      <c r="K73">
        <v>0.29298099999999999</v>
      </c>
      <c r="L73">
        <v>0.32167600000000002</v>
      </c>
      <c r="M73">
        <v>0.34956900000000002</v>
      </c>
      <c r="N73">
        <v>0.37529499999999999</v>
      </c>
      <c r="O73">
        <v>0.39978000000000002</v>
      </c>
      <c r="P73">
        <v>0.42220299999999999</v>
      </c>
      <c r="Q73">
        <v>0.44100499999999998</v>
      </c>
      <c r="R73">
        <v>0.45628200000000002</v>
      </c>
      <c r="S73">
        <v>0.46895500000000001</v>
      </c>
      <c r="T73">
        <v>0.47830899999999998</v>
      </c>
      <c r="U73">
        <v>0.48619899999999999</v>
      </c>
      <c r="V73">
        <v>0.49312699999999998</v>
      </c>
      <c r="W73">
        <v>0.49996499999999999</v>
      </c>
      <c r="X73">
        <v>0.50951900000000006</v>
      </c>
      <c r="Y73">
        <v>0.52428799999999998</v>
      </c>
      <c r="Z73">
        <v>0.54485399999999995</v>
      </c>
      <c r="AA73">
        <v>0.56017899999999998</v>
      </c>
      <c r="AB73">
        <v>0.57355999999999996</v>
      </c>
      <c r="AC73">
        <v>0.59272100000000005</v>
      </c>
      <c r="AD73">
        <v>0.62355099999999997</v>
      </c>
      <c r="AE73">
        <v>0.65265499999999999</v>
      </c>
      <c r="AF73">
        <v>0.68276199999999998</v>
      </c>
      <c r="AG73">
        <v>0.71473500000000001</v>
      </c>
      <c r="AH73">
        <v>0.75055499999999997</v>
      </c>
      <c r="AI73" t="s">
        <v>112</v>
      </c>
    </row>
    <row r="74" spans="1:35">
      <c r="A74" t="s">
        <v>742</v>
      </c>
      <c r="B74" t="s">
        <v>3540</v>
      </c>
      <c r="C74" t="s">
        <v>3541</v>
      </c>
      <c r="D74" t="s">
        <v>271</v>
      </c>
      <c r="F74">
        <v>0</v>
      </c>
      <c r="G74">
        <v>0</v>
      </c>
      <c r="H74">
        <v>0.117615</v>
      </c>
      <c r="I74">
        <v>0.23133999999999999</v>
      </c>
      <c r="J74">
        <v>0.350748</v>
      </c>
      <c r="K74">
        <v>0.47081499999999998</v>
      </c>
      <c r="L74">
        <v>0.58951100000000001</v>
      </c>
      <c r="M74">
        <v>0.708951</v>
      </c>
      <c r="N74">
        <v>0.828322</v>
      </c>
      <c r="O74">
        <v>0.95015499999999997</v>
      </c>
      <c r="P74">
        <v>1.072397</v>
      </c>
      <c r="Q74">
        <v>1.1903870000000001</v>
      </c>
      <c r="R74">
        <v>1.30416</v>
      </c>
      <c r="S74">
        <v>1.415008</v>
      </c>
      <c r="T74">
        <v>1.519093</v>
      </c>
      <c r="U74">
        <v>1.6192690000000001</v>
      </c>
      <c r="V74">
        <v>1.7139420000000001</v>
      </c>
      <c r="W74">
        <v>1.802511</v>
      </c>
      <c r="X74">
        <v>1.891103</v>
      </c>
      <c r="Y74">
        <v>1.9852620000000001</v>
      </c>
      <c r="Z74">
        <v>2.0833050000000002</v>
      </c>
      <c r="AA74">
        <v>2.1767949999999998</v>
      </c>
      <c r="AB74">
        <v>2.267576</v>
      </c>
      <c r="AC74">
        <v>2.3618730000000001</v>
      </c>
      <c r="AD74">
        <v>2.4697429999999998</v>
      </c>
      <c r="AE74">
        <v>2.587386</v>
      </c>
      <c r="AF74">
        <v>2.7114750000000001</v>
      </c>
      <c r="AG74">
        <v>2.8473039999999998</v>
      </c>
      <c r="AH74">
        <v>3.004864</v>
      </c>
      <c r="AI74" t="s">
        <v>112</v>
      </c>
    </row>
    <row r="75" spans="1:35">
      <c r="A75" t="s">
        <v>746</v>
      </c>
      <c r="B75" t="s">
        <v>3542</v>
      </c>
      <c r="C75" t="s">
        <v>3543</v>
      </c>
      <c r="D75" t="s">
        <v>271</v>
      </c>
      <c r="F75">
        <v>4207.2402339999999</v>
      </c>
      <c r="G75">
        <v>4106.2250979999999</v>
      </c>
      <c r="H75">
        <v>3900.0893550000001</v>
      </c>
      <c r="I75">
        <v>3849.796875</v>
      </c>
      <c r="J75">
        <v>3822.4113769999999</v>
      </c>
      <c r="K75">
        <v>3768.984375</v>
      </c>
      <c r="L75">
        <v>3714.9555660000001</v>
      </c>
      <c r="M75">
        <v>3665.498047</v>
      </c>
      <c r="N75">
        <v>3613.2526859999998</v>
      </c>
      <c r="O75">
        <v>3573.7629390000002</v>
      </c>
      <c r="P75">
        <v>3542.639404</v>
      </c>
      <c r="Q75">
        <v>3509.4235840000001</v>
      </c>
      <c r="R75">
        <v>3478.1928710000002</v>
      </c>
      <c r="S75">
        <v>3456.1286620000001</v>
      </c>
      <c r="T75">
        <v>3435.6020509999998</v>
      </c>
      <c r="U75">
        <v>3424.319336</v>
      </c>
      <c r="V75">
        <v>3417.749268</v>
      </c>
      <c r="W75">
        <v>3408.9731449999999</v>
      </c>
      <c r="X75">
        <v>3405.0505370000001</v>
      </c>
      <c r="Y75">
        <v>3409.4182129999999</v>
      </c>
      <c r="Z75">
        <v>3416.8745119999999</v>
      </c>
      <c r="AA75">
        <v>3416.220703</v>
      </c>
      <c r="AB75">
        <v>3412.0107419999999</v>
      </c>
      <c r="AC75">
        <v>3407.6206050000001</v>
      </c>
      <c r="AD75">
        <v>3407.2143550000001</v>
      </c>
      <c r="AE75">
        <v>3407.9982909999999</v>
      </c>
      <c r="AF75">
        <v>3404.6728520000001</v>
      </c>
      <c r="AG75">
        <v>3402.5102539999998</v>
      </c>
      <c r="AH75">
        <v>3411.860596</v>
      </c>
      <c r="AI75" s="33">
        <v>-7.0000000000000001E-3</v>
      </c>
    </row>
    <row r="76" spans="1:35">
      <c r="A76" t="s">
        <v>200</v>
      </c>
      <c r="B76" t="s">
        <v>749</v>
      </c>
      <c r="C76" t="s">
        <v>768</v>
      </c>
    </row>
    <row r="77" spans="1:35">
      <c r="A77" t="s">
        <v>245</v>
      </c>
      <c r="B77" t="s">
        <v>3544</v>
      </c>
      <c r="C77" t="s">
        <v>3545</v>
      </c>
      <c r="D77" t="s">
        <v>271</v>
      </c>
      <c r="F77">
        <v>5252.3500979999999</v>
      </c>
      <c r="G77">
        <v>5110.5810549999997</v>
      </c>
      <c r="H77">
        <v>4845.3969729999999</v>
      </c>
      <c r="I77">
        <v>4778.1362300000001</v>
      </c>
      <c r="J77">
        <v>4739.669922</v>
      </c>
      <c r="K77">
        <v>4668.8505859999996</v>
      </c>
      <c r="L77">
        <v>4600.044922</v>
      </c>
      <c r="M77">
        <v>4539.6040039999998</v>
      </c>
      <c r="N77">
        <v>4478.1591799999997</v>
      </c>
      <c r="O77">
        <v>4433.7495120000003</v>
      </c>
      <c r="P77">
        <v>4400.6835940000001</v>
      </c>
      <c r="Q77">
        <v>4365.0756840000004</v>
      </c>
      <c r="R77">
        <v>4332.234375</v>
      </c>
      <c r="S77">
        <v>4310.7197269999997</v>
      </c>
      <c r="T77">
        <v>4291.0351559999999</v>
      </c>
      <c r="U77">
        <v>4282.5590819999998</v>
      </c>
      <c r="V77">
        <v>4279.5185549999997</v>
      </c>
      <c r="W77">
        <v>4274.5527339999999</v>
      </c>
      <c r="X77">
        <v>4276.3461909999996</v>
      </c>
      <c r="Y77">
        <v>4288.8349609999996</v>
      </c>
      <c r="Z77">
        <v>4304.9692379999997</v>
      </c>
      <c r="AA77">
        <v>4312.3110349999997</v>
      </c>
      <c r="AB77">
        <v>4316.4331050000001</v>
      </c>
      <c r="AC77">
        <v>4321.6142579999996</v>
      </c>
      <c r="AD77">
        <v>4333.1513670000004</v>
      </c>
      <c r="AE77">
        <v>4347.4868159999996</v>
      </c>
      <c r="AF77">
        <v>4357.5170900000003</v>
      </c>
      <c r="AG77">
        <v>4370.1206050000001</v>
      </c>
      <c r="AH77">
        <v>4398.5668949999999</v>
      </c>
      <c r="AI77" s="33">
        <v>-6.0000000000000001E-3</v>
      </c>
    </row>
    <row r="78" spans="1:35">
      <c r="A78" t="s">
        <v>737</v>
      </c>
      <c r="B78" t="s">
        <v>3546</v>
      </c>
      <c r="C78" t="s">
        <v>3547</v>
      </c>
      <c r="D78" t="s">
        <v>271</v>
      </c>
      <c r="F78">
        <v>561.49310300000002</v>
      </c>
      <c r="G78">
        <v>553.55658000000005</v>
      </c>
      <c r="H78">
        <v>534.46356200000002</v>
      </c>
      <c r="I78">
        <v>536.68194600000004</v>
      </c>
      <c r="J78">
        <v>541.73455799999999</v>
      </c>
      <c r="K78">
        <v>541.58624299999997</v>
      </c>
      <c r="L78">
        <v>542.06726100000003</v>
      </c>
      <c r="M78">
        <v>543.94970699999999</v>
      </c>
      <c r="N78">
        <v>545.55291699999998</v>
      </c>
      <c r="O78">
        <v>548.458618</v>
      </c>
      <c r="P78">
        <v>553.25665300000003</v>
      </c>
      <c r="Q78">
        <v>557.63348399999995</v>
      </c>
      <c r="R78">
        <v>562.20770300000004</v>
      </c>
      <c r="S78">
        <v>567.571594</v>
      </c>
      <c r="T78">
        <v>572.53949</v>
      </c>
      <c r="U78">
        <v>579.068848</v>
      </c>
      <c r="V78">
        <v>585.03991699999995</v>
      </c>
      <c r="W78">
        <v>591.45642099999998</v>
      </c>
      <c r="X78">
        <v>598.375854</v>
      </c>
      <c r="Y78">
        <v>607.359375</v>
      </c>
      <c r="Z78">
        <v>616.35497999999995</v>
      </c>
      <c r="AA78">
        <v>623.80096400000002</v>
      </c>
      <c r="AB78">
        <v>630.99438499999997</v>
      </c>
      <c r="AC78">
        <v>638.469604</v>
      </c>
      <c r="AD78">
        <v>647.394409</v>
      </c>
      <c r="AE78">
        <v>657.14135699999997</v>
      </c>
      <c r="AF78">
        <v>666.42858899999999</v>
      </c>
      <c r="AG78">
        <v>676.61492899999996</v>
      </c>
      <c r="AH78">
        <v>689.78936799999997</v>
      </c>
      <c r="AI78" s="33">
        <v>7.0000000000000001E-3</v>
      </c>
    </row>
    <row r="79" spans="1:35">
      <c r="A79" t="s">
        <v>252</v>
      </c>
      <c r="B79" t="s">
        <v>3548</v>
      </c>
      <c r="C79" t="s">
        <v>3549</v>
      </c>
      <c r="D79" t="s">
        <v>271</v>
      </c>
      <c r="F79">
        <v>1.245309</v>
      </c>
      <c r="G79">
        <v>1.368722</v>
      </c>
      <c r="H79">
        <v>1.4355169999999999</v>
      </c>
      <c r="I79">
        <v>1.532454</v>
      </c>
      <c r="J79">
        <v>1.626533</v>
      </c>
      <c r="K79">
        <v>1.694982</v>
      </c>
      <c r="L79">
        <v>1.7518199999999999</v>
      </c>
      <c r="M79">
        <v>1.8004150000000001</v>
      </c>
      <c r="N79">
        <v>1.845191</v>
      </c>
      <c r="O79">
        <v>1.896531</v>
      </c>
      <c r="P79">
        <v>1.9548829999999999</v>
      </c>
      <c r="Q79">
        <v>2.0210590000000002</v>
      </c>
      <c r="R79">
        <v>2.0957119999999998</v>
      </c>
      <c r="S79">
        <v>2.1747070000000002</v>
      </c>
      <c r="T79">
        <v>2.2582599999999999</v>
      </c>
      <c r="U79">
        <v>2.3547769999999999</v>
      </c>
      <c r="V79">
        <v>2.4609380000000001</v>
      </c>
      <c r="W79">
        <v>2.5781489999999998</v>
      </c>
      <c r="X79">
        <v>2.7103630000000001</v>
      </c>
      <c r="Y79">
        <v>2.8641049999999999</v>
      </c>
      <c r="Z79">
        <v>3.0309499999999998</v>
      </c>
      <c r="AA79">
        <v>3.2053590000000001</v>
      </c>
      <c r="AB79">
        <v>3.3881730000000001</v>
      </c>
      <c r="AC79">
        <v>3.5846079999999998</v>
      </c>
      <c r="AD79">
        <v>3.7999939999999999</v>
      </c>
      <c r="AE79">
        <v>4.0295050000000003</v>
      </c>
      <c r="AF79">
        <v>4.2632539999999999</v>
      </c>
      <c r="AG79">
        <v>4.4974220000000003</v>
      </c>
      <c r="AH79">
        <v>4.7562040000000003</v>
      </c>
      <c r="AI79" s="33">
        <v>4.9000000000000002E-2</v>
      </c>
    </row>
    <row r="80" spans="1:35">
      <c r="A80" t="s">
        <v>261</v>
      </c>
      <c r="B80" t="s">
        <v>3550</v>
      </c>
      <c r="C80" t="s">
        <v>3551</v>
      </c>
      <c r="D80" t="s">
        <v>271</v>
      </c>
      <c r="F80">
        <v>51.344439999999999</v>
      </c>
      <c r="G80">
        <v>51.298411999999999</v>
      </c>
      <c r="H80">
        <v>49.474513999999999</v>
      </c>
      <c r="I80">
        <v>49.158157000000003</v>
      </c>
      <c r="J80">
        <v>48.717976</v>
      </c>
      <c r="K80">
        <v>47.527847000000001</v>
      </c>
      <c r="L80">
        <v>45.980331</v>
      </c>
      <c r="M80">
        <v>44.294730999999999</v>
      </c>
      <c r="N80">
        <v>42.457531000000003</v>
      </c>
      <c r="O80">
        <v>40.867519000000001</v>
      </c>
      <c r="P80">
        <v>39.631583999999997</v>
      </c>
      <c r="Q80">
        <v>38.730724000000002</v>
      </c>
      <c r="R80">
        <v>38.237572</v>
      </c>
      <c r="S80">
        <v>38.156917999999997</v>
      </c>
      <c r="T80">
        <v>38.345267999999997</v>
      </c>
      <c r="U80">
        <v>38.883620999999998</v>
      </c>
      <c r="V80">
        <v>39.706623</v>
      </c>
      <c r="W80">
        <v>40.76408</v>
      </c>
      <c r="X80">
        <v>42.134956000000003</v>
      </c>
      <c r="Y80">
        <v>43.822018</v>
      </c>
      <c r="Z80">
        <v>45.698028999999998</v>
      </c>
      <c r="AA80">
        <v>47.623897999999997</v>
      </c>
      <c r="AB80">
        <v>49.658524</v>
      </c>
      <c r="AC80">
        <v>51.842841999999997</v>
      </c>
      <c r="AD80">
        <v>54.245663</v>
      </c>
      <c r="AE80">
        <v>56.835182000000003</v>
      </c>
      <c r="AF80">
        <v>59.467426000000003</v>
      </c>
      <c r="AG80">
        <v>62.248260000000002</v>
      </c>
      <c r="AH80">
        <v>65.410285999999999</v>
      </c>
      <c r="AI80" s="33">
        <v>8.9999999999999993E-3</v>
      </c>
    </row>
    <row r="81" spans="1:35">
      <c r="A81" t="s">
        <v>738</v>
      </c>
      <c r="B81" t="s">
        <v>3552</v>
      </c>
      <c r="C81" t="s">
        <v>3553</v>
      </c>
      <c r="D81" t="s">
        <v>271</v>
      </c>
      <c r="F81">
        <v>56.216380999999998</v>
      </c>
      <c r="G81">
        <v>54.877743000000002</v>
      </c>
      <c r="H81">
        <v>52.607666000000002</v>
      </c>
      <c r="I81">
        <v>52.49118</v>
      </c>
      <c r="J81">
        <v>52.601233999999998</v>
      </c>
      <c r="K81">
        <v>52.409892999999997</v>
      </c>
      <c r="L81">
        <v>52.413131999999997</v>
      </c>
      <c r="M81">
        <v>52.726784000000002</v>
      </c>
      <c r="N81">
        <v>53.182448999999998</v>
      </c>
      <c r="O81">
        <v>53.990490000000001</v>
      </c>
      <c r="P81">
        <v>55.085526000000002</v>
      </c>
      <c r="Q81">
        <v>56.244911000000002</v>
      </c>
      <c r="R81">
        <v>57.344062999999998</v>
      </c>
      <c r="S81">
        <v>58.450859000000001</v>
      </c>
      <c r="T81">
        <v>59.402194999999999</v>
      </c>
      <c r="U81">
        <v>60.498859000000003</v>
      </c>
      <c r="V81">
        <v>61.488297000000003</v>
      </c>
      <c r="W81">
        <v>62.456130999999999</v>
      </c>
      <c r="X81">
        <v>63.715651999999999</v>
      </c>
      <c r="Y81">
        <v>65.304878000000002</v>
      </c>
      <c r="Z81">
        <v>67.048385999999994</v>
      </c>
      <c r="AA81">
        <v>68.787475999999998</v>
      </c>
      <c r="AB81">
        <v>70.589896999999993</v>
      </c>
      <c r="AC81">
        <v>72.443573000000001</v>
      </c>
      <c r="AD81">
        <v>74.450271999999998</v>
      </c>
      <c r="AE81">
        <v>76.514481000000004</v>
      </c>
      <c r="AF81">
        <v>78.475707999999997</v>
      </c>
      <c r="AG81">
        <v>80.458625999999995</v>
      </c>
      <c r="AH81">
        <v>82.736480999999998</v>
      </c>
      <c r="AI81" s="33">
        <v>1.4E-2</v>
      </c>
    </row>
    <row r="82" spans="1:35">
      <c r="A82" t="s">
        <v>739</v>
      </c>
      <c r="B82" t="s">
        <v>3554</v>
      </c>
      <c r="C82" t="s">
        <v>3555</v>
      </c>
      <c r="D82" t="s">
        <v>271</v>
      </c>
      <c r="F82">
        <v>9.0144000000000002E-2</v>
      </c>
      <c r="G82">
        <v>0.10502499999999999</v>
      </c>
      <c r="H82">
        <v>0.112969</v>
      </c>
      <c r="I82">
        <v>0.12260699999999999</v>
      </c>
      <c r="J82">
        <v>0.13098399999999999</v>
      </c>
      <c r="K82">
        <v>0.13647200000000001</v>
      </c>
      <c r="L82">
        <v>0.14004</v>
      </c>
      <c r="M82">
        <v>0.14199400000000001</v>
      </c>
      <c r="N82">
        <v>0.14208599999999999</v>
      </c>
      <c r="O82">
        <v>0.14104700000000001</v>
      </c>
      <c r="P82">
        <v>0.138929</v>
      </c>
      <c r="Q82">
        <v>0.13531799999999999</v>
      </c>
      <c r="R82">
        <v>0.13064799999999999</v>
      </c>
      <c r="S82">
        <v>0.125472</v>
      </c>
      <c r="T82">
        <v>0.11946</v>
      </c>
      <c r="U82">
        <v>0.113495</v>
      </c>
      <c r="V82">
        <v>0.107986</v>
      </c>
      <c r="W82">
        <v>0.101897</v>
      </c>
      <c r="X82">
        <v>9.5645999999999995E-2</v>
      </c>
      <c r="Y82">
        <v>9.0204999999999994E-2</v>
      </c>
      <c r="Z82">
        <v>8.5379999999999998E-2</v>
      </c>
      <c r="AA82">
        <v>8.0401E-2</v>
      </c>
      <c r="AB82">
        <v>7.5750999999999999E-2</v>
      </c>
      <c r="AC82">
        <v>7.1421999999999999E-2</v>
      </c>
      <c r="AD82">
        <v>6.7505999999999997E-2</v>
      </c>
      <c r="AE82">
        <v>6.3881999999999994E-2</v>
      </c>
      <c r="AF82">
        <v>6.0420000000000001E-2</v>
      </c>
      <c r="AG82">
        <v>5.7217999999999998E-2</v>
      </c>
      <c r="AH82">
        <v>5.4359999999999999E-2</v>
      </c>
      <c r="AI82" s="33">
        <v>-1.7999999999999999E-2</v>
      </c>
    </row>
    <row r="83" spans="1:35">
      <c r="A83" t="s">
        <v>740</v>
      </c>
      <c r="B83" t="s">
        <v>3556</v>
      </c>
      <c r="C83" t="s">
        <v>3557</v>
      </c>
      <c r="D83" t="s">
        <v>271</v>
      </c>
      <c r="F83">
        <v>0</v>
      </c>
      <c r="G83">
        <v>3.3550000000000003E-2</v>
      </c>
      <c r="H83">
        <v>0.20424500000000001</v>
      </c>
      <c r="I83">
        <v>0.28856300000000001</v>
      </c>
      <c r="J83">
        <v>0.375023</v>
      </c>
      <c r="K83">
        <v>0.456038</v>
      </c>
      <c r="L83">
        <v>0.53367900000000001</v>
      </c>
      <c r="M83">
        <v>0.60923000000000005</v>
      </c>
      <c r="N83">
        <v>0.68181700000000001</v>
      </c>
      <c r="O83">
        <v>0.75393699999999997</v>
      </c>
      <c r="P83">
        <v>0.825407</v>
      </c>
      <c r="Q83">
        <v>0.89473999999999998</v>
      </c>
      <c r="R83">
        <v>0.96365000000000001</v>
      </c>
      <c r="S83">
        <v>1.034959</v>
      </c>
      <c r="T83">
        <v>1.107715</v>
      </c>
      <c r="U83">
        <v>1.1859550000000001</v>
      </c>
      <c r="V83">
        <v>1.270535</v>
      </c>
      <c r="W83">
        <v>1.362236</v>
      </c>
      <c r="X83">
        <v>1.4663090000000001</v>
      </c>
      <c r="Y83">
        <v>1.5869819999999999</v>
      </c>
      <c r="Z83">
        <v>1.7213099999999999</v>
      </c>
      <c r="AA83">
        <v>1.8578380000000001</v>
      </c>
      <c r="AB83">
        <v>2.0017390000000002</v>
      </c>
      <c r="AC83">
        <v>2.15903</v>
      </c>
      <c r="AD83">
        <v>2.334174</v>
      </c>
      <c r="AE83">
        <v>2.5188329999999999</v>
      </c>
      <c r="AF83">
        <v>2.7095750000000001</v>
      </c>
      <c r="AG83">
        <v>2.9109120000000002</v>
      </c>
      <c r="AH83">
        <v>3.1321850000000002</v>
      </c>
      <c r="AI83" t="s">
        <v>112</v>
      </c>
    </row>
    <row r="84" spans="1:35">
      <c r="A84" t="s">
        <v>741</v>
      </c>
      <c r="B84" t="s">
        <v>3558</v>
      </c>
      <c r="C84" t="s">
        <v>3559</v>
      </c>
      <c r="D84" t="s">
        <v>271</v>
      </c>
      <c r="F84">
        <v>0</v>
      </c>
      <c r="G84">
        <v>3.8387999999999999E-2</v>
      </c>
      <c r="H84">
        <v>0.33105699999999999</v>
      </c>
      <c r="I84">
        <v>0.43989099999999998</v>
      </c>
      <c r="J84">
        <v>0.55061499999999997</v>
      </c>
      <c r="K84">
        <v>0.65379900000000002</v>
      </c>
      <c r="L84">
        <v>0.75166100000000002</v>
      </c>
      <c r="M84">
        <v>0.84602200000000005</v>
      </c>
      <c r="N84">
        <v>0.93627300000000002</v>
      </c>
      <c r="O84">
        <v>1.026921</v>
      </c>
      <c r="P84">
        <v>1.1173649999999999</v>
      </c>
      <c r="Q84">
        <v>1.2058120000000001</v>
      </c>
      <c r="R84">
        <v>1.2941800000000001</v>
      </c>
      <c r="S84">
        <v>1.386466</v>
      </c>
      <c r="T84">
        <v>1.481757</v>
      </c>
      <c r="U84">
        <v>1.586133</v>
      </c>
      <c r="V84">
        <v>1.7011529999999999</v>
      </c>
      <c r="W84">
        <v>1.828349</v>
      </c>
      <c r="X84">
        <v>1.9756659999999999</v>
      </c>
      <c r="Y84">
        <v>2.1498539999999999</v>
      </c>
      <c r="Z84">
        <v>2.3476620000000001</v>
      </c>
      <c r="AA84">
        <v>2.549725</v>
      </c>
      <c r="AB84">
        <v>2.7632330000000001</v>
      </c>
      <c r="AC84">
        <v>2.9987810000000001</v>
      </c>
      <c r="AD84">
        <v>3.264249</v>
      </c>
      <c r="AE84">
        <v>3.5428060000000001</v>
      </c>
      <c r="AF84">
        <v>3.8304239999999998</v>
      </c>
      <c r="AG84">
        <v>4.1327800000000003</v>
      </c>
      <c r="AH84">
        <v>4.4624689999999996</v>
      </c>
      <c r="AI84" t="s">
        <v>112</v>
      </c>
    </row>
    <row r="85" spans="1:35">
      <c r="A85" t="s">
        <v>742</v>
      </c>
      <c r="B85" t="s">
        <v>3560</v>
      </c>
      <c r="C85" t="s">
        <v>3561</v>
      </c>
      <c r="D85" t="s">
        <v>271</v>
      </c>
      <c r="F85">
        <v>0</v>
      </c>
      <c r="G85">
        <v>0</v>
      </c>
      <c r="H85">
        <v>0.204012</v>
      </c>
      <c r="I85">
        <v>0.39976899999999999</v>
      </c>
      <c r="J85">
        <v>0.60295299999999996</v>
      </c>
      <c r="K85">
        <v>0.80430999999999997</v>
      </c>
      <c r="L85">
        <v>1.0000910000000001</v>
      </c>
      <c r="M85">
        <v>1.1943729999999999</v>
      </c>
      <c r="N85">
        <v>1.3867100000000001</v>
      </c>
      <c r="O85">
        <v>1.582389</v>
      </c>
      <c r="P85">
        <v>1.7789360000000001</v>
      </c>
      <c r="Q85">
        <v>1.9698040000000001</v>
      </c>
      <c r="R85">
        <v>2.1568679999999998</v>
      </c>
      <c r="S85">
        <v>2.3441960000000002</v>
      </c>
      <c r="T85">
        <v>2.526945</v>
      </c>
      <c r="U85">
        <v>2.7110639999999999</v>
      </c>
      <c r="V85">
        <v>2.8949579999999999</v>
      </c>
      <c r="W85">
        <v>3.0781589999999999</v>
      </c>
      <c r="X85">
        <v>3.2711000000000001</v>
      </c>
      <c r="Y85">
        <v>3.483463</v>
      </c>
      <c r="Z85">
        <v>3.7114410000000002</v>
      </c>
      <c r="AA85">
        <v>3.937872</v>
      </c>
      <c r="AB85">
        <v>4.1693220000000002</v>
      </c>
      <c r="AC85">
        <v>4.4131179999999999</v>
      </c>
      <c r="AD85">
        <v>4.6825609999999998</v>
      </c>
      <c r="AE85">
        <v>4.9723740000000003</v>
      </c>
      <c r="AF85">
        <v>5.2742399999999998</v>
      </c>
      <c r="AG85">
        <v>5.59598</v>
      </c>
      <c r="AH85">
        <v>5.9556120000000004</v>
      </c>
      <c r="AI85" t="s">
        <v>112</v>
      </c>
    </row>
    <row r="86" spans="1:35">
      <c r="A86" t="s">
        <v>146</v>
      </c>
      <c r="B86" t="s">
        <v>3562</v>
      </c>
      <c r="C86" t="s">
        <v>3563</v>
      </c>
      <c r="D86" t="s">
        <v>271</v>
      </c>
      <c r="F86">
        <v>5922.7416990000002</v>
      </c>
      <c r="G86">
        <v>5771.8579099999997</v>
      </c>
      <c r="H86">
        <v>5484.2299800000001</v>
      </c>
      <c r="I86">
        <v>5419.251953</v>
      </c>
      <c r="J86">
        <v>5386.0083009999998</v>
      </c>
      <c r="K86">
        <v>5314.1215819999998</v>
      </c>
      <c r="L86">
        <v>5244.6831050000001</v>
      </c>
      <c r="M86">
        <v>5185.1635740000002</v>
      </c>
      <c r="N86">
        <v>5124.3442379999997</v>
      </c>
      <c r="O86">
        <v>5082.4672849999997</v>
      </c>
      <c r="P86">
        <v>5054.4726559999999</v>
      </c>
      <c r="Q86">
        <v>5023.9101559999999</v>
      </c>
      <c r="R86">
        <v>4996.6645509999998</v>
      </c>
      <c r="S86">
        <v>4981.9619140000004</v>
      </c>
      <c r="T86">
        <v>4968.814453</v>
      </c>
      <c r="U86">
        <v>4968.9628910000001</v>
      </c>
      <c r="V86">
        <v>4974.189453</v>
      </c>
      <c r="W86">
        <v>4978.1772460000002</v>
      </c>
      <c r="X86">
        <v>4990.0927730000003</v>
      </c>
      <c r="Y86">
        <v>5015.4985349999997</v>
      </c>
      <c r="Z86">
        <v>5044.9648440000001</v>
      </c>
      <c r="AA86">
        <v>5064.154297</v>
      </c>
      <c r="AB86">
        <v>5080.0727539999998</v>
      </c>
      <c r="AC86">
        <v>5097.5947269999997</v>
      </c>
      <c r="AD86">
        <v>5123.3945309999999</v>
      </c>
      <c r="AE86">
        <v>5153.1035160000001</v>
      </c>
      <c r="AF86">
        <v>5178.0278319999998</v>
      </c>
      <c r="AG86">
        <v>5206.6357420000004</v>
      </c>
      <c r="AH86">
        <v>5254.8657229999999</v>
      </c>
      <c r="AI86" s="33">
        <v>-4.0000000000000001E-3</v>
      </c>
    </row>
    <row r="87" spans="1:35">
      <c r="A87" t="s">
        <v>750</v>
      </c>
    </row>
    <row r="88" spans="1:35">
      <c r="A88" t="s">
        <v>200</v>
      </c>
    </row>
    <row r="89" spans="1:35">
      <c r="A89" t="s">
        <v>245</v>
      </c>
      <c r="B89" t="s">
        <v>3564</v>
      </c>
      <c r="C89" t="s">
        <v>3565</v>
      </c>
      <c r="D89" t="s">
        <v>769</v>
      </c>
      <c r="F89">
        <v>14.991571</v>
      </c>
      <c r="G89">
        <v>15.211595000000001</v>
      </c>
      <c r="H89">
        <v>15.484577</v>
      </c>
      <c r="I89">
        <v>15.812652999999999</v>
      </c>
      <c r="J89">
        <v>16.166391000000001</v>
      </c>
      <c r="K89">
        <v>16.518035999999999</v>
      </c>
      <c r="L89">
        <v>16.855011000000001</v>
      </c>
      <c r="M89">
        <v>17.183745999999999</v>
      </c>
      <c r="N89">
        <v>17.495493</v>
      </c>
      <c r="O89">
        <v>17.785087999999998</v>
      </c>
      <c r="P89">
        <v>18.053366</v>
      </c>
      <c r="Q89">
        <v>18.301306</v>
      </c>
      <c r="R89">
        <v>18.525534</v>
      </c>
      <c r="S89">
        <v>18.728891000000001</v>
      </c>
      <c r="T89">
        <v>18.916074999999999</v>
      </c>
      <c r="U89">
        <v>19.087166</v>
      </c>
      <c r="V89">
        <v>19.242260000000002</v>
      </c>
      <c r="W89">
        <v>19.376818</v>
      </c>
      <c r="X89">
        <v>19.493739999999999</v>
      </c>
      <c r="Y89">
        <v>19.596890999999999</v>
      </c>
      <c r="Z89">
        <v>19.68432</v>
      </c>
      <c r="AA89">
        <v>19.743828000000001</v>
      </c>
      <c r="AB89">
        <v>19.788149000000001</v>
      </c>
      <c r="AC89">
        <v>19.821467999999999</v>
      </c>
      <c r="AD89">
        <v>19.84684</v>
      </c>
      <c r="AE89">
        <v>19.865002</v>
      </c>
      <c r="AF89">
        <v>19.874714000000001</v>
      </c>
      <c r="AG89">
        <v>19.879958999999999</v>
      </c>
      <c r="AH89">
        <v>19.886780000000002</v>
      </c>
      <c r="AI89" s="33">
        <v>0.01</v>
      </c>
    </row>
    <row r="90" spans="1:35">
      <c r="A90" t="s">
        <v>737</v>
      </c>
      <c r="B90" t="s">
        <v>3566</v>
      </c>
      <c r="C90" t="s">
        <v>3567</v>
      </c>
      <c r="D90" t="s">
        <v>770</v>
      </c>
      <c r="F90">
        <v>10.727261</v>
      </c>
      <c r="G90">
        <v>11.023596</v>
      </c>
      <c r="H90">
        <v>11.326833000000001</v>
      </c>
      <c r="I90">
        <v>11.641966</v>
      </c>
      <c r="J90">
        <v>11.944675999999999</v>
      </c>
      <c r="K90">
        <v>12.242323000000001</v>
      </c>
      <c r="L90">
        <v>12.511077999999999</v>
      </c>
      <c r="M90">
        <v>12.766503999999999</v>
      </c>
      <c r="N90">
        <v>13.004842999999999</v>
      </c>
      <c r="O90">
        <v>13.227696999999999</v>
      </c>
      <c r="P90">
        <v>13.427649000000001</v>
      </c>
      <c r="Q90">
        <v>13.605565</v>
      </c>
      <c r="R90">
        <v>13.766423</v>
      </c>
      <c r="S90">
        <v>13.913394</v>
      </c>
      <c r="T90">
        <v>14.045983</v>
      </c>
      <c r="U90">
        <v>14.166235</v>
      </c>
      <c r="V90">
        <v>14.278549999999999</v>
      </c>
      <c r="W90">
        <v>14.386614</v>
      </c>
      <c r="X90">
        <v>14.487640000000001</v>
      </c>
      <c r="Y90">
        <v>14.578472</v>
      </c>
      <c r="Z90">
        <v>14.663252</v>
      </c>
      <c r="AA90">
        <v>14.744173</v>
      </c>
      <c r="AB90">
        <v>14.81321</v>
      </c>
      <c r="AC90">
        <v>14.874953</v>
      </c>
      <c r="AD90">
        <v>14.92802</v>
      </c>
      <c r="AE90">
        <v>14.972471000000001</v>
      </c>
      <c r="AF90">
        <v>15.009852</v>
      </c>
      <c r="AG90">
        <v>15.041335</v>
      </c>
      <c r="AH90">
        <v>15.066075</v>
      </c>
      <c r="AI90" s="33">
        <v>1.2E-2</v>
      </c>
    </row>
    <row r="91" spans="1:35">
      <c r="A91" t="s">
        <v>252</v>
      </c>
      <c r="B91" t="s">
        <v>3568</v>
      </c>
      <c r="C91" t="s">
        <v>3569</v>
      </c>
      <c r="D91" t="s">
        <v>770</v>
      </c>
      <c r="F91">
        <v>8.2871159999999993</v>
      </c>
      <c r="G91">
        <v>12.056087</v>
      </c>
      <c r="H91">
        <v>12.368434000000001</v>
      </c>
      <c r="I91">
        <v>12.526861</v>
      </c>
      <c r="J91">
        <v>12.638263999999999</v>
      </c>
      <c r="K91">
        <v>12.745540999999999</v>
      </c>
      <c r="L91">
        <v>12.844571</v>
      </c>
      <c r="M91">
        <v>12.961005</v>
      </c>
      <c r="N91">
        <v>13.1058</v>
      </c>
      <c r="O91">
        <v>13.273557</v>
      </c>
      <c r="P91">
        <v>13.444089</v>
      </c>
      <c r="Q91">
        <v>13.609778</v>
      </c>
      <c r="R91">
        <v>13.765779</v>
      </c>
      <c r="S91">
        <v>13.902246999999999</v>
      </c>
      <c r="T91">
        <v>14.019773000000001</v>
      </c>
      <c r="U91">
        <v>14.121765999999999</v>
      </c>
      <c r="V91">
        <v>14.173227000000001</v>
      </c>
      <c r="W91">
        <v>14.218676</v>
      </c>
      <c r="X91">
        <v>14.263655</v>
      </c>
      <c r="Y91">
        <v>14.310888</v>
      </c>
      <c r="Z91">
        <v>14.362545000000001</v>
      </c>
      <c r="AA91">
        <v>14.420403</v>
      </c>
      <c r="AB91">
        <v>14.487467000000001</v>
      </c>
      <c r="AC91">
        <v>14.559766</v>
      </c>
      <c r="AD91">
        <v>14.633145000000001</v>
      </c>
      <c r="AE91">
        <v>14.704266000000001</v>
      </c>
      <c r="AF91">
        <v>14.770429999999999</v>
      </c>
      <c r="AG91">
        <v>14.830685000000001</v>
      </c>
      <c r="AH91">
        <v>14.881904</v>
      </c>
      <c r="AI91" s="33">
        <v>2.1000000000000001E-2</v>
      </c>
    </row>
    <row r="92" spans="1:35">
      <c r="A92" t="s">
        <v>261</v>
      </c>
      <c r="B92" t="s">
        <v>3570</v>
      </c>
      <c r="C92" t="s">
        <v>3571</v>
      </c>
      <c r="D92" t="s">
        <v>770</v>
      </c>
      <c r="F92">
        <v>10.037065</v>
      </c>
      <c r="G92">
        <v>10.03825</v>
      </c>
      <c r="H92">
        <v>10.039481</v>
      </c>
      <c r="I92">
        <v>10.040760000000001</v>
      </c>
      <c r="J92">
        <v>10.04208</v>
      </c>
      <c r="K92">
        <v>10.043437000000001</v>
      </c>
      <c r="L92">
        <v>10.044828000000001</v>
      </c>
      <c r="M92">
        <v>10.046250000000001</v>
      </c>
      <c r="N92">
        <v>10.047701999999999</v>
      </c>
      <c r="O92">
        <v>10.049174000000001</v>
      </c>
      <c r="P92">
        <v>10.050672</v>
      </c>
      <c r="Q92">
        <v>10.057157</v>
      </c>
      <c r="R92">
        <v>10.07352</v>
      </c>
      <c r="S92">
        <v>10.105247</v>
      </c>
      <c r="T92">
        <v>10.140972</v>
      </c>
      <c r="U92">
        <v>10.185604</v>
      </c>
      <c r="V92">
        <v>10.231821</v>
      </c>
      <c r="W92">
        <v>10.265867</v>
      </c>
      <c r="X92">
        <v>10.275095</v>
      </c>
      <c r="Y92">
        <v>10.257891000000001</v>
      </c>
      <c r="Z92">
        <v>10.216536</v>
      </c>
      <c r="AA92">
        <v>10.161301</v>
      </c>
      <c r="AB92">
        <v>10.092755</v>
      </c>
      <c r="AC92">
        <v>10.027177999999999</v>
      </c>
      <c r="AD92">
        <v>9.9940409999999993</v>
      </c>
      <c r="AE92">
        <v>10.014453</v>
      </c>
      <c r="AF92">
        <v>10.061934000000001</v>
      </c>
      <c r="AG92">
        <v>10.114001</v>
      </c>
      <c r="AH92">
        <v>10.188727999999999</v>
      </c>
      <c r="AI92" s="33">
        <v>1E-3</v>
      </c>
    </row>
    <row r="93" spans="1:35">
      <c r="A93" t="s">
        <v>738</v>
      </c>
      <c r="B93" t="s">
        <v>3572</v>
      </c>
      <c r="C93" t="s">
        <v>3573</v>
      </c>
      <c r="D93" t="s">
        <v>770</v>
      </c>
      <c r="F93">
        <v>10.318965</v>
      </c>
      <c r="G93">
        <v>10.462876</v>
      </c>
      <c r="H93">
        <v>10.629910000000001</v>
      </c>
      <c r="I93">
        <v>10.81418</v>
      </c>
      <c r="J93">
        <v>11.000325999999999</v>
      </c>
      <c r="K93">
        <v>11.193063</v>
      </c>
      <c r="L93">
        <v>11.370927999999999</v>
      </c>
      <c r="M93">
        <v>11.544205</v>
      </c>
      <c r="N93">
        <v>11.715437</v>
      </c>
      <c r="O93">
        <v>11.884753</v>
      </c>
      <c r="P93">
        <v>12.047556</v>
      </c>
      <c r="Q93">
        <v>12.207088000000001</v>
      </c>
      <c r="R93">
        <v>12.375811000000001</v>
      </c>
      <c r="S93">
        <v>12.554228</v>
      </c>
      <c r="T93">
        <v>12.743791999999999</v>
      </c>
      <c r="U93">
        <v>12.939296000000001</v>
      </c>
      <c r="V93">
        <v>13.151059</v>
      </c>
      <c r="W93">
        <v>13.368111000000001</v>
      </c>
      <c r="X93">
        <v>13.584597</v>
      </c>
      <c r="Y93">
        <v>13.785242999999999</v>
      </c>
      <c r="Z93">
        <v>13.966173</v>
      </c>
      <c r="AA93">
        <v>14.119256999999999</v>
      </c>
      <c r="AB93">
        <v>14.244424</v>
      </c>
      <c r="AC93">
        <v>14.349624</v>
      </c>
      <c r="AD93">
        <v>14.438890000000001</v>
      </c>
      <c r="AE93">
        <v>14.513379</v>
      </c>
      <c r="AF93">
        <v>14.57565</v>
      </c>
      <c r="AG93">
        <v>14.635149999999999</v>
      </c>
      <c r="AH93">
        <v>14.690023999999999</v>
      </c>
      <c r="AI93" s="33">
        <v>1.2999999999999999E-2</v>
      </c>
    </row>
    <row r="94" spans="1:35">
      <c r="A94" t="s">
        <v>739</v>
      </c>
      <c r="B94" t="s">
        <v>3574</v>
      </c>
      <c r="C94" t="s">
        <v>3575</v>
      </c>
      <c r="D94" t="s">
        <v>769</v>
      </c>
      <c r="F94">
        <v>24.120540999999999</v>
      </c>
      <c r="G94">
        <v>24.120649</v>
      </c>
      <c r="H94">
        <v>24.120832</v>
      </c>
      <c r="I94">
        <v>24.121077</v>
      </c>
      <c r="J94">
        <v>24.121357</v>
      </c>
      <c r="K94">
        <v>24.121646999999999</v>
      </c>
      <c r="L94">
        <v>24.12191</v>
      </c>
      <c r="M94">
        <v>24.1206</v>
      </c>
      <c r="N94">
        <v>24.120342000000001</v>
      </c>
      <c r="O94">
        <v>24.120314</v>
      </c>
      <c r="P94">
        <v>24.120284999999999</v>
      </c>
      <c r="Q94">
        <v>24.116171000000001</v>
      </c>
      <c r="R94">
        <v>24.116140000000001</v>
      </c>
      <c r="S94">
        <v>24.116116000000002</v>
      </c>
      <c r="T94">
        <v>24.116083</v>
      </c>
      <c r="U94">
        <v>24.116057999999999</v>
      </c>
      <c r="V94">
        <v>24.116028</v>
      </c>
      <c r="W94">
        <v>24.116002999999999</v>
      </c>
      <c r="X94">
        <v>24.121918000000001</v>
      </c>
      <c r="Y94">
        <v>24.121891000000002</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3">
        <v>0</v>
      </c>
    </row>
    <row r="95" spans="1:35">
      <c r="A95" t="s">
        <v>740</v>
      </c>
      <c r="B95" t="s">
        <v>3576</v>
      </c>
      <c r="C95" t="s">
        <v>3577</v>
      </c>
      <c r="D95" t="s">
        <v>769</v>
      </c>
      <c r="F95">
        <v>0</v>
      </c>
      <c r="G95">
        <v>23.149456000000001</v>
      </c>
      <c r="H95">
        <v>23.470123000000001</v>
      </c>
      <c r="I95">
        <v>23.713712999999998</v>
      </c>
      <c r="J95">
        <v>23.940372</v>
      </c>
      <c r="K95">
        <v>24.182469999999999</v>
      </c>
      <c r="L95">
        <v>24.431868000000001</v>
      </c>
      <c r="M95">
        <v>24.732227000000002</v>
      </c>
      <c r="N95">
        <v>25.081416999999998</v>
      </c>
      <c r="O95">
        <v>25.471083</v>
      </c>
      <c r="P95">
        <v>25.885245999999999</v>
      </c>
      <c r="Q95">
        <v>26.288267000000001</v>
      </c>
      <c r="R95">
        <v>26.665755999999998</v>
      </c>
      <c r="S95">
        <v>27.004694000000001</v>
      </c>
      <c r="T95">
        <v>27.308788</v>
      </c>
      <c r="U95">
        <v>27.576632</v>
      </c>
      <c r="V95">
        <v>27.808911999999999</v>
      </c>
      <c r="W95">
        <v>28.007152999999999</v>
      </c>
      <c r="X95">
        <v>28.173525000000001</v>
      </c>
      <c r="Y95">
        <v>28.311274999999998</v>
      </c>
      <c r="Z95">
        <v>28.429134000000001</v>
      </c>
      <c r="AA95">
        <v>28.527283000000001</v>
      </c>
      <c r="AB95">
        <v>28.612321999999999</v>
      </c>
      <c r="AC95">
        <v>28.686836</v>
      </c>
      <c r="AD95">
        <v>28.759208999999998</v>
      </c>
      <c r="AE95">
        <v>28.827680999999998</v>
      </c>
      <c r="AF95">
        <v>28.887018000000001</v>
      </c>
      <c r="AG95">
        <v>28.943342000000001</v>
      </c>
      <c r="AH95">
        <v>28.996307000000002</v>
      </c>
      <c r="AI95" t="s">
        <v>112</v>
      </c>
    </row>
    <row r="96" spans="1:35">
      <c r="A96" t="s">
        <v>741</v>
      </c>
      <c r="B96" t="s">
        <v>3578</v>
      </c>
      <c r="C96" t="s">
        <v>3579</v>
      </c>
      <c r="D96" t="s">
        <v>770</v>
      </c>
      <c r="F96">
        <v>0</v>
      </c>
      <c r="G96">
        <v>18.960066000000001</v>
      </c>
      <c r="H96">
        <v>19.098022</v>
      </c>
      <c r="I96">
        <v>19.223227000000001</v>
      </c>
      <c r="J96">
        <v>19.312619999999999</v>
      </c>
      <c r="K96">
        <v>19.404986999999998</v>
      </c>
      <c r="L96">
        <v>19.493341000000001</v>
      </c>
      <c r="M96">
        <v>19.59693</v>
      </c>
      <c r="N96">
        <v>19.715492000000001</v>
      </c>
      <c r="O96">
        <v>19.847909999999999</v>
      </c>
      <c r="P96">
        <v>19.990172999999999</v>
      </c>
      <c r="Q96">
        <v>20.137159</v>
      </c>
      <c r="R96">
        <v>20.276675999999998</v>
      </c>
      <c r="S96">
        <v>20.410191999999999</v>
      </c>
      <c r="T96">
        <v>20.539286000000001</v>
      </c>
      <c r="U96">
        <v>20.658928</v>
      </c>
      <c r="V96">
        <v>20.769338999999999</v>
      </c>
      <c r="W96">
        <v>20.870913000000002</v>
      </c>
      <c r="X96">
        <v>20.964269999999999</v>
      </c>
      <c r="Y96">
        <v>21.049906</v>
      </c>
      <c r="Z96">
        <v>21.129764999999999</v>
      </c>
      <c r="AA96">
        <v>21.203676000000002</v>
      </c>
      <c r="AB96">
        <v>21.271059000000001</v>
      </c>
      <c r="AC96">
        <v>21.331727999999998</v>
      </c>
      <c r="AD96">
        <v>21.387815</v>
      </c>
      <c r="AE96">
        <v>21.437214000000001</v>
      </c>
      <c r="AF96">
        <v>21.480042999999998</v>
      </c>
      <c r="AG96">
        <v>21.516966</v>
      </c>
      <c r="AH96">
        <v>21.548399</v>
      </c>
      <c r="AI96" t="s">
        <v>112</v>
      </c>
    </row>
    <row r="97" spans="1:35">
      <c r="A97" t="s">
        <v>742</v>
      </c>
      <c r="B97" t="s">
        <v>3580</v>
      </c>
      <c r="C97" t="s">
        <v>3581</v>
      </c>
      <c r="D97" t="s">
        <v>769</v>
      </c>
      <c r="F97">
        <v>0</v>
      </c>
      <c r="G97">
        <v>0</v>
      </c>
      <c r="H97">
        <v>18.589188</v>
      </c>
      <c r="I97">
        <v>17.306601000000001</v>
      </c>
      <c r="J97">
        <v>16.937453999999999</v>
      </c>
      <c r="K97">
        <v>16.755987000000001</v>
      </c>
      <c r="L97">
        <v>16.644065999999999</v>
      </c>
      <c r="M97">
        <v>16.56596</v>
      </c>
      <c r="N97">
        <v>16.508001</v>
      </c>
      <c r="O97">
        <v>16.463609999999999</v>
      </c>
      <c r="P97">
        <v>16.428965000000002</v>
      </c>
      <c r="Q97">
        <v>16.401381000000001</v>
      </c>
      <c r="R97">
        <v>16.379100999999999</v>
      </c>
      <c r="S97">
        <v>16.361032000000002</v>
      </c>
      <c r="T97">
        <v>16.346399000000002</v>
      </c>
      <c r="U97">
        <v>16.334648000000001</v>
      </c>
      <c r="V97">
        <v>16.325319</v>
      </c>
      <c r="W97">
        <v>16.318047</v>
      </c>
      <c r="X97">
        <v>16.312505999999999</v>
      </c>
      <c r="Y97">
        <v>16.308388000000001</v>
      </c>
      <c r="Z97">
        <v>16.305408</v>
      </c>
      <c r="AA97">
        <v>16.300101999999999</v>
      </c>
      <c r="AB97">
        <v>16.295074</v>
      </c>
      <c r="AC97">
        <v>16.290724000000001</v>
      </c>
      <c r="AD97">
        <v>16.286944999999999</v>
      </c>
      <c r="AE97">
        <v>16.278238000000002</v>
      </c>
      <c r="AF97">
        <v>16.271512999999999</v>
      </c>
      <c r="AG97">
        <v>16.266266000000002</v>
      </c>
      <c r="AH97">
        <v>16.262136000000002</v>
      </c>
      <c r="AI97" t="s">
        <v>112</v>
      </c>
    </row>
    <row r="98" spans="1:35">
      <c r="A98" t="s">
        <v>751</v>
      </c>
      <c r="B98" t="s">
        <v>3582</v>
      </c>
      <c r="C98" t="s">
        <v>3583</v>
      </c>
      <c r="F98">
        <v>13.702213</v>
      </c>
      <c r="G98">
        <v>13.889806999999999</v>
      </c>
      <c r="H98">
        <v>14.120136</v>
      </c>
      <c r="I98">
        <v>14.394496999999999</v>
      </c>
      <c r="J98">
        <v>14.683396</v>
      </c>
      <c r="K98">
        <v>14.973089999999999</v>
      </c>
      <c r="L98">
        <v>15.24527</v>
      </c>
      <c r="M98">
        <v>15.509849000000001</v>
      </c>
      <c r="N98">
        <v>15.760767</v>
      </c>
      <c r="O98">
        <v>15.996268000000001</v>
      </c>
      <c r="P98">
        <v>16.210611</v>
      </c>
      <c r="Q98">
        <v>16.404022000000001</v>
      </c>
      <c r="R98">
        <v>16.578821000000001</v>
      </c>
      <c r="S98">
        <v>16.737928</v>
      </c>
      <c r="T98">
        <v>16.882185</v>
      </c>
      <c r="U98">
        <v>17.012547000000001</v>
      </c>
      <c r="V98">
        <v>17.132104999999999</v>
      </c>
      <c r="W98">
        <v>17.241561999999998</v>
      </c>
      <c r="X98">
        <v>17.340250000000001</v>
      </c>
      <c r="Y98">
        <v>17.427076</v>
      </c>
      <c r="Z98">
        <v>17.504683</v>
      </c>
      <c r="AA98">
        <v>17.569610999999998</v>
      </c>
      <c r="AB98">
        <v>17.623173000000001</v>
      </c>
      <c r="AC98">
        <v>17.669407</v>
      </c>
      <c r="AD98">
        <v>17.708447</v>
      </c>
      <c r="AE98">
        <v>17.740431000000001</v>
      </c>
      <c r="AF98">
        <v>17.765574000000001</v>
      </c>
      <c r="AG98">
        <v>17.786239999999999</v>
      </c>
      <c r="AH98">
        <v>17.804569000000001</v>
      </c>
      <c r="AI98" s="33">
        <v>8.9999999999999993E-3</v>
      </c>
    </row>
    <row r="99" spans="1:35">
      <c r="A99" t="s">
        <v>202</v>
      </c>
    </row>
    <row r="100" spans="1:35">
      <c r="A100" t="s">
        <v>245</v>
      </c>
      <c r="B100" t="s">
        <v>3584</v>
      </c>
      <c r="C100" t="s">
        <v>3585</v>
      </c>
      <c r="D100" t="s">
        <v>769</v>
      </c>
      <c r="F100">
        <v>9.1937549999999995</v>
      </c>
      <c r="G100">
        <v>9.3630479999999991</v>
      </c>
      <c r="H100">
        <v>9.5380009999999995</v>
      </c>
      <c r="I100">
        <v>9.730359</v>
      </c>
      <c r="J100">
        <v>9.9488920000000007</v>
      </c>
      <c r="K100">
        <v>10.186105</v>
      </c>
      <c r="L100">
        <v>10.416041</v>
      </c>
      <c r="M100">
        <v>10.651486</v>
      </c>
      <c r="N100">
        <v>10.892861999999999</v>
      </c>
      <c r="O100">
        <v>11.138788999999999</v>
      </c>
      <c r="P100">
        <v>11.37626</v>
      </c>
      <c r="Q100">
        <v>11.598172999999999</v>
      </c>
      <c r="R100">
        <v>11.806641000000001</v>
      </c>
      <c r="S100">
        <v>12.001018</v>
      </c>
      <c r="T100">
        <v>12.179326</v>
      </c>
      <c r="U100">
        <v>12.341768</v>
      </c>
      <c r="V100">
        <v>12.490705</v>
      </c>
      <c r="W100">
        <v>12.627177</v>
      </c>
      <c r="X100">
        <v>12.752413000000001</v>
      </c>
      <c r="Y100">
        <v>12.868891</v>
      </c>
      <c r="Z100">
        <v>12.975377</v>
      </c>
      <c r="AA100">
        <v>13.066754</v>
      </c>
      <c r="AB100">
        <v>13.144446</v>
      </c>
      <c r="AC100">
        <v>13.213316000000001</v>
      </c>
      <c r="AD100">
        <v>13.277433</v>
      </c>
      <c r="AE100">
        <v>13.335597999999999</v>
      </c>
      <c r="AF100">
        <v>13.388761000000001</v>
      </c>
      <c r="AG100">
        <v>13.439349999999999</v>
      </c>
      <c r="AH100">
        <v>13.488466000000001</v>
      </c>
      <c r="AI100" s="33">
        <v>1.4E-2</v>
      </c>
    </row>
    <row r="101" spans="1:35">
      <c r="A101" t="s">
        <v>737</v>
      </c>
      <c r="B101" t="s">
        <v>3586</v>
      </c>
      <c r="C101" t="s">
        <v>3587</v>
      </c>
      <c r="D101" t="s">
        <v>770</v>
      </c>
      <c r="F101">
        <v>6.7499419999999999</v>
      </c>
      <c r="G101">
        <v>6.818263</v>
      </c>
      <c r="H101">
        <v>6.8909940000000001</v>
      </c>
      <c r="I101">
        <v>6.9757879999999997</v>
      </c>
      <c r="J101">
        <v>7.0752920000000001</v>
      </c>
      <c r="K101">
        <v>7.1880139999999999</v>
      </c>
      <c r="L101">
        <v>7.2980869999999998</v>
      </c>
      <c r="M101">
        <v>7.4132170000000004</v>
      </c>
      <c r="N101">
        <v>7.5345789999999999</v>
      </c>
      <c r="O101">
        <v>7.6618719999999998</v>
      </c>
      <c r="P101">
        <v>7.7882429999999996</v>
      </c>
      <c r="Q101">
        <v>7.9123150000000004</v>
      </c>
      <c r="R101">
        <v>8.0307890000000004</v>
      </c>
      <c r="S101">
        <v>8.1445830000000008</v>
      </c>
      <c r="T101">
        <v>8.2538599999999995</v>
      </c>
      <c r="U101">
        <v>8.3553479999999993</v>
      </c>
      <c r="V101">
        <v>8.4541970000000006</v>
      </c>
      <c r="W101">
        <v>8.5431790000000003</v>
      </c>
      <c r="X101">
        <v>8.6292080000000002</v>
      </c>
      <c r="Y101">
        <v>8.7085380000000008</v>
      </c>
      <c r="Z101">
        <v>8.7821390000000008</v>
      </c>
      <c r="AA101">
        <v>8.8472310000000007</v>
      </c>
      <c r="AB101">
        <v>8.904871</v>
      </c>
      <c r="AC101">
        <v>8.958691</v>
      </c>
      <c r="AD101">
        <v>9.0095399999999994</v>
      </c>
      <c r="AE101">
        <v>9.0579859999999996</v>
      </c>
      <c r="AF101">
        <v>9.102468</v>
      </c>
      <c r="AG101">
        <v>9.1434730000000002</v>
      </c>
      <c r="AH101">
        <v>9.1832279999999997</v>
      </c>
      <c r="AI101" s="33">
        <v>1.0999999999999999E-2</v>
      </c>
    </row>
    <row r="102" spans="1:35">
      <c r="A102" t="s">
        <v>252</v>
      </c>
      <c r="B102" t="s">
        <v>3588</v>
      </c>
      <c r="C102" t="s">
        <v>3589</v>
      </c>
      <c r="D102" t="s">
        <v>770</v>
      </c>
      <c r="F102">
        <v>6.6743959999999998</v>
      </c>
      <c r="G102">
        <v>6.7482839999999999</v>
      </c>
      <c r="H102">
        <v>6.8245959999999997</v>
      </c>
      <c r="I102">
        <v>6.9083649999999999</v>
      </c>
      <c r="J102">
        <v>7.0082610000000001</v>
      </c>
      <c r="K102">
        <v>7.1255459999999999</v>
      </c>
      <c r="L102">
        <v>7.2495589999999996</v>
      </c>
      <c r="M102">
        <v>7.3878459999999997</v>
      </c>
      <c r="N102">
        <v>7.5403989999999999</v>
      </c>
      <c r="O102">
        <v>7.7085330000000001</v>
      </c>
      <c r="P102">
        <v>7.8831769999999999</v>
      </c>
      <c r="Q102">
        <v>8.0531769999999998</v>
      </c>
      <c r="R102">
        <v>8.2143549999999994</v>
      </c>
      <c r="S102">
        <v>8.3754480000000004</v>
      </c>
      <c r="T102">
        <v>8.5245879999999996</v>
      </c>
      <c r="U102">
        <v>8.6599240000000002</v>
      </c>
      <c r="V102">
        <v>8.7803389999999997</v>
      </c>
      <c r="W102">
        <v>8.8844449999999995</v>
      </c>
      <c r="X102">
        <v>8.9709789999999998</v>
      </c>
      <c r="Y102">
        <v>9.0407910000000005</v>
      </c>
      <c r="Z102">
        <v>9.0975889999999993</v>
      </c>
      <c r="AA102">
        <v>9.1440529999999995</v>
      </c>
      <c r="AB102">
        <v>9.1816820000000003</v>
      </c>
      <c r="AC102">
        <v>9.2120470000000001</v>
      </c>
      <c r="AD102">
        <v>9.2366569999999992</v>
      </c>
      <c r="AE102">
        <v>9.2568680000000008</v>
      </c>
      <c r="AF102">
        <v>9.2737049999999996</v>
      </c>
      <c r="AG102">
        <v>9.3008790000000001</v>
      </c>
      <c r="AH102">
        <v>9.3228170000000006</v>
      </c>
      <c r="AI102" s="33">
        <v>1.2E-2</v>
      </c>
    </row>
    <row r="103" spans="1:35">
      <c r="A103" t="s">
        <v>261</v>
      </c>
      <c r="B103" t="s">
        <v>3590</v>
      </c>
      <c r="C103" t="s">
        <v>3591</v>
      </c>
      <c r="D103" t="s">
        <v>770</v>
      </c>
      <c r="F103">
        <v>6.6825979999999996</v>
      </c>
      <c r="G103">
        <v>6.7417720000000001</v>
      </c>
      <c r="H103">
        <v>6.8016430000000003</v>
      </c>
      <c r="I103">
        <v>6.8638000000000003</v>
      </c>
      <c r="J103">
        <v>6.9287549999999998</v>
      </c>
      <c r="K103">
        <v>6.9947790000000003</v>
      </c>
      <c r="L103">
        <v>7.0525450000000003</v>
      </c>
      <c r="M103">
        <v>7.108994</v>
      </c>
      <c r="N103">
        <v>7.1655379999999997</v>
      </c>
      <c r="O103">
        <v>7.2183979999999996</v>
      </c>
      <c r="P103">
        <v>7.263903</v>
      </c>
      <c r="Q103">
        <v>7.3034809999999997</v>
      </c>
      <c r="R103">
        <v>7.3414830000000002</v>
      </c>
      <c r="S103">
        <v>7.3764919999999998</v>
      </c>
      <c r="T103">
        <v>7.4092370000000001</v>
      </c>
      <c r="U103">
        <v>7.4353480000000003</v>
      </c>
      <c r="V103">
        <v>7.4563439999999996</v>
      </c>
      <c r="W103">
        <v>7.4668469999999996</v>
      </c>
      <c r="X103">
        <v>7.4715119999999997</v>
      </c>
      <c r="Y103">
        <v>7.4810759999999998</v>
      </c>
      <c r="Z103">
        <v>7.4846550000000001</v>
      </c>
      <c r="AA103">
        <v>7.5115100000000004</v>
      </c>
      <c r="AB103">
        <v>7.5545010000000001</v>
      </c>
      <c r="AC103">
        <v>7.585331</v>
      </c>
      <c r="AD103">
        <v>7.6070979999999997</v>
      </c>
      <c r="AE103">
        <v>7.6460379999999999</v>
      </c>
      <c r="AF103">
        <v>7.6973529999999997</v>
      </c>
      <c r="AG103">
        <v>7.7510060000000003</v>
      </c>
      <c r="AH103">
        <v>7.7981009999999999</v>
      </c>
      <c r="AI103" s="33">
        <v>6.0000000000000001E-3</v>
      </c>
    </row>
    <row r="104" spans="1:35">
      <c r="A104" t="s">
        <v>738</v>
      </c>
      <c r="B104" t="s">
        <v>3592</v>
      </c>
      <c r="C104" t="s">
        <v>3593</v>
      </c>
      <c r="D104" t="s">
        <v>771</v>
      </c>
      <c r="F104">
        <v>6.8747230000000004</v>
      </c>
      <c r="G104">
        <v>6.948556</v>
      </c>
      <c r="H104">
        <v>7.0378990000000003</v>
      </c>
      <c r="I104">
        <v>7.1445910000000001</v>
      </c>
      <c r="J104">
        <v>7.2736559999999999</v>
      </c>
      <c r="K104">
        <v>7.4228129999999997</v>
      </c>
      <c r="L104">
        <v>7.5626100000000003</v>
      </c>
      <c r="M104">
        <v>7.7083940000000002</v>
      </c>
      <c r="N104">
        <v>7.8582489999999998</v>
      </c>
      <c r="O104">
        <v>8.0147510000000004</v>
      </c>
      <c r="P104">
        <v>8.1666469999999993</v>
      </c>
      <c r="Q104">
        <v>8.310727</v>
      </c>
      <c r="R104">
        <v>8.4342450000000007</v>
      </c>
      <c r="S104">
        <v>8.5433839999999996</v>
      </c>
      <c r="T104">
        <v>8.6401939999999993</v>
      </c>
      <c r="U104">
        <v>8.7217319999999994</v>
      </c>
      <c r="V104">
        <v>8.7918050000000001</v>
      </c>
      <c r="W104">
        <v>8.8525510000000001</v>
      </c>
      <c r="X104">
        <v>8.9001850000000005</v>
      </c>
      <c r="Y104">
        <v>8.9433950000000006</v>
      </c>
      <c r="Z104">
        <v>8.9804169999999992</v>
      </c>
      <c r="AA104">
        <v>9.0118539999999996</v>
      </c>
      <c r="AB104">
        <v>9.0391560000000002</v>
      </c>
      <c r="AC104">
        <v>9.0629369999999998</v>
      </c>
      <c r="AD104">
        <v>9.0847069999999999</v>
      </c>
      <c r="AE104">
        <v>9.1050740000000001</v>
      </c>
      <c r="AF104">
        <v>9.1246109999999998</v>
      </c>
      <c r="AG104">
        <v>9.141845</v>
      </c>
      <c r="AH104">
        <v>9.1568729999999992</v>
      </c>
      <c r="AI104" s="33">
        <v>0.01</v>
      </c>
    </row>
    <row r="105" spans="1:35">
      <c r="A105" t="s">
        <v>739</v>
      </c>
      <c r="B105" t="s">
        <v>3594</v>
      </c>
      <c r="C105" t="s">
        <v>3595</v>
      </c>
      <c r="D105" t="s">
        <v>770</v>
      </c>
      <c r="F105">
        <v>17.406807000000001</v>
      </c>
      <c r="G105">
        <v>17.424098999999998</v>
      </c>
      <c r="H105">
        <v>17.487753000000001</v>
      </c>
      <c r="I105">
        <v>17.583872</v>
      </c>
      <c r="J105">
        <v>17.713106</v>
      </c>
      <c r="K105">
        <v>17.862566000000001</v>
      </c>
      <c r="L105">
        <v>17.998460999999999</v>
      </c>
      <c r="M105">
        <v>18.142097</v>
      </c>
      <c r="N105">
        <v>18.29138</v>
      </c>
      <c r="O105">
        <v>18.443114999999999</v>
      </c>
      <c r="P105">
        <v>18.589081</v>
      </c>
      <c r="Q105">
        <v>18.723317999999999</v>
      </c>
      <c r="R105">
        <v>18.808907000000001</v>
      </c>
      <c r="S105">
        <v>18.901827000000001</v>
      </c>
      <c r="T105">
        <v>19.013104999999999</v>
      </c>
      <c r="U105">
        <v>19.106895000000002</v>
      </c>
      <c r="V105">
        <v>19.166423999999999</v>
      </c>
      <c r="W105">
        <v>19.215738000000002</v>
      </c>
      <c r="X105">
        <v>19.279952999999999</v>
      </c>
      <c r="Y105">
        <v>19.331071999999999</v>
      </c>
      <c r="Z105">
        <v>19.372630999999998</v>
      </c>
      <c r="AA105">
        <v>19.404136999999999</v>
      </c>
      <c r="AB105">
        <v>19.428083000000001</v>
      </c>
      <c r="AC105">
        <v>19.445557000000001</v>
      </c>
      <c r="AD105">
        <v>19.457405000000001</v>
      </c>
      <c r="AE105">
        <v>19.467448999999998</v>
      </c>
      <c r="AF105">
        <v>19.474360000000001</v>
      </c>
      <c r="AG105">
        <v>19.434919000000001</v>
      </c>
      <c r="AH105">
        <v>19.435227999999999</v>
      </c>
      <c r="AI105" s="33">
        <v>4.0000000000000001E-3</v>
      </c>
    </row>
    <row r="106" spans="1:35">
      <c r="A106" t="s">
        <v>740</v>
      </c>
      <c r="B106" t="s">
        <v>3596</v>
      </c>
      <c r="C106" t="s">
        <v>3597</v>
      </c>
      <c r="D106" t="s">
        <v>770</v>
      </c>
      <c r="F106">
        <v>0</v>
      </c>
      <c r="G106">
        <v>0</v>
      </c>
      <c r="H106">
        <v>14.554022</v>
      </c>
      <c r="I106">
        <v>14.814317000000001</v>
      </c>
      <c r="J106">
        <v>15.00323</v>
      </c>
      <c r="K106">
        <v>15.200825999999999</v>
      </c>
      <c r="L106">
        <v>15.376538</v>
      </c>
      <c r="M106">
        <v>15.563200999999999</v>
      </c>
      <c r="N106">
        <v>15.757630000000001</v>
      </c>
      <c r="O106">
        <v>15.96672</v>
      </c>
      <c r="P106">
        <v>16.191044000000002</v>
      </c>
      <c r="Q106">
        <v>16.42831</v>
      </c>
      <c r="R106">
        <v>16.669428</v>
      </c>
      <c r="S106">
        <v>16.886568</v>
      </c>
      <c r="T106">
        <v>17.102198000000001</v>
      </c>
      <c r="U106">
        <v>17.305384</v>
      </c>
      <c r="V106">
        <v>17.484766</v>
      </c>
      <c r="W106">
        <v>17.641791999999999</v>
      </c>
      <c r="X106">
        <v>17.777649</v>
      </c>
      <c r="Y106">
        <v>17.894065999999999</v>
      </c>
      <c r="Z106">
        <v>17.991945000000001</v>
      </c>
      <c r="AA106">
        <v>18.085419000000002</v>
      </c>
      <c r="AB106">
        <v>18.162974999999999</v>
      </c>
      <c r="AC106">
        <v>18.228062000000001</v>
      </c>
      <c r="AD106">
        <v>18.282409999999999</v>
      </c>
      <c r="AE106">
        <v>18.328299999999999</v>
      </c>
      <c r="AF106">
        <v>18.366968</v>
      </c>
      <c r="AG106">
        <v>18.399705999999998</v>
      </c>
      <c r="AH106">
        <v>18.427444000000001</v>
      </c>
      <c r="AI106" t="s">
        <v>112</v>
      </c>
    </row>
    <row r="107" spans="1:35">
      <c r="A107" t="s">
        <v>741</v>
      </c>
      <c r="B107" t="s">
        <v>3598</v>
      </c>
      <c r="C107" t="s">
        <v>3599</v>
      </c>
      <c r="D107" t="s">
        <v>770</v>
      </c>
      <c r="F107">
        <v>0</v>
      </c>
      <c r="G107">
        <v>0</v>
      </c>
      <c r="H107">
        <v>10.500695</v>
      </c>
      <c r="I107">
        <v>10.659402</v>
      </c>
      <c r="J107">
        <v>10.766124</v>
      </c>
      <c r="K107">
        <v>10.873374999999999</v>
      </c>
      <c r="L107">
        <v>10.969151</v>
      </c>
      <c r="M107">
        <v>11.080956</v>
      </c>
      <c r="N107">
        <v>11.21373</v>
      </c>
      <c r="O107">
        <v>11.370428</v>
      </c>
      <c r="P107">
        <v>11.540792</v>
      </c>
      <c r="Q107">
        <v>11.723292000000001</v>
      </c>
      <c r="R107">
        <v>11.913783</v>
      </c>
      <c r="S107">
        <v>12.087382</v>
      </c>
      <c r="T107">
        <v>12.261493</v>
      </c>
      <c r="U107">
        <v>12.425720999999999</v>
      </c>
      <c r="V107">
        <v>12.569376999999999</v>
      </c>
      <c r="W107">
        <v>12.693707</v>
      </c>
      <c r="X107">
        <v>12.799974000000001</v>
      </c>
      <c r="Y107">
        <v>12.889846</v>
      </c>
      <c r="Z107">
        <v>12.964359</v>
      </c>
      <c r="AA107">
        <v>13.033125</v>
      </c>
      <c r="AB107">
        <v>13.089351000000001</v>
      </c>
      <c r="AC107">
        <v>13.108040000000001</v>
      </c>
      <c r="AD107">
        <v>13.125721</v>
      </c>
      <c r="AE107">
        <v>13.145986000000001</v>
      </c>
      <c r="AF107">
        <v>13.169606</v>
      </c>
      <c r="AG107">
        <v>13.197775</v>
      </c>
      <c r="AH107">
        <v>13.231432</v>
      </c>
      <c r="AI107" t="s">
        <v>112</v>
      </c>
    </row>
    <row r="108" spans="1:35">
      <c r="A108" t="s">
        <v>742</v>
      </c>
      <c r="B108" t="s">
        <v>3600</v>
      </c>
      <c r="C108" t="s">
        <v>3601</v>
      </c>
      <c r="D108" t="s">
        <v>770</v>
      </c>
      <c r="F108">
        <v>0</v>
      </c>
      <c r="G108">
        <v>0</v>
      </c>
      <c r="H108">
        <v>11.516575</v>
      </c>
      <c r="I108">
        <v>11.516742000000001</v>
      </c>
      <c r="J108">
        <v>11.516781999999999</v>
      </c>
      <c r="K108">
        <v>11.516798</v>
      </c>
      <c r="L108">
        <v>11.516813000000001</v>
      </c>
      <c r="M108">
        <v>11.516829</v>
      </c>
      <c r="N108">
        <v>11.516845</v>
      </c>
      <c r="O108">
        <v>11.516864</v>
      </c>
      <c r="P108">
        <v>11.516883</v>
      </c>
      <c r="Q108">
        <v>11.516895999999999</v>
      </c>
      <c r="R108">
        <v>11.516911</v>
      </c>
      <c r="S108">
        <v>11.516913000000001</v>
      </c>
      <c r="T108">
        <v>11.516914999999999</v>
      </c>
      <c r="U108">
        <v>11.516920000000001</v>
      </c>
      <c r="V108">
        <v>11.516926</v>
      </c>
      <c r="W108">
        <v>11.516932000000001</v>
      </c>
      <c r="X108">
        <v>11.516935999999999</v>
      </c>
      <c r="Y108">
        <v>11.516940999999999</v>
      </c>
      <c r="Z108">
        <v>11.516945</v>
      </c>
      <c r="AA108">
        <v>11.516951000000001</v>
      </c>
      <c r="AB108">
        <v>11.516957</v>
      </c>
      <c r="AC108">
        <v>11.516961999999999</v>
      </c>
      <c r="AD108">
        <v>11.516970000000001</v>
      </c>
      <c r="AE108">
        <v>11.516973</v>
      </c>
      <c r="AF108">
        <v>11.516973999999999</v>
      </c>
      <c r="AG108">
        <v>11.516978</v>
      </c>
      <c r="AH108">
        <v>11.516991000000001</v>
      </c>
      <c r="AI108" t="s">
        <v>112</v>
      </c>
    </row>
    <row r="109" spans="1:35">
      <c r="A109" t="s">
        <v>752</v>
      </c>
      <c r="B109" t="s">
        <v>3602</v>
      </c>
      <c r="C109" t="s">
        <v>3603</v>
      </c>
      <c r="F109">
        <v>8.2100329999999992</v>
      </c>
      <c r="G109">
        <v>8.3386019999999998</v>
      </c>
      <c r="H109">
        <v>8.4704379999999997</v>
      </c>
      <c r="I109">
        <v>8.6186509999999998</v>
      </c>
      <c r="J109">
        <v>8.7882459999999991</v>
      </c>
      <c r="K109">
        <v>8.9747819999999994</v>
      </c>
      <c r="L109">
        <v>9.1551960000000001</v>
      </c>
      <c r="M109">
        <v>9.3400970000000001</v>
      </c>
      <c r="N109">
        <v>9.531352</v>
      </c>
      <c r="O109">
        <v>9.7283080000000002</v>
      </c>
      <c r="P109">
        <v>9.9192850000000004</v>
      </c>
      <c r="Q109">
        <v>10.100607</v>
      </c>
      <c r="R109">
        <v>10.271395</v>
      </c>
      <c r="S109">
        <v>10.432682</v>
      </c>
      <c r="T109">
        <v>10.584282</v>
      </c>
      <c r="U109">
        <v>10.722507</v>
      </c>
      <c r="V109">
        <v>10.854096</v>
      </c>
      <c r="W109">
        <v>10.971408</v>
      </c>
      <c r="X109">
        <v>11.08229</v>
      </c>
      <c r="Y109">
        <v>11.184255</v>
      </c>
      <c r="Z109">
        <v>11.277761</v>
      </c>
      <c r="AA109">
        <v>11.358736</v>
      </c>
      <c r="AB109">
        <v>11.428546000000001</v>
      </c>
      <c r="AC109">
        <v>11.492031000000001</v>
      </c>
      <c r="AD109">
        <v>11.551504</v>
      </c>
      <c r="AE109">
        <v>11.606895</v>
      </c>
      <c r="AF109">
        <v>11.657833999999999</v>
      </c>
      <c r="AG109">
        <v>11.705629</v>
      </c>
      <c r="AH109">
        <v>11.752484000000001</v>
      </c>
      <c r="AI109" s="33">
        <v>1.2999999999999999E-2</v>
      </c>
    </row>
    <row r="110" spans="1:35">
      <c r="A110" t="s">
        <v>745</v>
      </c>
    </row>
    <row r="111" spans="1:35">
      <c r="A111" t="s">
        <v>245</v>
      </c>
      <c r="B111" t="s">
        <v>3604</v>
      </c>
      <c r="C111" t="s">
        <v>3605</v>
      </c>
      <c r="D111" t="s">
        <v>769</v>
      </c>
      <c r="F111">
        <v>6.1747990000000001</v>
      </c>
      <c r="G111">
        <v>6.2619530000000001</v>
      </c>
      <c r="H111">
        <v>6.3573370000000002</v>
      </c>
      <c r="I111">
        <v>6.4627980000000003</v>
      </c>
      <c r="J111">
        <v>6.5807399999999996</v>
      </c>
      <c r="K111">
        <v>6.7065510000000002</v>
      </c>
      <c r="L111">
        <v>6.827197</v>
      </c>
      <c r="M111">
        <v>6.9452819999999997</v>
      </c>
      <c r="N111">
        <v>7.0617390000000002</v>
      </c>
      <c r="O111">
        <v>7.1760520000000003</v>
      </c>
      <c r="P111">
        <v>7.2841969999999998</v>
      </c>
      <c r="Q111">
        <v>7.3811229999999997</v>
      </c>
      <c r="R111">
        <v>7.4671500000000002</v>
      </c>
      <c r="S111">
        <v>7.5432480000000002</v>
      </c>
      <c r="T111">
        <v>7.6103079999999999</v>
      </c>
      <c r="U111">
        <v>7.668577</v>
      </c>
      <c r="V111">
        <v>7.7182060000000003</v>
      </c>
      <c r="W111">
        <v>7.7613969999999997</v>
      </c>
      <c r="X111">
        <v>7.7988650000000002</v>
      </c>
      <c r="Y111">
        <v>7.8324629999999997</v>
      </c>
      <c r="Z111">
        <v>7.8607189999999996</v>
      </c>
      <c r="AA111">
        <v>7.8849790000000004</v>
      </c>
      <c r="AB111">
        <v>7.9055140000000002</v>
      </c>
      <c r="AC111">
        <v>7.9232820000000004</v>
      </c>
      <c r="AD111">
        <v>7.9396560000000003</v>
      </c>
      <c r="AE111">
        <v>7.955184</v>
      </c>
      <c r="AF111">
        <v>7.9701199999999996</v>
      </c>
      <c r="AG111">
        <v>7.9853399999999999</v>
      </c>
      <c r="AH111">
        <v>8.0011159999999997</v>
      </c>
      <c r="AI111" s="33">
        <v>8.9999999999999993E-3</v>
      </c>
    </row>
    <row r="112" spans="1:35">
      <c r="A112" t="s">
        <v>737</v>
      </c>
      <c r="B112" t="s">
        <v>3606</v>
      </c>
      <c r="C112" t="s">
        <v>3607</v>
      </c>
      <c r="D112" t="s">
        <v>770</v>
      </c>
      <c r="F112">
        <v>5.6049069999999999</v>
      </c>
      <c r="G112">
        <v>5.6840859999999997</v>
      </c>
      <c r="H112">
        <v>5.7586240000000002</v>
      </c>
      <c r="I112">
        <v>5.8325500000000003</v>
      </c>
      <c r="J112">
        <v>5.9011120000000004</v>
      </c>
      <c r="K112">
        <v>5.9638330000000002</v>
      </c>
      <c r="L112">
        <v>6.0192990000000002</v>
      </c>
      <c r="M112">
        <v>6.0730360000000001</v>
      </c>
      <c r="N112">
        <v>6.1218149999999998</v>
      </c>
      <c r="O112">
        <v>6.170604</v>
      </c>
      <c r="P112">
        <v>6.2194159999999998</v>
      </c>
      <c r="Q112">
        <v>6.2668150000000002</v>
      </c>
      <c r="R112">
        <v>6.3104889999999996</v>
      </c>
      <c r="S112">
        <v>6.3508459999999998</v>
      </c>
      <c r="T112">
        <v>6.3894310000000001</v>
      </c>
      <c r="U112">
        <v>6.425465</v>
      </c>
      <c r="V112">
        <v>6.4598050000000002</v>
      </c>
      <c r="W112">
        <v>6.4932359999999996</v>
      </c>
      <c r="X112">
        <v>6.5258500000000002</v>
      </c>
      <c r="Y112">
        <v>6.5540370000000001</v>
      </c>
      <c r="Z112">
        <v>6.5806040000000001</v>
      </c>
      <c r="AA112">
        <v>6.6070989999999998</v>
      </c>
      <c r="AB112">
        <v>6.6315499999999998</v>
      </c>
      <c r="AC112">
        <v>6.6504399999999997</v>
      </c>
      <c r="AD112">
        <v>6.66676</v>
      </c>
      <c r="AE112">
        <v>6.6811579999999999</v>
      </c>
      <c r="AF112">
        <v>6.6938719999999998</v>
      </c>
      <c r="AG112">
        <v>6.7054320000000001</v>
      </c>
      <c r="AH112">
        <v>6.7158249999999997</v>
      </c>
      <c r="AI112" s="33">
        <v>6.0000000000000001E-3</v>
      </c>
    </row>
    <row r="113" spans="1:35">
      <c r="A113" t="s">
        <v>252</v>
      </c>
      <c r="B113" t="s">
        <v>3608</v>
      </c>
      <c r="C113" t="s">
        <v>3609</v>
      </c>
      <c r="D113" t="s">
        <v>770</v>
      </c>
      <c r="F113">
        <v>6.0561639999999999</v>
      </c>
      <c r="G113">
        <v>6.05009</v>
      </c>
      <c r="H113">
        <v>6.044244</v>
      </c>
      <c r="I113">
        <v>6.0436730000000001</v>
      </c>
      <c r="J113">
        <v>6.0513760000000003</v>
      </c>
      <c r="K113">
        <v>6.0719669999999999</v>
      </c>
      <c r="L113">
        <v>6.1002729999999996</v>
      </c>
      <c r="M113">
        <v>6.141127</v>
      </c>
      <c r="N113">
        <v>6.1933230000000004</v>
      </c>
      <c r="O113">
        <v>6.2575960000000004</v>
      </c>
      <c r="P113">
        <v>6.3302649999999998</v>
      </c>
      <c r="Q113">
        <v>6.4042709999999996</v>
      </c>
      <c r="R113">
        <v>6.4708009999999998</v>
      </c>
      <c r="S113">
        <v>6.5271929999999996</v>
      </c>
      <c r="T113">
        <v>6.5777429999999999</v>
      </c>
      <c r="U113">
        <v>6.6236420000000003</v>
      </c>
      <c r="V113">
        <v>6.6655819999999997</v>
      </c>
      <c r="W113">
        <v>6.7035020000000003</v>
      </c>
      <c r="X113">
        <v>6.7382920000000004</v>
      </c>
      <c r="Y113">
        <v>6.7690739999999998</v>
      </c>
      <c r="Z113">
        <v>6.7931039999999996</v>
      </c>
      <c r="AA113">
        <v>6.8134740000000003</v>
      </c>
      <c r="AB113">
        <v>6.8305689999999997</v>
      </c>
      <c r="AC113">
        <v>6.8446600000000002</v>
      </c>
      <c r="AD113">
        <v>6.8562510000000003</v>
      </c>
      <c r="AE113">
        <v>6.8658250000000001</v>
      </c>
      <c r="AF113">
        <v>6.8741620000000001</v>
      </c>
      <c r="AG113">
        <v>6.8837580000000003</v>
      </c>
      <c r="AH113">
        <v>6.8956309999999998</v>
      </c>
      <c r="AI113" s="33">
        <v>5.0000000000000001E-3</v>
      </c>
    </row>
    <row r="114" spans="1:35">
      <c r="A114" t="s">
        <v>261</v>
      </c>
      <c r="B114" t="s">
        <v>3610</v>
      </c>
      <c r="C114" t="s">
        <v>3611</v>
      </c>
      <c r="D114" t="s">
        <v>769</v>
      </c>
      <c r="F114">
        <v>5.9053300000000002</v>
      </c>
      <c r="G114">
        <v>5.9815870000000002</v>
      </c>
      <c r="H114">
        <v>6.0646469999999999</v>
      </c>
      <c r="I114">
        <v>6.1548160000000003</v>
      </c>
      <c r="J114">
        <v>6.2513589999999999</v>
      </c>
      <c r="K114">
        <v>6.3517840000000003</v>
      </c>
      <c r="L114">
        <v>6.4435320000000003</v>
      </c>
      <c r="M114">
        <v>6.5330539999999999</v>
      </c>
      <c r="N114">
        <v>6.6222009999999996</v>
      </c>
      <c r="O114">
        <v>6.7132750000000003</v>
      </c>
      <c r="P114">
        <v>6.8028829999999996</v>
      </c>
      <c r="Q114">
        <v>6.8863409999999998</v>
      </c>
      <c r="R114">
        <v>6.9628620000000003</v>
      </c>
      <c r="S114">
        <v>7.0341649999999998</v>
      </c>
      <c r="T114">
        <v>7.1013489999999999</v>
      </c>
      <c r="U114">
        <v>7.1629139999999998</v>
      </c>
      <c r="V114">
        <v>7.2184290000000004</v>
      </c>
      <c r="W114">
        <v>7.2673389999999998</v>
      </c>
      <c r="X114">
        <v>7.3092519999999999</v>
      </c>
      <c r="Y114">
        <v>7.344379</v>
      </c>
      <c r="Z114">
        <v>7.3738380000000001</v>
      </c>
      <c r="AA114">
        <v>7.3993339999999996</v>
      </c>
      <c r="AB114">
        <v>7.4216160000000002</v>
      </c>
      <c r="AC114">
        <v>7.4417020000000003</v>
      </c>
      <c r="AD114">
        <v>7.4606060000000003</v>
      </c>
      <c r="AE114">
        <v>7.4786130000000002</v>
      </c>
      <c r="AF114">
        <v>7.4976149999999997</v>
      </c>
      <c r="AG114">
        <v>7.5171770000000002</v>
      </c>
      <c r="AH114">
        <v>7.5364300000000002</v>
      </c>
      <c r="AI114" s="33">
        <v>8.9999999999999993E-3</v>
      </c>
    </row>
    <row r="115" spans="1:35">
      <c r="A115" t="s">
        <v>738</v>
      </c>
      <c r="B115" t="s">
        <v>3612</v>
      </c>
      <c r="C115" t="s">
        <v>3613</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3614</v>
      </c>
      <c r="C116" t="s">
        <v>3615</v>
      </c>
      <c r="D116" t="s">
        <v>769</v>
      </c>
      <c r="F116">
        <v>12.511476999999999</v>
      </c>
      <c r="G116">
        <v>12.21505</v>
      </c>
      <c r="H116">
        <v>12.051012999999999</v>
      </c>
      <c r="I116">
        <v>11.942622999999999</v>
      </c>
      <c r="J116">
        <v>11.8613</v>
      </c>
      <c r="K116">
        <v>11.798519000000001</v>
      </c>
      <c r="L116">
        <v>11.745168</v>
      </c>
      <c r="M116">
        <v>11.700215999999999</v>
      </c>
      <c r="N116">
        <v>11.660985</v>
      </c>
      <c r="O116">
        <v>11.625696</v>
      </c>
      <c r="P116">
        <v>11.594666</v>
      </c>
      <c r="Q116">
        <v>11.568281000000001</v>
      </c>
      <c r="R116">
        <v>11.548491</v>
      </c>
      <c r="S116">
        <v>11.538435</v>
      </c>
      <c r="T116">
        <v>11.527933000000001</v>
      </c>
      <c r="U116">
        <v>11.522664000000001</v>
      </c>
      <c r="V116">
        <v>11.529144000000001</v>
      </c>
      <c r="W116">
        <v>11.540755000000001</v>
      </c>
      <c r="X116">
        <v>11.536139</v>
      </c>
      <c r="Y116">
        <v>11.542384</v>
      </c>
      <c r="Z116">
        <v>11.568135</v>
      </c>
      <c r="AA116">
        <v>11.592658</v>
      </c>
      <c r="AB116">
        <v>11.604426</v>
      </c>
      <c r="AC116">
        <v>11.612539999999999</v>
      </c>
      <c r="AD116">
        <v>11.618320000000001</v>
      </c>
      <c r="AE116">
        <v>11.622355000000001</v>
      </c>
      <c r="AF116">
        <v>11.6251</v>
      </c>
      <c r="AG116">
        <v>11.626976000000001</v>
      </c>
      <c r="AH116">
        <v>11.628166999999999</v>
      </c>
      <c r="AI116" s="33">
        <v>-3.0000000000000001E-3</v>
      </c>
    </row>
    <row r="117" spans="1:35">
      <c r="A117" t="s">
        <v>740</v>
      </c>
      <c r="B117" t="s">
        <v>3616</v>
      </c>
      <c r="C117" t="s">
        <v>3617</v>
      </c>
      <c r="D117" t="s">
        <v>769</v>
      </c>
      <c r="F117">
        <v>0</v>
      </c>
      <c r="G117">
        <v>0</v>
      </c>
      <c r="H117">
        <v>1.5462100000000001</v>
      </c>
      <c r="I117">
        <v>2.667834</v>
      </c>
      <c r="J117">
        <v>3.5359449999999999</v>
      </c>
      <c r="K117">
        <v>4.2200980000000001</v>
      </c>
      <c r="L117">
        <v>4.7630480000000004</v>
      </c>
      <c r="M117">
        <v>5.2221289999999998</v>
      </c>
      <c r="N117">
        <v>5.6388619999999996</v>
      </c>
      <c r="O117">
        <v>6.034707</v>
      </c>
      <c r="P117">
        <v>6.4202940000000002</v>
      </c>
      <c r="Q117">
        <v>6.8037359999999998</v>
      </c>
      <c r="R117">
        <v>7.1909299999999998</v>
      </c>
      <c r="S117">
        <v>7.5786249999999997</v>
      </c>
      <c r="T117">
        <v>7.970453</v>
      </c>
      <c r="U117">
        <v>8.3584219999999991</v>
      </c>
      <c r="V117">
        <v>8.728866</v>
      </c>
      <c r="W117">
        <v>9.0694949999999999</v>
      </c>
      <c r="X117">
        <v>9.3651269999999993</v>
      </c>
      <c r="Y117">
        <v>9.6004400000000008</v>
      </c>
      <c r="Z117">
        <v>9.7604550000000003</v>
      </c>
      <c r="AA117">
        <v>9.9778359999999999</v>
      </c>
      <c r="AB117">
        <v>10.206051</v>
      </c>
      <c r="AC117">
        <v>10.354150000000001</v>
      </c>
      <c r="AD117">
        <v>10.379908</v>
      </c>
      <c r="AE117">
        <v>10.453087</v>
      </c>
      <c r="AF117">
        <v>10.518205</v>
      </c>
      <c r="AG117">
        <v>10.575891</v>
      </c>
      <c r="AH117">
        <v>10.626896</v>
      </c>
      <c r="AI117" t="s">
        <v>112</v>
      </c>
    </row>
    <row r="118" spans="1:35">
      <c r="A118" t="s">
        <v>741</v>
      </c>
      <c r="B118" t="s">
        <v>3618</v>
      </c>
      <c r="C118" t="s">
        <v>3619</v>
      </c>
      <c r="D118" t="s">
        <v>770</v>
      </c>
      <c r="F118">
        <v>0</v>
      </c>
      <c r="G118">
        <v>0</v>
      </c>
      <c r="H118">
        <v>1.475897</v>
      </c>
      <c r="I118">
        <v>2.5436749999999999</v>
      </c>
      <c r="J118">
        <v>3.367648</v>
      </c>
      <c r="K118">
        <v>4.0167299999999999</v>
      </c>
      <c r="L118">
        <v>4.5287550000000003</v>
      </c>
      <c r="M118">
        <v>4.9594750000000003</v>
      </c>
      <c r="N118">
        <v>5.350174</v>
      </c>
      <c r="O118">
        <v>5.7233029999999996</v>
      </c>
      <c r="P118">
        <v>6.08786</v>
      </c>
      <c r="Q118">
        <v>6.4536480000000003</v>
      </c>
      <c r="R118">
        <v>6.8266289999999996</v>
      </c>
      <c r="S118">
        <v>7.2042310000000001</v>
      </c>
      <c r="T118">
        <v>7.5891729999999997</v>
      </c>
      <c r="U118">
        <v>7.9742620000000004</v>
      </c>
      <c r="V118">
        <v>8.3461929999999995</v>
      </c>
      <c r="W118">
        <v>8.6915639999999996</v>
      </c>
      <c r="X118">
        <v>8.9933770000000006</v>
      </c>
      <c r="Y118">
        <v>9.2333660000000002</v>
      </c>
      <c r="Z118">
        <v>9.3928949999999993</v>
      </c>
      <c r="AA118">
        <v>9.6214270000000006</v>
      </c>
      <c r="AB118">
        <v>9.8681219999999996</v>
      </c>
      <c r="AC118">
        <v>10.026495000000001</v>
      </c>
      <c r="AD118">
        <v>10.043054</v>
      </c>
      <c r="AE118">
        <v>10.119680000000001</v>
      </c>
      <c r="AF118">
        <v>10.190099</v>
      </c>
      <c r="AG118">
        <v>10.255001999999999</v>
      </c>
      <c r="AH118">
        <v>10.315215999999999</v>
      </c>
      <c r="AI118" t="s">
        <v>112</v>
      </c>
    </row>
    <row r="119" spans="1:35">
      <c r="A119" t="s">
        <v>742</v>
      </c>
      <c r="B119" t="s">
        <v>3620</v>
      </c>
      <c r="C119" t="s">
        <v>3621</v>
      </c>
      <c r="D119" t="s">
        <v>769</v>
      </c>
      <c r="F119">
        <v>0</v>
      </c>
      <c r="G119">
        <v>0</v>
      </c>
      <c r="H119">
        <v>7.1006359999999997</v>
      </c>
      <c r="I119">
        <v>7.1056739999999996</v>
      </c>
      <c r="J119">
        <v>7.1072839999999999</v>
      </c>
      <c r="K119">
        <v>7.1079730000000003</v>
      </c>
      <c r="L119">
        <v>7.108314</v>
      </c>
      <c r="M119">
        <v>7.1084709999999998</v>
      </c>
      <c r="N119">
        <v>7.1085339999999997</v>
      </c>
      <c r="O119">
        <v>7.1085469999999997</v>
      </c>
      <c r="P119">
        <v>7.1085580000000004</v>
      </c>
      <c r="Q119">
        <v>7.1085739999999999</v>
      </c>
      <c r="R119">
        <v>7.1086029999999996</v>
      </c>
      <c r="S119">
        <v>7.1086499999999999</v>
      </c>
      <c r="T119">
        <v>7.1087069999999999</v>
      </c>
      <c r="U119">
        <v>7.1087759999999998</v>
      </c>
      <c r="V119">
        <v>7.1088550000000001</v>
      </c>
      <c r="W119">
        <v>7.1089450000000003</v>
      </c>
      <c r="X119">
        <v>7.1090460000000002</v>
      </c>
      <c r="Y119">
        <v>7.109159</v>
      </c>
      <c r="Z119">
        <v>7.1092849999999999</v>
      </c>
      <c r="AA119">
        <v>7.1094460000000002</v>
      </c>
      <c r="AB119">
        <v>7.1096320000000004</v>
      </c>
      <c r="AC119">
        <v>7.1098220000000003</v>
      </c>
      <c r="AD119">
        <v>7.1100050000000001</v>
      </c>
      <c r="AE119">
        <v>7.1102160000000003</v>
      </c>
      <c r="AF119">
        <v>7.1104399999999996</v>
      </c>
      <c r="AG119">
        <v>7.1106780000000001</v>
      </c>
      <c r="AH119">
        <v>7.1109239999999998</v>
      </c>
      <c r="AI119" t="s">
        <v>112</v>
      </c>
    </row>
    <row r="120" spans="1:35">
      <c r="A120" t="s">
        <v>753</v>
      </c>
      <c r="B120" t="s">
        <v>3622</v>
      </c>
      <c r="C120" t="s">
        <v>3623</v>
      </c>
      <c r="F120">
        <v>6.1709589999999999</v>
      </c>
      <c r="G120">
        <v>6.2578699999999996</v>
      </c>
      <c r="H120">
        <v>6.352989</v>
      </c>
      <c r="I120">
        <v>6.4581540000000004</v>
      </c>
      <c r="J120">
        <v>6.5757159999999999</v>
      </c>
      <c r="K120">
        <v>6.7011060000000002</v>
      </c>
      <c r="L120">
        <v>6.8213169999999996</v>
      </c>
      <c r="M120">
        <v>6.9390010000000002</v>
      </c>
      <c r="N120">
        <v>7.0550889999999997</v>
      </c>
      <c r="O120">
        <v>7.1690870000000002</v>
      </c>
      <c r="P120">
        <v>7.2769599999999999</v>
      </c>
      <c r="Q120">
        <v>7.3736439999999996</v>
      </c>
      <c r="R120">
        <v>7.459435</v>
      </c>
      <c r="S120">
        <v>7.5353149999999998</v>
      </c>
      <c r="T120">
        <v>7.602195</v>
      </c>
      <c r="U120">
        <v>7.6603050000000001</v>
      </c>
      <c r="V120">
        <v>7.709797</v>
      </c>
      <c r="W120">
        <v>7.7528280000000001</v>
      </c>
      <c r="X120">
        <v>7.7900999999999998</v>
      </c>
      <c r="Y120">
        <v>7.8234380000000003</v>
      </c>
      <c r="Z120">
        <v>7.8514330000000001</v>
      </c>
      <c r="AA120">
        <v>7.8754229999999996</v>
      </c>
      <c r="AB120">
        <v>7.8956739999999996</v>
      </c>
      <c r="AC120">
        <v>7.9131369999999999</v>
      </c>
      <c r="AD120">
        <v>7.9291869999999998</v>
      </c>
      <c r="AE120">
        <v>7.9443659999999996</v>
      </c>
      <c r="AF120">
        <v>7.9589650000000001</v>
      </c>
      <c r="AG120">
        <v>7.9738420000000003</v>
      </c>
      <c r="AH120">
        <v>7.989236</v>
      </c>
      <c r="AI120" s="33">
        <v>8.9999999999999993E-3</v>
      </c>
    </row>
    <row r="121" spans="1:35">
      <c r="A121" t="s">
        <v>754</v>
      </c>
      <c r="B121" t="s">
        <v>3624</v>
      </c>
      <c r="C121" t="s">
        <v>3625</v>
      </c>
      <c r="F121">
        <v>7.4724740000000001</v>
      </c>
      <c r="G121">
        <v>7.5766819999999999</v>
      </c>
      <c r="H121">
        <v>7.700844</v>
      </c>
      <c r="I121">
        <v>7.8437400000000004</v>
      </c>
      <c r="J121">
        <v>7.999511</v>
      </c>
      <c r="K121">
        <v>8.1603049999999993</v>
      </c>
      <c r="L121">
        <v>8.3163560000000007</v>
      </c>
      <c r="M121">
        <v>8.4746269999999999</v>
      </c>
      <c r="N121">
        <v>8.6351530000000007</v>
      </c>
      <c r="O121">
        <v>8.7954790000000003</v>
      </c>
      <c r="P121">
        <v>8.9499169999999992</v>
      </c>
      <c r="Q121">
        <v>9.0938180000000006</v>
      </c>
      <c r="R121">
        <v>9.2271490000000007</v>
      </c>
      <c r="S121">
        <v>9.3494010000000003</v>
      </c>
      <c r="T121">
        <v>9.4612189999999998</v>
      </c>
      <c r="U121">
        <v>9.5623450000000005</v>
      </c>
      <c r="V121">
        <v>9.6539210000000004</v>
      </c>
      <c r="W121">
        <v>9.7384280000000008</v>
      </c>
      <c r="X121">
        <v>9.8176799999999993</v>
      </c>
      <c r="Y121">
        <v>9.8923550000000002</v>
      </c>
      <c r="Z121">
        <v>9.959937</v>
      </c>
      <c r="AA121">
        <v>10.021582</v>
      </c>
      <c r="AB121">
        <v>10.079031000000001</v>
      </c>
      <c r="AC121">
        <v>10.135020000000001</v>
      </c>
      <c r="AD121">
        <v>10.191300999999999</v>
      </c>
      <c r="AE121">
        <v>10.247446</v>
      </c>
      <c r="AF121">
        <v>10.302699</v>
      </c>
      <c r="AG121">
        <v>10.359052999999999</v>
      </c>
      <c r="AH121">
        <v>10.417540000000001</v>
      </c>
      <c r="AI121" s="33">
        <v>1.2E-2</v>
      </c>
    </row>
    <row r="122" spans="1:35">
      <c r="A122" t="s">
        <v>755</v>
      </c>
    </row>
    <row r="123" spans="1:35">
      <c r="A123" t="s">
        <v>200</v>
      </c>
    </row>
    <row r="124" spans="1:35">
      <c r="A124" t="s">
        <v>245</v>
      </c>
      <c r="B124" t="s">
        <v>3626</v>
      </c>
      <c r="C124" t="s">
        <v>3627</v>
      </c>
      <c r="D124" t="s">
        <v>562</v>
      </c>
      <c r="F124">
        <v>3.0156809999999998</v>
      </c>
      <c r="G124">
        <v>3.0937869999999998</v>
      </c>
      <c r="H124">
        <v>3.1732860000000001</v>
      </c>
      <c r="I124">
        <v>3.2577069999999999</v>
      </c>
      <c r="J124">
        <v>3.3434029999999999</v>
      </c>
      <c r="K124">
        <v>3.4212829999999999</v>
      </c>
      <c r="L124">
        <v>3.494319</v>
      </c>
      <c r="M124">
        <v>3.5660249999999998</v>
      </c>
      <c r="N124">
        <v>3.637527</v>
      </c>
      <c r="O124">
        <v>3.7071610000000002</v>
      </c>
      <c r="P124">
        <v>3.7743069999999999</v>
      </c>
      <c r="Q124">
        <v>3.8342649999999998</v>
      </c>
      <c r="R124">
        <v>3.8921420000000002</v>
      </c>
      <c r="S124">
        <v>3.9476390000000001</v>
      </c>
      <c r="T124">
        <v>4.0036110000000003</v>
      </c>
      <c r="U124">
        <v>4.0597139999999996</v>
      </c>
      <c r="V124">
        <v>4.1169609999999999</v>
      </c>
      <c r="W124">
        <v>4.1722789999999996</v>
      </c>
      <c r="X124">
        <v>4.2245699999999999</v>
      </c>
      <c r="Y124">
        <v>4.2787449999999998</v>
      </c>
      <c r="Z124">
        <v>4.3329510000000004</v>
      </c>
      <c r="AA124">
        <v>4.3937379999999999</v>
      </c>
      <c r="AB124">
        <v>4.4600070000000001</v>
      </c>
      <c r="AC124">
        <v>4.526173</v>
      </c>
      <c r="AD124">
        <v>4.5915869999999996</v>
      </c>
      <c r="AE124">
        <v>4.6613049999999996</v>
      </c>
      <c r="AF124">
        <v>4.7340590000000002</v>
      </c>
      <c r="AG124">
        <v>4.8066550000000001</v>
      </c>
      <c r="AH124">
        <v>4.8826850000000004</v>
      </c>
      <c r="AI124" s="33">
        <v>1.7000000000000001E-2</v>
      </c>
    </row>
    <row r="125" spans="1:35">
      <c r="A125" t="s">
        <v>737</v>
      </c>
      <c r="B125" t="s">
        <v>3628</v>
      </c>
      <c r="C125" t="s">
        <v>3629</v>
      </c>
      <c r="D125" t="s">
        <v>562</v>
      </c>
      <c r="F125">
        <v>1.312297</v>
      </c>
      <c r="G125">
        <v>1.387262</v>
      </c>
      <c r="H125">
        <v>1.4679629999999999</v>
      </c>
      <c r="I125">
        <v>1.5565</v>
      </c>
      <c r="J125">
        <v>1.649397</v>
      </c>
      <c r="K125">
        <v>1.7392319999999999</v>
      </c>
      <c r="L125">
        <v>1.826676</v>
      </c>
      <c r="M125">
        <v>1.9136200000000001</v>
      </c>
      <c r="N125">
        <v>2.0019520000000002</v>
      </c>
      <c r="O125">
        <v>2.0892930000000001</v>
      </c>
      <c r="P125">
        <v>2.1760790000000001</v>
      </c>
      <c r="Q125">
        <v>2.2594089999999998</v>
      </c>
      <c r="R125">
        <v>2.3414839999999999</v>
      </c>
      <c r="S125">
        <v>2.4214829999999998</v>
      </c>
      <c r="T125">
        <v>2.5027020000000002</v>
      </c>
      <c r="U125">
        <v>2.584552</v>
      </c>
      <c r="V125">
        <v>2.6660490000000001</v>
      </c>
      <c r="W125">
        <v>2.746791</v>
      </c>
      <c r="X125">
        <v>2.8270749999999998</v>
      </c>
      <c r="Y125">
        <v>2.910142</v>
      </c>
      <c r="Z125">
        <v>2.9911249999999998</v>
      </c>
      <c r="AA125">
        <v>3.0747010000000001</v>
      </c>
      <c r="AB125">
        <v>3.163303</v>
      </c>
      <c r="AC125">
        <v>3.2540070000000001</v>
      </c>
      <c r="AD125">
        <v>3.345472</v>
      </c>
      <c r="AE125">
        <v>3.4395790000000002</v>
      </c>
      <c r="AF125">
        <v>3.534446</v>
      </c>
      <c r="AG125">
        <v>3.6277910000000002</v>
      </c>
      <c r="AH125">
        <v>3.7212640000000001</v>
      </c>
      <c r="AI125" s="33">
        <v>3.7999999999999999E-2</v>
      </c>
    </row>
    <row r="126" spans="1:35">
      <c r="A126" t="s">
        <v>252</v>
      </c>
      <c r="B126" t="s">
        <v>3630</v>
      </c>
      <c r="C126" t="s">
        <v>3631</v>
      </c>
      <c r="D126" t="s">
        <v>562</v>
      </c>
      <c r="F126">
        <v>1.18E-4</v>
      </c>
      <c r="G126">
        <v>3.8000000000000002E-4</v>
      </c>
      <c r="H126">
        <v>6.38E-4</v>
      </c>
      <c r="I126">
        <v>8.8699999999999998E-4</v>
      </c>
      <c r="J126">
        <v>1.1329999999999999E-3</v>
      </c>
      <c r="K126">
        <v>1.371E-3</v>
      </c>
      <c r="L126">
        <v>1.606E-3</v>
      </c>
      <c r="M126">
        <v>1.8500000000000001E-3</v>
      </c>
      <c r="N126">
        <v>2.1090000000000002E-3</v>
      </c>
      <c r="O126">
        <v>2.3860000000000001E-3</v>
      </c>
      <c r="P126">
        <v>2.676E-3</v>
      </c>
      <c r="Q126">
        <v>2.98E-3</v>
      </c>
      <c r="R126">
        <v>3.2829999999999999E-3</v>
      </c>
      <c r="S126">
        <v>3.5980000000000001E-3</v>
      </c>
      <c r="T126">
        <v>3.9399999999999999E-3</v>
      </c>
      <c r="U126">
        <v>4.3119999999999999E-3</v>
      </c>
      <c r="V126">
        <v>4.7080000000000004E-3</v>
      </c>
      <c r="W126">
        <v>5.1409999999999997E-3</v>
      </c>
      <c r="X126">
        <v>5.6100000000000004E-3</v>
      </c>
      <c r="Y126">
        <v>6.1180000000000002E-3</v>
      </c>
      <c r="Z126">
        <v>6.6709999999999998E-3</v>
      </c>
      <c r="AA126">
        <v>7.2810000000000001E-3</v>
      </c>
      <c r="AB126">
        <v>7.9520000000000007E-3</v>
      </c>
      <c r="AC126">
        <v>8.6910000000000008E-3</v>
      </c>
      <c r="AD126">
        <v>9.4970000000000002E-3</v>
      </c>
      <c r="AE126">
        <v>1.0370000000000001E-2</v>
      </c>
      <c r="AF126">
        <v>1.1306E-2</v>
      </c>
      <c r="AG126">
        <v>1.2309E-2</v>
      </c>
      <c r="AH126">
        <v>1.3376000000000001E-2</v>
      </c>
      <c r="AI126" s="33">
        <v>0.184</v>
      </c>
    </row>
    <row r="127" spans="1:35">
      <c r="A127" t="s">
        <v>261</v>
      </c>
      <c r="B127" t="s">
        <v>3632</v>
      </c>
      <c r="C127" t="s">
        <v>3633</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3">
        <v>-2.9000000000000001E-2</v>
      </c>
    </row>
    <row r="128" spans="1:35">
      <c r="A128" t="s">
        <v>738</v>
      </c>
      <c r="B128" t="s">
        <v>3634</v>
      </c>
      <c r="C128" t="s">
        <v>3635</v>
      </c>
      <c r="D128" t="s">
        <v>562</v>
      </c>
      <c r="F128">
        <v>0.22825999999999999</v>
      </c>
      <c r="G128">
        <v>0.23888599999999999</v>
      </c>
      <c r="H128">
        <v>0.24976699999999999</v>
      </c>
      <c r="I128">
        <v>0.26049800000000001</v>
      </c>
      <c r="J128">
        <v>0.27071299999999998</v>
      </c>
      <c r="K128">
        <v>0.28038000000000002</v>
      </c>
      <c r="L128">
        <v>0.28927599999999998</v>
      </c>
      <c r="M128">
        <v>0.29790800000000001</v>
      </c>
      <c r="N128">
        <v>0.30649999999999999</v>
      </c>
      <c r="O128">
        <v>0.31514399999999998</v>
      </c>
      <c r="P128">
        <v>0.32358300000000001</v>
      </c>
      <c r="Q128">
        <v>0.33188600000000001</v>
      </c>
      <c r="R128">
        <v>0.34006700000000001</v>
      </c>
      <c r="S128">
        <v>0.34820000000000001</v>
      </c>
      <c r="T128">
        <v>0.35629699999999997</v>
      </c>
      <c r="U128">
        <v>0.364367</v>
      </c>
      <c r="V128">
        <v>0.37243500000000002</v>
      </c>
      <c r="W128">
        <v>0.38046099999999999</v>
      </c>
      <c r="X128">
        <v>0.38846599999999998</v>
      </c>
      <c r="Y128">
        <v>0.39646999999999999</v>
      </c>
      <c r="Z128">
        <v>0.40442299999999998</v>
      </c>
      <c r="AA128">
        <v>0.41231800000000002</v>
      </c>
      <c r="AB128">
        <v>0.41898200000000002</v>
      </c>
      <c r="AC128">
        <v>0.42269699999999999</v>
      </c>
      <c r="AD128">
        <v>0.42430699999999999</v>
      </c>
      <c r="AE128">
        <v>0.424481</v>
      </c>
      <c r="AF128">
        <v>0.42436499999999999</v>
      </c>
      <c r="AG128">
        <v>0.42138399999999998</v>
      </c>
      <c r="AH128">
        <v>0.41784500000000002</v>
      </c>
      <c r="AI128" s="33">
        <v>2.1999999999999999E-2</v>
      </c>
    </row>
    <row r="129" spans="1:35">
      <c r="A129" t="s">
        <v>739</v>
      </c>
      <c r="B129" t="s">
        <v>3636</v>
      </c>
      <c r="C129" t="s">
        <v>3637</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3">
        <v>-9.4E-2</v>
      </c>
    </row>
    <row r="130" spans="1:35">
      <c r="A130" t="s">
        <v>740</v>
      </c>
      <c r="B130" t="s">
        <v>3638</v>
      </c>
      <c r="C130" t="s">
        <v>3639</v>
      </c>
      <c r="D130" t="s">
        <v>562</v>
      </c>
      <c r="F130">
        <v>0</v>
      </c>
      <c r="G130">
        <v>3.0699999999999998E-4</v>
      </c>
      <c r="H130">
        <v>6.2399999999999999E-4</v>
      </c>
      <c r="I130">
        <v>9.5600000000000004E-4</v>
      </c>
      <c r="J130">
        <v>1.302E-3</v>
      </c>
      <c r="K130">
        <v>1.645E-3</v>
      </c>
      <c r="L130">
        <v>1.9970000000000001E-3</v>
      </c>
      <c r="M130">
        <v>2.3700000000000001E-3</v>
      </c>
      <c r="N130">
        <v>2.7690000000000002E-3</v>
      </c>
      <c r="O130">
        <v>3.1970000000000002E-3</v>
      </c>
      <c r="P130">
        <v>3.6510000000000002E-3</v>
      </c>
      <c r="Q130">
        <v>4.1339999999999997E-3</v>
      </c>
      <c r="R130">
        <v>4.6540000000000002E-3</v>
      </c>
      <c r="S130">
        <v>5.2160000000000002E-3</v>
      </c>
      <c r="T130">
        <v>5.8310000000000002E-3</v>
      </c>
      <c r="U130">
        <v>6.5059999999999996E-3</v>
      </c>
      <c r="V130">
        <v>7.2509999999999996E-3</v>
      </c>
      <c r="W130">
        <v>8.0739999999999996E-3</v>
      </c>
      <c r="X130">
        <v>8.9800000000000001E-3</v>
      </c>
      <c r="Y130">
        <v>9.9740000000000002E-3</v>
      </c>
      <c r="Z130">
        <v>1.1056E-2</v>
      </c>
      <c r="AA130">
        <v>1.2229E-2</v>
      </c>
      <c r="AB130">
        <v>1.3492000000000001E-2</v>
      </c>
      <c r="AC130">
        <v>1.4853E-2</v>
      </c>
      <c r="AD130">
        <v>1.6306000000000001E-2</v>
      </c>
      <c r="AE130">
        <v>1.7843000000000001E-2</v>
      </c>
      <c r="AF130">
        <v>1.9458E-2</v>
      </c>
      <c r="AG130">
        <v>2.1159000000000001E-2</v>
      </c>
      <c r="AH130">
        <v>2.2943000000000002E-2</v>
      </c>
      <c r="AI130" t="s">
        <v>112</v>
      </c>
    </row>
    <row r="131" spans="1:35">
      <c r="A131" t="s">
        <v>741</v>
      </c>
      <c r="B131" t="s">
        <v>3640</v>
      </c>
      <c r="C131" t="s">
        <v>3641</v>
      </c>
      <c r="D131" t="s">
        <v>562</v>
      </c>
      <c r="F131">
        <v>0</v>
      </c>
      <c r="G131">
        <v>3.19E-4</v>
      </c>
      <c r="H131">
        <v>6.4899999999999995E-4</v>
      </c>
      <c r="I131">
        <v>9.8799999999999995E-4</v>
      </c>
      <c r="J131">
        <v>1.3309999999999999E-3</v>
      </c>
      <c r="K131">
        <v>1.6659999999999999E-3</v>
      </c>
      <c r="L131">
        <v>2.0010000000000002E-3</v>
      </c>
      <c r="M131">
        <v>2.3509999999999998E-3</v>
      </c>
      <c r="N131">
        <v>2.722E-3</v>
      </c>
      <c r="O131">
        <v>3.1199999999999999E-3</v>
      </c>
      <c r="P131">
        <v>3.545E-3</v>
      </c>
      <c r="Q131">
        <v>4.0020000000000003E-3</v>
      </c>
      <c r="R131">
        <v>4.4999999999999997E-3</v>
      </c>
      <c r="S131">
        <v>5.0480000000000004E-3</v>
      </c>
      <c r="T131">
        <v>5.6569999999999997E-3</v>
      </c>
      <c r="U131">
        <v>6.3369999999999998E-3</v>
      </c>
      <c r="V131">
        <v>7.0990000000000003E-3</v>
      </c>
      <c r="W131">
        <v>7.953E-3</v>
      </c>
      <c r="X131">
        <v>8.9049999999999997E-3</v>
      </c>
      <c r="Y131">
        <v>9.9640000000000006E-3</v>
      </c>
      <c r="Z131">
        <v>1.1129E-2</v>
      </c>
      <c r="AA131">
        <v>1.2402E-2</v>
      </c>
      <c r="AB131">
        <v>1.3781E-2</v>
      </c>
      <c r="AC131">
        <v>1.5273E-2</v>
      </c>
      <c r="AD131">
        <v>1.6872000000000002E-2</v>
      </c>
      <c r="AE131">
        <v>1.8567E-2</v>
      </c>
      <c r="AF131">
        <v>2.0351000000000001E-2</v>
      </c>
      <c r="AG131">
        <v>2.2228999999999999E-2</v>
      </c>
      <c r="AH131">
        <v>2.4201E-2</v>
      </c>
      <c r="AI131" t="s">
        <v>112</v>
      </c>
    </row>
    <row r="132" spans="1:35">
      <c r="A132" t="s">
        <v>742</v>
      </c>
      <c r="B132" t="s">
        <v>3642</v>
      </c>
      <c r="C132" t="s">
        <v>3643</v>
      </c>
      <c r="D132" t="s">
        <v>562</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3644</v>
      </c>
      <c r="C133" t="s">
        <v>3645</v>
      </c>
      <c r="D133" t="s">
        <v>562</v>
      </c>
      <c r="F133">
        <v>4.5572350000000004</v>
      </c>
      <c r="G133">
        <v>4.7218169999999997</v>
      </c>
      <c r="H133">
        <v>4.8937980000000003</v>
      </c>
      <c r="I133">
        <v>5.0784019999999996</v>
      </c>
      <c r="J133">
        <v>5.2681370000000003</v>
      </c>
      <c r="K133">
        <v>5.4464290000000002</v>
      </c>
      <c r="L133">
        <v>5.6167220000000002</v>
      </c>
      <c r="M133">
        <v>5.7849630000000003</v>
      </c>
      <c r="N133">
        <v>5.9544100000000002</v>
      </c>
      <c r="O133">
        <v>6.1211200000000003</v>
      </c>
      <c r="P133">
        <v>6.2846489999999999</v>
      </c>
      <c r="Q133">
        <v>6.4374760000000002</v>
      </c>
      <c r="R133">
        <v>6.586919</v>
      </c>
      <c r="S133">
        <v>6.7319610000000001</v>
      </c>
      <c r="T133">
        <v>6.8788020000000003</v>
      </c>
      <c r="U133">
        <v>7.0265409999999999</v>
      </c>
      <c r="V133">
        <v>7.1752359999999999</v>
      </c>
      <c r="W133">
        <v>7.3214220000000001</v>
      </c>
      <c r="X133">
        <v>7.4643079999999999</v>
      </c>
      <c r="Y133">
        <v>7.6121090000000002</v>
      </c>
      <c r="Z133">
        <v>7.758038</v>
      </c>
      <c r="AA133">
        <v>7.9133319999999996</v>
      </c>
      <c r="AB133">
        <v>8.0781569999999991</v>
      </c>
      <c r="AC133">
        <v>8.2423029999999997</v>
      </c>
      <c r="AD133">
        <v>8.4046179999999993</v>
      </c>
      <c r="AE133">
        <v>8.5726890000000004</v>
      </c>
      <c r="AF133">
        <v>8.7444760000000006</v>
      </c>
      <c r="AG133">
        <v>8.9119620000000008</v>
      </c>
      <c r="AH133">
        <v>9.0826750000000001</v>
      </c>
      <c r="AI133" s="33">
        <v>2.5000000000000001E-2</v>
      </c>
    </row>
    <row r="134" spans="1:35">
      <c r="A134" t="s">
        <v>202</v>
      </c>
    </row>
    <row r="135" spans="1:35">
      <c r="A135" t="s">
        <v>245</v>
      </c>
      <c r="B135" t="s">
        <v>3646</v>
      </c>
      <c r="C135" t="s">
        <v>3647</v>
      </c>
      <c r="D135" t="s">
        <v>562</v>
      </c>
      <c r="F135">
        <v>2.2437930000000001</v>
      </c>
      <c r="G135">
        <v>2.2844410000000002</v>
      </c>
      <c r="H135">
        <v>2.3172649999999999</v>
      </c>
      <c r="I135">
        <v>2.3506819999999999</v>
      </c>
      <c r="J135">
        <v>2.3899870000000001</v>
      </c>
      <c r="K135">
        <v>2.432153</v>
      </c>
      <c r="L135">
        <v>2.4722759999999999</v>
      </c>
      <c r="M135">
        <v>2.5084599999999999</v>
      </c>
      <c r="N135">
        <v>2.5447150000000001</v>
      </c>
      <c r="O135">
        <v>2.5796160000000001</v>
      </c>
      <c r="P135">
        <v>2.6133150000000001</v>
      </c>
      <c r="Q135">
        <v>2.6407189999999998</v>
      </c>
      <c r="R135">
        <v>2.664415</v>
      </c>
      <c r="S135">
        <v>2.689578</v>
      </c>
      <c r="T135">
        <v>2.7175440000000002</v>
      </c>
      <c r="U135">
        <v>2.7470110000000001</v>
      </c>
      <c r="V135">
        <v>2.77617</v>
      </c>
      <c r="W135">
        <v>2.8032870000000001</v>
      </c>
      <c r="X135">
        <v>2.8276270000000001</v>
      </c>
      <c r="Y135">
        <v>2.850117</v>
      </c>
      <c r="Z135">
        <v>2.8733200000000001</v>
      </c>
      <c r="AA135">
        <v>2.9026079999999999</v>
      </c>
      <c r="AB135">
        <v>2.935902</v>
      </c>
      <c r="AC135">
        <v>2.9688289999999999</v>
      </c>
      <c r="AD135">
        <v>2.99885</v>
      </c>
      <c r="AE135">
        <v>3.0290789999999999</v>
      </c>
      <c r="AF135">
        <v>3.0593159999999999</v>
      </c>
      <c r="AG135">
        <v>3.087488</v>
      </c>
      <c r="AH135">
        <v>3.1134759999999999</v>
      </c>
      <c r="AI135" s="33">
        <v>1.2E-2</v>
      </c>
    </row>
    <row r="136" spans="1:35">
      <c r="A136" t="s">
        <v>737</v>
      </c>
      <c r="B136" t="s">
        <v>3648</v>
      </c>
      <c r="C136" t="s">
        <v>3649</v>
      </c>
      <c r="D136" t="s">
        <v>562</v>
      </c>
      <c r="F136">
        <v>1.5028360000000001</v>
      </c>
      <c r="G136">
        <v>1.509487</v>
      </c>
      <c r="H136">
        <v>1.5147569999999999</v>
      </c>
      <c r="I136">
        <v>1.5235700000000001</v>
      </c>
      <c r="J136">
        <v>1.5380799999999999</v>
      </c>
      <c r="K136">
        <v>1.556527</v>
      </c>
      <c r="L136">
        <v>1.574117</v>
      </c>
      <c r="M136">
        <v>1.590346</v>
      </c>
      <c r="N136">
        <v>1.607723</v>
      </c>
      <c r="O136">
        <v>1.623184</v>
      </c>
      <c r="P136">
        <v>1.6395770000000001</v>
      </c>
      <c r="Q136">
        <v>1.6515169999999999</v>
      </c>
      <c r="R136">
        <v>1.6620299999999999</v>
      </c>
      <c r="S136">
        <v>1.675335</v>
      </c>
      <c r="T136">
        <v>1.6898569999999999</v>
      </c>
      <c r="U136">
        <v>1.705219</v>
      </c>
      <c r="V136">
        <v>1.720421</v>
      </c>
      <c r="W136">
        <v>1.7366010000000001</v>
      </c>
      <c r="X136">
        <v>1.7504949999999999</v>
      </c>
      <c r="Y136">
        <v>1.7652410000000001</v>
      </c>
      <c r="Z136">
        <v>1.781126</v>
      </c>
      <c r="AA136">
        <v>1.799871</v>
      </c>
      <c r="AB136">
        <v>1.820044</v>
      </c>
      <c r="AC136">
        <v>1.838576</v>
      </c>
      <c r="AD136">
        <v>1.855199</v>
      </c>
      <c r="AE136">
        <v>1.870995</v>
      </c>
      <c r="AF136">
        <v>1.886344</v>
      </c>
      <c r="AG136">
        <v>1.901041</v>
      </c>
      <c r="AH136">
        <v>1.9135420000000001</v>
      </c>
      <c r="AI136" s="33">
        <v>8.9999999999999993E-3</v>
      </c>
    </row>
    <row r="137" spans="1:35">
      <c r="A137" t="s">
        <v>252</v>
      </c>
      <c r="B137" t="s">
        <v>3650</v>
      </c>
      <c r="C137" t="s">
        <v>3651</v>
      </c>
      <c r="D137" t="s">
        <v>562</v>
      </c>
      <c r="F137">
        <v>2.4919999999999999E-3</v>
      </c>
      <c r="G137">
        <v>2.506E-3</v>
      </c>
      <c r="H137">
        <v>2.5330000000000001E-3</v>
      </c>
      <c r="I137">
        <v>2.5739999999999999E-3</v>
      </c>
      <c r="J137">
        <v>2.6380000000000002E-3</v>
      </c>
      <c r="K137">
        <v>2.7160000000000001E-3</v>
      </c>
      <c r="L137">
        <v>2.8E-3</v>
      </c>
      <c r="M137">
        <v>2.8760000000000001E-3</v>
      </c>
      <c r="N137">
        <v>2.9640000000000001E-3</v>
      </c>
      <c r="O137">
        <v>3.0609999999999999E-3</v>
      </c>
      <c r="P137">
        <v>3.1749999999999999E-3</v>
      </c>
      <c r="Q137">
        <v>3.3140000000000001E-3</v>
      </c>
      <c r="R137">
        <v>3.4510000000000001E-3</v>
      </c>
      <c r="S137">
        <v>3.594E-3</v>
      </c>
      <c r="T137">
        <v>3.774E-3</v>
      </c>
      <c r="U137">
        <v>3.9890000000000004E-3</v>
      </c>
      <c r="V137">
        <v>4.2370000000000003E-3</v>
      </c>
      <c r="W137">
        <v>4.5170000000000002E-3</v>
      </c>
      <c r="X137">
        <v>4.8190000000000004E-3</v>
      </c>
      <c r="Y137">
        <v>5.1460000000000004E-3</v>
      </c>
      <c r="Z137">
        <v>5.4949999999999999E-3</v>
      </c>
      <c r="AA137">
        <v>5.8700000000000002E-3</v>
      </c>
      <c r="AB137">
        <v>6.2659999999999999E-3</v>
      </c>
      <c r="AC137">
        <v>6.6779999999999999E-3</v>
      </c>
      <c r="AD137">
        <v>7.1019999999999998E-3</v>
      </c>
      <c r="AE137">
        <v>7.5380000000000004E-3</v>
      </c>
      <c r="AF137">
        <v>7.9850000000000008E-3</v>
      </c>
      <c r="AG137">
        <v>8.3580000000000008E-3</v>
      </c>
      <c r="AH137">
        <v>8.7500000000000008E-3</v>
      </c>
      <c r="AI137" s="33">
        <v>4.5999999999999999E-2</v>
      </c>
    </row>
    <row r="138" spans="1:35">
      <c r="A138" t="s">
        <v>261</v>
      </c>
      <c r="B138" t="s">
        <v>3652</v>
      </c>
      <c r="C138" t="s">
        <v>3653</v>
      </c>
      <c r="D138" t="s">
        <v>562</v>
      </c>
      <c r="F138">
        <v>2.4350000000000001E-3</v>
      </c>
      <c r="G138">
        <v>2.4659999999999999E-3</v>
      </c>
      <c r="H138">
        <v>2.4789999999999999E-3</v>
      </c>
      <c r="I138">
        <v>2.48E-3</v>
      </c>
      <c r="J138">
        <v>2.4729999999999999E-3</v>
      </c>
      <c r="K138">
        <v>2.457E-3</v>
      </c>
      <c r="L138">
        <v>2.431E-3</v>
      </c>
      <c r="M138">
        <v>2.3960000000000001E-3</v>
      </c>
      <c r="N138">
        <v>2.3530000000000001E-3</v>
      </c>
      <c r="O138">
        <v>2.3040000000000001E-3</v>
      </c>
      <c r="P138">
        <v>2.2469999999999999E-3</v>
      </c>
      <c r="Q138">
        <v>2.1849999999999999E-3</v>
      </c>
      <c r="R138">
        <v>2.117E-3</v>
      </c>
      <c r="S138">
        <v>2.042E-3</v>
      </c>
      <c r="T138">
        <v>1.957E-3</v>
      </c>
      <c r="U138">
        <v>1.8710000000000001E-3</v>
      </c>
      <c r="V138">
        <v>1.7830000000000001E-3</v>
      </c>
      <c r="W138">
        <v>1.6999999999999999E-3</v>
      </c>
      <c r="X138">
        <v>1.6230000000000001E-3</v>
      </c>
      <c r="Y138">
        <v>1.534E-3</v>
      </c>
      <c r="Z138">
        <v>1.454E-3</v>
      </c>
      <c r="AA138">
        <v>1.3489999999999999E-3</v>
      </c>
      <c r="AB138">
        <v>1.2359999999999999E-3</v>
      </c>
      <c r="AC138">
        <v>1.1440000000000001E-3</v>
      </c>
      <c r="AD138">
        <v>1.0640000000000001E-3</v>
      </c>
      <c r="AE138">
        <v>9.7900000000000005E-4</v>
      </c>
      <c r="AF138">
        <v>8.8999999999999995E-4</v>
      </c>
      <c r="AG138">
        <v>8.0900000000000004E-4</v>
      </c>
      <c r="AH138">
        <v>7.3899999999999997E-4</v>
      </c>
      <c r="AI138" s="33">
        <v>-4.2000000000000003E-2</v>
      </c>
    </row>
    <row r="139" spans="1:35">
      <c r="A139" t="s">
        <v>738</v>
      </c>
      <c r="B139" t="s">
        <v>3654</v>
      </c>
      <c r="C139" t="s">
        <v>3655</v>
      </c>
      <c r="D139" t="s">
        <v>562</v>
      </c>
      <c r="F139">
        <v>3.3628999999999999E-2</v>
      </c>
      <c r="G139">
        <v>3.6839999999999998E-2</v>
      </c>
      <c r="H139">
        <v>4.0247999999999999E-2</v>
      </c>
      <c r="I139">
        <v>4.3880000000000002E-2</v>
      </c>
      <c r="J139">
        <v>4.7954999999999998E-2</v>
      </c>
      <c r="K139">
        <v>5.2548999999999998E-2</v>
      </c>
      <c r="L139">
        <v>5.7374000000000001E-2</v>
      </c>
      <c r="M139">
        <v>6.2461000000000003E-2</v>
      </c>
      <c r="N139">
        <v>6.7969000000000002E-2</v>
      </c>
      <c r="O139">
        <v>7.4059E-2</v>
      </c>
      <c r="P139">
        <v>8.0627000000000004E-2</v>
      </c>
      <c r="Q139">
        <v>8.7716000000000002E-2</v>
      </c>
      <c r="R139">
        <v>9.5298999999999995E-2</v>
      </c>
      <c r="S139">
        <v>0.103434</v>
      </c>
      <c r="T139">
        <v>0.112051</v>
      </c>
      <c r="U139">
        <v>0.12110799999999999</v>
      </c>
      <c r="V139">
        <v>0.13051699999999999</v>
      </c>
      <c r="W139">
        <v>0.14015900000000001</v>
      </c>
      <c r="X139">
        <v>0.149978</v>
      </c>
      <c r="Y139">
        <v>0.16000800000000001</v>
      </c>
      <c r="Z139">
        <v>0.17017099999999999</v>
      </c>
      <c r="AA139">
        <v>0.18032500000000001</v>
      </c>
      <c r="AB139">
        <v>0.19026299999999999</v>
      </c>
      <c r="AC139">
        <v>0.199933</v>
      </c>
      <c r="AD139">
        <v>0.20926700000000001</v>
      </c>
      <c r="AE139">
        <v>0.218306</v>
      </c>
      <c r="AF139">
        <v>0.22698399999999999</v>
      </c>
      <c r="AG139">
        <v>0.23544000000000001</v>
      </c>
      <c r="AH139">
        <v>0.24367</v>
      </c>
      <c r="AI139" s="33">
        <v>7.2999999999999995E-2</v>
      </c>
    </row>
    <row r="140" spans="1:35">
      <c r="A140" t="s">
        <v>739</v>
      </c>
      <c r="B140" t="s">
        <v>3656</v>
      </c>
      <c r="C140" t="s">
        <v>3657</v>
      </c>
      <c r="D140" t="s">
        <v>562</v>
      </c>
      <c r="F140">
        <v>2.4399999999999999E-4</v>
      </c>
      <c r="G140">
        <v>3.01E-4</v>
      </c>
      <c r="H140">
        <v>3.4900000000000003E-4</v>
      </c>
      <c r="I140">
        <v>3.8999999999999999E-4</v>
      </c>
      <c r="J140">
        <v>4.28E-4</v>
      </c>
      <c r="K140">
        <v>4.6099999999999998E-4</v>
      </c>
      <c r="L140">
        <v>4.8899999999999996E-4</v>
      </c>
      <c r="M140">
        <v>5.1199999999999998E-4</v>
      </c>
      <c r="N140">
        <v>5.31E-4</v>
      </c>
      <c r="O140">
        <v>5.4500000000000002E-4</v>
      </c>
      <c r="P140">
        <v>5.5599999999999996E-4</v>
      </c>
      <c r="Q140">
        <v>5.62E-4</v>
      </c>
      <c r="R140">
        <v>5.6499999999999996E-4</v>
      </c>
      <c r="S140">
        <v>5.6599999999999999E-4</v>
      </c>
      <c r="T140">
        <v>5.6300000000000002E-4</v>
      </c>
      <c r="U140">
        <v>5.5800000000000001E-4</v>
      </c>
      <c r="V140">
        <v>5.5000000000000003E-4</v>
      </c>
      <c r="W140">
        <v>5.4100000000000003E-4</v>
      </c>
      <c r="X140">
        <v>5.2899999999999996E-4</v>
      </c>
      <c r="Y140">
        <v>5.1599999999999997E-4</v>
      </c>
      <c r="Z140">
        <v>5.0199999999999995E-4</v>
      </c>
      <c r="AA140">
        <v>4.86E-4</v>
      </c>
      <c r="AB140">
        <v>4.6999999999999999E-4</v>
      </c>
      <c r="AC140">
        <v>4.5199999999999998E-4</v>
      </c>
      <c r="AD140">
        <v>4.35E-4</v>
      </c>
      <c r="AE140">
        <v>4.17E-4</v>
      </c>
      <c r="AF140">
        <v>4.0000000000000002E-4</v>
      </c>
      <c r="AG140">
        <v>3.8099999999999999E-4</v>
      </c>
      <c r="AH140">
        <v>3.6299999999999999E-4</v>
      </c>
      <c r="AI140" s="33">
        <v>1.4E-2</v>
      </c>
    </row>
    <row r="141" spans="1:35">
      <c r="A141" t="s">
        <v>740</v>
      </c>
      <c r="B141" t="s">
        <v>3658</v>
      </c>
      <c r="C141" t="s">
        <v>3659</v>
      </c>
      <c r="D141" t="s">
        <v>562</v>
      </c>
      <c r="F141">
        <v>0</v>
      </c>
      <c r="G141">
        <v>0</v>
      </c>
      <c r="H141">
        <v>2.0699999999999999E-4</v>
      </c>
      <c r="I141">
        <v>4.1599999999999997E-4</v>
      </c>
      <c r="J141">
        <v>6.3699999999999998E-4</v>
      </c>
      <c r="K141">
        <v>8.6799999999999996E-4</v>
      </c>
      <c r="L141">
        <v>1.1000000000000001E-3</v>
      </c>
      <c r="M141">
        <v>1.3339999999999999E-3</v>
      </c>
      <c r="N141">
        <v>1.573E-3</v>
      </c>
      <c r="O141">
        <v>1.817E-3</v>
      </c>
      <c r="P141">
        <v>2.0669999999999998E-3</v>
      </c>
      <c r="Q141">
        <v>2.3240000000000001E-3</v>
      </c>
      <c r="R141">
        <v>2.5899999999999999E-3</v>
      </c>
      <c r="S141">
        <v>2.8670000000000002E-3</v>
      </c>
      <c r="T141">
        <v>3.1589999999999999E-3</v>
      </c>
      <c r="U141">
        <v>3.4640000000000001E-3</v>
      </c>
      <c r="V141">
        <v>3.7850000000000002E-3</v>
      </c>
      <c r="W141">
        <v>4.1219999999999998E-3</v>
      </c>
      <c r="X141">
        <v>4.4749999999999998E-3</v>
      </c>
      <c r="Y141">
        <v>4.8479999999999999E-3</v>
      </c>
      <c r="Z141">
        <v>5.2430000000000003E-3</v>
      </c>
      <c r="AA141">
        <v>5.6629999999999996E-3</v>
      </c>
      <c r="AB141">
        <v>6.1019999999999998E-3</v>
      </c>
      <c r="AC141">
        <v>6.5599999999999999E-3</v>
      </c>
      <c r="AD141">
        <v>7.0340000000000003E-3</v>
      </c>
      <c r="AE141">
        <v>7.5269999999999998E-3</v>
      </c>
      <c r="AF141">
        <v>8.0389999999999993E-3</v>
      </c>
      <c r="AG141">
        <v>8.567E-3</v>
      </c>
      <c r="AH141">
        <v>9.1090000000000008E-3</v>
      </c>
      <c r="AI141" t="s">
        <v>112</v>
      </c>
    </row>
    <row r="142" spans="1:35">
      <c r="A142" t="s">
        <v>741</v>
      </c>
      <c r="B142" t="s">
        <v>3660</v>
      </c>
      <c r="C142" t="s">
        <v>3661</v>
      </c>
      <c r="D142" t="s">
        <v>562</v>
      </c>
      <c r="F142">
        <v>0</v>
      </c>
      <c r="G142">
        <v>0</v>
      </c>
      <c r="H142">
        <v>2.0100000000000001E-4</v>
      </c>
      <c r="I142">
        <v>3.9899999999999999E-4</v>
      </c>
      <c r="J142">
        <v>6.02E-4</v>
      </c>
      <c r="K142">
        <v>8.0999999999999996E-4</v>
      </c>
      <c r="L142">
        <v>1.016E-3</v>
      </c>
      <c r="M142">
        <v>1.222E-3</v>
      </c>
      <c r="N142">
        <v>1.4319999999999999E-3</v>
      </c>
      <c r="O142">
        <v>1.6540000000000001E-3</v>
      </c>
      <c r="P142">
        <v>1.884E-3</v>
      </c>
      <c r="Q142">
        <v>2.1280000000000001E-3</v>
      </c>
      <c r="R142">
        <v>2.3890000000000001E-3</v>
      </c>
      <c r="S142">
        <v>2.6679999999999998E-3</v>
      </c>
      <c r="T142">
        <v>2.9719999999999998E-3</v>
      </c>
      <c r="U142">
        <v>3.3019999999999998E-3</v>
      </c>
      <c r="V142">
        <v>3.6600000000000001E-3</v>
      </c>
      <c r="W142">
        <v>4.0480000000000004E-3</v>
      </c>
      <c r="X142">
        <v>4.47E-3</v>
      </c>
      <c r="Y142">
        <v>4.9309999999999996E-3</v>
      </c>
      <c r="Z142">
        <v>5.4349999999999997E-3</v>
      </c>
      <c r="AA142">
        <v>5.9829999999999996E-3</v>
      </c>
      <c r="AB142">
        <v>6.5709999999999996E-3</v>
      </c>
      <c r="AC142">
        <v>7.1859999999999997E-3</v>
      </c>
      <c r="AD142">
        <v>7.8370000000000002E-3</v>
      </c>
      <c r="AE142">
        <v>8.5269999999999999E-3</v>
      </c>
      <c r="AF142">
        <v>9.2549999999999993E-3</v>
      </c>
      <c r="AG142">
        <v>1.0018000000000001E-2</v>
      </c>
      <c r="AH142">
        <v>1.0814000000000001E-2</v>
      </c>
      <c r="AI142" t="s">
        <v>112</v>
      </c>
    </row>
    <row r="143" spans="1:35">
      <c r="A143" t="s">
        <v>742</v>
      </c>
      <c r="B143" t="s">
        <v>3662</v>
      </c>
      <c r="C143" t="s">
        <v>3663</v>
      </c>
      <c r="D143" t="s">
        <v>562</v>
      </c>
      <c r="F143">
        <v>0</v>
      </c>
      <c r="G143">
        <v>0</v>
      </c>
      <c r="H143">
        <v>3.4600000000000001E-4</v>
      </c>
      <c r="I143">
        <v>6.9800000000000005E-4</v>
      </c>
      <c r="J143">
        <v>1.0759999999999999E-3</v>
      </c>
      <c r="K143">
        <v>1.4729999999999999E-3</v>
      </c>
      <c r="L143">
        <v>1.8749999999999999E-3</v>
      </c>
      <c r="M143">
        <v>2.2799999999999999E-3</v>
      </c>
      <c r="N143">
        <v>2.6940000000000002E-3</v>
      </c>
      <c r="O143">
        <v>3.1199999999999999E-3</v>
      </c>
      <c r="P143">
        <v>3.5530000000000002E-3</v>
      </c>
      <c r="Q143">
        <v>3.9919999999999999E-3</v>
      </c>
      <c r="R143">
        <v>4.444E-3</v>
      </c>
      <c r="S143">
        <v>4.9170000000000004E-3</v>
      </c>
      <c r="T143">
        <v>5.4140000000000004E-3</v>
      </c>
      <c r="U143">
        <v>5.9379999999999997E-3</v>
      </c>
      <c r="V143">
        <v>6.4920000000000004E-3</v>
      </c>
      <c r="W143">
        <v>7.0800000000000004E-3</v>
      </c>
      <c r="X143">
        <v>7.7039999999999999E-3</v>
      </c>
      <c r="Y143">
        <v>8.371E-3</v>
      </c>
      <c r="Z143">
        <v>9.0849999999999993E-3</v>
      </c>
      <c r="AA143">
        <v>9.8499999999999994E-3</v>
      </c>
      <c r="AB143">
        <v>1.0659E-2</v>
      </c>
      <c r="AC143">
        <v>1.1507E-2</v>
      </c>
      <c r="AD143">
        <v>1.2392E-2</v>
      </c>
      <c r="AE143">
        <v>1.3318999999999999E-2</v>
      </c>
      <c r="AF143">
        <v>1.4286E-2</v>
      </c>
      <c r="AG143">
        <v>1.5287E-2</v>
      </c>
      <c r="AH143">
        <v>1.6320000000000001E-2</v>
      </c>
      <c r="AI143" t="s">
        <v>112</v>
      </c>
    </row>
    <row r="144" spans="1:35">
      <c r="A144" t="s">
        <v>744</v>
      </c>
      <c r="B144" t="s">
        <v>3664</v>
      </c>
      <c r="C144" t="s">
        <v>3665</v>
      </c>
      <c r="D144" t="s">
        <v>562</v>
      </c>
      <c r="F144">
        <v>3.7854269999999999</v>
      </c>
      <c r="G144">
        <v>3.836042</v>
      </c>
      <c r="H144">
        <v>3.8783820000000002</v>
      </c>
      <c r="I144">
        <v>3.9250880000000001</v>
      </c>
      <c r="J144">
        <v>3.9838749999999998</v>
      </c>
      <c r="K144">
        <v>4.050014</v>
      </c>
      <c r="L144">
        <v>4.11348</v>
      </c>
      <c r="M144">
        <v>4.1718890000000002</v>
      </c>
      <c r="N144">
        <v>4.2319509999999996</v>
      </c>
      <c r="O144">
        <v>4.2893619999999997</v>
      </c>
      <c r="P144">
        <v>4.3470040000000001</v>
      </c>
      <c r="Q144">
        <v>4.3944599999999996</v>
      </c>
      <c r="R144">
        <v>4.4373019999999999</v>
      </c>
      <c r="S144">
        <v>4.4849990000000002</v>
      </c>
      <c r="T144">
        <v>4.537293</v>
      </c>
      <c r="U144">
        <v>4.5924620000000003</v>
      </c>
      <c r="V144">
        <v>4.6476179999999996</v>
      </c>
      <c r="W144">
        <v>4.7020580000000001</v>
      </c>
      <c r="X144">
        <v>4.7517180000000003</v>
      </c>
      <c r="Y144">
        <v>4.800713</v>
      </c>
      <c r="Z144">
        <v>4.8518299999999996</v>
      </c>
      <c r="AA144">
        <v>4.9120049999999997</v>
      </c>
      <c r="AB144">
        <v>4.9775090000000004</v>
      </c>
      <c r="AC144">
        <v>5.0408609999999996</v>
      </c>
      <c r="AD144">
        <v>5.0991809999999997</v>
      </c>
      <c r="AE144">
        <v>5.1566799999999997</v>
      </c>
      <c r="AF144">
        <v>5.2134999999999998</v>
      </c>
      <c r="AG144">
        <v>5.2673899999999998</v>
      </c>
      <c r="AH144">
        <v>5.3167850000000003</v>
      </c>
      <c r="AI144" s="33">
        <v>1.2E-2</v>
      </c>
    </row>
    <row r="145" spans="1:35">
      <c r="A145" t="s">
        <v>745</v>
      </c>
    </row>
    <row r="146" spans="1:35">
      <c r="A146" t="s">
        <v>245</v>
      </c>
      <c r="B146" t="s">
        <v>3666</v>
      </c>
      <c r="C146" t="s">
        <v>3667</v>
      </c>
      <c r="D146" t="s">
        <v>562</v>
      </c>
      <c r="F146">
        <v>5.2064019999999998</v>
      </c>
      <c r="G146">
        <v>5.2841529999999999</v>
      </c>
      <c r="H146">
        <v>5.3433409999999997</v>
      </c>
      <c r="I146">
        <v>5.4045079999999999</v>
      </c>
      <c r="J146">
        <v>5.4797919999999998</v>
      </c>
      <c r="K146">
        <v>5.5606429999999998</v>
      </c>
      <c r="L146">
        <v>5.6325580000000004</v>
      </c>
      <c r="M146">
        <v>5.6919409999999999</v>
      </c>
      <c r="N146">
        <v>5.7478490000000004</v>
      </c>
      <c r="O146">
        <v>5.8020670000000001</v>
      </c>
      <c r="P146">
        <v>5.8483989999999997</v>
      </c>
      <c r="Q146">
        <v>5.8824860000000001</v>
      </c>
      <c r="R146">
        <v>5.904331</v>
      </c>
      <c r="S146">
        <v>5.9287539999999996</v>
      </c>
      <c r="T146">
        <v>5.9597879999999996</v>
      </c>
      <c r="U146">
        <v>5.9915520000000004</v>
      </c>
      <c r="V146">
        <v>6.0219659999999999</v>
      </c>
      <c r="W146">
        <v>6.0427140000000001</v>
      </c>
      <c r="X146">
        <v>6.0550750000000004</v>
      </c>
      <c r="Y146">
        <v>6.0551389999999996</v>
      </c>
      <c r="Z146">
        <v>6.0661170000000002</v>
      </c>
      <c r="AA146">
        <v>6.082789</v>
      </c>
      <c r="AB146">
        <v>6.1042230000000002</v>
      </c>
      <c r="AC146">
        <v>6.1245440000000002</v>
      </c>
      <c r="AD146">
        <v>6.135904</v>
      </c>
      <c r="AE146">
        <v>6.140682</v>
      </c>
      <c r="AF146">
        <v>6.1409649999999996</v>
      </c>
      <c r="AG146">
        <v>6.1324860000000001</v>
      </c>
      <c r="AH146">
        <v>6.1147390000000001</v>
      </c>
      <c r="AI146" s="33">
        <v>6.0000000000000001E-3</v>
      </c>
    </row>
    <row r="147" spans="1:35">
      <c r="A147" t="s">
        <v>737</v>
      </c>
      <c r="B147" t="s">
        <v>3668</v>
      </c>
      <c r="C147" t="s">
        <v>3669</v>
      </c>
      <c r="D147" t="s">
        <v>562</v>
      </c>
      <c r="F147">
        <v>4.3720000000000002E-2</v>
      </c>
      <c r="G147">
        <v>3.9218000000000003E-2</v>
      </c>
      <c r="H147">
        <v>3.5422000000000002E-2</v>
      </c>
      <c r="I147">
        <v>3.2300000000000002E-2</v>
      </c>
      <c r="J147">
        <v>3.0032E-2</v>
      </c>
      <c r="K147">
        <v>2.8451000000000001E-2</v>
      </c>
      <c r="L147">
        <v>2.7311999999999999E-2</v>
      </c>
      <c r="M147">
        <v>2.6409999999999999E-2</v>
      </c>
      <c r="N147">
        <v>2.5812000000000002E-2</v>
      </c>
      <c r="O147">
        <v>2.5340000000000001E-2</v>
      </c>
      <c r="P147">
        <v>2.5048000000000001E-2</v>
      </c>
      <c r="Q147">
        <v>2.4936E-2</v>
      </c>
      <c r="R147">
        <v>2.4983000000000002E-2</v>
      </c>
      <c r="S147">
        <v>2.5221E-2</v>
      </c>
      <c r="T147">
        <v>2.5523000000000001E-2</v>
      </c>
      <c r="U147">
        <v>2.5965999999999999E-2</v>
      </c>
      <c r="V147">
        <v>2.6491000000000001E-2</v>
      </c>
      <c r="W147">
        <v>2.7008000000000001E-2</v>
      </c>
      <c r="X147">
        <v>2.7466000000000001E-2</v>
      </c>
      <c r="Y147">
        <v>2.7969000000000001E-2</v>
      </c>
      <c r="Z147">
        <v>2.8374E-2</v>
      </c>
      <c r="AA147">
        <v>2.8743000000000001E-2</v>
      </c>
      <c r="AB147">
        <v>2.9180999999999999E-2</v>
      </c>
      <c r="AC147">
        <v>2.9648999999999998E-2</v>
      </c>
      <c r="AD147">
        <v>3.0114999999999999E-2</v>
      </c>
      <c r="AE147">
        <v>3.0571000000000001E-2</v>
      </c>
      <c r="AF147">
        <v>3.1023999999999999E-2</v>
      </c>
      <c r="AG147">
        <v>3.1440999999999997E-2</v>
      </c>
      <c r="AH147">
        <v>3.1828000000000002E-2</v>
      </c>
      <c r="AI147" s="33">
        <v>-1.0999999999999999E-2</v>
      </c>
    </row>
    <row r="148" spans="1:35">
      <c r="A148" t="s">
        <v>252</v>
      </c>
      <c r="B148" t="s">
        <v>3670</v>
      </c>
      <c r="C148" t="s">
        <v>3671</v>
      </c>
      <c r="D148" t="s">
        <v>562</v>
      </c>
      <c r="F148">
        <v>3.2079999999999999E-3</v>
      </c>
      <c r="G148">
        <v>3.13E-3</v>
      </c>
      <c r="H148">
        <v>3.0560000000000001E-3</v>
      </c>
      <c r="I148">
        <v>2.9979999999999998E-3</v>
      </c>
      <c r="J148">
        <v>2.9849999999999998E-3</v>
      </c>
      <c r="K148">
        <v>2.9870000000000001E-3</v>
      </c>
      <c r="L148">
        <v>2.9819999999999998E-3</v>
      </c>
      <c r="M148">
        <v>2.9390000000000002E-3</v>
      </c>
      <c r="N148">
        <v>2.9090000000000001E-3</v>
      </c>
      <c r="O148">
        <v>2.885E-3</v>
      </c>
      <c r="P148">
        <v>2.8579999999999999E-3</v>
      </c>
      <c r="Q148">
        <v>2.8630000000000001E-3</v>
      </c>
      <c r="R148">
        <v>2.8909999999999999E-3</v>
      </c>
      <c r="S148">
        <v>2.9329999999999998E-3</v>
      </c>
      <c r="T148">
        <v>2.9849999999999998E-3</v>
      </c>
      <c r="U148">
        <v>3.042E-3</v>
      </c>
      <c r="V148">
        <v>3.1020000000000002E-3</v>
      </c>
      <c r="W148">
        <v>3.1619999999999999E-3</v>
      </c>
      <c r="X148">
        <v>3.2190000000000001E-3</v>
      </c>
      <c r="Y148">
        <v>3.274E-3</v>
      </c>
      <c r="Z148">
        <v>3.326E-3</v>
      </c>
      <c r="AA148">
        <v>3.3760000000000001E-3</v>
      </c>
      <c r="AB148">
        <v>3.4220000000000001E-3</v>
      </c>
      <c r="AC148">
        <v>3.4640000000000001E-3</v>
      </c>
      <c r="AD148">
        <v>3.503E-3</v>
      </c>
      <c r="AE148">
        <v>3.5379999999999999E-3</v>
      </c>
      <c r="AF148">
        <v>3.568E-3</v>
      </c>
      <c r="AG148">
        <v>3.5760000000000002E-3</v>
      </c>
      <c r="AH148">
        <v>3.5569999999999998E-3</v>
      </c>
      <c r="AI148" s="33">
        <v>4.0000000000000001E-3</v>
      </c>
    </row>
    <row r="149" spans="1:35">
      <c r="A149" t="s">
        <v>261</v>
      </c>
      <c r="B149" t="s">
        <v>3672</v>
      </c>
      <c r="C149" t="s">
        <v>3673</v>
      </c>
      <c r="D149" t="s">
        <v>562</v>
      </c>
      <c r="F149">
        <v>4.9806000000000003E-2</v>
      </c>
      <c r="G149">
        <v>5.3404E-2</v>
      </c>
      <c r="H149">
        <v>5.6496999999999999E-2</v>
      </c>
      <c r="I149">
        <v>5.9302000000000001E-2</v>
      </c>
      <c r="J149">
        <v>6.1943999999999999E-2</v>
      </c>
      <c r="K149">
        <v>6.4321000000000003E-2</v>
      </c>
      <c r="L149">
        <v>6.6272999999999999E-2</v>
      </c>
      <c r="M149">
        <v>6.7879999999999996E-2</v>
      </c>
      <c r="N149">
        <v>6.9208000000000006E-2</v>
      </c>
      <c r="O149">
        <v>7.0403999999999994E-2</v>
      </c>
      <c r="P149">
        <v>7.1501999999999996E-2</v>
      </c>
      <c r="Q149">
        <v>7.2544999999999998E-2</v>
      </c>
      <c r="R149">
        <v>7.3613999999999999E-2</v>
      </c>
      <c r="S149">
        <v>7.4753E-2</v>
      </c>
      <c r="T149">
        <v>7.5968999999999995E-2</v>
      </c>
      <c r="U149">
        <v>7.7277999999999999E-2</v>
      </c>
      <c r="V149">
        <v>7.8691999999999998E-2</v>
      </c>
      <c r="W149">
        <v>8.0225000000000005E-2</v>
      </c>
      <c r="X149">
        <v>8.1876000000000004E-2</v>
      </c>
      <c r="Y149">
        <v>8.3637000000000003E-2</v>
      </c>
      <c r="Z149">
        <v>8.5495000000000002E-2</v>
      </c>
      <c r="AA149">
        <v>8.7415000000000007E-2</v>
      </c>
      <c r="AB149">
        <v>8.9449000000000001E-2</v>
      </c>
      <c r="AC149">
        <v>9.1532000000000002E-2</v>
      </c>
      <c r="AD149">
        <v>9.3580999999999998E-2</v>
      </c>
      <c r="AE149">
        <v>9.5689999999999997E-2</v>
      </c>
      <c r="AF149">
        <v>9.7673999999999997E-2</v>
      </c>
      <c r="AG149">
        <v>9.9617999999999998E-2</v>
      </c>
      <c r="AH149">
        <v>0.101617</v>
      </c>
      <c r="AI149" s="33">
        <v>2.5999999999999999E-2</v>
      </c>
    </row>
    <row r="150" spans="1:35">
      <c r="A150" t="s">
        <v>738</v>
      </c>
      <c r="B150" t="s">
        <v>3674</v>
      </c>
      <c r="C150" t="s">
        <v>3675</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3676</v>
      </c>
      <c r="C151" t="s">
        <v>3677</v>
      </c>
      <c r="D151" t="s">
        <v>562</v>
      </c>
      <c r="F151">
        <v>2.13E-4</v>
      </c>
      <c r="G151">
        <v>2.5399999999999999E-4</v>
      </c>
      <c r="H151">
        <v>2.8800000000000001E-4</v>
      </c>
      <c r="I151">
        <v>3.1799999999999998E-4</v>
      </c>
      <c r="J151">
        <v>3.4499999999999998E-4</v>
      </c>
      <c r="K151">
        <v>3.6900000000000002E-4</v>
      </c>
      <c r="L151">
        <v>3.8900000000000002E-4</v>
      </c>
      <c r="M151">
        <v>4.06E-4</v>
      </c>
      <c r="N151">
        <v>4.2099999999999999E-4</v>
      </c>
      <c r="O151">
        <v>4.3199999999999998E-4</v>
      </c>
      <c r="P151">
        <v>4.4099999999999999E-4</v>
      </c>
      <c r="Q151">
        <v>4.4700000000000002E-4</v>
      </c>
      <c r="R151">
        <v>4.5100000000000001E-4</v>
      </c>
      <c r="S151">
        <v>4.5300000000000001E-4</v>
      </c>
      <c r="T151">
        <v>4.5399999999999998E-4</v>
      </c>
      <c r="U151">
        <v>4.5199999999999998E-4</v>
      </c>
      <c r="V151">
        <v>4.4900000000000002E-4</v>
      </c>
      <c r="W151">
        <v>4.4499999999999997E-4</v>
      </c>
      <c r="X151">
        <v>4.3899999999999999E-4</v>
      </c>
      <c r="Y151">
        <v>4.3199999999999998E-4</v>
      </c>
      <c r="Z151">
        <v>4.2400000000000001E-4</v>
      </c>
      <c r="AA151">
        <v>4.15E-4</v>
      </c>
      <c r="AB151">
        <v>4.06E-4</v>
      </c>
      <c r="AC151">
        <v>3.9500000000000001E-4</v>
      </c>
      <c r="AD151">
        <v>3.8499999999999998E-4</v>
      </c>
      <c r="AE151">
        <v>3.7300000000000001E-4</v>
      </c>
      <c r="AF151">
        <v>3.6200000000000002E-4</v>
      </c>
      <c r="AG151">
        <v>3.5E-4</v>
      </c>
      <c r="AH151">
        <v>3.3799999999999998E-4</v>
      </c>
      <c r="AI151" s="33">
        <v>1.7000000000000001E-2</v>
      </c>
    </row>
    <row r="152" spans="1:35">
      <c r="A152" t="s">
        <v>740</v>
      </c>
      <c r="B152" t="s">
        <v>3678</v>
      </c>
      <c r="C152" t="s">
        <v>3679</v>
      </c>
      <c r="D152" t="s">
        <v>562</v>
      </c>
      <c r="F152">
        <v>0</v>
      </c>
      <c r="G152">
        <v>0</v>
      </c>
      <c r="H152">
        <v>1.1400000000000001E-4</v>
      </c>
      <c r="I152">
        <v>2.2800000000000001E-4</v>
      </c>
      <c r="J152">
        <v>3.4699999999999998E-4</v>
      </c>
      <c r="K152">
        <v>4.6900000000000002E-4</v>
      </c>
      <c r="L152">
        <v>5.9100000000000005E-4</v>
      </c>
      <c r="M152">
        <v>7.1299999999999998E-4</v>
      </c>
      <c r="N152">
        <v>8.3600000000000005E-4</v>
      </c>
      <c r="O152">
        <v>9.6199999999999996E-4</v>
      </c>
      <c r="P152">
        <v>1.09E-3</v>
      </c>
      <c r="Q152">
        <v>1.2199999999999999E-3</v>
      </c>
      <c r="R152">
        <v>1.353E-3</v>
      </c>
      <c r="S152">
        <v>1.4909999999999999E-3</v>
      </c>
      <c r="T152">
        <v>1.634E-3</v>
      </c>
      <c r="U152">
        <v>1.7830000000000001E-3</v>
      </c>
      <c r="V152">
        <v>1.9369999999999999E-3</v>
      </c>
      <c r="W152">
        <v>2.0969999999999999E-3</v>
      </c>
      <c r="X152">
        <v>2.264E-3</v>
      </c>
      <c r="Y152">
        <v>2.4380000000000001E-3</v>
      </c>
      <c r="Z152">
        <v>2.6210000000000001E-3</v>
      </c>
      <c r="AA152">
        <v>2.8140000000000001E-3</v>
      </c>
      <c r="AB152">
        <v>3.0179999999999998E-3</v>
      </c>
      <c r="AC152">
        <v>3.2309999999999999E-3</v>
      </c>
      <c r="AD152">
        <v>3.454E-3</v>
      </c>
      <c r="AE152">
        <v>3.6900000000000001E-3</v>
      </c>
      <c r="AF152">
        <v>3.9410000000000001E-3</v>
      </c>
      <c r="AG152">
        <v>4.2069999999999998E-3</v>
      </c>
      <c r="AH152">
        <v>4.4879999999999998E-3</v>
      </c>
      <c r="AI152" t="s">
        <v>112</v>
      </c>
    </row>
    <row r="153" spans="1:35">
      <c r="A153" t="s">
        <v>741</v>
      </c>
      <c r="B153" t="s">
        <v>3680</v>
      </c>
      <c r="C153" t="s">
        <v>3681</v>
      </c>
      <c r="D153" t="s">
        <v>562</v>
      </c>
      <c r="F153">
        <v>0</v>
      </c>
      <c r="G153">
        <v>0</v>
      </c>
      <c r="H153">
        <v>2.52E-4</v>
      </c>
      <c r="I153">
        <v>4.9899999999999999E-4</v>
      </c>
      <c r="J153">
        <v>7.5199999999999996E-4</v>
      </c>
      <c r="K153">
        <v>1.0089999999999999E-3</v>
      </c>
      <c r="L153">
        <v>1.2600000000000001E-3</v>
      </c>
      <c r="M153">
        <v>1.506E-3</v>
      </c>
      <c r="N153">
        <v>1.751E-3</v>
      </c>
      <c r="O153">
        <v>1.9989999999999999E-3</v>
      </c>
      <c r="P153">
        <v>2.248E-3</v>
      </c>
      <c r="Q153">
        <v>2.4979999999999998E-3</v>
      </c>
      <c r="R153">
        <v>2.7520000000000001E-3</v>
      </c>
      <c r="S153">
        <v>3.0109999999999998E-3</v>
      </c>
      <c r="T153">
        <v>3.2780000000000001E-3</v>
      </c>
      <c r="U153">
        <v>3.5530000000000002E-3</v>
      </c>
      <c r="V153">
        <v>3.8340000000000002E-3</v>
      </c>
      <c r="W153">
        <v>4.1229999999999999E-3</v>
      </c>
      <c r="X153">
        <v>4.4200000000000003E-3</v>
      </c>
      <c r="Y153">
        <v>4.7270000000000003E-3</v>
      </c>
      <c r="Z153">
        <v>5.0460000000000001E-3</v>
      </c>
      <c r="AA153">
        <v>5.378E-3</v>
      </c>
      <c r="AB153">
        <v>5.7190000000000001E-3</v>
      </c>
      <c r="AC153">
        <v>6.0689999999999997E-3</v>
      </c>
      <c r="AD153">
        <v>6.4270000000000004E-3</v>
      </c>
      <c r="AE153">
        <v>6.796E-3</v>
      </c>
      <c r="AF153">
        <v>7.1760000000000001E-3</v>
      </c>
      <c r="AG153">
        <v>7.5640000000000004E-3</v>
      </c>
      <c r="AH153">
        <v>7.9609999999999993E-3</v>
      </c>
      <c r="AI153" t="s">
        <v>112</v>
      </c>
    </row>
    <row r="154" spans="1:35">
      <c r="A154" t="s">
        <v>742</v>
      </c>
      <c r="B154" t="s">
        <v>3682</v>
      </c>
      <c r="C154" t="s">
        <v>3683</v>
      </c>
      <c r="D154" t="s">
        <v>562</v>
      </c>
      <c r="F154">
        <v>0</v>
      </c>
      <c r="G154">
        <v>0</v>
      </c>
      <c r="H154">
        <v>3.77E-4</v>
      </c>
      <c r="I154">
        <v>7.5500000000000003E-4</v>
      </c>
      <c r="J154">
        <v>1.1559999999999999E-3</v>
      </c>
      <c r="K154">
        <v>1.5709999999999999E-3</v>
      </c>
      <c r="L154">
        <v>1.9859999999999999E-3</v>
      </c>
      <c r="M154">
        <v>2.398E-3</v>
      </c>
      <c r="N154">
        <v>2.8140000000000001E-3</v>
      </c>
      <c r="O154">
        <v>3.2339999999999999E-3</v>
      </c>
      <c r="P154">
        <v>3.6519999999999999E-3</v>
      </c>
      <c r="Q154">
        <v>4.0670000000000003E-3</v>
      </c>
      <c r="R154">
        <v>4.483E-3</v>
      </c>
      <c r="S154">
        <v>4.9049999999999996E-3</v>
      </c>
      <c r="T154">
        <v>5.3330000000000001E-3</v>
      </c>
      <c r="U154">
        <v>5.7670000000000004E-3</v>
      </c>
      <c r="V154">
        <v>6.2069999999999998E-3</v>
      </c>
      <c r="W154">
        <v>6.6509999999999998E-3</v>
      </c>
      <c r="X154">
        <v>7.1000000000000004E-3</v>
      </c>
      <c r="Y154">
        <v>7.5579999999999996E-3</v>
      </c>
      <c r="Z154">
        <v>8.0249999999999991E-3</v>
      </c>
      <c r="AA154">
        <v>8.5050000000000004E-3</v>
      </c>
      <c r="AB154">
        <v>8.9929999999999993E-3</v>
      </c>
      <c r="AC154">
        <v>9.4889999999999992E-3</v>
      </c>
      <c r="AD154">
        <v>9.9959999999999997E-3</v>
      </c>
      <c r="AE154">
        <v>1.0519000000000001E-2</v>
      </c>
      <c r="AF154">
        <v>1.1065999999999999E-2</v>
      </c>
      <c r="AG154">
        <v>1.1636000000000001E-2</v>
      </c>
      <c r="AH154">
        <v>1.2234999999999999E-2</v>
      </c>
      <c r="AI154" t="s">
        <v>112</v>
      </c>
    </row>
    <row r="155" spans="1:35">
      <c r="A155" t="s">
        <v>746</v>
      </c>
      <c r="B155" t="s">
        <v>3684</v>
      </c>
      <c r="C155" t="s">
        <v>3685</v>
      </c>
      <c r="D155" t="s">
        <v>562</v>
      </c>
      <c r="F155">
        <v>5.3033510000000001</v>
      </c>
      <c r="G155">
        <v>5.3801579999999998</v>
      </c>
      <c r="H155">
        <v>5.4393450000000003</v>
      </c>
      <c r="I155">
        <v>5.5009100000000002</v>
      </c>
      <c r="J155">
        <v>5.5773520000000003</v>
      </c>
      <c r="K155">
        <v>5.6598199999999999</v>
      </c>
      <c r="L155">
        <v>5.7333550000000004</v>
      </c>
      <c r="M155">
        <v>5.7941919999999998</v>
      </c>
      <c r="N155">
        <v>5.8516019999999997</v>
      </c>
      <c r="O155">
        <v>5.9073260000000003</v>
      </c>
      <c r="P155">
        <v>5.9552350000000001</v>
      </c>
      <c r="Q155">
        <v>5.9910649999999999</v>
      </c>
      <c r="R155">
        <v>6.0148529999999996</v>
      </c>
      <c r="S155">
        <v>6.0415229999999998</v>
      </c>
      <c r="T155">
        <v>6.0749649999999997</v>
      </c>
      <c r="U155">
        <v>6.1093960000000003</v>
      </c>
      <c r="V155">
        <v>6.1426790000000002</v>
      </c>
      <c r="W155">
        <v>6.1664300000000001</v>
      </c>
      <c r="X155">
        <v>6.1818580000000001</v>
      </c>
      <c r="Y155">
        <v>6.1851700000000003</v>
      </c>
      <c r="Z155">
        <v>6.1994340000000001</v>
      </c>
      <c r="AA155">
        <v>6.2194349999999998</v>
      </c>
      <c r="AB155">
        <v>6.2444090000000001</v>
      </c>
      <c r="AC155">
        <v>6.2683689999999999</v>
      </c>
      <c r="AD155">
        <v>6.2833639999999997</v>
      </c>
      <c r="AE155">
        <v>6.2918580000000004</v>
      </c>
      <c r="AF155">
        <v>6.295776</v>
      </c>
      <c r="AG155">
        <v>6.2908840000000001</v>
      </c>
      <c r="AH155">
        <v>6.2767619999999997</v>
      </c>
      <c r="AI155" s="33">
        <v>6.0000000000000001E-3</v>
      </c>
    </row>
    <row r="156" spans="1:35">
      <c r="A156" t="s">
        <v>756</v>
      </c>
      <c r="B156" t="s">
        <v>3686</v>
      </c>
      <c r="C156" t="s">
        <v>3687</v>
      </c>
      <c r="D156" t="s">
        <v>562</v>
      </c>
      <c r="F156">
        <v>13.646019000000001</v>
      </c>
      <c r="G156">
        <v>13.938025</v>
      </c>
      <c r="H156">
        <v>14.211537</v>
      </c>
      <c r="I156">
        <v>14.504395000000001</v>
      </c>
      <c r="J156">
        <v>14.829371999999999</v>
      </c>
      <c r="K156">
        <v>15.15626</v>
      </c>
      <c r="L156">
        <v>15.463558000000001</v>
      </c>
      <c r="M156">
        <v>15.751042</v>
      </c>
      <c r="N156">
        <v>16.037977000000001</v>
      </c>
      <c r="O156">
        <v>16.317782999999999</v>
      </c>
      <c r="P156">
        <v>16.586880000000001</v>
      </c>
      <c r="Q156">
        <v>16.822990000000001</v>
      </c>
      <c r="R156">
        <v>17.039068</v>
      </c>
      <c r="S156">
        <v>17.258479999999999</v>
      </c>
      <c r="T156">
        <v>17.491049</v>
      </c>
      <c r="U156">
        <v>17.728391999999999</v>
      </c>
      <c r="V156">
        <v>17.965520999999999</v>
      </c>
      <c r="W156">
        <v>18.189897999999999</v>
      </c>
      <c r="X156">
        <v>18.397884000000001</v>
      </c>
      <c r="Y156">
        <v>18.59798</v>
      </c>
      <c r="Z156">
        <v>18.809304999999998</v>
      </c>
      <c r="AA156">
        <v>19.044761999999999</v>
      </c>
      <c r="AB156">
        <v>19.300052999999998</v>
      </c>
      <c r="AC156">
        <v>19.551527</v>
      </c>
      <c r="AD156">
        <v>19.787148999999999</v>
      </c>
      <c r="AE156">
        <v>20.021242000000001</v>
      </c>
      <c r="AF156">
        <v>20.253730999999998</v>
      </c>
      <c r="AG156">
        <v>20.470231999999999</v>
      </c>
      <c r="AH156">
        <v>20.676252000000002</v>
      </c>
      <c r="AI156" s="33">
        <v>1.4999999999999999E-2</v>
      </c>
    </row>
    <row r="157" spans="1:35">
      <c r="A157" t="s">
        <v>152</v>
      </c>
    </row>
    <row r="158" spans="1:35">
      <c r="A158" t="s">
        <v>750</v>
      </c>
    </row>
    <row r="159" spans="1:35">
      <c r="A159" t="s">
        <v>200</v>
      </c>
    </row>
    <row r="160" spans="1:35">
      <c r="A160" t="s">
        <v>245</v>
      </c>
      <c r="B160" t="s">
        <v>3688</v>
      </c>
      <c r="C160" t="s">
        <v>3689</v>
      </c>
      <c r="D160" t="s">
        <v>769</v>
      </c>
      <c r="F160">
        <v>17.217655000000001</v>
      </c>
      <c r="G160">
        <v>17.743071</v>
      </c>
      <c r="H160">
        <v>18.602163000000001</v>
      </c>
      <c r="I160">
        <v>19.407765999999999</v>
      </c>
      <c r="J160">
        <v>19.857906</v>
      </c>
      <c r="K160">
        <v>20.134143999999999</v>
      </c>
      <c r="L160">
        <v>20.172854999999998</v>
      </c>
      <c r="M160">
        <v>20.235249</v>
      </c>
      <c r="N160">
        <v>20.235444999999999</v>
      </c>
      <c r="O160">
        <v>20.222168</v>
      </c>
      <c r="P160">
        <v>20.190916000000001</v>
      </c>
      <c r="Q160">
        <v>20.151092999999999</v>
      </c>
      <c r="R160">
        <v>20.117699000000002</v>
      </c>
      <c r="S160">
        <v>20.089908999999999</v>
      </c>
      <c r="T160">
        <v>20.066288</v>
      </c>
      <c r="U160">
        <v>20.046942000000001</v>
      </c>
      <c r="V160">
        <v>20.031803</v>
      </c>
      <c r="W160">
        <v>20.019763999999999</v>
      </c>
      <c r="X160">
        <v>20.008510999999999</v>
      </c>
      <c r="Y160">
        <v>19.997684</v>
      </c>
      <c r="Z160">
        <v>19.987719999999999</v>
      </c>
      <c r="AA160">
        <v>19.888059999999999</v>
      </c>
      <c r="AB160">
        <v>19.885079999999999</v>
      </c>
      <c r="AC160">
        <v>19.885244</v>
      </c>
      <c r="AD160">
        <v>19.889289999999999</v>
      </c>
      <c r="AE160">
        <v>19.898351999999999</v>
      </c>
      <c r="AF160">
        <v>19.881658999999999</v>
      </c>
      <c r="AG160">
        <v>19.871497999999999</v>
      </c>
      <c r="AH160">
        <v>19.907274000000001</v>
      </c>
      <c r="AI160" s="33">
        <v>5.0000000000000001E-3</v>
      </c>
    </row>
    <row r="161" spans="1:35">
      <c r="A161" t="s">
        <v>737</v>
      </c>
      <c r="B161" t="s">
        <v>3690</v>
      </c>
      <c r="C161" t="s">
        <v>3691</v>
      </c>
      <c r="D161" t="s">
        <v>770</v>
      </c>
      <c r="F161">
        <v>12.597607</v>
      </c>
      <c r="G161">
        <v>13.425743000000001</v>
      </c>
      <c r="H161">
        <v>13.844480000000001</v>
      </c>
      <c r="I161">
        <v>14.286550999999999</v>
      </c>
      <c r="J161">
        <v>14.467873000000001</v>
      </c>
      <c r="K161">
        <v>14.893316</v>
      </c>
      <c r="L161">
        <v>14.837870000000001</v>
      </c>
      <c r="M161">
        <v>14.971581</v>
      </c>
      <c r="N161">
        <v>15.076807000000001</v>
      </c>
      <c r="O161">
        <v>15.158794</v>
      </c>
      <c r="P161">
        <v>15.187849</v>
      </c>
      <c r="Q161">
        <v>15.192802</v>
      </c>
      <c r="R161">
        <v>15.191112</v>
      </c>
      <c r="S161">
        <v>15.188578</v>
      </c>
      <c r="T161">
        <v>15.186432</v>
      </c>
      <c r="U161">
        <v>15.184658000000001</v>
      </c>
      <c r="V161">
        <v>15.183189</v>
      </c>
      <c r="W161">
        <v>15.181952000000001</v>
      </c>
      <c r="X161">
        <v>15.180777000000001</v>
      </c>
      <c r="Y161">
        <v>15.179698999999999</v>
      </c>
      <c r="Z161">
        <v>15.178698000000001</v>
      </c>
      <c r="AA161">
        <v>15.177847</v>
      </c>
      <c r="AB161">
        <v>15.176949</v>
      </c>
      <c r="AC161">
        <v>15.176218</v>
      </c>
      <c r="AD161">
        <v>15.175554</v>
      </c>
      <c r="AE161">
        <v>15.174970999999999</v>
      </c>
      <c r="AF161">
        <v>15.174442000000001</v>
      </c>
      <c r="AG161">
        <v>15.173959</v>
      </c>
      <c r="AH161">
        <v>15.173546999999999</v>
      </c>
      <c r="AI161" s="33">
        <v>7.0000000000000001E-3</v>
      </c>
    </row>
    <row r="162" spans="1:35">
      <c r="A162" t="s">
        <v>252</v>
      </c>
      <c r="B162" t="s">
        <v>3692</v>
      </c>
      <c r="C162" t="s">
        <v>3693</v>
      </c>
      <c r="D162" t="s">
        <v>770</v>
      </c>
      <c r="F162">
        <v>12.370099</v>
      </c>
      <c r="G162">
        <v>12.423883999999999</v>
      </c>
      <c r="H162">
        <v>12.633817000000001</v>
      </c>
      <c r="I162">
        <v>12.794041999999999</v>
      </c>
      <c r="J162">
        <v>12.914631999999999</v>
      </c>
      <c r="K162">
        <v>13.120533</v>
      </c>
      <c r="L162">
        <v>13.285043</v>
      </c>
      <c r="M162">
        <v>13.566996</v>
      </c>
      <c r="N162">
        <v>13.911806</v>
      </c>
      <c r="O162">
        <v>14.248805000000001</v>
      </c>
      <c r="P162">
        <v>14.485123</v>
      </c>
      <c r="Q162">
        <v>14.661334</v>
      </c>
      <c r="R162">
        <v>14.7592</v>
      </c>
      <c r="S162">
        <v>14.765228</v>
      </c>
      <c r="T162">
        <v>14.766861</v>
      </c>
      <c r="U162">
        <v>14.766266999999999</v>
      </c>
      <c r="V162">
        <v>14.467171</v>
      </c>
      <c r="W162">
        <v>14.490790000000001</v>
      </c>
      <c r="X162">
        <v>14.534530999999999</v>
      </c>
      <c r="Y162">
        <v>14.597315</v>
      </c>
      <c r="Z162">
        <v>14.677205000000001</v>
      </c>
      <c r="AA162">
        <v>14.769130000000001</v>
      </c>
      <c r="AB162">
        <v>14.862686</v>
      </c>
      <c r="AC162">
        <v>14.945494999999999</v>
      </c>
      <c r="AD162">
        <v>15.014132</v>
      </c>
      <c r="AE162">
        <v>15.067621000000001</v>
      </c>
      <c r="AF162">
        <v>15.106681999999999</v>
      </c>
      <c r="AG162">
        <v>15.135647000000001</v>
      </c>
      <c r="AH162">
        <v>15.138109999999999</v>
      </c>
      <c r="AI162" s="33">
        <v>7.0000000000000001E-3</v>
      </c>
    </row>
    <row r="163" spans="1:35">
      <c r="A163" t="s">
        <v>261</v>
      </c>
      <c r="B163" t="s">
        <v>3694</v>
      </c>
      <c r="C163" t="s">
        <v>3695</v>
      </c>
      <c r="D163" t="s">
        <v>770</v>
      </c>
      <c r="F163">
        <v>12.486860999999999</v>
      </c>
      <c r="G163">
        <v>12.486863</v>
      </c>
      <c r="H163">
        <v>12.486860999999999</v>
      </c>
      <c r="I163">
        <v>12.486860999999999</v>
      </c>
      <c r="J163">
        <v>12.486864000000001</v>
      </c>
      <c r="K163">
        <v>12.486860999999999</v>
      </c>
      <c r="L163">
        <v>12.48686</v>
      </c>
      <c r="M163">
        <v>12.486863</v>
      </c>
      <c r="N163">
        <v>12.486863</v>
      </c>
      <c r="O163">
        <v>12.486863</v>
      </c>
      <c r="P163">
        <v>12.48686</v>
      </c>
      <c r="Q163">
        <v>12.48686</v>
      </c>
      <c r="R163">
        <v>12.486860999999999</v>
      </c>
      <c r="S163">
        <v>12.48686</v>
      </c>
      <c r="T163">
        <v>12.486860999999999</v>
      </c>
      <c r="U163">
        <v>12.486863</v>
      </c>
      <c r="V163">
        <v>12.48686</v>
      </c>
      <c r="W163">
        <v>12.486863</v>
      </c>
      <c r="X163">
        <v>12.48686</v>
      </c>
      <c r="Y163">
        <v>12.48686</v>
      </c>
      <c r="Z163">
        <v>12.486863</v>
      </c>
      <c r="AA163">
        <v>12.486863</v>
      </c>
      <c r="AB163">
        <v>12.486863</v>
      </c>
      <c r="AC163">
        <v>12.486863</v>
      </c>
      <c r="AD163">
        <v>12.486863</v>
      </c>
      <c r="AE163">
        <v>12.486860999999999</v>
      </c>
      <c r="AF163">
        <v>12.486863</v>
      </c>
      <c r="AG163">
        <v>12.486863</v>
      </c>
      <c r="AH163">
        <v>12.486863</v>
      </c>
      <c r="AI163" s="33">
        <v>0</v>
      </c>
    </row>
    <row r="164" spans="1:35">
      <c r="A164" t="s">
        <v>738</v>
      </c>
      <c r="B164" t="s">
        <v>3696</v>
      </c>
      <c r="C164" t="s">
        <v>3697</v>
      </c>
      <c r="D164" t="s">
        <v>770</v>
      </c>
      <c r="F164">
        <v>12.849104000000001</v>
      </c>
      <c r="G164">
        <v>13.227634</v>
      </c>
      <c r="H164">
        <v>13.632077000000001</v>
      </c>
      <c r="I164">
        <v>14.055721</v>
      </c>
      <c r="J164">
        <v>14.229253</v>
      </c>
      <c r="K164">
        <v>14.654464000000001</v>
      </c>
      <c r="L164">
        <v>14.606039000000001</v>
      </c>
      <c r="M164">
        <v>14.737310000000001</v>
      </c>
      <c r="N164">
        <v>14.843235</v>
      </c>
      <c r="O164">
        <v>14.923012</v>
      </c>
      <c r="P164">
        <v>14.946923999999999</v>
      </c>
      <c r="Q164">
        <v>14.948802000000001</v>
      </c>
      <c r="R164">
        <v>14.942750999999999</v>
      </c>
      <c r="S164">
        <v>14.940704</v>
      </c>
      <c r="T164">
        <v>14.938495</v>
      </c>
      <c r="U164">
        <v>14.937135</v>
      </c>
      <c r="V164">
        <v>14.935368</v>
      </c>
      <c r="W164">
        <v>14.934023</v>
      </c>
      <c r="X164">
        <v>14.933090999999999</v>
      </c>
      <c r="Y164">
        <v>14.931618</v>
      </c>
      <c r="Z164">
        <v>14.929853</v>
      </c>
      <c r="AA164">
        <v>14.928748000000001</v>
      </c>
      <c r="AB164">
        <v>14.930299</v>
      </c>
      <c r="AC164">
        <v>14.930498</v>
      </c>
      <c r="AD164">
        <v>14.930355</v>
      </c>
      <c r="AE164">
        <v>14.929824</v>
      </c>
      <c r="AF164">
        <v>14.929859</v>
      </c>
      <c r="AG164">
        <v>14.930294</v>
      </c>
      <c r="AH164">
        <v>14.930676999999999</v>
      </c>
      <c r="AI164" s="33">
        <v>5.0000000000000001E-3</v>
      </c>
    </row>
    <row r="165" spans="1:35">
      <c r="A165" t="s">
        <v>739</v>
      </c>
      <c r="B165" t="s">
        <v>3698</v>
      </c>
      <c r="C165" t="s">
        <v>3699</v>
      </c>
      <c r="D165" t="s">
        <v>769</v>
      </c>
      <c r="F165">
        <v>27.219132999999999</v>
      </c>
      <c r="G165">
        <v>27.246206000000001</v>
      </c>
      <c r="H165">
        <v>27.281471</v>
      </c>
      <c r="I165">
        <v>27.325970000000002</v>
      </c>
      <c r="J165">
        <v>27.380234000000002</v>
      </c>
      <c r="K165">
        <v>27.443549999999998</v>
      </c>
      <c r="L165">
        <v>27.476853999999999</v>
      </c>
      <c r="M165">
        <v>27.533249000000001</v>
      </c>
      <c r="N165">
        <v>27.587630999999998</v>
      </c>
      <c r="O165">
        <v>27.637688000000001</v>
      </c>
      <c r="P165">
        <v>27.681559</v>
      </c>
      <c r="Q165">
        <v>27.708254</v>
      </c>
      <c r="R165">
        <v>27.717777000000002</v>
      </c>
      <c r="S165">
        <v>27.722807</v>
      </c>
      <c r="T165">
        <v>27.722754999999999</v>
      </c>
      <c r="U165">
        <v>27.722715000000001</v>
      </c>
      <c r="V165">
        <v>27.722678999999999</v>
      </c>
      <c r="W165">
        <v>27.722656000000001</v>
      </c>
      <c r="X165">
        <v>27.722628</v>
      </c>
      <c r="Y165">
        <v>27.722612000000002</v>
      </c>
      <c r="Z165">
        <v>27.722601000000001</v>
      </c>
      <c r="AA165">
        <v>27.722588999999999</v>
      </c>
      <c r="AB165">
        <v>27.722581999999999</v>
      </c>
      <c r="AC165">
        <v>27.722572</v>
      </c>
      <c r="AD165">
        <v>27.722567000000002</v>
      </c>
      <c r="AE165">
        <v>27.722559</v>
      </c>
      <c r="AF165">
        <v>27.722555</v>
      </c>
      <c r="AG165">
        <v>27.722553000000001</v>
      </c>
      <c r="AH165">
        <v>27.722549000000001</v>
      </c>
      <c r="AI165" s="33">
        <v>1E-3</v>
      </c>
    </row>
    <row r="166" spans="1:35">
      <c r="A166" t="s">
        <v>740</v>
      </c>
      <c r="B166" t="s">
        <v>3700</v>
      </c>
      <c r="C166" t="s">
        <v>3701</v>
      </c>
      <c r="D166" t="s">
        <v>769</v>
      </c>
      <c r="F166">
        <v>0</v>
      </c>
      <c r="G166">
        <v>23.149456000000001</v>
      </c>
      <c r="H166">
        <v>23.789823999999999</v>
      </c>
      <c r="I166">
        <v>24.201049999999999</v>
      </c>
      <c r="J166">
        <v>24.603860999999998</v>
      </c>
      <c r="K166">
        <v>25.141048000000001</v>
      </c>
      <c r="L166">
        <v>25.624669999999998</v>
      </c>
      <c r="M166">
        <v>26.359365</v>
      </c>
      <c r="N166">
        <v>27.142448000000002</v>
      </c>
      <c r="O166">
        <v>27.920891000000001</v>
      </c>
      <c r="P166">
        <v>28.614424</v>
      </c>
      <c r="Q166">
        <v>28.968405000000001</v>
      </c>
      <c r="R166">
        <v>29.127887999999999</v>
      </c>
      <c r="S166">
        <v>29.136724000000001</v>
      </c>
      <c r="T166">
        <v>29.157651999999999</v>
      </c>
      <c r="U166">
        <v>29.164164</v>
      </c>
      <c r="V166">
        <v>29.160927000000001</v>
      </c>
      <c r="W166">
        <v>29.158709000000002</v>
      </c>
      <c r="X166">
        <v>29.155134</v>
      </c>
      <c r="Y166">
        <v>29.151733</v>
      </c>
      <c r="Z166">
        <v>29.148584</v>
      </c>
      <c r="AA166">
        <v>29.120134</v>
      </c>
      <c r="AB166">
        <v>29.125788</v>
      </c>
      <c r="AC166">
        <v>29.135324000000001</v>
      </c>
      <c r="AD166">
        <v>29.150476000000001</v>
      </c>
      <c r="AE166">
        <v>29.172325000000001</v>
      </c>
      <c r="AF166">
        <v>29.154896000000001</v>
      </c>
      <c r="AG166">
        <v>29.194113000000002</v>
      </c>
      <c r="AH166">
        <v>29.237359999999999</v>
      </c>
      <c r="AI166" t="s">
        <v>112</v>
      </c>
    </row>
    <row r="167" spans="1:35">
      <c r="A167" t="s">
        <v>741</v>
      </c>
      <c r="B167" t="s">
        <v>3702</v>
      </c>
      <c r="C167" t="s">
        <v>3703</v>
      </c>
      <c r="D167" t="s">
        <v>770</v>
      </c>
      <c r="F167">
        <v>0</v>
      </c>
      <c r="G167">
        <v>18.960066000000001</v>
      </c>
      <c r="H167">
        <v>19.23357</v>
      </c>
      <c r="I167">
        <v>19.474957</v>
      </c>
      <c r="J167">
        <v>19.580670999999999</v>
      </c>
      <c r="K167">
        <v>19.776447000000001</v>
      </c>
      <c r="L167">
        <v>19.923475</v>
      </c>
      <c r="M167">
        <v>20.166733000000001</v>
      </c>
      <c r="N167">
        <v>20.418417000000002</v>
      </c>
      <c r="O167">
        <v>20.668178999999999</v>
      </c>
      <c r="P167">
        <v>20.902134</v>
      </c>
      <c r="Q167">
        <v>21.085711</v>
      </c>
      <c r="R167">
        <v>21.155889999999999</v>
      </c>
      <c r="S167">
        <v>21.227180000000001</v>
      </c>
      <c r="T167">
        <v>21.311212999999999</v>
      </c>
      <c r="U167">
        <v>21.356262000000001</v>
      </c>
      <c r="V167">
        <v>21.400841</v>
      </c>
      <c r="W167">
        <v>21.450035</v>
      </c>
      <c r="X167">
        <v>21.502102000000001</v>
      </c>
      <c r="Y167">
        <v>21.553446000000001</v>
      </c>
      <c r="Z167">
        <v>21.599927999999998</v>
      </c>
      <c r="AA167">
        <v>21.640083000000001</v>
      </c>
      <c r="AB167">
        <v>21.670755</v>
      </c>
      <c r="AC167">
        <v>21.691528000000002</v>
      </c>
      <c r="AD167">
        <v>21.703959999999999</v>
      </c>
      <c r="AE167">
        <v>21.703627000000001</v>
      </c>
      <c r="AF167">
        <v>21.703296999999999</v>
      </c>
      <c r="AG167">
        <v>21.703308</v>
      </c>
      <c r="AH167">
        <v>21.703285000000001</v>
      </c>
      <c r="AI167" t="s">
        <v>112</v>
      </c>
    </row>
    <row r="168" spans="1:35">
      <c r="A168" t="s">
        <v>742</v>
      </c>
      <c r="B168" t="s">
        <v>3704</v>
      </c>
      <c r="C168" t="s">
        <v>3705</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3706</v>
      </c>
      <c r="C169" t="s">
        <v>3707</v>
      </c>
      <c r="F169">
        <v>15.488519</v>
      </c>
      <c r="G169">
        <v>16.166359</v>
      </c>
      <c r="H169">
        <v>16.857098000000001</v>
      </c>
      <c r="I169">
        <v>17.527076999999998</v>
      </c>
      <c r="J169">
        <v>17.876014999999999</v>
      </c>
      <c r="K169">
        <v>18.234285</v>
      </c>
      <c r="L169">
        <v>18.240725000000001</v>
      </c>
      <c r="M169">
        <v>18.343821999999999</v>
      </c>
      <c r="N169">
        <v>18.397005</v>
      </c>
      <c r="O169">
        <v>18.430928999999999</v>
      </c>
      <c r="P169">
        <v>18.430579999999999</v>
      </c>
      <c r="Q169">
        <v>18.414169000000001</v>
      </c>
      <c r="R169">
        <v>18.398137999999999</v>
      </c>
      <c r="S169">
        <v>18.384461999999999</v>
      </c>
      <c r="T169">
        <v>18.372990000000001</v>
      </c>
      <c r="U169">
        <v>18.363797999999999</v>
      </c>
      <c r="V169">
        <v>18.356414999999998</v>
      </c>
      <c r="W169">
        <v>18.351127999999999</v>
      </c>
      <c r="X169">
        <v>18.346160999999999</v>
      </c>
      <c r="Y169">
        <v>18.341266999999998</v>
      </c>
      <c r="Z169">
        <v>18.336706</v>
      </c>
      <c r="AA169">
        <v>18.277718</v>
      </c>
      <c r="AB169">
        <v>18.276962000000001</v>
      </c>
      <c r="AC169">
        <v>18.278023000000001</v>
      </c>
      <c r="AD169">
        <v>18.281327999999998</v>
      </c>
      <c r="AE169">
        <v>18.287592</v>
      </c>
      <c r="AF169">
        <v>18.278172999999999</v>
      </c>
      <c r="AG169">
        <v>18.272639999999999</v>
      </c>
      <c r="AH169">
        <v>18.294895</v>
      </c>
      <c r="AI169" s="33">
        <v>6.0000000000000001E-3</v>
      </c>
    </row>
    <row r="170" spans="1:35">
      <c r="A170" t="s">
        <v>202</v>
      </c>
    </row>
    <row r="171" spans="1:35">
      <c r="A171" t="s">
        <v>245</v>
      </c>
      <c r="B171" t="s">
        <v>3708</v>
      </c>
      <c r="C171" t="s">
        <v>3709</v>
      </c>
      <c r="D171" t="s">
        <v>769</v>
      </c>
      <c r="F171">
        <v>10.573098</v>
      </c>
      <c r="G171">
        <v>11.142469</v>
      </c>
      <c r="H171">
        <v>11.550746</v>
      </c>
      <c r="I171">
        <v>11.972892999999999</v>
      </c>
      <c r="J171">
        <v>12.420505</v>
      </c>
      <c r="K171">
        <v>12.830615999999999</v>
      </c>
      <c r="L171">
        <v>12.990529</v>
      </c>
      <c r="M171">
        <v>13.309531</v>
      </c>
      <c r="N171">
        <v>13.596384</v>
      </c>
      <c r="O171">
        <v>13.861522000000001</v>
      </c>
      <c r="P171">
        <v>13.990026</v>
      </c>
      <c r="Q171">
        <v>13.968114999999999</v>
      </c>
      <c r="R171">
        <v>13.94929</v>
      </c>
      <c r="S171">
        <v>13.933752</v>
      </c>
      <c r="T171">
        <v>13.920972000000001</v>
      </c>
      <c r="U171">
        <v>13.910399999999999</v>
      </c>
      <c r="V171">
        <v>13.901655</v>
      </c>
      <c r="W171">
        <v>13.894296000000001</v>
      </c>
      <c r="X171">
        <v>13.887682</v>
      </c>
      <c r="Y171">
        <v>13.881696</v>
      </c>
      <c r="Z171">
        <v>13.876372</v>
      </c>
      <c r="AA171">
        <v>13.871809000000001</v>
      </c>
      <c r="AB171">
        <v>13.867872999999999</v>
      </c>
      <c r="AC171">
        <v>13.864452999999999</v>
      </c>
      <c r="AD171">
        <v>13.861492</v>
      </c>
      <c r="AE171">
        <v>13.858911000000001</v>
      </c>
      <c r="AF171">
        <v>13.856673000000001</v>
      </c>
      <c r="AG171">
        <v>13.854711999999999</v>
      </c>
      <c r="AH171">
        <v>13.852988</v>
      </c>
      <c r="AI171" s="33">
        <v>0.01</v>
      </c>
    </row>
    <row r="172" spans="1:35">
      <c r="A172" t="s">
        <v>737</v>
      </c>
      <c r="B172" t="s">
        <v>3710</v>
      </c>
      <c r="C172" t="s">
        <v>3711</v>
      </c>
      <c r="D172" t="s">
        <v>770</v>
      </c>
      <c r="F172">
        <v>7.5957689999999998</v>
      </c>
      <c r="G172">
        <v>7.6645700000000003</v>
      </c>
      <c r="H172">
        <v>7.8813820000000003</v>
      </c>
      <c r="I172">
        <v>8.130763</v>
      </c>
      <c r="J172">
        <v>8.4040560000000006</v>
      </c>
      <c r="K172">
        <v>8.6723979999999994</v>
      </c>
      <c r="L172">
        <v>8.7645780000000002</v>
      </c>
      <c r="M172">
        <v>8.9744329999999994</v>
      </c>
      <c r="N172">
        <v>9.1595209999999998</v>
      </c>
      <c r="O172">
        <v>9.3318290000000008</v>
      </c>
      <c r="P172">
        <v>9.4489730000000005</v>
      </c>
      <c r="Q172">
        <v>9.4929290000000002</v>
      </c>
      <c r="R172">
        <v>9.5210910000000002</v>
      </c>
      <c r="S172">
        <v>9.5198239999999998</v>
      </c>
      <c r="T172">
        <v>9.5188860000000002</v>
      </c>
      <c r="U172">
        <v>9.5181579999999997</v>
      </c>
      <c r="V172">
        <v>9.5175900000000002</v>
      </c>
      <c r="W172">
        <v>9.517144</v>
      </c>
      <c r="X172">
        <v>9.5167800000000007</v>
      </c>
      <c r="Y172">
        <v>9.5164840000000002</v>
      </c>
      <c r="Z172">
        <v>9.5162440000000004</v>
      </c>
      <c r="AA172">
        <v>9.5160549999999997</v>
      </c>
      <c r="AB172">
        <v>9.5159029999999998</v>
      </c>
      <c r="AC172">
        <v>9.5157830000000008</v>
      </c>
      <c r="AD172">
        <v>9.5156930000000006</v>
      </c>
      <c r="AE172">
        <v>9.5156120000000008</v>
      </c>
      <c r="AF172">
        <v>9.5155480000000008</v>
      </c>
      <c r="AG172">
        <v>9.5154940000000003</v>
      </c>
      <c r="AH172">
        <v>9.5154510000000005</v>
      </c>
      <c r="AI172" s="33">
        <v>8.0000000000000002E-3</v>
      </c>
    </row>
    <row r="173" spans="1:35">
      <c r="A173" t="s">
        <v>252</v>
      </c>
      <c r="B173" t="s">
        <v>3712</v>
      </c>
      <c r="C173" t="s">
        <v>3713</v>
      </c>
      <c r="D173" t="s">
        <v>770</v>
      </c>
      <c r="F173">
        <v>7.1242470000000004</v>
      </c>
      <c r="G173">
        <v>7.21692</v>
      </c>
      <c r="H173">
        <v>7.3570190000000002</v>
      </c>
      <c r="I173">
        <v>7.5336499999999997</v>
      </c>
      <c r="J173">
        <v>7.7491589999999997</v>
      </c>
      <c r="K173">
        <v>7.9950869999999998</v>
      </c>
      <c r="L173">
        <v>8.1673910000000003</v>
      </c>
      <c r="M173">
        <v>8.4276160000000004</v>
      </c>
      <c r="N173">
        <v>8.6911059999999996</v>
      </c>
      <c r="O173">
        <v>8.9557959999999994</v>
      </c>
      <c r="P173">
        <v>9.1844789999999996</v>
      </c>
      <c r="Q173">
        <v>9.3408119999999997</v>
      </c>
      <c r="R173">
        <v>9.4283110000000008</v>
      </c>
      <c r="S173">
        <v>9.4294060000000002</v>
      </c>
      <c r="T173">
        <v>9.4281269999999999</v>
      </c>
      <c r="U173">
        <v>9.4270720000000008</v>
      </c>
      <c r="V173">
        <v>9.4262460000000008</v>
      </c>
      <c r="W173">
        <v>9.425573</v>
      </c>
      <c r="X173">
        <v>9.4249989999999997</v>
      </c>
      <c r="Y173">
        <v>9.4244070000000004</v>
      </c>
      <c r="Z173">
        <v>9.4238859999999995</v>
      </c>
      <c r="AA173">
        <v>9.4234580000000001</v>
      </c>
      <c r="AB173">
        <v>9.4231859999999994</v>
      </c>
      <c r="AC173">
        <v>9.4229719999999997</v>
      </c>
      <c r="AD173">
        <v>9.4228090000000009</v>
      </c>
      <c r="AE173">
        <v>9.422663</v>
      </c>
      <c r="AF173">
        <v>9.4225359999999991</v>
      </c>
      <c r="AG173">
        <v>9.4224080000000008</v>
      </c>
      <c r="AH173">
        <v>9.4222929999999998</v>
      </c>
      <c r="AI173" s="33">
        <v>0.01</v>
      </c>
    </row>
    <row r="174" spans="1:35">
      <c r="A174" t="s">
        <v>261</v>
      </c>
      <c r="B174" t="s">
        <v>3714</v>
      </c>
      <c r="C174" t="s">
        <v>3715</v>
      </c>
      <c r="D174" t="s">
        <v>770</v>
      </c>
      <c r="F174">
        <v>7.2923099999999996</v>
      </c>
      <c r="G174">
        <v>7.4893289999999997</v>
      </c>
      <c r="H174">
        <v>7.700755</v>
      </c>
      <c r="I174">
        <v>7.9431430000000001</v>
      </c>
      <c r="J174">
        <v>8.2103350000000006</v>
      </c>
      <c r="K174">
        <v>8.462574</v>
      </c>
      <c r="L174">
        <v>8.5694189999999999</v>
      </c>
      <c r="M174">
        <v>8.7624239999999993</v>
      </c>
      <c r="N174">
        <v>8.9379109999999997</v>
      </c>
      <c r="O174">
        <v>9.1011290000000002</v>
      </c>
      <c r="P174">
        <v>9.1880269999999999</v>
      </c>
      <c r="Q174">
        <v>9.1797109999999993</v>
      </c>
      <c r="R174">
        <v>9.1732220000000009</v>
      </c>
      <c r="S174">
        <v>9.1681179999999998</v>
      </c>
      <c r="T174">
        <v>9.1640499999999996</v>
      </c>
      <c r="U174">
        <v>9.1607690000000002</v>
      </c>
      <c r="V174">
        <v>9.1581130000000002</v>
      </c>
      <c r="W174">
        <v>9.1559609999999996</v>
      </c>
      <c r="X174">
        <v>9.1542100000000008</v>
      </c>
      <c r="Y174">
        <v>9.1527790000000007</v>
      </c>
      <c r="Z174">
        <v>9.1516059999999992</v>
      </c>
      <c r="AA174">
        <v>9.1506260000000008</v>
      </c>
      <c r="AB174">
        <v>9.1498000000000008</v>
      </c>
      <c r="AC174">
        <v>9.1490939999999998</v>
      </c>
      <c r="AD174">
        <v>9.1484930000000002</v>
      </c>
      <c r="AE174">
        <v>9.1479800000000004</v>
      </c>
      <c r="AF174">
        <v>9.1475430000000006</v>
      </c>
      <c r="AG174">
        <v>9.1471669999999996</v>
      </c>
      <c r="AH174">
        <v>9.1468450000000008</v>
      </c>
      <c r="AI174" s="33">
        <v>8.0000000000000002E-3</v>
      </c>
    </row>
    <row r="175" spans="1:35">
      <c r="A175" t="s">
        <v>738</v>
      </c>
      <c r="B175" t="s">
        <v>3716</v>
      </c>
      <c r="C175" t="s">
        <v>3717</v>
      </c>
      <c r="D175" t="s">
        <v>771</v>
      </c>
      <c r="F175">
        <v>7.2719750000000003</v>
      </c>
      <c r="G175">
        <v>7.4669910000000002</v>
      </c>
      <c r="H175">
        <v>7.6783390000000002</v>
      </c>
      <c r="I175">
        <v>7.9223299999999997</v>
      </c>
      <c r="J175">
        <v>8.1890929999999997</v>
      </c>
      <c r="K175">
        <v>8.450253</v>
      </c>
      <c r="L175">
        <v>8.5393629999999998</v>
      </c>
      <c r="M175">
        <v>8.7428559999999997</v>
      </c>
      <c r="N175">
        <v>8.9223289999999995</v>
      </c>
      <c r="O175">
        <v>9.0894209999999998</v>
      </c>
      <c r="P175">
        <v>9.2030510000000003</v>
      </c>
      <c r="Q175">
        <v>9.2454400000000003</v>
      </c>
      <c r="R175">
        <v>9.2727789999999999</v>
      </c>
      <c r="S175">
        <v>9.2726290000000002</v>
      </c>
      <c r="T175">
        <v>9.2716709999999996</v>
      </c>
      <c r="U175">
        <v>9.2709109999999999</v>
      </c>
      <c r="V175">
        <v>9.2703539999999993</v>
      </c>
      <c r="W175">
        <v>9.2699130000000007</v>
      </c>
      <c r="X175">
        <v>9.2695439999999998</v>
      </c>
      <c r="Y175">
        <v>9.2692630000000005</v>
      </c>
      <c r="Z175">
        <v>9.2690579999999994</v>
      </c>
      <c r="AA175">
        <v>9.2688860000000002</v>
      </c>
      <c r="AB175">
        <v>9.2687030000000004</v>
      </c>
      <c r="AC175">
        <v>9.2685490000000001</v>
      </c>
      <c r="AD175">
        <v>9.2684449999999998</v>
      </c>
      <c r="AE175">
        <v>9.2683700000000009</v>
      </c>
      <c r="AF175">
        <v>9.2682870000000008</v>
      </c>
      <c r="AG175">
        <v>9.2682210000000005</v>
      </c>
      <c r="AH175">
        <v>9.268167</v>
      </c>
      <c r="AI175" s="33">
        <v>8.9999999999999993E-3</v>
      </c>
    </row>
    <row r="176" spans="1:35">
      <c r="A176" t="s">
        <v>739</v>
      </c>
      <c r="B176" t="s">
        <v>3718</v>
      </c>
      <c r="C176" t="s">
        <v>3719</v>
      </c>
      <c r="D176" t="s">
        <v>770</v>
      </c>
      <c r="F176">
        <v>17.261652000000002</v>
      </c>
      <c r="G176">
        <v>17.508330999999998</v>
      </c>
      <c r="H176">
        <v>17.854586000000001</v>
      </c>
      <c r="I176">
        <v>18.276726</v>
      </c>
      <c r="J176">
        <v>18.799071999999999</v>
      </c>
      <c r="K176">
        <v>19.336264</v>
      </c>
      <c r="L176">
        <v>19.586625999999999</v>
      </c>
      <c r="M176">
        <v>20.1129</v>
      </c>
      <c r="N176">
        <v>20.626152000000001</v>
      </c>
      <c r="O176">
        <v>21.104298</v>
      </c>
      <c r="P176">
        <v>21.434183000000001</v>
      </c>
      <c r="Q176">
        <v>21.576709999999999</v>
      </c>
      <c r="R176">
        <v>21.661826999999999</v>
      </c>
      <c r="S176">
        <v>21.733661999999999</v>
      </c>
      <c r="T176">
        <v>21.781905999999999</v>
      </c>
      <c r="U176">
        <v>21.797315999999999</v>
      </c>
      <c r="V176">
        <v>21.798777000000001</v>
      </c>
      <c r="W176">
        <v>21.800291000000001</v>
      </c>
      <c r="X176">
        <v>21.801846000000001</v>
      </c>
      <c r="Y176">
        <v>21.803436000000001</v>
      </c>
      <c r="Z176">
        <v>21.805052</v>
      </c>
      <c r="AA176">
        <v>21.806674999999998</v>
      </c>
      <c r="AB176">
        <v>21.808299999999999</v>
      </c>
      <c r="AC176">
        <v>21.809925</v>
      </c>
      <c r="AD176">
        <v>21.811598</v>
      </c>
      <c r="AE176">
        <v>21.813278</v>
      </c>
      <c r="AF176">
        <v>21.814955000000001</v>
      </c>
      <c r="AG176">
        <v>21.816628000000001</v>
      </c>
      <c r="AH176">
        <v>21.818289</v>
      </c>
      <c r="AI176" s="33">
        <v>8.0000000000000002E-3</v>
      </c>
    </row>
    <row r="177" spans="1:35">
      <c r="A177" t="s">
        <v>740</v>
      </c>
      <c r="B177" t="s">
        <v>3720</v>
      </c>
      <c r="C177" t="s">
        <v>3721</v>
      </c>
      <c r="D177" t="s">
        <v>770</v>
      </c>
      <c r="F177">
        <v>0</v>
      </c>
      <c r="G177">
        <v>0</v>
      </c>
      <c r="H177">
        <v>14.554022</v>
      </c>
      <c r="I177">
        <v>15.064902999999999</v>
      </c>
      <c r="J177">
        <v>15.340652</v>
      </c>
      <c r="K177">
        <v>15.711105</v>
      </c>
      <c r="L177">
        <v>15.974326</v>
      </c>
      <c r="M177">
        <v>16.348108</v>
      </c>
      <c r="N177">
        <v>16.705832000000001</v>
      </c>
      <c r="O177">
        <v>17.109022</v>
      </c>
      <c r="P177">
        <v>17.53867</v>
      </c>
      <c r="Q177">
        <v>17.959637000000001</v>
      </c>
      <c r="R177">
        <v>18.293282000000001</v>
      </c>
      <c r="S177">
        <v>18.361059000000001</v>
      </c>
      <c r="T177">
        <v>18.575614999999999</v>
      </c>
      <c r="U177">
        <v>18.691707999999998</v>
      </c>
      <c r="V177">
        <v>18.696263999999999</v>
      </c>
      <c r="W177">
        <v>18.694582</v>
      </c>
      <c r="X177">
        <v>18.690241</v>
      </c>
      <c r="Y177">
        <v>18.68347</v>
      </c>
      <c r="Z177">
        <v>18.675591000000001</v>
      </c>
      <c r="AA177">
        <v>18.668800000000001</v>
      </c>
      <c r="AB177">
        <v>18.662962</v>
      </c>
      <c r="AC177">
        <v>18.657886999999999</v>
      </c>
      <c r="AD177">
        <v>18.653487999999999</v>
      </c>
      <c r="AE177">
        <v>18.649674999999998</v>
      </c>
      <c r="AF177">
        <v>18.646377999999999</v>
      </c>
      <c r="AG177">
        <v>18.643512999999999</v>
      </c>
      <c r="AH177">
        <v>18.640999000000001</v>
      </c>
      <c r="AI177" t="s">
        <v>112</v>
      </c>
    </row>
    <row r="178" spans="1:35">
      <c r="A178" t="s">
        <v>741</v>
      </c>
      <c r="B178" t="s">
        <v>3722</v>
      </c>
      <c r="C178" t="s">
        <v>3723</v>
      </c>
      <c r="D178" t="s">
        <v>770</v>
      </c>
      <c r="F178">
        <v>0</v>
      </c>
      <c r="G178">
        <v>0</v>
      </c>
      <c r="H178">
        <v>10.500695</v>
      </c>
      <c r="I178">
        <v>10.815178</v>
      </c>
      <c r="J178">
        <v>10.963468000000001</v>
      </c>
      <c r="K178">
        <v>11.159841999999999</v>
      </c>
      <c r="L178">
        <v>11.307802000000001</v>
      </c>
      <c r="M178">
        <v>11.570223</v>
      </c>
      <c r="N178">
        <v>11.881401</v>
      </c>
      <c r="O178">
        <v>12.234026999999999</v>
      </c>
      <c r="P178">
        <v>12.553144</v>
      </c>
      <c r="Q178">
        <v>12.858561999999999</v>
      </c>
      <c r="R178">
        <v>13.126002</v>
      </c>
      <c r="S178">
        <v>13.182130000000001</v>
      </c>
      <c r="T178">
        <v>13.346188</v>
      </c>
      <c r="U178">
        <v>13.429615999999999</v>
      </c>
      <c r="V178">
        <v>13.426596999999999</v>
      </c>
      <c r="W178">
        <v>13.421908999999999</v>
      </c>
      <c r="X178">
        <v>13.416684999999999</v>
      </c>
      <c r="Y178">
        <v>13.410793999999999</v>
      </c>
      <c r="Z178">
        <v>13.405383</v>
      </c>
      <c r="AA178">
        <v>13.402314000000001</v>
      </c>
      <c r="AB178">
        <v>13.401558</v>
      </c>
      <c r="AC178">
        <v>13.20026</v>
      </c>
      <c r="AD178">
        <v>13.221883</v>
      </c>
      <c r="AE178">
        <v>13.267063</v>
      </c>
      <c r="AF178">
        <v>13.320838</v>
      </c>
      <c r="AG178">
        <v>13.387578</v>
      </c>
      <c r="AH178">
        <v>13.467116000000001</v>
      </c>
      <c r="AI178" t="s">
        <v>112</v>
      </c>
    </row>
    <row r="179" spans="1:35">
      <c r="A179" t="s">
        <v>742</v>
      </c>
      <c r="B179" t="s">
        <v>3724</v>
      </c>
      <c r="C179" t="s">
        <v>3725</v>
      </c>
      <c r="D179" t="s">
        <v>770</v>
      </c>
      <c r="F179">
        <v>0</v>
      </c>
      <c r="G179">
        <v>0</v>
      </c>
      <c r="H179">
        <v>11.516575</v>
      </c>
      <c r="I179">
        <v>11.516895</v>
      </c>
      <c r="J179">
        <v>11.51685</v>
      </c>
      <c r="K179">
        <v>11.516838999999999</v>
      </c>
      <c r="L179">
        <v>11.516862</v>
      </c>
      <c r="M179">
        <v>11.516889000000001</v>
      </c>
      <c r="N179">
        <v>11.516918</v>
      </c>
      <c r="O179">
        <v>11.516952</v>
      </c>
      <c r="P179">
        <v>11.516977000000001</v>
      </c>
      <c r="Q179">
        <v>11.516996000000001</v>
      </c>
      <c r="R179">
        <v>11.516980999999999</v>
      </c>
      <c r="S179">
        <v>11.516923999999999</v>
      </c>
      <c r="T179">
        <v>11.516935999999999</v>
      </c>
      <c r="U179">
        <v>11.516947</v>
      </c>
      <c r="V179">
        <v>11.516958000000001</v>
      </c>
      <c r="W179">
        <v>11.516964</v>
      </c>
      <c r="X179">
        <v>11.516971</v>
      </c>
      <c r="Y179">
        <v>11.516976</v>
      </c>
      <c r="Z179">
        <v>11.51698</v>
      </c>
      <c r="AA179">
        <v>11.516985</v>
      </c>
      <c r="AB179">
        <v>11.51699</v>
      </c>
      <c r="AC179">
        <v>11.516994</v>
      </c>
      <c r="AD179">
        <v>11.517007</v>
      </c>
      <c r="AE179">
        <v>11.517006</v>
      </c>
      <c r="AF179">
        <v>11.517009</v>
      </c>
      <c r="AG179">
        <v>11.517011999999999</v>
      </c>
      <c r="AH179">
        <v>11.517011999999999</v>
      </c>
      <c r="AI179" t="s">
        <v>112</v>
      </c>
    </row>
    <row r="180" spans="1:35">
      <c r="A180" t="s">
        <v>752</v>
      </c>
      <c r="B180" t="s">
        <v>3726</v>
      </c>
      <c r="C180" t="s">
        <v>3727</v>
      </c>
      <c r="F180">
        <v>9.5267890000000008</v>
      </c>
      <c r="G180">
        <v>9.8901660000000007</v>
      </c>
      <c r="H180">
        <v>10.226737</v>
      </c>
      <c r="I180">
        <v>10.586437999999999</v>
      </c>
      <c r="J180">
        <v>10.971583000000001</v>
      </c>
      <c r="K180">
        <v>11.333140999999999</v>
      </c>
      <c r="L180">
        <v>11.470342</v>
      </c>
      <c r="M180">
        <v>11.752662000000001</v>
      </c>
      <c r="N180">
        <v>12.004996</v>
      </c>
      <c r="O180">
        <v>12.238826</v>
      </c>
      <c r="P180">
        <v>12.369111</v>
      </c>
      <c r="Q180">
        <v>12.37926</v>
      </c>
      <c r="R180">
        <v>12.383407999999999</v>
      </c>
      <c r="S180">
        <v>12.375546</v>
      </c>
      <c r="T180">
        <v>12.369204</v>
      </c>
      <c r="U180">
        <v>12.364001</v>
      </c>
      <c r="V180">
        <v>12.359742000000001</v>
      </c>
      <c r="W180">
        <v>12.356194</v>
      </c>
      <c r="X180">
        <v>12.353064</v>
      </c>
      <c r="Y180">
        <v>12.350236000000001</v>
      </c>
      <c r="Z180">
        <v>12.347714</v>
      </c>
      <c r="AA180">
        <v>12.345507</v>
      </c>
      <c r="AB180">
        <v>12.343619</v>
      </c>
      <c r="AC180">
        <v>12.342000000000001</v>
      </c>
      <c r="AD180">
        <v>12.340636999999999</v>
      </c>
      <c r="AE180">
        <v>12.339497</v>
      </c>
      <c r="AF180">
        <v>12.338575000000001</v>
      </c>
      <c r="AG180">
        <v>12.337815000000001</v>
      </c>
      <c r="AH180">
        <v>12.33719</v>
      </c>
      <c r="AI180" s="33">
        <v>8.9999999999999993E-3</v>
      </c>
    </row>
    <row r="181" spans="1:35">
      <c r="A181" t="s">
        <v>745</v>
      </c>
    </row>
    <row r="182" spans="1:35">
      <c r="A182" t="s">
        <v>245</v>
      </c>
      <c r="B182" t="s">
        <v>3728</v>
      </c>
      <c r="C182" t="s">
        <v>3729</v>
      </c>
      <c r="D182" t="s">
        <v>769</v>
      </c>
      <c r="F182">
        <v>6.6741390000000003</v>
      </c>
      <c r="G182">
        <v>6.8852840000000004</v>
      </c>
      <c r="H182">
        <v>7.1006539999999996</v>
      </c>
      <c r="I182">
        <v>7.3018419999999997</v>
      </c>
      <c r="J182">
        <v>7.4937250000000004</v>
      </c>
      <c r="K182">
        <v>7.6624280000000002</v>
      </c>
      <c r="L182">
        <v>7.7349769999999998</v>
      </c>
      <c r="M182">
        <v>7.8439759999999996</v>
      </c>
      <c r="N182">
        <v>7.9572000000000003</v>
      </c>
      <c r="O182">
        <v>8.0638769999999997</v>
      </c>
      <c r="P182">
        <v>8.1276589999999995</v>
      </c>
      <c r="Q182">
        <v>8.1333400000000005</v>
      </c>
      <c r="R182">
        <v>8.1342210000000001</v>
      </c>
      <c r="S182">
        <v>8.1350569999999998</v>
      </c>
      <c r="T182">
        <v>8.1377319999999997</v>
      </c>
      <c r="U182">
        <v>8.1404320000000006</v>
      </c>
      <c r="V182">
        <v>8.1416160000000009</v>
      </c>
      <c r="W182">
        <v>8.1422609999999995</v>
      </c>
      <c r="X182">
        <v>8.1419960000000007</v>
      </c>
      <c r="Y182">
        <v>8.1419339999999991</v>
      </c>
      <c r="Z182">
        <v>8.140746</v>
      </c>
      <c r="AA182">
        <v>8.1400699999999997</v>
      </c>
      <c r="AB182">
        <v>8.1398960000000002</v>
      </c>
      <c r="AC182">
        <v>8.1393880000000003</v>
      </c>
      <c r="AD182">
        <v>8.1369679999999995</v>
      </c>
      <c r="AE182">
        <v>8.1370000000000005</v>
      </c>
      <c r="AF182">
        <v>8.1368679999999998</v>
      </c>
      <c r="AG182">
        <v>8.1365090000000002</v>
      </c>
      <c r="AH182">
        <v>8.1366859999999992</v>
      </c>
      <c r="AI182" s="33">
        <v>7.0000000000000001E-3</v>
      </c>
    </row>
    <row r="183" spans="1:35">
      <c r="A183" t="s">
        <v>737</v>
      </c>
      <c r="B183" t="s">
        <v>3730</v>
      </c>
      <c r="C183" t="s">
        <v>3731</v>
      </c>
      <c r="D183" t="s">
        <v>770</v>
      </c>
      <c r="F183">
        <v>6.9548030000000001</v>
      </c>
      <c r="G183">
        <v>5.9526890000000003</v>
      </c>
      <c r="H183">
        <v>6.0072190000000001</v>
      </c>
      <c r="I183">
        <v>6.0716970000000003</v>
      </c>
      <c r="J183">
        <v>6.1384790000000002</v>
      </c>
      <c r="K183">
        <v>6.2244020000000004</v>
      </c>
      <c r="L183">
        <v>6.2815669999999999</v>
      </c>
      <c r="M183">
        <v>6.3746229999999997</v>
      </c>
      <c r="N183">
        <v>6.4664729999999997</v>
      </c>
      <c r="O183">
        <v>6.5601630000000002</v>
      </c>
      <c r="P183">
        <v>6.648085</v>
      </c>
      <c r="Q183">
        <v>6.7190570000000003</v>
      </c>
      <c r="R183">
        <v>6.7354349999999998</v>
      </c>
      <c r="S183">
        <v>6.7363080000000002</v>
      </c>
      <c r="T183">
        <v>6.7362630000000001</v>
      </c>
      <c r="U183">
        <v>6.739039</v>
      </c>
      <c r="V183">
        <v>6.7444750000000004</v>
      </c>
      <c r="W183">
        <v>6.7558439999999997</v>
      </c>
      <c r="X183">
        <v>6.7670370000000002</v>
      </c>
      <c r="Y183">
        <v>6.7782840000000002</v>
      </c>
      <c r="Z183">
        <v>6.7747080000000004</v>
      </c>
      <c r="AA183">
        <v>6.7851939999999997</v>
      </c>
      <c r="AB183">
        <v>6.7953539999999997</v>
      </c>
      <c r="AC183">
        <v>6.8045669999999996</v>
      </c>
      <c r="AD183">
        <v>6.816058</v>
      </c>
      <c r="AE183">
        <v>6.8269539999999997</v>
      </c>
      <c r="AF183">
        <v>6.8375690000000002</v>
      </c>
      <c r="AG183">
        <v>6.8432060000000003</v>
      </c>
      <c r="AH183">
        <v>6.8497870000000001</v>
      </c>
      <c r="AI183" s="33">
        <v>-1E-3</v>
      </c>
    </row>
    <row r="184" spans="1:35">
      <c r="A184" t="s">
        <v>252</v>
      </c>
      <c r="B184" t="s">
        <v>3732</v>
      </c>
      <c r="C184" t="s">
        <v>3733</v>
      </c>
      <c r="D184" t="s">
        <v>770</v>
      </c>
      <c r="F184">
        <v>6.8185469999999997</v>
      </c>
      <c r="G184">
        <v>5.9048069999999999</v>
      </c>
      <c r="H184">
        <v>5.9684090000000003</v>
      </c>
      <c r="I184">
        <v>6.0443670000000003</v>
      </c>
      <c r="J184">
        <v>6.1290209999999998</v>
      </c>
      <c r="K184">
        <v>6.2414459999999998</v>
      </c>
      <c r="L184">
        <v>6.3167049999999998</v>
      </c>
      <c r="M184">
        <v>6.4375960000000001</v>
      </c>
      <c r="N184">
        <v>6.5570399999999998</v>
      </c>
      <c r="O184">
        <v>6.6832719999999997</v>
      </c>
      <c r="P184">
        <v>6.8089019999999998</v>
      </c>
      <c r="Q184">
        <v>6.914676</v>
      </c>
      <c r="R184">
        <v>6.9660820000000001</v>
      </c>
      <c r="S184">
        <v>6.9766190000000003</v>
      </c>
      <c r="T184">
        <v>6.986885</v>
      </c>
      <c r="U184">
        <v>6.9968380000000003</v>
      </c>
      <c r="V184">
        <v>7.00387</v>
      </c>
      <c r="W184">
        <v>7.0055959999999997</v>
      </c>
      <c r="X184">
        <v>7.0075260000000004</v>
      </c>
      <c r="Y184">
        <v>7.0092809999999997</v>
      </c>
      <c r="Z184">
        <v>7.0092220000000003</v>
      </c>
      <c r="AA184">
        <v>7.0107220000000003</v>
      </c>
      <c r="AB184">
        <v>7.0121849999999997</v>
      </c>
      <c r="AC184">
        <v>7.0132279999999998</v>
      </c>
      <c r="AD184">
        <v>7.0141540000000004</v>
      </c>
      <c r="AE184">
        <v>7.0150509999999997</v>
      </c>
      <c r="AF184">
        <v>7.01579</v>
      </c>
      <c r="AG184">
        <v>7.0156359999999998</v>
      </c>
      <c r="AH184">
        <v>7.0163719999999996</v>
      </c>
      <c r="AI184" s="33">
        <v>1E-3</v>
      </c>
    </row>
    <row r="185" spans="1:35">
      <c r="A185" t="s">
        <v>261</v>
      </c>
      <c r="B185" t="s">
        <v>3734</v>
      </c>
      <c r="C185" t="s">
        <v>3735</v>
      </c>
      <c r="D185" t="s">
        <v>769</v>
      </c>
      <c r="F185">
        <v>6.255655</v>
      </c>
      <c r="G185">
        <v>6.4602740000000001</v>
      </c>
      <c r="H185">
        <v>6.6797380000000004</v>
      </c>
      <c r="I185">
        <v>6.8850150000000001</v>
      </c>
      <c r="J185">
        <v>7.053274</v>
      </c>
      <c r="K185">
        <v>7.229355</v>
      </c>
      <c r="L185">
        <v>7.2802860000000003</v>
      </c>
      <c r="M185">
        <v>7.3868410000000004</v>
      </c>
      <c r="N185">
        <v>7.4934099999999999</v>
      </c>
      <c r="O185">
        <v>7.5880900000000002</v>
      </c>
      <c r="P185">
        <v>7.6413409999999997</v>
      </c>
      <c r="Q185">
        <v>7.6526579999999997</v>
      </c>
      <c r="R185">
        <v>7.6454040000000001</v>
      </c>
      <c r="S185">
        <v>7.6419069999999998</v>
      </c>
      <c r="T185">
        <v>7.6442699999999997</v>
      </c>
      <c r="U185">
        <v>7.6437689999999998</v>
      </c>
      <c r="V185">
        <v>7.6435269999999997</v>
      </c>
      <c r="W185">
        <v>7.6432549999999999</v>
      </c>
      <c r="X185">
        <v>7.6431880000000003</v>
      </c>
      <c r="Y185">
        <v>7.6423329999999998</v>
      </c>
      <c r="Z185">
        <v>7.6365879999999997</v>
      </c>
      <c r="AA185">
        <v>7.6302599999999998</v>
      </c>
      <c r="AB185">
        <v>7.6291820000000001</v>
      </c>
      <c r="AC185">
        <v>7.6293889999999998</v>
      </c>
      <c r="AD185">
        <v>7.6290610000000001</v>
      </c>
      <c r="AE185">
        <v>7.6312309999999997</v>
      </c>
      <c r="AF185">
        <v>7.6339139999999999</v>
      </c>
      <c r="AG185">
        <v>7.6365970000000001</v>
      </c>
      <c r="AH185">
        <v>7.6403730000000003</v>
      </c>
      <c r="AI185" s="33">
        <v>7.0000000000000001E-3</v>
      </c>
    </row>
    <row r="186" spans="1:35">
      <c r="A186" t="s">
        <v>738</v>
      </c>
      <c r="B186" t="s">
        <v>3736</v>
      </c>
      <c r="C186" t="s">
        <v>3737</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3738</v>
      </c>
      <c r="C187" t="s">
        <v>3739</v>
      </c>
      <c r="D187" t="s">
        <v>769</v>
      </c>
      <c r="F187">
        <v>10.834085</v>
      </c>
      <c r="G187">
        <v>10.882398</v>
      </c>
      <c r="H187">
        <v>10.964841</v>
      </c>
      <c r="I187">
        <v>11.061375</v>
      </c>
      <c r="J187">
        <v>11.157394999999999</v>
      </c>
      <c r="K187">
        <v>11.26088</v>
      </c>
      <c r="L187">
        <v>11.307231</v>
      </c>
      <c r="M187">
        <v>11.393946</v>
      </c>
      <c r="N187">
        <v>11.47368</v>
      </c>
      <c r="O187">
        <v>11.523509000000001</v>
      </c>
      <c r="P187">
        <v>11.563693000000001</v>
      </c>
      <c r="Q187">
        <v>11.574629</v>
      </c>
      <c r="R187">
        <v>11.575359000000001</v>
      </c>
      <c r="S187">
        <v>11.576653</v>
      </c>
      <c r="T187">
        <v>11.577552000000001</v>
      </c>
      <c r="U187">
        <v>11.577438000000001</v>
      </c>
      <c r="V187">
        <v>11.578412999999999</v>
      </c>
      <c r="W187">
        <v>11.579732</v>
      </c>
      <c r="X187">
        <v>11.581341</v>
      </c>
      <c r="Y187">
        <v>11.583194000000001</v>
      </c>
      <c r="Z187">
        <v>11.584405</v>
      </c>
      <c r="AA187">
        <v>11.586525</v>
      </c>
      <c r="AB187">
        <v>11.588884</v>
      </c>
      <c r="AC187">
        <v>11.591518000000001</v>
      </c>
      <c r="AD187">
        <v>11.594466000000001</v>
      </c>
      <c r="AE187">
        <v>11.597775</v>
      </c>
      <c r="AF187">
        <v>11.601483999999999</v>
      </c>
      <c r="AG187">
        <v>11.605634999999999</v>
      </c>
      <c r="AH187">
        <v>11.610264000000001</v>
      </c>
      <c r="AI187" s="33">
        <v>2E-3</v>
      </c>
    </row>
    <row r="188" spans="1:35">
      <c r="A188" t="s">
        <v>740</v>
      </c>
      <c r="B188" t="s">
        <v>3740</v>
      </c>
      <c r="C188" t="s">
        <v>3741</v>
      </c>
      <c r="D188" t="s">
        <v>769</v>
      </c>
      <c r="F188">
        <v>0</v>
      </c>
      <c r="G188">
        <v>0</v>
      </c>
      <c r="H188">
        <v>1.5462100000000001</v>
      </c>
      <c r="I188">
        <v>9.1594390000000008</v>
      </c>
      <c r="J188">
        <v>9.3003850000000003</v>
      </c>
      <c r="K188">
        <v>9.4666499999999996</v>
      </c>
      <c r="L188">
        <v>9.5730179999999994</v>
      </c>
      <c r="M188">
        <v>9.7529249999999994</v>
      </c>
      <c r="N188">
        <v>9.9675580000000004</v>
      </c>
      <c r="O188">
        <v>10.199795</v>
      </c>
      <c r="P188">
        <v>10.432710999999999</v>
      </c>
      <c r="Q188">
        <v>10.64259</v>
      </c>
      <c r="R188">
        <v>10.817674</v>
      </c>
      <c r="S188">
        <v>10.863225</v>
      </c>
      <c r="T188">
        <v>10.984375999999999</v>
      </c>
      <c r="U188">
        <v>11.064408999999999</v>
      </c>
      <c r="V188">
        <v>11.067660999999999</v>
      </c>
      <c r="W188">
        <v>11.069675999999999</v>
      </c>
      <c r="X188">
        <v>11.070007</v>
      </c>
      <c r="Y188">
        <v>11.069245</v>
      </c>
      <c r="Z188">
        <v>11.067069999999999</v>
      </c>
      <c r="AA188">
        <v>11.0655</v>
      </c>
      <c r="AB188">
        <v>11.064235</v>
      </c>
      <c r="AC188">
        <v>11.063328</v>
      </c>
      <c r="AD188">
        <v>11.062696000000001</v>
      </c>
      <c r="AE188">
        <v>11.062405999999999</v>
      </c>
      <c r="AF188">
        <v>11.062369</v>
      </c>
      <c r="AG188">
        <v>11.062519</v>
      </c>
      <c r="AH188">
        <v>11.062836000000001</v>
      </c>
      <c r="AI188" t="s">
        <v>112</v>
      </c>
    </row>
    <row r="189" spans="1:35">
      <c r="A189" t="s">
        <v>741</v>
      </c>
      <c r="B189" t="s">
        <v>3742</v>
      </c>
      <c r="C189" t="s">
        <v>3743</v>
      </c>
      <c r="D189" t="s">
        <v>770</v>
      </c>
      <c r="F189">
        <v>0</v>
      </c>
      <c r="G189">
        <v>0</v>
      </c>
      <c r="H189">
        <v>1.475897</v>
      </c>
      <c r="I189">
        <v>9.1372859999999996</v>
      </c>
      <c r="J189">
        <v>9.2399039999999992</v>
      </c>
      <c r="K189">
        <v>9.3713680000000004</v>
      </c>
      <c r="L189">
        <v>9.4603669999999997</v>
      </c>
      <c r="M189">
        <v>9.612482</v>
      </c>
      <c r="N189">
        <v>9.7972909999999995</v>
      </c>
      <c r="O189">
        <v>10.002312</v>
      </c>
      <c r="P189">
        <v>10.213188000000001</v>
      </c>
      <c r="Q189">
        <v>10.427006</v>
      </c>
      <c r="R189">
        <v>10.614784</v>
      </c>
      <c r="S189">
        <v>10.659791</v>
      </c>
      <c r="T189">
        <v>10.772876</v>
      </c>
      <c r="U189">
        <v>10.845409999999999</v>
      </c>
      <c r="V189">
        <v>10.84395</v>
      </c>
      <c r="W189">
        <v>10.842093</v>
      </c>
      <c r="X189">
        <v>10.840301</v>
      </c>
      <c r="Y189">
        <v>10.838671</v>
      </c>
      <c r="Z189">
        <v>10.837346999999999</v>
      </c>
      <c r="AA189">
        <v>10.831125999999999</v>
      </c>
      <c r="AB189">
        <v>10.835120999999999</v>
      </c>
      <c r="AC189">
        <v>10.842022</v>
      </c>
      <c r="AD189">
        <v>10.849947</v>
      </c>
      <c r="AE189">
        <v>10.867374</v>
      </c>
      <c r="AF189">
        <v>10.888296</v>
      </c>
      <c r="AG189">
        <v>10.912697</v>
      </c>
      <c r="AH189">
        <v>10.939928</v>
      </c>
      <c r="AI189" t="s">
        <v>112</v>
      </c>
    </row>
    <row r="190" spans="1:35">
      <c r="A190" t="s">
        <v>742</v>
      </c>
      <c r="B190" t="s">
        <v>3744</v>
      </c>
      <c r="C190" t="s">
        <v>3745</v>
      </c>
      <c r="D190" t="s">
        <v>769</v>
      </c>
      <c r="F190">
        <v>0</v>
      </c>
      <c r="G190">
        <v>0</v>
      </c>
      <c r="H190">
        <v>7.1006359999999997</v>
      </c>
      <c r="I190">
        <v>7.1105790000000004</v>
      </c>
      <c r="J190">
        <v>7.1103059999999996</v>
      </c>
      <c r="K190">
        <v>7.1099269999999999</v>
      </c>
      <c r="L190">
        <v>7.1096430000000002</v>
      </c>
      <c r="M190">
        <v>7.1092320000000004</v>
      </c>
      <c r="N190">
        <v>7.1088480000000001</v>
      </c>
      <c r="O190">
        <v>7.1085099999999999</v>
      </c>
      <c r="P190">
        <v>7.1084550000000002</v>
      </c>
      <c r="Q190">
        <v>7.1084880000000004</v>
      </c>
      <c r="R190">
        <v>7.1086270000000003</v>
      </c>
      <c r="S190">
        <v>7.1088509999999996</v>
      </c>
      <c r="T190">
        <v>7.1090679999999997</v>
      </c>
      <c r="U190">
        <v>7.1092890000000004</v>
      </c>
      <c r="V190">
        <v>7.109521</v>
      </c>
      <c r="W190">
        <v>7.1097659999999996</v>
      </c>
      <c r="X190">
        <v>7.1100190000000003</v>
      </c>
      <c r="Y190">
        <v>7.11029</v>
      </c>
      <c r="Z190">
        <v>7.1105929999999997</v>
      </c>
      <c r="AA190">
        <v>7.1108840000000004</v>
      </c>
      <c r="AB190">
        <v>7.111167</v>
      </c>
      <c r="AC190">
        <v>7.1114569999999997</v>
      </c>
      <c r="AD190">
        <v>7.1117319999999999</v>
      </c>
      <c r="AE190">
        <v>7.1120210000000004</v>
      </c>
      <c r="AF190">
        <v>7.1123120000000002</v>
      </c>
      <c r="AG190">
        <v>7.1126019999999999</v>
      </c>
      <c r="AH190">
        <v>7.1128850000000003</v>
      </c>
      <c r="AI190" t="s">
        <v>112</v>
      </c>
    </row>
    <row r="191" spans="1:35">
      <c r="A191" t="s">
        <v>753</v>
      </c>
      <c r="B191" t="s">
        <v>3746</v>
      </c>
      <c r="C191" t="s">
        <v>3747</v>
      </c>
      <c r="F191">
        <v>6.6682540000000001</v>
      </c>
      <c r="G191">
        <v>6.8779459999999997</v>
      </c>
      <c r="H191">
        <v>7.0932820000000003</v>
      </c>
      <c r="I191">
        <v>7.2945859999999998</v>
      </c>
      <c r="J191">
        <v>7.486281</v>
      </c>
      <c r="K191">
        <v>7.6553449999999996</v>
      </c>
      <c r="L191">
        <v>7.7280670000000002</v>
      </c>
      <c r="M191">
        <v>7.8373270000000002</v>
      </c>
      <c r="N191">
        <v>7.9507000000000003</v>
      </c>
      <c r="O191">
        <v>8.0572780000000002</v>
      </c>
      <c r="P191">
        <v>8.1209299999999995</v>
      </c>
      <c r="Q191">
        <v>8.1266169999999995</v>
      </c>
      <c r="R191">
        <v>8.1271719999999998</v>
      </c>
      <c r="S191">
        <v>8.1276449999999993</v>
      </c>
      <c r="T191">
        <v>8.1299759999999992</v>
      </c>
      <c r="U191">
        <v>8.1322729999999996</v>
      </c>
      <c r="V191">
        <v>8.1330390000000001</v>
      </c>
      <c r="W191">
        <v>8.1332640000000005</v>
      </c>
      <c r="X191">
        <v>8.1325889999999994</v>
      </c>
      <c r="Y191">
        <v>8.1321639999999995</v>
      </c>
      <c r="Z191">
        <v>8.1304890000000007</v>
      </c>
      <c r="AA191">
        <v>8.1292609999999996</v>
      </c>
      <c r="AB191">
        <v>8.1285670000000003</v>
      </c>
      <c r="AC191">
        <v>8.1275359999999992</v>
      </c>
      <c r="AD191">
        <v>8.1246069999999992</v>
      </c>
      <c r="AE191">
        <v>8.1241140000000005</v>
      </c>
      <c r="AF191">
        <v>8.1234570000000001</v>
      </c>
      <c r="AG191">
        <v>8.1225629999999995</v>
      </c>
      <c r="AH191">
        <v>8.1222100000000008</v>
      </c>
      <c r="AI191" s="33">
        <v>7.0000000000000001E-3</v>
      </c>
    </row>
    <row r="192" spans="1:35">
      <c r="A192" t="s">
        <v>754</v>
      </c>
      <c r="B192" t="s">
        <v>3748</v>
      </c>
      <c r="C192" t="s">
        <v>3749</v>
      </c>
      <c r="F192">
        <v>7.9148360000000002</v>
      </c>
      <c r="G192">
        <v>8.1973660000000006</v>
      </c>
      <c r="H192">
        <v>8.5661590000000007</v>
      </c>
      <c r="I192">
        <v>8.8892240000000005</v>
      </c>
      <c r="J192">
        <v>9.1174759999999999</v>
      </c>
      <c r="K192">
        <v>9.2901520000000009</v>
      </c>
      <c r="L192">
        <v>9.3878199999999996</v>
      </c>
      <c r="M192">
        <v>9.5647680000000008</v>
      </c>
      <c r="N192">
        <v>9.7328189999999992</v>
      </c>
      <c r="O192">
        <v>9.8816600000000001</v>
      </c>
      <c r="P192">
        <v>9.9777620000000002</v>
      </c>
      <c r="Q192">
        <v>10.013484</v>
      </c>
      <c r="R192">
        <v>10.041036</v>
      </c>
      <c r="S192">
        <v>10.057881</v>
      </c>
      <c r="T192">
        <v>10.080420999999999</v>
      </c>
      <c r="U192">
        <v>10.104381999999999</v>
      </c>
      <c r="V192">
        <v>10.132453999999999</v>
      </c>
      <c r="W192">
        <v>10.162241</v>
      </c>
      <c r="X192">
        <v>10.193671</v>
      </c>
      <c r="Y192">
        <v>10.219408</v>
      </c>
      <c r="Z192">
        <v>10.241448</v>
      </c>
      <c r="AA192">
        <v>10.257830999999999</v>
      </c>
      <c r="AB192">
        <v>10.294646</v>
      </c>
      <c r="AC192">
        <v>10.343914</v>
      </c>
      <c r="AD192">
        <v>10.390739</v>
      </c>
      <c r="AE192">
        <v>10.431338</v>
      </c>
      <c r="AF192">
        <v>10.464499</v>
      </c>
      <c r="AG192">
        <v>10.508939</v>
      </c>
      <c r="AH192">
        <v>10.559513000000001</v>
      </c>
      <c r="AI192" s="33">
        <v>0.01</v>
      </c>
    </row>
    <row r="193" spans="1:35">
      <c r="A193" t="s">
        <v>757</v>
      </c>
    </row>
    <row r="194" spans="1:35">
      <c r="A194" t="s">
        <v>200</v>
      </c>
    </row>
    <row r="195" spans="1:35">
      <c r="A195" t="s">
        <v>245</v>
      </c>
      <c r="B195" t="s">
        <v>3750</v>
      </c>
      <c r="C195" t="s">
        <v>3751</v>
      </c>
      <c r="D195" t="s">
        <v>772</v>
      </c>
      <c r="F195">
        <v>136.90415999999999</v>
      </c>
      <c r="G195">
        <v>138.676117</v>
      </c>
      <c r="H195">
        <v>144.35986299999999</v>
      </c>
      <c r="I195">
        <v>153.36499000000001</v>
      </c>
      <c r="J195">
        <v>158.83358799999999</v>
      </c>
      <c r="K195">
        <v>155.60549900000001</v>
      </c>
      <c r="L195">
        <v>155.29226700000001</v>
      </c>
      <c r="M195">
        <v>158.77989199999999</v>
      </c>
      <c r="N195">
        <v>163.12214700000001</v>
      </c>
      <c r="O195">
        <v>166.18524199999999</v>
      </c>
      <c r="P195">
        <v>167.280518</v>
      </c>
      <c r="Q195">
        <v>168.74011200000001</v>
      </c>
      <c r="R195">
        <v>171.378265</v>
      </c>
      <c r="S195">
        <v>174.459183</v>
      </c>
      <c r="T195">
        <v>178.105774</v>
      </c>
      <c r="U195">
        <v>181.39103700000001</v>
      </c>
      <c r="V195">
        <v>185.257172</v>
      </c>
      <c r="W195">
        <v>188.853577</v>
      </c>
      <c r="X195">
        <v>192.21920800000001</v>
      </c>
      <c r="Y195">
        <v>195.473907</v>
      </c>
      <c r="Z195">
        <v>198.33424400000001</v>
      </c>
      <c r="AA195">
        <v>200.75027499999999</v>
      </c>
      <c r="AB195">
        <v>204.227982</v>
      </c>
      <c r="AC195">
        <v>209.026443</v>
      </c>
      <c r="AD195">
        <v>213.72416699999999</v>
      </c>
      <c r="AE195">
        <v>218.433594</v>
      </c>
      <c r="AF195">
        <v>223.05673200000001</v>
      </c>
      <c r="AG195">
        <v>229.38687100000001</v>
      </c>
      <c r="AH195">
        <v>236.70065299999999</v>
      </c>
      <c r="AI195" s="33">
        <v>0.02</v>
      </c>
    </row>
    <row r="196" spans="1:35">
      <c r="A196" t="s">
        <v>737</v>
      </c>
      <c r="B196" t="s">
        <v>3752</v>
      </c>
      <c r="C196" t="s">
        <v>3753</v>
      </c>
      <c r="D196" t="s">
        <v>772</v>
      </c>
      <c r="F196">
        <v>103.697945</v>
      </c>
      <c r="G196">
        <v>103.932098</v>
      </c>
      <c r="H196">
        <v>107.14576</v>
      </c>
      <c r="I196">
        <v>112.820526</v>
      </c>
      <c r="J196">
        <v>115.89419599999999</v>
      </c>
      <c r="K196">
        <v>112.693253</v>
      </c>
      <c r="L196">
        <v>111.698669</v>
      </c>
      <c r="M196">
        <v>113.49263000000001</v>
      </c>
      <c r="N196">
        <v>115.927567</v>
      </c>
      <c r="O196">
        <v>117.48333</v>
      </c>
      <c r="P196">
        <v>117.68755299999999</v>
      </c>
      <c r="Q196">
        <v>118.18974300000001</v>
      </c>
      <c r="R196">
        <v>119.551109</v>
      </c>
      <c r="S196">
        <v>121.24812300000001</v>
      </c>
      <c r="T196">
        <v>123.360794</v>
      </c>
      <c r="U196">
        <v>125.243782</v>
      </c>
      <c r="V196">
        <v>127.54673</v>
      </c>
      <c r="W196">
        <v>129.68113700000001</v>
      </c>
      <c r="X196">
        <v>131.67413300000001</v>
      </c>
      <c r="Y196">
        <v>133.607651</v>
      </c>
      <c r="Z196">
        <v>135.287811</v>
      </c>
      <c r="AA196">
        <v>136.681015</v>
      </c>
      <c r="AB196">
        <v>138.811432</v>
      </c>
      <c r="AC196">
        <v>141.85032699999999</v>
      </c>
      <c r="AD196">
        <v>144.82981899999999</v>
      </c>
      <c r="AE196">
        <v>147.825851</v>
      </c>
      <c r="AF196">
        <v>150.77174400000001</v>
      </c>
      <c r="AG196">
        <v>154.87811300000001</v>
      </c>
      <c r="AH196">
        <v>159.653076</v>
      </c>
      <c r="AI196" s="33">
        <v>1.6E-2</v>
      </c>
    </row>
    <row r="197" spans="1:35">
      <c r="A197" t="s">
        <v>252</v>
      </c>
      <c r="B197" t="s">
        <v>3754</v>
      </c>
      <c r="C197" t="s">
        <v>3755</v>
      </c>
      <c r="D197" t="s">
        <v>772</v>
      </c>
      <c r="F197">
        <v>0</v>
      </c>
      <c r="G197">
        <v>0.26425799999999999</v>
      </c>
      <c r="H197">
        <v>0.26015199999999999</v>
      </c>
      <c r="I197">
        <v>0.25123000000000001</v>
      </c>
      <c r="J197">
        <v>0.24903600000000001</v>
      </c>
      <c r="K197">
        <v>0.24002299999999999</v>
      </c>
      <c r="L197">
        <v>0.23896300000000001</v>
      </c>
      <c r="M197">
        <v>0.24771799999999999</v>
      </c>
      <c r="N197">
        <v>0.26383600000000001</v>
      </c>
      <c r="O197">
        <v>0.28333599999999998</v>
      </c>
      <c r="P197">
        <v>0.29705100000000001</v>
      </c>
      <c r="Q197">
        <v>0.31185499999999999</v>
      </c>
      <c r="R197">
        <v>0.32785900000000001</v>
      </c>
      <c r="S197">
        <v>0.34629799999999999</v>
      </c>
      <c r="T197">
        <v>0.369201</v>
      </c>
      <c r="U197">
        <v>0.39719399999999999</v>
      </c>
      <c r="V197">
        <v>0.42004000000000002</v>
      </c>
      <c r="W197">
        <v>0.45829799999999998</v>
      </c>
      <c r="X197">
        <v>0.49609599999999998</v>
      </c>
      <c r="Y197">
        <v>0.53830299999999998</v>
      </c>
      <c r="Z197">
        <v>0.585731</v>
      </c>
      <c r="AA197">
        <v>0.64656199999999997</v>
      </c>
      <c r="AB197">
        <v>0.71145999999999998</v>
      </c>
      <c r="AC197">
        <v>0.78444999999999998</v>
      </c>
      <c r="AD197">
        <v>0.857707</v>
      </c>
      <c r="AE197">
        <v>0.92996800000000002</v>
      </c>
      <c r="AF197">
        <v>0.99963100000000005</v>
      </c>
      <c r="AG197">
        <v>1.0737989999999999</v>
      </c>
      <c r="AH197">
        <v>1.1450149999999999</v>
      </c>
      <c r="AI197" t="s">
        <v>112</v>
      </c>
    </row>
    <row r="198" spans="1:35">
      <c r="A198" t="s">
        <v>261</v>
      </c>
      <c r="B198" t="s">
        <v>3756</v>
      </c>
      <c r="C198" t="s">
        <v>3757</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3758</v>
      </c>
      <c r="C199" t="s">
        <v>3759</v>
      </c>
      <c r="D199" t="s">
        <v>772</v>
      </c>
      <c r="F199">
        <v>11.520859</v>
      </c>
      <c r="G199">
        <v>11.515809000000001</v>
      </c>
      <c r="H199">
        <v>11.951682999999999</v>
      </c>
      <c r="I199">
        <v>11.989293999999999</v>
      </c>
      <c r="J199">
        <v>11.672024</v>
      </c>
      <c r="K199">
        <v>11.331618000000001</v>
      </c>
      <c r="L199">
        <v>10.777006</v>
      </c>
      <c r="M199">
        <v>10.739117999999999</v>
      </c>
      <c r="N199">
        <v>10.932145</v>
      </c>
      <c r="O199">
        <v>11.222346</v>
      </c>
      <c r="P199">
        <v>11.261675</v>
      </c>
      <c r="Q199">
        <v>11.374198</v>
      </c>
      <c r="R199">
        <v>11.50399</v>
      </c>
      <c r="S199">
        <v>11.70904</v>
      </c>
      <c r="T199">
        <v>11.929007</v>
      </c>
      <c r="U199">
        <v>12.158507999999999</v>
      </c>
      <c r="V199">
        <v>12.411358</v>
      </c>
      <c r="W199">
        <v>12.625245</v>
      </c>
      <c r="X199">
        <v>12.858091</v>
      </c>
      <c r="Y199">
        <v>13.10895</v>
      </c>
      <c r="Z199">
        <v>13.307058</v>
      </c>
      <c r="AA199">
        <v>13.493631000000001</v>
      </c>
      <c r="AB199">
        <v>13.658519999999999</v>
      </c>
      <c r="AC199">
        <v>13.930624</v>
      </c>
      <c r="AD199">
        <v>14.216274</v>
      </c>
      <c r="AE199">
        <v>14.461309999999999</v>
      </c>
      <c r="AF199">
        <v>14.735227</v>
      </c>
      <c r="AG199">
        <v>15.117255999999999</v>
      </c>
      <c r="AH199">
        <v>15.519378</v>
      </c>
      <c r="AI199" s="33">
        <v>1.0999999999999999E-2</v>
      </c>
    </row>
    <row r="200" spans="1:35">
      <c r="A200" t="s">
        <v>739</v>
      </c>
      <c r="B200" t="s">
        <v>3760</v>
      </c>
      <c r="C200" t="s">
        <v>3761</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3762</v>
      </c>
      <c r="C201" t="s">
        <v>3763</v>
      </c>
      <c r="D201" t="s">
        <v>772</v>
      </c>
      <c r="F201">
        <v>0</v>
      </c>
      <c r="G201">
        <v>0.30742199999999997</v>
      </c>
      <c r="H201">
        <v>0.31688</v>
      </c>
      <c r="I201">
        <v>0.33213100000000001</v>
      </c>
      <c r="J201">
        <v>0.34516200000000002</v>
      </c>
      <c r="K201">
        <v>0.34381</v>
      </c>
      <c r="L201">
        <v>0.352713</v>
      </c>
      <c r="M201">
        <v>0.37448100000000001</v>
      </c>
      <c r="N201">
        <v>0.40263100000000002</v>
      </c>
      <c r="O201">
        <v>0.43176599999999998</v>
      </c>
      <c r="P201">
        <v>0.459642</v>
      </c>
      <c r="Q201">
        <v>0.49071300000000001</v>
      </c>
      <c r="R201">
        <v>0.529447</v>
      </c>
      <c r="S201">
        <v>0.57517300000000005</v>
      </c>
      <c r="T201">
        <v>0.63099000000000005</v>
      </c>
      <c r="U201">
        <v>0.69420000000000004</v>
      </c>
      <c r="V201">
        <v>0.76848399999999994</v>
      </c>
      <c r="W201">
        <v>0.85037499999999999</v>
      </c>
      <c r="X201">
        <v>0.93850999999999996</v>
      </c>
      <c r="Y201">
        <v>1.0320240000000001</v>
      </c>
      <c r="Z201">
        <v>1.1271409999999999</v>
      </c>
      <c r="AA201">
        <v>1.2234179999999999</v>
      </c>
      <c r="AB201">
        <v>1.322757</v>
      </c>
      <c r="AC201">
        <v>1.4281090000000001</v>
      </c>
      <c r="AD201">
        <v>1.5288040000000001</v>
      </c>
      <c r="AE201">
        <v>1.6242620000000001</v>
      </c>
      <c r="AF201">
        <v>1.7129179999999999</v>
      </c>
      <c r="AG201">
        <v>1.8102819999999999</v>
      </c>
      <c r="AH201">
        <v>1.9080619999999999</v>
      </c>
      <c r="AI201" t="s">
        <v>112</v>
      </c>
    </row>
    <row r="202" spans="1:35">
      <c r="A202" t="s">
        <v>741</v>
      </c>
      <c r="B202" t="s">
        <v>3764</v>
      </c>
      <c r="C202" t="s">
        <v>3765</v>
      </c>
      <c r="D202" t="s">
        <v>772</v>
      </c>
      <c r="F202">
        <v>0</v>
      </c>
      <c r="G202">
        <v>0.31949</v>
      </c>
      <c r="H202">
        <v>0.32986399999999999</v>
      </c>
      <c r="I202">
        <v>0.33889399999999997</v>
      </c>
      <c r="J202">
        <v>0.34266799999999997</v>
      </c>
      <c r="K202">
        <v>0.33521499999999999</v>
      </c>
      <c r="L202">
        <v>0.336677</v>
      </c>
      <c r="M202">
        <v>0.35091699999999998</v>
      </c>
      <c r="N202">
        <v>0.37406600000000001</v>
      </c>
      <c r="O202">
        <v>0.40251799999999999</v>
      </c>
      <c r="P202">
        <v>0.430141</v>
      </c>
      <c r="Q202">
        <v>0.46526200000000001</v>
      </c>
      <c r="R202">
        <v>0.50776600000000005</v>
      </c>
      <c r="S202">
        <v>0.56084199999999995</v>
      </c>
      <c r="T202">
        <v>0.62517</v>
      </c>
      <c r="U202">
        <v>0.69887500000000002</v>
      </c>
      <c r="V202">
        <v>0.78519000000000005</v>
      </c>
      <c r="W202">
        <v>0.88033700000000004</v>
      </c>
      <c r="X202">
        <v>0.98437200000000002</v>
      </c>
      <c r="Y202">
        <v>1.0961510000000001</v>
      </c>
      <c r="Z202">
        <v>1.2094130000000001</v>
      </c>
      <c r="AA202">
        <v>1.3228439999999999</v>
      </c>
      <c r="AB202">
        <v>1.4371370000000001</v>
      </c>
      <c r="AC202">
        <v>1.5580369999999999</v>
      </c>
      <c r="AD202">
        <v>1.673988</v>
      </c>
      <c r="AE202">
        <v>1.7806660000000001</v>
      </c>
      <c r="AF202">
        <v>1.8811500000000001</v>
      </c>
      <c r="AG202">
        <v>1.9885759999999999</v>
      </c>
      <c r="AH202">
        <v>2.095227</v>
      </c>
      <c r="AI202" t="s">
        <v>112</v>
      </c>
    </row>
    <row r="203" spans="1:35">
      <c r="A203" t="s">
        <v>742</v>
      </c>
      <c r="B203" t="s">
        <v>3766</v>
      </c>
      <c r="C203" t="s">
        <v>3767</v>
      </c>
      <c r="D203" t="s">
        <v>772</v>
      </c>
      <c r="F203">
        <v>0</v>
      </c>
      <c r="G203">
        <v>0</v>
      </c>
      <c r="H203">
        <v>9.8999999999999994E-5</v>
      </c>
      <c r="I203">
        <v>1.05E-4</v>
      </c>
      <c r="J203">
        <v>1.08E-4</v>
      </c>
      <c r="K203">
        <v>1.05E-4</v>
      </c>
      <c r="L203">
        <v>1.0399999999999999E-4</v>
      </c>
      <c r="M203">
        <v>1.06E-4</v>
      </c>
      <c r="N203">
        <v>1.08E-4</v>
      </c>
      <c r="O203">
        <v>1.0900000000000001E-4</v>
      </c>
      <c r="P203">
        <v>1.08E-4</v>
      </c>
      <c r="Q203">
        <v>1.07E-4</v>
      </c>
      <c r="R203">
        <v>1.07E-4</v>
      </c>
      <c r="S203">
        <v>1.07E-4</v>
      </c>
      <c r="T203">
        <v>1.07E-4</v>
      </c>
      <c r="U203">
        <v>1.05E-4</v>
      </c>
      <c r="V203">
        <v>1.0399999999999999E-4</v>
      </c>
      <c r="W203">
        <v>1.02E-4</v>
      </c>
      <c r="X203">
        <v>9.8999999999999994E-5</v>
      </c>
      <c r="Y203">
        <v>9.5000000000000005E-5</v>
      </c>
      <c r="Z203">
        <v>9.1000000000000003E-5</v>
      </c>
      <c r="AA203">
        <v>8.5000000000000006E-5</v>
      </c>
      <c r="AB203">
        <v>8.0000000000000007E-5</v>
      </c>
      <c r="AC203">
        <v>7.3999999999999996E-5</v>
      </c>
      <c r="AD203">
        <v>6.7999999999999999E-5</v>
      </c>
      <c r="AE203">
        <v>6.2000000000000003E-5</v>
      </c>
      <c r="AF203">
        <v>5.5000000000000002E-5</v>
      </c>
      <c r="AG203">
        <v>4.8999999999999998E-5</v>
      </c>
      <c r="AH203">
        <v>4.3999999999999999E-5</v>
      </c>
      <c r="AI203" t="s">
        <v>112</v>
      </c>
    </row>
    <row r="204" spans="1:35">
      <c r="A204" t="s">
        <v>743</v>
      </c>
      <c r="B204" t="s">
        <v>3768</v>
      </c>
      <c r="C204" t="s">
        <v>3769</v>
      </c>
      <c r="D204" t="s">
        <v>772</v>
      </c>
      <c r="F204">
        <v>252.12297100000001</v>
      </c>
      <c r="G204">
        <v>255.01525899999999</v>
      </c>
      <c r="H204">
        <v>264.36425800000001</v>
      </c>
      <c r="I204">
        <v>279.09722900000003</v>
      </c>
      <c r="J204">
        <v>287.336792</v>
      </c>
      <c r="K204">
        <v>280.54953</v>
      </c>
      <c r="L204">
        <v>278.69638099999997</v>
      </c>
      <c r="M204">
        <v>283.98483299999998</v>
      </c>
      <c r="N204">
        <v>291.02255200000002</v>
      </c>
      <c r="O204">
        <v>296.008667</v>
      </c>
      <c r="P204">
        <v>297.41674799999998</v>
      </c>
      <c r="Q204">
        <v>299.57202100000001</v>
      </c>
      <c r="R204">
        <v>303.79852299999999</v>
      </c>
      <c r="S204">
        <v>308.89880399999998</v>
      </c>
      <c r="T204">
        <v>315.02105699999998</v>
      </c>
      <c r="U204">
        <v>320.58371</v>
      </c>
      <c r="V204">
        <v>327.18905599999999</v>
      </c>
      <c r="W204">
        <v>333.34909099999999</v>
      </c>
      <c r="X204">
        <v>339.170502</v>
      </c>
      <c r="Y204">
        <v>344.85708599999998</v>
      </c>
      <c r="Z204">
        <v>349.85150099999998</v>
      </c>
      <c r="AA204">
        <v>354.11782799999997</v>
      </c>
      <c r="AB204">
        <v>360.16937300000001</v>
      </c>
      <c r="AC204">
        <v>368.578033</v>
      </c>
      <c r="AD204">
        <v>376.83081099999998</v>
      </c>
      <c r="AE204">
        <v>385.05578600000001</v>
      </c>
      <c r="AF204">
        <v>393.15744000000001</v>
      </c>
      <c r="AG204">
        <v>404.25491299999999</v>
      </c>
      <c r="AH204">
        <v>417.02145400000001</v>
      </c>
      <c r="AI204" s="33">
        <v>1.7999999999999999E-2</v>
      </c>
    </row>
    <row r="205" spans="1:35">
      <c r="A205" t="s">
        <v>202</v>
      </c>
    </row>
    <row r="206" spans="1:35">
      <c r="A206" t="s">
        <v>245</v>
      </c>
      <c r="B206" t="s">
        <v>3770</v>
      </c>
      <c r="C206" t="s">
        <v>3771</v>
      </c>
      <c r="D206" t="s">
        <v>772</v>
      </c>
      <c r="F206">
        <v>108.371262</v>
      </c>
      <c r="G206">
        <v>109.951897</v>
      </c>
      <c r="H206">
        <v>103.52462</v>
      </c>
      <c r="I206">
        <v>104.927612</v>
      </c>
      <c r="J206">
        <v>111.933907</v>
      </c>
      <c r="K206">
        <v>116.916573</v>
      </c>
      <c r="L206">
        <v>116.951942</v>
      </c>
      <c r="M206">
        <v>116.98806</v>
      </c>
      <c r="N206">
        <v>118.40181</v>
      </c>
      <c r="O206">
        <v>119.95153000000001</v>
      </c>
      <c r="P206">
        <v>119.99129499999999</v>
      </c>
      <c r="Q206">
        <v>119.41113300000001</v>
      </c>
      <c r="R206">
        <v>120.02160600000001</v>
      </c>
      <c r="S206">
        <v>122.02505499999999</v>
      </c>
      <c r="T206">
        <v>123.995811</v>
      </c>
      <c r="U206">
        <v>125.556084</v>
      </c>
      <c r="V206">
        <v>126.900955</v>
      </c>
      <c r="W206">
        <v>127.839401</v>
      </c>
      <c r="X206">
        <v>128.332077</v>
      </c>
      <c r="Y206">
        <v>129.41734299999999</v>
      </c>
      <c r="Z206">
        <v>130.551941</v>
      </c>
      <c r="AA206">
        <v>131.648315</v>
      </c>
      <c r="AB206">
        <v>131.67657500000001</v>
      </c>
      <c r="AC206">
        <v>131.16957099999999</v>
      </c>
      <c r="AD206">
        <v>130.72422800000001</v>
      </c>
      <c r="AE206">
        <v>131.231628</v>
      </c>
      <c r="AF206">
        <v>132.29284699999999</v>
      </c>
      <c r="AG206">
        <v>133.18145799999999</v>
      </c>
      <c r="AH206">
        <v>134.28066999999999</v>
      </c>
      <c r="AI206" s="33">
        <v>8.0000000000000002E-3</v>
      </c>
    </row>
    <row r="207" spans="1:35">
      <c r="A207" t="s">
        <v>737</v>
      </c>
      <c r="B207" t="s">
        <v>3772</v>
      </c>
      <c r="C207" t="s">
        <v>3773</v>
      </c>
      <c r="D207" t="s">
        <v>772</v>
      </c>
      <c r="F207">
        <v>68.874808999999999</v>
      </c>
      <c r="G207">
        <v>69.527503999999993</v>
      </c>
      <c r="H207">
        <v>65.160210000000006</v>
      </c>
      <c r="I207">
        <v>65.761870999999999</v>
      </c>
      <c r="J207">
        <v>69.877983</v>
      </c>
      <c r="K207">
        <v>72.725311000000005</v>
      </c>
      <c r="L207">
        <v>72.505943000000002</v>
      </c>
      <c r="M207">
        <v>72.306931000000006</v>
      </c>
      <c r="N207">
        <v>72.975159000000005</v>
      </c>
      <c r="O207">
        <v>73.739227</v>
      </c>
      <c r="P207">
        <v>73.588256999999999</v>
      </c>
      <c r="Q207">
        <v>73.072243</v>
      </c>
      <c r="R207">
        <v>73.297966000000002</v>
      </c>
      <c r="S207">
        <v>74.383460999999997</v>
      </c>
      <c r="T207">
        <v>75.456055000000006</v>
      </c>
      <c r="U207">
        <v>76.285827999999995</v>
      </c>
      <c r="V207">
        <v>76.991874999999993</v>
      </c>
      <c r="W207">
        <v>77.458511000000001</v>
      </c>
      <c r="X207">
        <v>77.662345999999999</v>
      </c>
      <c r="Y207">
        <v>78.231437999999997</v>
      </c>
      <c r="Z207">
        <v>78.836089999999999</v>
      </c>
      <c r="AA207">
        <v>79.422966000000002</v>
      </c>
      <c r="AB207">
        <v>79.370895000000004</v>
      </c>
      <c r="AC207">
        <v>79.002028999999993</v>
      </c>
      <c r="AD207">
        <v>78.675774000000004</v>
      </c>
      <c r="AE207">
        <v>78.927566999999996</v>
      </c>
      <c r="AF207">
        <v>79.516059999999996</v>
      </c>
      <c r="AG207">
        <v>80.003990000000002</v>
      </c>
      <c r="AH207">
        <v>80.621352999999999</v>
      </c>
      <c r="AI207" s="33">
        <v>6.0000000000000001E-3</v>
      </c>
    </row>
    <row r="208" spans="1:35">
      <c r="A208" t="s">
        <v>252</v>
      </c>
      <c r="B208" t="s">
        <v>3774</v>
      </c>
      <c r="C208" t="s">
        <v>3775</v>
      </c>
      <c r="D208" t="s">
        <v>772</v>
      </c>
      <c r="F208">
        <v>0.19053600000000001</v>
      </c>
      <c r="G208">
        <v>0.18771599999999999</v>
      </c>
      <c r="H208">
        <v>0.17147100000000001</v>
      </c>
      <c r="I208">
        <v>0.16183500000000001</v>
      </c>
      <c r="J208">
        <v>0.16802800000000001</v>
      </c>
      <c r="K208">
        <v>0.174204</v>
      </c>
      <c r="L208">
        <v>0.176398</v>
      </c>
      <c r="M208">
        <v>0.17947399999999999</v>
      </c>
      <c r="N208">
        <v>0.18845200000000001</v>
      </c>
      <c r="O208">
        <v>0.202898</v>
      </c>
      <c r="P208">
        <v>0.21685399999999999</v>
      </c>
      <c r="Q208">
        <v>0.232489</v>
      </c>
      <c r="R208">
        <v>0.24895400000000001</v>
      </c>
      <c r="S208">
        <v>0.26883200000000002</v>
      </c>
      <c r="T208">
        <v>0.291634</v>
      </c>
      <c r="U208">
        <v>0.31808599999999998</v>
      </c>
      <c r="V208">
        <v>0.34706300000000001</v>
      </c>
      <c r="W208">
        <v>0.37651800000000002</v>
      </c>
      <c r="X208">
        <v>0.40087</v>
      </c>
      <c r="Y208">
        <v>0.42657899999999999</v>
      </c>
      <c r="Z208">
        <v>0.45300000000000001</v>
      </c>
      <c r="AA208">
        <v>0.48370200000000002</v>
      </c>
      <c r="AB208">
        <v>0.50944299999999998</v>
      </c>
      <c r="AC208">
        <v>0.53142199999999995</v>
      </c>
      <c r="AD208">
        <v>0.55035699999999999</v>
      </c>
      <c r="AE208">
        <v>0.57016199999999995</v>
      </c>
      <c r="AF208">
        <v>0.58828199999999997</v>
      </c>
      <c r="AG208">
        <v>0.60293099999999999</v>
      </c>
      <c r="AH208">
        <v>0.61640499999999998</v>
      </c>
      <c r="AI208" s="33">
        <v>4.2999999999999997E-2</v>
      </c>
    </row>
    <row r="209" spans="1:35">
      <c r="A209" t="s">
        <v>261</v>
      </c>
      <c r="B209" t="s">
        <v>3776</v>
      </c>
      <c r="C209" t="s">
        <v>3777</v>
      </c>
      <c r="D209" t="s">
        <v>772</v>
      </c>
      <c r="F209">
        <v>8.8793999999999998E-2</v>
      </c>
      <c r="G209">
        <v>7.8897999999999996E-2</v>
      </c>
      <c r="H209">
        <v>6.4992999999999995E-2</v>
      </c>
      <c r="I209">
        <v>5.7289E-2</v>
      </c>
      <c r="J209">
        <v>5.3113E-2</v>
      </c>
      <c r="K209">
        <v>4.8169999999999998E-2</v>
      </c>
      <c r="L209">
        <v>4.1759999999999999E-2</v>
      </c>
      <c r="M209">
        <v>3.6146999999999999E-2</v>
      </c>
      <c r="N209">
        <v>3.1600999999999997E-2</v>
      </c>
      <c r="O209">
        <v>2.7591000000000001E-2</v>
      </c>
      <c r="P209">
        <v>2.3715E-2</v>
      </c>
      <c r="Q209">
        <v>2.0218E-2</v>
      </c>
      <c r="R209">
        <v>1.7351999999999999E-2</v>
      </c>
      <c r="S209">
        <v>1.5018E-2</v>
      </c>
      <c r="T209">
        <v>1.2954E-2</v>
      </c>
      <c r="U209">
        <v>1.1106E-2</v>
      </c>
      <c r="V209">
        <v>9.4800000000000006E-3</v>
      </c>
      <c r="W209">
        <v>8.0470000000000003E-3</v>
      </c>
      <c r="X209">
        <v>6.7930000000000004E-3</v>
      </c>
      <c r="Y209">
        <v>5.7499999999999999E-3</v>
      </c>
      <c r="Z209">
        <v>4.8589999999999996E-3</v>
      </c>
      <c r="AA209">
        <v>4.0969999999999999E-3</v>
      </c>
      <c r="AB209">
        <v>3.4220000000000001E-3</v>
      </c>
      <c r="AC209">
        <v>2.8440000000000002E-3</v>
      </c>
      <c r="AD209">
        <v>2.362E-3</v>
      </c>
      <c r="AE209">
        <v>1.9740000000000001E-3</v>
      </c>
      <c r="AF209">
        <v>1.655E-3</v>
      </c>
      <c r="AG209">
        <v>1.3849999999999999E-3</v>
      </c>
      <c r="AH209">
        <v>1.1609999999999999E-3</v>
      </c>
      <c r="AI209" s="33">
        <v>-0.14399999999999999</v>
      </c>
    </row>
    <row r="210" spans="1:35">
      <c r="A210" t="s">
        <v>738</v>
      </c>
      <c r="B210" t="s">
        <v>3778</v>
      </c>
      <c r="C210" t="s">
        <v>3779</v>
      </c>
      <c r="D210" t="s">
        <v>772</v>
      </c>
      <c r="F210">
        <v>3.029242</v>
      </c>
      <c r="G210">
        <v>3.4851549999999998</v>
      </c>
      <c r="H210">
        <v>3.752421</v>
      </c>
      <c r="I210">
        <v>4.0544950000000002</v>
      </c>
      <c r="J210">
        <v>4.5806680000000002</v>
      </c>
      <c r="K210">
        <v>5.1914090000000002</v>
      </c>
      <c r="L210">
        <v>5.5195410000000003</v>
      </c>
      <c r="M210">
        <v>5.8849020000000003</v>
      </c>
      <c r="N210">
        <v>6.4140940000000004</v>
      </c>
      <c r="O210">
        <v>7.1115950000000003</v>
      </c>
      <c r="P210">
        <v>7.7104809999999997</v>
      </c>
      <c r="Q210">
        <v>8.3578799999999998</v>
      </c>
      <c r="R210">
        <v>8.9847289999999997</v>
      </c>
      <c r="S210">
        <v>9.6767439999999993</v>
      </c>
      <c r="T210">
        <v>10.307648</v>
      </c>
      <c r="U210">
        <v>10.903178</v>
      </c>
      <c r="V210">
        <v>11.42028</v>
      </c>
      <c r="W210">
        <v>11.830128</v>
      </c>
      <c r="X210">
        <v>12.194044999999999</v>
      </c>
      <c r="Y210">
        <v>12.602722</v>
      </c>
      <c r="Z210">
        <v>12.947046</v>
      </c>
      <c r="AA210">
        <v>13.16154</v>
      </c>
      <c r="AB210">
        <v>13.239691000000001</v>
      </c>
      <c r="AC210">
        <v>13.264772000000001</v>
      </c>
      <c r="AD210">
        <v>13.304646</v>
      </c>
      <c r="AE210">
        <v>13.379549000000001</v>
      </c>
      <c r="AF210">
        <v>13.50362</v>
      </c>
      <c r="AG210">
        <v>13.601335000000001</v>
      </c>
      <c r="AH210">
        <v>13.722440000000001</v>
      </c>
      <c r="AI210" s="33">
        <v>5.5E-2</v>
      </c>
    </row>
    <row r="211" spans="1:35">
      <c r="A211" t="s">
        <v>739</v>
      </c>
      <c r="B211" t="s">
        <v>3780</v>
      </c>
      <c r="C211" t="s">
        <v>3781</v>
      </c>
      <c r="D211" t="s">
        <v>772</v>
      </c>
      <c r="F211">
        <v>6.5202999999999997E-2</v>
      </c>
      <c r="G211">
        <v>5.8250999999999997E-2</v>
      </c>
      <c r="H211">
        <v>4.8197999999999998E-2</v>
      </c>
      <c r="I211">
        <v>4.2627999999999999E-2</v>
      </c>
      <c r="J211">
        <v>3.9650999999999999E-2</v>
      </c>
      <c r="K211">
        <v>3.6068000000000003E-2</v>
      </c>
      <c r="L211">
        <v>3.1366999999999999E-2</v>
      </c>
      <c r="M211">
        <v>2.7243E-2</v>
      </c>
      <c r="N211">
        <v>2.3900000000000001E-2</v>
      </c>
      <c r="O211">
        <v>2.0941999999999999E-2</v>
      </c>
      <c r="P211">
        <v>1.8062000000000002E-2</v>
      </c>
      <c r="Q211">
        <v>1.5450999999999999E-2</v>
      </c>
      <c r="R211">
        <v>1.3303000000000001E-2</v>
      </c>
      <c r="S211">
        <v>1.1549E-2</v>
      </c>
      <c r="T211">
        <v>9.9930000000000001E-3</v>
      </c>
      <c r="U211">
        <v>8.5939999999999992E-3</v>
      </c>
      <c r="V211">
        <v>7.358E-3</v>
      </c>
      <c r="W211">
        <v>6.2649999999999997E-3</v>
      </c>
      <c r="X211">
        <v>5.3039999999999997E-3</v>
      </c>
      <c r="Y211">
        <v>4.5030000000000001E-3</v>
      </c>
      <c r="Z211">
        <v>3.8159999999999999E-3</v>
      </c>
      <c r="AA211">
        <v>3.2269999999999998E-3</v>
      </c>
      <c r="AB211">
        <v>2.7030000000000001E-3</v>
      </c>
      <c r="AC211">
        <v>2.2529999999999998E-3</v>
      </c>
      <c r="AD211">
        <v>1.877E-3</v>
      </c>
      <c r="AE211">
        <v>1.573E-3</v>
      </c>
      <c r="AF211">
        <v>1.323E-3</v>
      </c>
      <c r="AG211">
        <v>1.111E-3</v>
      </c>
      <c r="AH211">
        <v>9.3300000000000002E-4</v>
      </c>
      <c r="AI211" s="33">
        <v>-0.14099999999999999</v>
      </c>
    </row>
    <row r="212" spans="1:35">
      <c r="A212" t="s">
        <v>740</v>
      </c>
      <c r="B212" t="s">
        <v>3782</v>
      </c>
      <c r="C212" t="s">
        <v>3783</v>
      </c>
      <c r="D212" t="s">
        <v>772</v>
      </c>
      <c r="F212">
        <v>0</v>
      </c>
      <c r="G212">
        <v>0</v>
      </c>
      <c r="H212">
        <v>0.20674500000000001</v>
      </c>
      <c r="I212">
        <v>0.20940600000000001</v>
      </c>
      <c r="J212">
        <v>0.22125800000000001</v>
      </c>
      <c r="K212">
        <v>0.230796</v>
      </c>
      <c r="L212">
        <v>0.233237</v>
      </c>
      <c r="M212">
        <v>0.23541000000000001</v>
      </c>
      <c r="N212">
        <v>0.24141799999999999</v>
      </c>
      <c r="O212">
        <v>0.249503</v>
      </c>
      <c r="P212">
        <v>0.25748599999999999</v>
      </c>
      <c r="Q212">
        <v>0.26708799999999999</v>
      </c>
      <c r="R212">
        <v>0.27992099999999998</v>
      </c>
      <c r="S212">
        <v>0.295402</v>
      </c>
      <c r="T212">
        <v>0.31472499999999998</v>
      </c>
      <c r="U212">
        <v>0.33478200000000002</v>
      </c>
      <c r="V212">
        <v>0.35591200000000001</v>
      </c>
      <c r="W212">
        <v>0.37865900000000002</v>
      </c>
      <c r="X212">
        <v>0.40262100000000001</v>
      </c>
      <c r="Y212">
        <v>0.43104100000000001</v>
      </c>
      <c r="Z212">
        <v>0.46207700000000002</v>
      </c>
      <c r="AA212">
        <v>0.49513499999999999</v>
      </c>
      <c r="AB212">
        <v>0.52524400000000004</v>
      </c>
      <c r="AC212">
        <v>0.55314399999999997</v>
      </c>
      <c r="AD212">
        <v>0.58031900000000003</v>
      </c>
      <c r="AE212">
        <v>0.61026400000000003</v>
      </c>
      <c r="AF212">
        <v>0.64102999999999999</v>
      </c>
      <c r="AG212">
        <v>0.66888000000000003</v>
      </c>
      <c r="AH212">
        <v>0.69546600000000003</v>
      </c>
      <c r="AI212" t="s">
        <v>112</v>
      </c>
    </row>
    <row r="213" spans="1:35">
      <c r="A213" t="s">
        <v>741</v>
      </c>
      <c r="B213" t="s">
        <v>3784</v>
      </c>
      <c r="C213" t="s">
        <v>3785</v>
      </c>
      <c r="D213" t="s">
        <v>772</v>
      </c>
      <c r="F213">
        <v>0</v>
      </c>
      <c r="G213">
        <v>0</v>
      </c>
      <c r="H213">
        <v>0.200514</v>
      </c>
      <c r="I213">
        <v>0.19820199999999999</v>
      </c>
      <c r="J213">
        <v>0.20333300000000001</v>
      </c>
      <c r="K213">
        <v>0.20843400000000001</v>
      </c>
      <c r="L213">
        <v>0.20694899999999999</v>
      </c>
      <c r="M213">
        <v>0.206737</v>
      </c>
      <c r="N213">
        <v>0.21352199999999999</v>
      </c>
      <c r="O213">
        <v>0.22581899999999999</v>
      </c>
      <c r="P213">
        <v>0.23772199999999999</v>
      </c>
      <c r="Q213">
        <v>0.25365599999999999</v>
      </c>
      <c r="R213">
        <v>0.27334799999999998</v>
      </c>
      <c r="S213">
        <v>0.29624600000000001</v>
      </c>
      <c r="T213">
        <v>0.32521600000000001</v>
      </c>
      <c r="U213">
        <v>0.35675099999999998</v>
      </c>
      <c r="V213">
        <v>0.39038099999999998</v>
      </c>
      <c r="W213">
        <v>0.42716500000000002</v>
      </c>
      <c r="X213">
        <v>0.467416</v>
      </c>
      <c r="Y213">
        <v>0.51480099999999995</v>
      </c>
      <c r="Z213">
        <v>0.56610400000000005</v>
      </c>
      <c r="AA213">
        <v>0.61921599999999999</v>
      </c>
      <c r="AB213">
        <v>0.66900599999999999</v>
      </c>
      <c r="AC213">
        <v>0.706318</v>
      </c>
      <c r="AD213">
        <v>0.75366699999999998</v>
      </c>
      <c r="AE213">
        <v>0.80417499999999997</v>
      </c>
      <c r="AF213">
        <v>0.85599499999999995</v>
      </c>
      <c r="AG213">
        <v>0.90428699999999995</v>
      </c>
      <c r="AH213">
        <v>0.951492</v>
      </c>
      <c r="AI213" t="s">
        <v>112</v>
      </c>
    </row>
    <row r="214" spans="1:35">
      <c r="A214" t="s">
        <v>742</v>
      </c>
      <c r="B214" t="s">
        <v>3786</v>
      </c>
      <c r="C214" t="s">
        <v>3787</v>
      </c>
      <c r="D214" t="s">
        <v>772</v>
      </c>
      <c r="F214">
        <v>0</v>
      </c>
      <c r="G214">
        <v>0</v>
      </c>
      <c r="H214">
        <v>0.34581699999999999</v>
      </c>
      <c r="I214">
        <v>0.35211199999999998</v>
      </c>
      <c r="J214">
        <v>0.37796999999999997</v>
      </c>
      <c r="K214">
        <v>0.39804699999999998</v>
      </c>
      <c r="L214">
        <v>0.402395</v>
      </c>
      <c r="M214">
        <v>0.40793699999999999</v>
      </c>
      <c r="N214">
        <v>0.41981099999999999</v>
      </c>
      <c r="O214">
        <v>0.43413400000000002</v>
      </c>
      <c r="P214">
        <v>0.44526500000000002</v>
      </c>
      <c r="Q214">
        <v>0.45660200000000001</v>
      </c>
      <c r="R214">
        <v>0.47552</v>
      </c>
      <c r="S214">
        <v>0.503884</v>
      </c>
      <c r="T214">
        <v>0.53689799999999999</v>
      </c>
      <c r="U214">
        <v>0.57347300000000001</v>
      </c>
      <c r="V214">
        <v>0.61478900000000003</v>
      </c>
      <c r="W214">
        <v>0.660022</v>
      </c>
      <c r="X214">
        <v>0.70860400000000001</v>
      </c>
      <c r="Y214">
        <v>0.76585599999999998</v>
      </c>
      <c r="Z214">
        <v>0.82837799999999995</v>
      </c>
      <c r="AA214">
        <v>0.89460399999999995</v>
      </c>
      <c r="AB214">
        <v>0.95564499999999997</v>
      </c>
      <c r="AC214">
        <v>1.0125630000000001</v>
      </c>
      <c r="AD214">
        <v>1.06793</v>
      </c>
      <c r="AE214">
        <v>1.128098</v>
      </c>
      <c r="AF214">
        <v>1.1895249999999999</v>
      </c>
      <c r="AG214">
        <v>1.24519</v>
      </c>
      <c r="AH214">
        <v>1.2981039999999999</v>
      </c>
      <c r="AI214" t="s">
        <v>112</v>
      </c>
    </row>
    <row r="215" spans="1:35">
      <c r="A215" t="s">
        <v>744</v>
      </c>
      <c r="B215" t="s">
        <v>3788</v>
      </c>
      <c r="C215" t="s">
        <v>3789</v>
      </c>
      <c r="D215" t="s">
        <v>772</v>
      </c>
      <c r="F215">
        <v>180.61985799999999</v>
      </c>
      <c r="G215">
        <v>183.28942900000001</v>
      </c>
      <c r="H215">
        <v>173.47496000000001</v>
      </c>
      <c r="I215">
        <v>175.765457</v>
      </c>
      <c r="J215">
        <v>187.45590200000001</v>
      </c>
      <c r="K215">
        <v>195.92901599999999</v>
      </c>
      <c r="L215">
        <v>196.06951900000001</v>
      </c>
      <c r="M215">
        <v>196.272842</v>
      </c>
      <c r="N215">
        <v>198.90976000000001</v>
      </c>
      <c r="O215">
        <v>201.96322599999999</v>
      </c>
      <c r="P215">
        <v>202.489136</v>
      </c>
      <c r="Q215">
        <v>202.08673099999999</v>
      </c>
      <c r="R215">
        <v>203.61270099999999</v>
      </c>
      <c r="S215">
        <v>207.47619599999999</v>
      </c>
      <c r="T215">
        <v>211.250946</v>
      </c>
      <c r="U215">
        <v>214.347916</v>
      </c>
      <c r="V215">
        <v>217.03810100000001</v>
      </c>
      <c r="W215">
        <v>218.98472599999999</v>
      </c>
      <c r="X215">
        <v>220.18009900000001</v>
      </c>
      <c r="Y215">
        <v>222.40003999999999</v>
      </c>
      <c r="Z215">
        <v>224.65335099999999</v>
      </c>
      <c r="AA215">
        <v>226.73280299999999</v>
      </c>
      <c r="AB215">
        <v>226.95259100000001</v>
      </c>
      <c r="AC215">
        <v>226.244934</v>
      </c>
      <c r="AD215">
        <v>225.66113300000001</v>
      </c>
      <c r="AE215">
        <v>226.65498400000001</v>
      </c>
      <c r="AF215">
        <v>228.59033199999999</v>
      </c>
      <c r="AG215">
        <v>230.210556</v>
      </c>
      <c r="AH215">
        <v>232.18798799999999</v>
      </c>
      <c r="AI215" s="33">
        <v>8.9999999999999993E-3</v>
      </c>
    </row>
    <row r="216" spans="1:35">
      <c r="A216" t="s">
        <v>745</v>
      </c>
    </row>
    <row r="217" spans="1:35">
      <c r="A217" t="s">
        <v>245</v>
      </c>
      <c r="B217" t="s">
        <v>3790</v>
      </c>
      <c r="C217" t="s">
        <v>3791</v>
      </c>
      <c r="D217" t="s">
        <v>772</v>
      </c>
      <c r="F217">
        <v>273.15377799999999</v>
      </c>
      <c r="G217">
        <v>272.34832799999998</v>
      </c>
      <c r="H217">
        <v>252.457199</v>
      </c>
      <c r="I217">
        <v>251.41879299999999</v>
      </c>
      <c r="J217">
        <v>263.70578</v>
      </c>
      <c r="K217">
        <v>271.19326799999999</v>
      </c>
      <c r="L217">
        <v>267.14532500000001</v>
      </c>
      <c r="M217">
        <v>263.26507600000002</v>
      </c>
      <c r="N217">
        <v>262.70962500000002</v>
      </c>
      <c r="O217">
        <v>262.59176600000001</v>
      </c>
      <c r="P217">
        <v>259.19635</v>
      </c>
      <c r="Q217">
        <v>254.691666</v>
      </c>
      <c r="R217">
        <v>252.675262</v>
      </c>
      <c r="S217">
        <v>253.56942699999999</v>
      </c>
      <c r="T217">
        <v>254.32556199999999</v>
      </c>
      <c r="U217">
        <v>254.24350000000001</v>
      </c>
      <c r="V217">
        <v>253.67134100000001</v>
      </c>
      <c r="W217">
        <v>252.24807699999999</v>
      </c>
      <c r="X217">
        <v>250.00607299999999</v>
      </c>
      <c r="Y217">
        <v>248.992142</v>
      </c>
      <c r="Z217">
        <v>248.025848</v>
      </c>
      <c r="AA217">
        <v>246.868134</v>
      </c>
      <c r="AB217">
        <v>243.71511799999999</v>
      </c>
      <c r="AC217">
        <v>239.64726300000001</v>
      </c>
      <c r="AD217">
        <v>235.796661</v>
      </c>
      <c r="AE217">
        <v>233.65960699999999</v>
      </c>
      <c r="AF217">
        <v>232.51965300000001</v>
      </c>
      <c r="AG217">
        <v>231.07746900000001</v>
      </c>
      <c r="AH217">
        <v>230.01110800000001</v>
      </c>
      <c r="AI217" s="33">
        <v>-6.0000000000000001E-3</v>
      </c>
    </row>
    <row r="218" spans="1:35">
      <c r="A218" t="s">
        <v>737</v>
      </c>
      <c r="B218" t="s">
        <v>3792</v>
      </c>
      <c r="C218" t="s">
        <v>3793</v>
      </c>
      <c r="D218" t="s">
        <v>772</v>
      </c>
      <c r="F218">
        <v>1.4683170000000001</v>
      </c>
      <c r="G218">
        <v>1.448877</v>
      </c>
      <c r="H218">
        <v>1.331277</v>
      </c>
      <c r="I218">
        <v>1.315914</v>
      </c>
      <c r="J218">
        <v>1.371494</v>
      </c>
      <c r="K218">
        <v>1.4028799999999999</v>
      </c>
      <c r="L218">
        <v>1.375669</v>
      </c>
      <c r="M218">
        <v>1.3504910000000001</v>
      </c>
      <c r="N218">
        <v>1.3432710000000001</v>
      </c>
      <c r="O218">
        <v>1.339</v>
      </c>
      <c r="P218">
        <v>1.318627</v>
      </c>
      <c r="Q218">
        <v>1.293177</v>
      </c>
      <c r="R218">
        <v>1.280832</v>
      </c>
      <c r="S218">
        <v>1.283582</v>
      </c>
      <c r="T218">
        <v>1.2859080000000001</v>
      </c>
      <c r="U218">
        <v>1.2842169999999999</v>
      </c>
      <c r="V218">
        <v>1.2802690000000001</v>
      </c>
      <c r="W218">
        <v>1.272187</v>
      </c>
      <c r="X218">
        <v>1.26013</v>
      </c>
      <c r="Y218">
        <v>1.2544010000000001</v>
      </c>
      <c r="Z218">
        <v>1.249009</v>
      </c>
      <c r="AA218">
        <v>1.242739</v>
      </c>
      <c r="AB218">
        <v>1.2265010000000001</v>
      </c>
      <c r="AC218">
        <v>1.2057260000000001</v>
      </c>
      <c r="AD218">
        <v>1.1861090000000001</v>
      </c>
      <c r="AE218">
        <v>1.1751510000000001</v>
      </c>
      <c r="AF218">
        <v>1.169243</v>
      </c>
      <c r="AG218">
        <v>1.1618379999999999</v>
      </c>
      <c r="AH218">
        <v>1.156347</v>
      </c>
      <c r="AI218" s="33">
        <v>-8.0000000000000002E-3</v>
      </c>
    </row>
    <row r="219" spans="1:35">
      <c r="A219" t="s">
        <v>252</v>
      </c>
      <c r="B219" t="s">
        <v>3794</v>
      </c>
      <c r="C219" t="s">
        <v>3795</v>
      </c>
      <c r="D219" t="s">
        <v>772</v>
      </c>
      <c r="F219">
        <v>0.173011</v>
      </c>
      <c r="G219">
        <v>0.167041</v>
      </c>
      <c r="H219">
        <v>0.15049199999999999</v>
      </c>
      <c r="I219">
        <v>0.14193700000000001</v>
      </c>
      <c r="J219">
        <v>0.14458599999999999</v>
      </c>
      <c r="K219">
        <v>0.14574100000000001</v>
      </c>
      <c r="L219">
        <v>0.141403</v>
      </c>
      <c r="M219">
        <v>0.13767399999999999</v>
      </c>
      <c r="N219">
        <v>0.13635800000000001</v>
      </c>
      <c r="O219">
        <v>0.13669100000000001</v>
      </c>
      <c r="P219">
        <v>0.13516</v>
      </c>
      <c r="Q219">
        <v>0.13337299999999999</v>
      </c>
      <c r="R219">
        <v>0.13167599999999999</v>
      </c>
      <c r="S219">
        <v>0.13136700000000001</v>
      </c>
      <c r="T219">
        <v>0.13111</v>
      </c>
      <c r="U219">
        <v>0.13100200000000001</v>
      </c>
      <c r="V219">
        <v>0.130801</v>
      </c>
      <c r="W219">
        <v>0.130019</v>
      </c>
      <c r="X219">
        <v>0.12787999999999999</v>
      </c>
      <c r="Y219">
        <v>0.126364</v>
      </c>
      <c r="Z219">
        <v>0.125143</v>
      </c>
      <c r="AA219">
        <v>0.124805</v>
      </c>
      <c r="AB219">
        <v>0.123534</v>
      </c>
      <c r="AC219">
        <v>0.12185699999999999</v>
      </c>
      <c r="AD219">
        <v>0.120186</v>
      </c>
      <c r="AE219">
        <v>0.119229</v>
      </c>
      <c r="AF219">
        <v>0.11853900000000001</v>
      </c>
      <c r="AG219">
        <v>0.117614</v>
      </c>
      <c r="AH219">
        <v>0.116865</v>
      </c>
      <c r="AI219" s="33">
        <v>-1.4E-2</v>
      </c>
    </row>
    <row r="220" spans="1:35">
      <c r="A220" t="s">
        <v>261</v>
      </c>
      <c r="B220" t="s">
        <v>3796</v>
      </c>
      <c r="C220" t="s">
        <v>3797</v>
      </c>
      <c r="D220" t="s">
        <v>772</v>
      </c>
      <c r="F220">
        <v>4.320125</v>
      </c>
      <c r="G220">
        <v>3.9403609999999998</v>
      </c>
      <c r="H220">
        <v>3.5168870000000001</v>
      </c>
      <c r="I220">
        <v>3.3147799999999998</v>
      </c>
      <c r="J220">
        <v>3.2453050000000001</v>
      </c>
      <c r="K220">
        <v>3.0788150000000001</v>
      </c>
      <c r="L220">
        <v>2.756446</v>
      </c>
      <c r="M220">
        <v>2.5180570000000002</v>
      </c>
      <c r="N220">
        <v>2.3468969999999998</v>
      </c>
      <c r="O220">
        <v>2.3222459999999998</v>
      </c>
      <c r="P220">
        <v>2.3308680000000002</v>
      </c>
      <c r="Q220">
        <v>2.3809300000000002</v>
      </c>
      <c r="R220">
        <v>2.5065879999999998</v>
      </c>
      <c r="S220">
        <v>2.6758500000000001</v>
      </c>
      <c r="T220">
        <v>2.851613</v>
      </c>
      <c r="U220">
        <v>3.032575</v>
      </c>
      <c r="V220">
        <v>3.2263350000000002</v>
      </c>
      <c r="W220">
        <v>3.4178220000000001</v>
      </c>
      <c r="X220">
        <v>3.5987360000000002</v>
      </c>
      <c r="Y220">
        <v>3.7714780000000001</v>
      </c>
      <c r="Z220">
        <v>3.955168</v>
      </c>
      <c r="AA220">
        <v>4.1584969999999997</v>
      </c>
      <c r="AB220">
        <v>4.3455430000000002</v>
      </c>
      <c r="AC220">
        <v>4.5200690000000003</v>
      </c>
      <c r="AD220">
        <v>4.7037899999999997</v>
      </c>
      <c r="AE220">
        <v>4.9236959999999996</v>
      </c>
      <c r="AF220">
        <v>5.169257</v>
      </c>
      <c r="AG220">
        <v>5.4129319999999996</v>
      </c>
      <c r="AH220">
        <v>5.6700689999999998</v>
      </c>
      <c r="AI220" s="33">
        <v>0.01</v>
      </c>
    </row>
    <row r="221" spans="1:35">
      <c r="A221" t="s">
        <v>738</v>
      </c>
      <c r="B221" t="s">
        <v>3798</v>
      </c>
      <c r="C221" t="s">
        <v>3799</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3800</v>
      </c>
      <c r="C222" t="s">
        <v>3801</v>
      </c>
      <c r="D222" t="s">
        <v>772</v>
      </c>
      <c r="F222">
        <v>4.6861E-2</v>
      </c>
      <c r="G222">
        <v>4.1389000000000002E-2</v>
      </c>
      <c r="H222">
        <v>3.4061000000000001E-2</v>
      </c>
      <c r="I222">
        <v>3.0036E-2</v>
      </c>
      <c r="J222">
        <v>2.7904000000000002E-2</v>
      </c>
      <c r="K222">
        <v>2.5434999999999999E-2</v>
      </c>
      <c r="L222">
        <v>2.2223E-2</v>
      </c>
      <c r="M222">
        <v>1.9435999999999998E-2</v>
      </c>
      <c r="N222">
        <v>1.7215999999999999E-2</v>
      </c>
      <c r="O222">
        <v>1.5283E-2</v>
      </c>
      <c r="P222">
        <v>1.3396999999999999E-2</v>
      </c>
      <c r="Q222">
        <v>1.1686999999999999E-2</v>
      </c>
      <c r="R222">
        <v>1.0289E-2</v>
      </c>
      <c r="S222">
        <v>9.1570000000000002E-3</v>
      </c>
      <c r="T222">
        <v>8.1399999999999997E-3</v>
      </c>
      <c r="U222">
        <v>7.2059999999999997E-3</v>
      </c>
      <c r="V222">
        <v>6.3619999999999996E-3</v>
      </c>
      <c r="W222">
        <v>5.5929999999999999E-3</v>
      </c>
      <c r="X222">
        <v>4.8960000000000002E-3</v>
      </c>
      <c r="Y222">
        <v>4.3020000000000003E-3</v>
      </c>
      <c r="Z222">
        <v>3.777E-3</v>
      </c>
      <c r="AA222">
        <v>3.31E-3</v>
      </c>
      <c r="AB222">
        <v>2.8730000000000001E-3</v>
      </c>
      <c r="AC222">
        <v>2.4819999999999998E-3</v>
      </c>
      <c r="AD222">
        <v>2.1419999999999998E-3</v>
      </c>
      <c r="AE222">
        <v>1.8600000000000001E-3</v>
      </c>
      <c r="AF222">
        <v>1.619E-3</v>
      </c>
      <c r="AG222">
        <v>1.4059999999999999E-3</v>
      </c>
      <c r="AH222">
        <v>1.2210000000000001E-3</v>
      </c>
      <c r="AI222" s="33">
        <v>-0.122</v>
      </c>
    </row>
    <row r="223" spans="1:35">
      <c r="A223" t="s">
        <v>740</v>
      </c>
      <c r="B223" t="s">
        <v>3802</v>
      </c>
      <c r="C223" t="s">
        <v>3803</v>
      </c>
      <c r="D223" t="s">
        <v>772</v>
      </c>
      <c r="F223">
        <v>0</v>
      </c>
      <c r="G223">
        <v>0</v>
      </c>
      <c r="H223">
        <v>0.113965</v>
      </c>
      <c r="I223">
        <v>0.113804</v>
      </c>
      <c r="J223">
        <v>0.11876399999999999</v>
      </c>
      <c r="K223">
        <v>0.122391</v>
      </c>
      <c r="L223">
        <v>0.122225</v>
      </c>
      <c r="M223">
        <v>0.12206</v>
      </c>
      <c r="N223">
        <v>0.12431399999999999</v>
      </c>
      <c r="O223">
        <v>0.12750400000000001</v>
      </c>
      <c r="P223">
        <v>0.13036</v>
      </c>
      <c r="Q223">
        <v>0.133768</v>
      </c>
      <c r="R223">
        <v>0.13869200000000001</v>
      </c>
      <c r="S223">
        <v>0.144869</v>
      </c>
      <c r="T223">
        <v>0.15259800000000001</v>
      </c>
      <c r="U223">
        <v>0.16051699999999999</v>
      </c>
      <c r="V223">
        <v>0.168513</v>
      </c>
      <c r="W223">
        <v>0.177061</v>
      </c>
      <c r="X223">
        <v>0.18609200000000001</v>
      </c>
      <c r="Y223">
        <v>0.19726399999999999</v>
      </c>
      <c r="Z223">
        <v>0.20987900000000001</v>
      </c>
      <c r="AA223">
        <v>0.22386900000000001</v>
      </c>
      <c r="AB223">
        <v>0.23735500000000001</v>
      </c>
      <c r="AC223">
        <v>0.25098199999999998</v>
      </c>
      <c r="AD223">
        <v>0.26563799999999999</v>
      </c>
      <c r="AE223">
        <v>0.28298699999999999</v>
      </c>
      <c r="AF223">
        <v>0.30228500000000003</v>
      </c>
      <c r="AG223">
        <v>0.321737</v>
      </c>
      <c r="AH223">
        <v>0.34196900000000002</v>
      </c>
      <c r="AI223" t="s">
        <v>112</v>
      </c>
    </row>
    <row r="224" spans="1:35">
      <c r="A224" t="s">
        <v>741</v>
      </c>
      <c r="B224" t="s">
        <v>3804</v>
      </c>
      <c r="C224" t="s">
        <v>3805</v>
      </c>
      <c r="D224" t="s">
        <v>772</v>
      </c>
      <c r="F224">
        <v>0</v>
      </c>
      <c r="G224">
        <v>0</v>
      </c>
      <c r="H224">
        <v>0.25234800000000002</v>
      </c>
      <c r="I224">
        <v>0.246836</v>
      </c>
      <c r="J224">
        <v>0.25274999999999997</v>
      </c>
      <c r="K224">
        <v>0.25674200000000003</v>
      </c>
      <c r="L224">
        <v>0.25131199999999998</v>
      </c>
      <c r="M224">
        <v>0.246388</v>
      </c>
      <c r="N224">
        <v>0.24735099999999999</v>
      </c>
      <c r="O224">
        <v>0.251583</v>
      </c>
      <c r="P224">
        <v>0.25421700000000003</v>
      </c>
      <c r="Q224">
        <v>0.25852999999999998</v>
      </c>
      <c r="R224">
        <v>0.26542100000000002</v>
      </c>
      <c r="S224">
        <v>0.27488899999999999</v>
      </c>
      <c r="T224">
        <v>0.28669699999999998</v>
      </c>
      <c r="U224">
        <v>0.29899399999999998</v>
      </c>
      <c r="V224">
        <v>0.31125599999999998</v>
      </c>
      <c r="W224">
        <v>0.32410600000000001</v>
      </c>
      <c r="X224">
        <v>0.33781099999999997</v>
      </c>
      <c r="Y224">
        <v>0.35510199999999997</v>
      </c>
      <c r="Z224">
        <v>0.37397900000000001</v>
      </c>
      <c r="AA224">
        <v>0.39329799999999998</v>
      </c>
      <c r="AB224">
        <v>0.41062399999999999</v>
      </c>
      <c r="AC224">
        <v>0.42681000000000002</v>
      </c>
      <c r="AD224">
        <v>0.44316899999999998</v>
      </c>
      <c r="AE224">
        <v>0.461729</v>
      </c>
      <c r="AF224">
        <v>0.48134399999999999</v>
      </c>
      <c r="AG224">
        <v>0.49906099999999998</v>
      </c>
      <c r="AH224">
        <v>0.51608900000000002</v>
      </c>
      <c r="AI224" t="s">
        <v>112</v>
      </c>
    </row>
    <row r="225" spans="1:35">
      <c r="A225" t="s">
        <v>742</v>
      </c>
      <c r="B225" t="s">
        <v>3806</v>
      </c>
      <c r="C225" t="s">
        <v>3807</v>
      </c>
      <c r="D225" t="s">
        <v>772</v>
      </c>
      <c r="F225">
        <v>0</v>
      </c>
      <c r="G225">
        <v>0</v>
      </c>
      <c r="H225">
        <v>0.37687100000000001</v>
      </c>
      <c r="I225">
        <v>0.37829800000000002</v>
      </c>
      <c r="J225">
        <v>0.400341</v>
      </c>
      <c r="K225">
        <v>0.41586800000000002</v>
      </c>
      <c r="L225">
        <v>0.41432000000000002</v>
      </c>
      <c r="M225">
        <v>0.41352</v>
      </c>
      <c r="N225">
        <v>0.41855799999999999</v>
      </c>
      <c r="O225">
        <v>0.42507299999999998</v>
      </c>
      <c r="P225">
        <v>0.42707600000000001</v>
      </c>
      <c r="Q225">
        <v>0.42799799999999999</v>
      </c>
      <c r="R225">
        <v>0.433975</v>
      </c>
      <c r="S225">
        <v>0.446131</v>
      </c>
      <c r="T225">
        <v>0.459482</v>
      </c>
      <c r="U225">
        <v>0.47287400000000002</v>
      </c>
      <c r="V225">
        <v>0.48700900000000003</v>
      </c>
      <c r="W225">
        <v>0.50124800000000003</v>
      </c>
      <c r="X225">
        <v>0.51564299999999996</v>
      </c>
      <c r="Y225">
        <v>0.53454100000000004</v>
      </c>
      <c r="Z225">
        <v>0.55578300000000003</v>
      </c>
      <c r="AA225">
        <v>0.57899400000000001</v>
      </c>
      <c r="AB225">
        <v>0.59983799999999998</v>
      </c>
      <c r="AC225">
        <v>0.62049600000000005</v>
      </c>
      <c r="AD225">
        <v>0.64372799999999997</v>
      </c>
      <c r="AE225">
        <v>0.67393700000000001</v>
      </c>
      <c r="AF225">
        <v>0.70975699999999997</v>
      </c>
      <c r="AG225">
        <v>0.74751699999999999</v>
      </c>
      <c r="AH225">
        <v>0.78934199999999999</v>
      </c>
      <c r="AI225" t="s">
        <v>112</v>
      </c>
    </row>
    <row r="226" spans="1:35">
      <c r="A226" t="s">
        <v>746</v>
      </c>
      <c r="B226" t="s">
        <v>3808</v>
      </c>
      <c r="C226" t="s">
        <v>3809</v>
      </c>
      <c r="D226" t="s">
        <v>772</v>
      </c>
      <c r="F226">
        <v>279.16204800000003</v>
      </c>
      <c r="G226">
        <v>277.94598400000001</v>
      </c>
      <c r="H226">
        <v>258.23312399999998</v>
      </c>
      <c r="I226">
        <v>256.96044899999998</v>
      </c>
      <c r="J226">
        <v>269.266907</v>
      </c>
      <c r="K226">
        <v>276.64120500000001</v>
      </c>
      <c r="L226">
        <v>272.22894300000002</v>
      </c>
      <c r="M226">
        <v>268.07275399999997</v>
      </c>
      <c r="N226">
        <v>267.34356700000001</v>
      </c>
      <c r="O226">
        <v>267.209045</v>
      </c>
      <c r="P226">
        <v>263.80603000000002</v>
      </c>
      <c r="Q226">
        <v>259.33111600000001</v>
      </c>
      <c r="R226">
        <v>257.44278000000003</v>
      </c>
      <c r="S226">
        <v>258.53524800000002</v>
      </c>
      <c r="T226">
        <v>259.50109900000001</v>
      </c>
      <c r="U226">
        <v>259.63095099999998</v>
      </c>
      <c r="V226">
        <v>259.28189099999997</v>
      </c>
      <c r="W226">
        <v>258.07611100000003</v>
      </c>
      <c r="X226">
        <v>256.03729199999998</v>
      </c>
      <c r="Y226">
        <v>255.23561100000001</v>
      </c>
      <c r="Z226">
        <v>254.49856600000001</v>
      </c>
      <c r="AA226">
        <v>253.593628</v>
      </c>
      <c r="AB226">
        <v>250.661407</v>
      </c>
      <c r="AC226">
        <v>246.79568499999999</v>
      </c>
      <c r="AD226">
        <v>243.161438</v>
      </c>
      <c r="AE226">
        <v>241.298203</v>
      </c>
      <c r="AF226">
        <v>240.47171</v>
      </c>
      <c r="AG226">
        <v>239.33956900000001</v>
      </c>
      <c r="AH226">
        <v>238.60301200000001</v>
      </c>
      <c r="AI226" s="33">
        <v>-6.0000000000000001E-3</v>
      </c>
    </row>
    <row r="227" spans="1:35">
      <c r="A227" t="s">
        <v>758</v>
      </c>
      <c r="B227" t="s">
        <v>3810</v>
      </c>
      <c r="C227" t="s">
        <v>3811</v>
      </c>
      <c r="D227" t="s">
        <v>772</v>
      </c>
      <c r="F227">
        <v>711.90508999999997</v>
      </c>
      <c r="G227">
        <v>716.25054899999998</v>
      </c>
      <c r="H227">
        <v>696.07232699999997</v>
      </c>
      <c r="I227">
        <v>711.82299799999998</v>
      </c>
      <c r="J227">
        <v>744.05969200000004</v>
      </c>
      <c r="K227">
        <v>753.11956799999996</v>
      </c>
      <c r="L227">
        <v>746.99493399999994</v>
      </c>
      <c r="M227">
        <v>748.33044400000006</v>
      </c>
      <c r="N227">
        <v>757.27581799999996</v>
      </c>
      <c r="O227">
        <v>765.18109100000004</v>
      </c>
      <c r="P227">
        <v>763.71191399999998</v>
      </c>
      <c r="Q227">
        <v>760.98992899999996</v>
      </c>
      <c r="R227">
        <v>764.85375999999997</v>
      </c>
      <c r="S227">
        <v>774.91021699999999</v>
      </c>
      <c r="T227">
        <v>785.77313200000003</v>
      </c>
      <c r="U227">
        <v>794.56225600000005</v>
      </c>
      <c r="V227">
        <v>803.50903300000004</v>
      </c>
      <c r="W227">
        <v>810.410034</v>
      </c>
      <c r="X227">
        <v>815.38769500000001</v>
      </c>
      <c r="Y227">
        <v>822.49273700000003</v>
      </c>
      <c r="Z227">
        <v>829.00335700000005</v>
      </c>
      <c r="AA227">
        <v>834.44427499999995</v>
      </c>
      <c r="AB227">
        <v>837.78326400000003</v>
      </c>
      <c r="AC227">
        <v>841.61871299999996</v>
      </c>
      <c r="AD227">
        <v>845.65332000000001</v>
      </c>
      <c r="AE227">
        <v>853.00891100000001</v>
      </c>
      <c r="AF227">
        <v>862.21942100000001</v>
      </c>
      <c r="AG227">
        <v>873.80499299999997</v>
      </c>
      <c r="AH227">
        <v>887.81262200000003</v>
      </c>
      <c r="AI227" s="33">
        <v>8.0000000000000002E-3</v>
      </c>
    </row>
    <row r="228" spans="1:35">
      <c r="A228" t="s">
        <v>153</v>
      </c>
    </row>
    <row r="229" spans="1:35">
      <c r="A229" t="s">
        <v>759</v>
      </c>
      <c r="B229" t="s">
        <v>3812</v>
      </c>
      <c r="C229" t="s">
        <v>3813</v>
      </c>
      <c r="D229" t="s">
        <v>773</v>
      </c>
      <c r="F229">
        <v>1616.1182859999999</v>
      </c>
      <c r="G229">
        <v>1607.248169</v>
      </c>
      <c r="H229">
        <v>1653.3725589999999</v>
      </c>
      <c r="I229">
        <v>1611.142456</v>
      </c>
      <c r="J229">
        <v>1610.1972659999999</v>
      </c>
      <c r="K229">
        <v>1588.6392820000001</v>
      </c>
      <c r="L229">
        <v>1543.4350589999999</v>
      </c>
      <c r="M229">
        <v>1528.550659</v>
      </c>
      <c r="N229">
        <v>1497.6553960000001</v>
      </c>
      <c r="O229">
        <v>1500.994629</v>
      </c>
      <c r="P229">
        <v>1513.4329829999999</v>
      </c>
      <c r="Q229">
        <v>1522.9414059999999</v>
      </c>
      <c r="R229">
        <v>1517.3007809999999</v>
      </c>
      <c r="S229">
        <v>1522.869263</v>
      </c>
      <c r="T229">
        <v>1514.5896</v>
      </c>
      <c r="U229">
        <v>1516.1611330000001</v>
      </c>
      <c r="V229">
        <v>1531.310547</v>
      </c>
      <c r="W229">
        <v>1545.6999510000001</v>
      </c>
      <c r="X229">
        <v>1560.2937010000001</v>
      </c>
      <c r="Y229">
        <v>1573.0048830000001</v>
      </c>
      <c r="Z229">
        <v>1593.2974850000001</v>
      </c>
      <c r="AA229">
        <v>1592.805908</v>
      </c>
      <c r="AB229">
        <v>1598.588013</v>
      </c>
      <c r="AC229">
        <v>1600.934937</v>
      </c>
      <c r="AD229">
        <v>1599.865112</v>
      </c>
      <c r="AE229">
        <v>1594.4267580000001</v>
      </c>
      <c r="AF229">
        <v>1604.7932129999999</v>
      </c>
      <c r="AG229">
        <v>1621.857788</v>
      </c>
      <c r="AH229">
        <v>1647.347534</v>
      </c>
      <c r="AI229" s="33">
        <v>1E-3</v>
      </c>
    </row>
    <row r="230" spans="1:35">
      <c r="A230" t="s">
        <v>760</v>
      </c>
      <c r="B230" t="s">
        <v>3814</v>
      </c>
      <c r="C230" t="s">
        <v>3815</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3">
        <v>1E-3</v>
      </c>
    </row>
    <row r="231" spans="1:35">
      <c r="A231" t="s">
        <v>111</v>
      </c>
    </row>
    <row r="232" spans="1:35">
      <c r="A232" t="s">
        <v>761</v>
      </c>
      <c r="B232" t="s">
        <v>3816</v>
      </c>
      <c r="C232" t="s">
        <v>3817</v>
      </c>
      <c r="D232" t="s">
        <v>271</v>
      </c>
      <c r="F232">
        <v>479.56793199999998</v>
      </c>
      <c r="G232">
        <v>475.90884399999999</v>
      </c>
      <c r="H232">
        <v>488.51223800000002</v>
      </c>
      <c r="I232">
        <v>475.00985700000001</v>
      </c>
      <c r="J232">
        <v>473.519318</v>
      </c>
      <c r="K232">
        <v>465.75381499999997</v>
      </c>
      <c r="L232">
        <v>450.893799</v>
      </c>
      <c r="M232">
        <v>444.73648100000003</v>
      </c>
      <c r="N232">
        <v>433.76452599999999</v>
      </c>
      <c r="O232">
        <v>432.536224</v>
      </c>
      <c r="P232">
        <v>433.48251299999998</v>
      </c>
      <c r="Q232">
        <v>433.131531</v>
      </c>
      <c r="R232">
        <v>428.05490099999997</v>
      </c>
      <c r="S232">
        <v>425.73956299999998</v>
      </c>
      <c r="T232">
        <v>419.17160000000001</v>
      </c>
      <c r="U232">
        <v>414.972534</v>
      </c>
      <c r="V232">
        <v>414.071594</v>
      </c>
      <c r="W232">
        <v>412.51165800000001</v>
      </c>
      <c r="X232">
        <v>410.55978399999998</v>
      </c>
      <c r="Y232">
        <v>407.67956500000003</v>
      </c>
      <c r="Z232">
        <v>406.31594799999999</v>
      </c>
      <c r="AA232">
        <v>399.270172</v>
      </c>
      <c r="AB232">
        <v>393.49206500000003</v>
      </c>
      <c r="AC232">
        <v>386.568512</v>
      </c>
      <c r="AD232">
        <v>378.57080100000002</v>
      </c>
      <c r="AE232">
        <v>368.23773199999999</v>
      </c>
      <c r="AF232">
        <v>361.74517800000001</v>
      </c>
      <c r="AG232">
        <v>356.82601899999997</v>
      </c>
      <c r="AH232">
        <v>353.74380500000001</v>
      </c>
      <c r="AI232" s="33">
        <v>-1.0999999999999999E-2</v>
      </c>
    </row>
    <row r="233" spans="1:35">
      <c r="A233" t="s">
        <v>236</v>
      </c>
      <c r="B233" t="s">
        <v>3818</v>
      </c>
      <c r="C233" t="s">
        <v>3819</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3820</v>
      </c>
      <c r="C234" t="s">
        <v>3821</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3822</v>
      </c>
      <c r="C235" t="s">
        <v>3823</v>
      </c>
      <c r="D235" t="s">
        <v>271</v>
      </c>
      <c r="F235">
        <v>0.51377200000000001</v>
      </c>
      <c r="G235">
        <v>1.0344899999999999</v>
      </c>
      <c r="H235">
        <v>1.601011</v>
      </c>
      <c r="I235">
        <v>2.0815589999999999</v>
      </c>
      <c r="J235">
        <v>2.7894909999999999</v>
      </c>
      <c r="K235">
        <v>3.682617</v>
      </c>
      <c r="L235">
        <v>4.7041170000000001</v>
      </c>
      <c r="M235">
        <v>5.9920640000000001</v>
      </c>
      <c r="N235">
        <v>7.3882709999999996</v>
      </c>
      <c r="O235">
        <v>9.1340299999999992</v>
      </c>
      <c r="P235">
        <v>11.378316999999999</v>
      </c>
      <c r="Q235">
        <v>14.052208</v>
      </c>
      <c r="R235">
        <v>17.002911000000001</v>
      </c>
      <c r="S235">
        <v>20.480702999999998</v>
      </c>
      <c r="T235">
        <v>24.154678000000001</v>
      </c>
      <c r="U235">
        <v>28.345896</v>
      </c>
      <c r="V235">
        <v>33.204391000000001</v>
      </c>
      <c r="W235">
        <v>38.491332999999997</v>
      </c>
      <c r="X235">
        <v>44.221359</v>
      </c>
      <c r="Y235">
        <v>50.323174000000002</v>
      </c>
      <c r="Z235">
        <v>57.106181999999997</v>
      </c>
      <c r="AA235">
        <v>63.520572999999999</v>
      </c>
      <c r="AB235">
        <v>70.489013999999997</v>
      </c>
      <c r="AC235">
        <v>77.603843999999995</v>
      </c>
      <c r="AD235">
        <v>84.802391</v>
      </c>
      <c r="AE235">
        <v>93.073447999999999</v>
      </c>
      <c r="AF235">
        <v>102.07577499999999</v>
      </c>
      <c r="AG235">
        <v>111.432846</v>
      </c>
      <c r="AH235">
        <v>121.37286400000001</v>
      </c>
      <c r="AI235" s="33">
        <v>0.216</v>
      </c>
    </row>
    <row r="236" spans="1:35">
      <c r="A236" t="s">
        <v>154</v>
      </c>
    </row>
    <row r="237" spans="1:35">
      <c r="A237" t="s">
        <v>764</v>
      </c>
      <c r="B237" t="s">
        <v>3824</v>
      </c>
      <c r="C237" t="s">
        <v>3825</v>
      </c>
      <c r="D237" t="s">
        <v>773</v>
      </c>
      <c r="F237">
        <v>444.90005500000001</v>
      </c>
      <c r="G237">
        <v>447.18356299999999</v>
      </c>
      <c r="H237">
        <v>429.56683299999997</v>
      </c>
      <c r="I237">
        <v>426.02398699999998</v>
      </c>
      <c r="J237">
        <v>423.43228099999999</v>
      </c>
      <c r="K237">
        <v>418.53433200000001</v>
      </c>
      <c r="L237">
        <v>413.10095200000001</v>
      </c>
      <c r="M237">
        <v>408.99478099999999</v>
      </c>
      <c r="N237">
        <v>404.59216300000003</v>
      </c>
      <c r="O237">
        <v>401.64428700000002</v>
      </c>
      <c r="P237">
        <v>399.862549</v>
      </c>
      <c r="Q237">
        <v>397.70892300000003</v>
      </c>
      <c r="R237">
        <v>395.15765399999998</v>
      </c>
      <c r="S237">
        <v>393.11154199999999</v>
      </c>
      <c r="T237">
        <v>390.90417500000001</v>
      </c>
      <c r="U237">
        <v>389.32492100000002</v>
      </c>
      <c r="V237">
        <v>387.549713</v>
      </c>
      <c r="W237">
        <v>385.87914999999998</v>
      </c>
      <c r="X237">
        <v>384.725281</v>
      </c>
      <c r="Y237">
        <v>384.34045400000002</v>
      </c>
      <c r="Z237">
        <v>384.05548099999999</v>
      </c>
      <c r="AA237">
        <v>382.77233899999999</v>
      </c>
      <c r="AB237">
        <v>381.35192899999998</v>
      </c>
      <c r="AC237">
        <v>379.696686</v>
      </c>
      <c r="AD237">
        <v>378.88449100000003</v>
      </c>
      <c r="AE237">
        <v>378.06768799999998</v>
      </c>
      <c r="AF237">
        <v>377.04083300000002</v>
      </c>
      <c r="AG237">
        <v>376.49975599999999</v>
      </c>
      <c r="AH237">
        <v>377.29089399999998</v>
      </c>
      <c r="AI237" s="33">
        <v>-6.0000000000000001E-3</v>
      </c>
    </row>
    <row r="238" spans="1:35">
      <c r="A238" t="s">
        <v>760</v>
      </c>
      <c r="B238" t="s">
        <v>3826</v>
      </c>
      <c r="C238" t="s">
        <v>3827</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3">
        <v>4.0000000000000001E-3</v>
      </c>
    </row>
    <row r="239" spans="1:35">
      <c r="A239" t="s">
        <v>111</v>
      </c>
    </row>
    <row r="240" spans="1:35">
      <c r="A240" t="s">
        <v>761</v>
      </c>
      <c r="B240" t="s">
        <v>3828</v>
      </c>
      <c r="C240" t="s">
        <v>3829</v>
      </c>
      <c r="D240" t="s">
        <v>271</v>
      </c>
      <c r="F240">
        <v>95.724982999999995</v>
      </c>
      <c r="G240">
        <v>95.696419000000006</v>
      </c>
      <c r="H240">
        <v>91.608840999999998</v>
      </c>
      <c r="I240">
        <v>90.514281999999994</v>
      </c>
      <c r="J240">
        <v>89.66301</v>
      </c>
      <c r="K240">
        <v>88.328689999999995</v>
      </c>
      <c r="L240">
        <v>86.901488999999998</v>
      </c>
      <c r="M240">
        <v>85.743117999999996</v>
      </c>
      <c r="N240">
        <v>84.546431999999996</v>
      </c>
      <c r="O240">
        <v>83.659531000000001</v>
      </c>
      <c r="P240">
        <v>83.003158999999997</v>
      </c>
      <c r="Q240">
        <v>82.272659000000004</v>
      </c>
      <c r="R240">
        <v>81.461776999999998</v>
      </c>
      <c r="S240">
        <v>80.769745</v>
      </c>
      <c r="T240">
        <v>80.045090000000002</v>
      </c>
      <c r="U240">
        <v>79.452454000000003</v>
      </c>
      <c r="V240">
        <v>78.830719000000002</v>
      </c>
      <c r="W240">
        <v>78.234275999999994</v>
      </c>
      <c r="X240">
        <v>77.691543999999993</v>
      </c>
      <c r="Y240">
        <v>77.237960999999999</v>
      </c>
      <c r="Z240">
        <v>76.798980999999998</v>
      </c>
      <c r="AA240">
        <v>76.159447</v>
      </c>
      <c r="AB240">
        <v>75.493340000000003</v>
      </c>
      <c r="AC240">
        <v>74.774688999999995</v>
      </c>
      <c r="AD240">
        <v>74.214973000000001</v>
      </c>
      <c r="AE240">
        <v>73.649238999999994</v>
      </c>
      <c r="AF240">
        <v>73.041809000000001</v>
      </c>
      <c r="AG240">
        <v>72.517052000000007</v>
      </c>
      <c r="AH240">
        <v>72.228706000000003</v>
      </c>
      <c r="AI240" s="33">
        <v>-0.01</v>
      </c>
    </row>
    <row r="241" spans="1:35">
      <c r="A241" t="s">
        <v>236</v>
      </c>
      <c r="B241" t="s">
        <v>3830</v>
      </c>
      <c r="C241" t="s">
        <v>3831</v>
      </c>
      <c r="D241" t="s">
        <v>271</v>
      </c>
      <c r="F241">
        <v>1.8764749999999999</v>
      </c>
      <c r="G241">
        <v>1.7954190000000001</v>
      </c>
      <c r="H241">
        <v>1.6414040000000001</v>
      </c>
      <c r="I241">
        <v>1.5471520000000001</v>
      </c>
      <c r="J241">
        <v>1.4662660000000001</v>
      </c>
      <c r="K241">
        <v>1.3756349999999999</v>
      </c>
      <c r="L241">
        <v>1.2865120000000001</v>
      </c>
      <c r="M241">
        <v>1.204115</v>
      </c>
      <c r="N241">
        <v>1.1188499999999999</v>
      </c>
      <c r="O241">
        <v>1.036079</v>
      </c>
      <c r="P241">
        <v>0.95949300000000004</v>
      </c>
      <c r="Q241">
        <v>0.88114099999999995</v>
      </c>
      <c r="R241">
        <v>0.80536399999999997</v>
      </c>
      <c r="S241">
        <v>0.73398399999999997</v>
      </c>
      <c r="T241">
        <v>0.67244800000000005</v>
      </c>
      <c r="U241">
        <v>0.60737099999999999</v>
      </c>
      <c r="V241">
        <v>0.53405999999999998</v>
      </c>
      <c r="W241">
        <v>0.45660200000000001</v>
      </c>
      <c r="X241">
        <v>0.388376</v>
      </c>
      <c r="Y241">
        <v>0.386486</v>
      </c>
      <c r="Z241">
        <v>0.38470300000000002</v>
      </c>
      <c r="AA241">
        <v>0.38193300000000002</v>
      </c>
      <c r="AB241">
        <v>0.37904199999999999</v>
      </c>
      <c r="AC241">
        <v>0.37593500000000002</v>
      </c>
      <c r="AD241">
        <v>0.37368000000000001</v>
      </c>
      <c r="AE241">
        <v>0.37143399999999999</v>
      </c>
      <c r="AF241">
        <v>0.36899300000000002</v>
      </c>
      <c r="AG241">
        <v>0.367039</v>
      </c>
      <c r="AH241">
        <v>0.366392</v>
      </c>
      <c r="AI241" s="33">
        <v>-5.7000000000000002E-2</v>
      </c>
    </row>
    <row r="242" spans="1:35">
      <c r="A242" t="s">
        <v>762</v>
      </c>
      <c r="B242" t="s">
        <v>3832</v>
      </c>
      <c r="C242" t="s">
        <v>3833</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3834</v>
      </c>
      <c r="C243" t="s">
        <v>3835</v>
      </c>
      <c r="D243" t="s">
        <v>271</v>
      </c>
      <c r="F243">
        <v>0.638131</v>
      </c>
      <c r="G243">
        <v>0.696797</v>
      </c>
      <c r="H243">
        <v>0.72082199999999996</v>
      </c>
      <c r="I243">
        <v>0.76449400000000001</v>
      </c>
      <c r="J243">
        <v>0.803338</v>
      </c>
      <c r="K243">
        <v>0.83921299999999999</v>
      </c>
      <c r="L243">
        <v>0.872062</v>
      </c>
      <c r="M243">
        <v>0.90591999999999995</v>
      </c>
      <c r="N243">
        <v>0.94088799999999995</v>
      </c>
      <c r="O243">
        <v>0.98049500000000001</v>
      </c>
      <c r="P243">
        <v>1.020642</v>
      </c>
      <c r="Q243">
        <v>1.060562</v>
      </c>
      <c r="R243">
        <v>1.0970759999999999</v>
      </c>
      <c r="S243">
        <v>1.132879</v>
      </c>
      <c r="T243">
        <v>1.1611450000000001</v>
      </c>
      <c r="U243">
        <v>1.1946319999999999</v>
      </c>
      <c r="V243">
        <v>1.2333149999999999</v>
      </c>
      <c r="W243">
        <v>1.275477</v>
      </c>
      <c r="X243">
        <v>1.3540909999999999</v>
      </c>
      <c r="Y243">
        <v>1.4401029999999999</v>
      </c>
      <c r="Z243">
        <v>1.531944</v>
      </c>
      <c r="AA243">
        <v>1.6254550000000001</v>
      </c>
      <c r="AB243">
        <v>1.72411</v>
      </c>
      <c r="AC243">
        <v>1.8275129999999999</v>
      </c>
      <c r="AD243">
        <v>1.9413100000000001</v>
      </c>
      <c r="AE243">
        <v>2.0621499999999999</v>
      </c>
      <c r="AF243">
        <v>2.1894100000000001</v>
      </c>
      <c r="AG243">
        <v>2.3273299999999999</v>
      </c>
      <c r="AH243">
        <v>2.482294</v>
      </c>
      <c r="AI243" s="33">
        <v>0.05</v>
      </c>
    </row>
    <row r="244" spans="1:35">
      <c r="A244" t="s">
        <v>155</v>
      </c>
    </row>
    <row r="245" spans="1:35">
      <c r="A245" t="s">
        <v>765</v>
      </c>
      <c r="B245" t="s">
        <v>3836</v>
      </c>
      <c r="C245" t="s">
        <v>3837</v>
      </c>
      <c r="D245" t="s">
        <v>775</v>
      </c>
      <c r="F245">
        <v>5234.1591799999997</v>
      </c>
      <c r="G245">
        <v>5270.3007809999999</v>
      </c>
      <c r="H245">
        <v>5129.279297</v>
      </c>
      <c r="I245">
        <v>5266.2099609999996</v>
      </c>
      <c r="J245">
        <v>5466.9819340000004</v>
      </c>
      <c r="K245">
        <v>5594.7524409999996</v>
      </c>
      <c r="L245">
        <v>5700.705078</v>
      </c>
      <c r="M245">
        <v>5848.2915039999998</v>
      </c>
      <c r="N245">
        <v>6017.21875</v>
      </c>
      <c r="O245">
        <v>6217.3896480000003</v>
      </c>
      <c r="P245">
        <v>6426.5947269999997</v>
      </c>
      <c r="Q245">
        <v>6613.5371089999999</v>
      </c>
      <c r="R245">
        <v>6799.0898440000001</v>
      </c>
      <c r="S245">
        <v>6990.9970700000003</v>
      </c>
      <c r="T245">
        <v>7161.8583980000003</v>
      </c>
      <c r="U245">
        <v>7328.8183589999999</v>
      </c>
      <c r="V245">
        <v>7502.0224609999996</v>
      </c>
      <c r="W245">
        <v>7680.0742190000001</v>
      </c>
      <c r="X245">
        <v>7833.5634769999997</v>
      </c>
      <c r="Y245">
        <v>8016.0683589999999</v>
      </c>
      <c r="Z245">
        <v>8216.8964840000008</v>
      </c>
      <c r="AA245">
        <v>8424.4228519999997</v>
      </c>
      <c r="AB245">
        <v>8628.2705079999996</v>
      </c>
      <c r="AC245">
        <v>8853.7304690000001</v>
      </c>
      <c r="AD245">
        <v>9075.0292969999991</v>
      </c>
      <c r="AE245">
        <v>9311.2324219999991</v>
      </c>
      <c r="AF245">
        <v>9564.7646480000003</v>
      </c>
      <c r="AG245">
        <v>9811.4238280000009</v>
      </c>
      <c r="AH245">
        <v>10094.640625</v>
      </c>
      <c r="AI245" s="33">
        <v>2.4E-2</v>
      </c>
    </row>
    <row r="246" spans="1:35">
      <c r="A246" t="s">
        <v>766</v>
      </c>
      <c r="B246" t="s">
        <v>3838</v>
      </c>
      <c r="C246" t="s">
        <v>3839</v>
      </c>
      <c r="D246" t="s">
        <v>775</v>
      </c>
      <c r="F246">
        <v>1831.682251</v>
      </c>
      <c r="G246">
        <v>1869.3027340000001</v>
      </c>
      <c r="H246">
        <v>1775.2404790000001</v>
      </c>
      <c r="I246">
        <v>1814.6166989999999</v>
      </c>
      <c r="J246">
        <v>1883.588745</v>
      </c>
      <c r="K246">
        <v>1928.5327150000001</v>
      </c>
      <c r="L246">
        <v>1957.2532960000001</v>
      </c>
      <c r="M246">
        <v>1996.795288</v>
      </c>
      <c r="N246">
        <v>2037.407471</v>
      </c>
      <c r="O246">
        <v>2084.3522950000001</v>
      </c>
      <c r="P246">
        <v>2130.696289</v>
      </c>
      <c r="Q246">
        <v>2180.400635</v>
      </c>
      <c r="R246">
        <v>2231.161865</v>
      </c>
      <c r="S246">
        <v>2288.0739749999998</v>
      </c>
      <c r="T246">
        <v>2347.711914</v>
      </c>
      <c r="U246">
        <v>2413.1772460000002</v>
      </c>
      <c r="V246">
        <v>2482.5786130000001</v>
      </c>
      <c r="W246">
        <v>2555.4985350000002</v>
      </c>
      <c r="X246">
        <v>2626.3916020000001</v>
      </c>
      <c r="Y246">
        <v>2707.7075199999999</v>
      </c>
      <c r="Z246">
        <v>2793.3022460000002</v>
      </c>
      <c r="AA246">
        <v>2882.4724120000001</v>
      </c>
      <c r="AB246">
        <v>2970.9616700000001</v>
      </c>
      <c r="AC246">
        <v>3064.2517090000001</v>
      </c>
      <c r="AD246">
        <v>3162.6403810000002</v>
      </c>
      <c r="AE246">
        <v>3270.0158689999998</v>
      </c>
      <c r="AF246">
        <v>3389.241211</v>
      </c>
      <c r="AG246">
        <v>3512.3686520000001</v>
      </c>
      <c r="AH246">
        <v>3649.944336</v>
      </c>
      <c r="AI246" s="33">
        <v>2.5000000000000001E-2</v>
      </c>
    </row>
    <row r="247" spans="1:35">
      <c r="A247" t="s">
        <v>767</v>
      </c>
      <c r="B247" t="s">
        <v>3840</v>
      </c>
      <c r="C247" t="s">
        <v>3841</v>
      </c>
      <c r="D247" t="s">
        <v>775</v>
      </c>
      <c r="F247">
        <v>3402.476807</v>
      </c>
      <c r="G247">
        <v>3400.9978030000002</v>
      </c>
      <c r="H247">
        <v>3354.0385740000002</v>
      </c>
      <c r="I247">
        <v>3451.5932619999999</v>
      </c>
      <c r="J247">
        <v>3583.3933109999998</v>
      </c>
      <c r="K247">
        <v>3666.2197270000001</v>
      </c>
      <c r="L247">
        <v>3743.4516600000002</v>
      </c>
      <c r="M247">
        <v>3851.4960940000001</v>
      </c>
      <c r="N247">
        <v>3979.8110350000002</v>
      </c>
      <c r="O247">
        <v>4133.0371089999999</v>
      </c>
      <c r="P247">
        <v>4295.8984380000002</v>
      </c>
      <c r="Q247">
        <v>4433.1362300000001</v>
      </c>
      <c r="R247">
        <v>4567.9282229999999</v>
      </c>
      <c r="S247">
        <v>4702.9228519999997</v>
      </c>
      <c r="T247">
        <v>4814.1464839999999</v>
      </c>
      <c r="U247">
        <v>4915.6411129999997</v>
      </c>
      <c r="V247">
        <v>5019.4438479999999</v>
      </c>
      <c r="W247">
        <v>5124.5756840000004</v>
      </c>
      <c r="X247">
        <v>5207.171875</v>
      </c>
      <c r="Y247">
        <v>5308.3608400000003</v>
      </c>
      <c r="Z247">
        <v>5423.5947269999997</v>
      </c>
      <c r="AA247">
        <v>5541.9501950000003</v>
      </c>
      <c r="AB247">
        <v>5657.3090819999998</v>
      </c>
      <c r="AC247">
        <v>5789.4790039999998</v>
      </c>
      <c r="AD247">
        <v>5912.3891599999997</v>
      </c>
      <c r="AE247">
        <v>6041.2163090000004</v>
      </c>
      <c r="AF247">
        <v>6175.5234380000002</v>
      </c>
      <c r="AG247">
        <v>6299.0546880000002</v>
      </c>
      <c r="AH247">
        <v>6444.6967770000001</v>
      </c>
      <c r="AI247" s="33">
        <v>2.3E-2</v>
      </c>
    </row>
    <row r="248" spans="1:35">
      <c r="A248" t="s">
        <v>111</v>
      </c>
    </row>
    <row r="249" spans="1:35">
      <c r="A249" t="s">
        <v>761</v>
      </c>
      <c r="B249" t="s">
        <v>3842</v>
      </c>
      <c r="C249" t="s">
        <v>3843</v>
      </c>
      <c r="D249" t="s">
        <v>271</v>
      </c>
      <c r="F249">
        <v>223.13916</v>
      </c>
      <c r="G249">
        <v>325.082764</v>
      </c>
      <c r="H249">
        <v>326.71859699999999</v>
      </c>
      <c r="I249">
        <v>337.69732699999997</v>
      </c>
      <c r="J249">
        <v>341.67260700000003</v>
      </c>
      <c r="K249">
        <v>351.89959700000003</v>
      </c>
      <c r="L249">
        <v>362.77246100000002</v>
      </c>
      <c r="M249">
        <v>368.67773399999999</v>
      </c>
      <c r="N249">
        <v>372.892517</v>
      </c>
      <c r="O249">
        <v>374.53595000000001</v>
      </c>
      <c r="P249">
        <v>372.92718500000001</v>
      </c>
      <c r="Q249">
        <v>372.156586</v>
      </c>
      <c r="R249">
        <v>370.68414300000001</v>
      </c>
      <c r="S249">
        <v>370.74252300000001</v>
      </c>
      <c r="T249">
        <v>369.31744400000002</v>
      </c>
      <c r="U249">
        <v>364.32299799999998</v>
      </c>
      <c r="V249">
        <v>364.574951</v>
      </c>
      <c r="W249">
        <v>364.42443800000001</v>
      </c>
      <c r="X249">
        <v>375.76058999999998</v>
      </c>
      <c r="Y249">
        <v>376.48941000000002</v>
      </c>
      <c r="Z249">
        <v>380.43829299999999</v>
      </c>
      <c r="AA249">
        <v>380.48245200000002</v>
      </c>
      <c r="AB249">
        <v>381.47485399999999</v>
      </c>
      <c r="AC249">
        <v>378.59008799999998</v>
      </c>
      <c r="AD249">
        <v>377.17810100000003</v>
      </c>
      <c r="AE249">
        <v>376.04647799999998</v>
      </c>
      <c r="AF249">
        <v>376.62237499999998</v>
      </c>
      <c r="AG249">
        <v>376.21542399999998</v>
      </c>
      <c r="AH249">
        <v>376.72210699999999</v>
      </c>
      <c r="AI249" s="33">
        <v>1.9E-2</v>
      </c>
    </row>
    <row r="250" spans="1:35">
      <c r="A250" t="s">
        <v>236</v>
      </c>
      <c r="B250" t="s">
        <v>3844</v>
      </c>
      <c r="C250" t="s">
        <v>3845</v>
      </c>
      <c r="D250" t="s">
        <v>271</v>
      </c>
      <c r="F250">
        <v>685.66461200000003</v>
      </c>
      <c r="G250">
        <v>524.09027100000003</v>
      </c>
      <c r="H250">
        <v>515.18890399999998</v>
      </c>
      <c r="I250">
        <v>507.61517300000003</v>
      </c>
      <c r="J250">
        <v>497.94909699999999</v>
      </c>
      <c r="K250">
        <v>481.89315800000003</v>
      </c>
      <c r="L250">
        <v>461.64035000000001</v>
      </c>
      <c r="M250">
        <v>449.84783900000002</v>
      </c>
      <c r="N250">
        <v>441.79406699999998</v>
      </c>
      <c r="O250">
        <v>437.66885400000001</v>
      </c>
      <c r="P250">
        <v>445.06298800000002</v>
      </c>
      <c r="Q250">
        <v>447.509277</v>
      </c>
      <c r="R250">
        <v>452.503693</v>
      </c>
      <c r="S250">
        <v>454.11337300000002</v>
      </c>
      <c r="T250">
        <v>456.404785</v>
      </c>
      <c r="U250">
        <v>463.24471999999997</v>
      </c>
      <c r="V250">
        <v>462.54315200000002</v>
      </c>
      <c r="W250">
        <v>462.77413899999999</v>
      </c>
      <c r="X250">
        <v>442.76443499999999</v>
      </c>
      <c r="Y250">
        <v>442.09793100000002</v>
      </c>
      <c r="Z250">
        <v>436.21984900000001</v>
      </c>
      <c r="AA250">
        <v>434.22436499999998</v>
      </c>
      <c r="AB250">
        <v>431.47537199999999</v>
      </c>
      <c r="AC250">
        <v>433.66982999999999</v>
      </c>
      <c r="AD250">
        <v>434.517853</v>
      </c>
      <c r="AE250">
        <v>435.14331099999998</v>
      </c>
      <c r="AF250">
        <v>431.40628099999998</v>
      </c>
      <c r="AG250">
        <v>429.81857300000001</v>
      </c>
      <c r="AH250">
        <v>426.03265399999998</v>
      </c>
      <c r="AI250" s="33">
        <v>-1.7000000000000001E-2</v>
      </c>
    </row>
    <row r="251" spans="1:35">
      <c r="A251" t="s">
        <v>762</v>
      </c>
      <c r="B251" t="s">
        <v>3846</v>
      </c>
      <c r="C251" t="s">
        <v>3847</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3848</v>
      </c>
      <c r="C252" t="s">
        <v>3849</v>
      </c>
      <c r="D252" t="s">
        <v>271</v>
      </c>
      <c r="F252">
        <v>26.361457999999999</v>
      </c>
      <c r="G252">
        <v>29.936015999999999</v>
      </c>
      <c r="H252">
        <v>33.766457000000003</v>
      </c>
      <c r="I252">
        <v>28.223320000000001</v>
      </c>
      <c r="J252">
        <v>31.239280999999998</v>
      </c>
      <c r="K252">
        <v>31.917902000000002</v>
      </c>
      <c r="L252">
        <v>34.600394999999999</v>
      </c>
      <c r="M252">
        <v>36.834353999999998</v>
      </c>
      <c r="N252">
        <v>38.368538000000001</v>
      </c>
      <c r="O252">
        <v>39.980362</v>
      </c>
      <c r="P252">
        <v>37.333717</v>
      </c>
      <c r="Q252">
        <v>36.994365999999999</v>
      </c>
      <c r="R252">
        <v>35.677016999999999</v>
      </c>
      <c r="S252">
        <v>35.037354000000001</v>
      </c>
      <c r="T252">
        <v>35.374141999999999</v>
      </c>
      <c r="U252">
        <v>36.294398999999999</v>
      </c>
      <c r="V252">
        <v>36.892722999999997</v>
      </c>
      <c r="W252">
        <v>37.286022000000003</v>
      </c>
      <c r="X252">
        <v>39.333061000000001</v>
      </c>
      <c r="Y252">
        <v>39.424446000000003</v>
      </c>
      <c r="Z252">
        <v>39.722003999999998</v>
      </c>
      <c r="AA252">
        <v>41.395057999999999</v>
      </c>
      <c r="AB252">
        <v>42.591644000000002</v>
      </c>
      <c r="AC252">
        <v>44.470542999999999</v>
      </c>
      <c r="AD252">
        <v>45.734439999999999</v>
      </c>
      <c r="AE252">
        <v>46.879539000000001</v>
      </c>
      <c r="AF252">
        <v>49.180503999999999</v>
      </c>
      <c r="AG252">
        <v>51.036163000000002</v>
      </c>
      <c r="AH252">
        <v>53.461219999999997</v>
      </c>
      <c r="AI252" s="33">
        <v>2.5999999999999999E-2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1"/>
      <c r="D3" s="7"/>
      <c r="E3" s="7"/>
      <c r="F3" s="7"/>
    </row>
    <row r="4" spans="1:32" ht="15" customHeight="1">
      <c r="C4" s="41"/>
      <c r="D4" s="7"/>
      <c r="E4" s="7"/>
      <c r="F4" s="41"/>
    </row>
    <row r="5" spans="1:32" ht="15" customHeight="1">
      <c r="C5" s="41"/>
      <c r="D5" s="7"/>
      <c r="E5" s="7"/>
      <c r="F5" s="7"/>
    </row>
    <row r="6" spans="1:32" ht="15" customHeight="1">
      <c r="C6" s="7"/>
      <c r="D6" s="41"/>
      <c r="E6" s="7"/>
      <c r="F6" s="7"/>
    </row>
    <row r="7" spans="1:32" ht="12" customHeight="1"/>
    <row r="8" spans="1:32" ht="12" customHeight="1"/>
    <row r="9" spans="1:32" ht="12" customHeight="1"/>
    <row r="10" spans="1:32" ht="15" customHeight="1">
      <c r="A10" s="8" t="s">
        <v>1262</v>
      </c>
      <c r="B10" s="20" t="s">
        <v>1263</v>
      </c>
      <c r="AF10" s="38" t="s">
        <v>821</v>
      </c>
    </row>
    <row r="11" spans="1:32" ht="15" customHeight="1">
      <c r="B11" s="17"/>
      <c r="AF11" s="38"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8"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2" t="s">
        <v>824</v>
      </c>
    </row>
    <row r="14" spans="1:32" ht="15" customHeight="1" thickTop="1">
      <c r="AF14" s="43"/>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54.396492000000002</v>
      </c>
      <c r="D19" s="27">
        <f>'AEO 2023 Table 49 Raw'!G9</f>
        <v>52.754601000000001</v>
      </c>
      <c r="E19" s="27">
        <f>'AEO 2023 Table 49 Raw'!H9</f>
        <v>50.457026999999997</v>
      </c>
      <c r="F19" s="27">
        <f>'AEO 2023 Table 49 Raw'!I9</f>
        <v>50.536079000000001</v>
      </c>
      <c r="G19" s="27">
        <f>'AEO 2023 Table 49 Raw'!J9</f>
        <v>50.895409000000001</v>
      </c>
      <c r="H19" s="27">
        <f>'AEO 2023 Table 49 Raw'!K9</f>
        <v>50.718235</v>
      </c>
      <c r="I19" s="27">
        <f>'AEO 2023 Table 49 Raw'!L9</f>
        <v>50.599567</v>
      </c>
      <c r="J19" s="27">
        <f>'AEO 2023 Table 49 Raw'!M9</f>
        <v>50.756245</v>
      </c>
      <c r="K19" s="27">
        <f>'AEO 2023 Table 49 Raw'!N9</f>
        <v>51.069588000000003</v>
      </c>
      <c r="L19" s="27">
        <f>'AEO 2023 Table 49 Raw'!O9</f>
        <v>51.663094000000001</v>
      </c>
      <c r="M19" s="27">
        <f>'AEO 2023 Table 49 Raw'!P9</f>
        <v>52.402724999999997</v>
      </c>
      <c r="N19" s="27">
        <f>'AEO 2023 Table 49 Raw'!Q9</f>
        <v>53.117424</v>
      </c>
      <c r="O19" s="27">
        <f>'AEO 2023 Table 49 Raw'!R9</f>
        <v>53.890532999999998</v>
      </c>
      <c r="P19" s="27">
        <f>'AEO 2023 Table 49 Raw'!S9</f>
        <v>54.751094999999999</v>
      </c>
      <c r="Q19" s="27">
        <f>'AEO 2023 Table 49 Raw'!T9</f>
        <v>55.563107000000002</v>
      </c>
      <c r="R19" s="27">
        <f>'AEO 2023 Table 49 Raw'!U9</f>
        <v>56.450417000000002</v>
      </c>
      <c r="S19" s="27">
        <f>'AEO 2023 Table 49 Raw'!V9</f>
        <v>57.368876999999998</v>
      </c>
      <c r="T19" s="27">
        <f>'AEO 2023 Table 49 Raw'!W9</f>
        <v>58.295704000000001</v>
      </c>
      <c r="U19" s="27">
        <f>'AEO 2023 Table 49 Raw'!X9</f>
        <v>59.356102</v>
      </c>
      <c r="V19" s="27">
        <f>'AEO 2023 Table 49 Raw'!Y9</f>
        <v>60.577511000000001</v>
      </c>
      <c r="W19" s="27">
        <f>'AEO 2023 Table 49 Raw'!Z9</f>
        <v>61.813823999999997</v>
      </c>
      <c r="X19" s="27">
        <f>'AEO 2023 Table 49 Raw'!AA9</f>
        <v>62.934798999999998</v>
      </c>
      <c r="Y19" s="27">
        <f>'AEO 2023 Table 49 Raw'!AB9</f>
        <v>64.075226000000001</v>
      </c>
      <c r="Z19" s="27">
        <f>'AEO 2023 Table 49 Raw'!AC9</f>
        <v>65.358536000000001</v>
      </c>
      <c r="AA19" s="27">
        <f>'AEO 2023 Table 49 Raw'!AD9</f>
        <v>66.880699000000007</v>
      </c>
      <c r="AB19" s="27">
        <f>'AEO 2023 Table 49 Raw'!AE9</f>
        <v>68.548302000000007</v>
      </c>
      <c r="AC19" s="27">
        <f>'AEO 2023 Table 49 Raw'!AF9</f>
        <v>70.215736000000007</v>
      </c>
      <c r="AD19" s="27">
        <f>'AEO 2023 Table 49 Raw'!AG9</f>
        <v>72.047111999999998</v>
      </c>
      <c r="AE19" s="27">
        <f>'AEO 2023 Table 49 Raw'!AH9</f>
        <v>74.286545000000004</v>
      </c>
      <c r="AF19" s="46">
        <f>'AEO 2023 Table 49 Raw'!AI9</f>
        <v>1.0999999999999999E-2</v>
      </c>
    </row>
    <row r="20" spans="1:32" ht="15" customHeight="1">
      <c r="A20" s="8" t="s">
        <v>1270</v>
      </c>
      <c r="B20" s="24" t="s">
        <v>1271</v>
      </c>
      <c r="C20" s="27">
        <f>'AEO 2023 Table 49 Raw'!F10</f>
        <v>16.847973</v>
      </c>
      <c r="D20" s="27">
        <f>'AEO 2023 Table 49 Raw'!G10</f>
        <v>17.605623000000001</v>
      </c>
      <c r="E20" s="27">
        <f>'AEO 2023 Table 49 Raw'!H10</f>
        <v>18.000876999999999</v>
      </c>
      <c r="F20" s="27">
        <f>'AEO 2023 Table 49 Raw'!I10</f>
        <v>19.136901999999999</v>
      </c>
      <c r="G20" s="27">
        <f>'AEO 2023 Table 49 Raw'!J10</f>
        <v>20.324408999999999</v>
      </c>
      <c r="H20" s="27">
        <f>'AEO 2023 Table 49 Raw'!K10</f>
        <v>21.223116000000001</v>
      </c>
      <c r="I20" s="27">
        <f>'AEO 2023 Table 49 Raw'!L10</f>
        <v>22.063891999999999</v>
      </c>
      <c r="J20" s="27">
        <f>'AEO 2023 Table 49 Raw'!M10</f>
        <v>22.954699000000002</v>
      </c>
      <c r="K20" s="27">
        <f>'AEO 2023 Table 49 Raw'!N10</f>
        <v>23.835930000000001</v>
      </c>
      <c r="L20" s="27">
        <f>'AEO 2023 Table 49 Raw'!O10</f>
        <v>24.762851999999999</v>
      </c>
      <c r="M20" s="27">
        <f>'AEO 2023 Table 49 Raw'!P10</f>
        <v>25.739681000000001</v>
      </c>
      <c r="N20" s="27">
        <f>'AEO 2023 Table 49 Raw'!Q10</f>
        <v>26.699566000000001</v>
      </c>
      <c r="O20" s="27">
        <f>'AEO 2023 Table 49 Raw'!R10</f>
        <v>27.643166999999998</v>
      </c>
      <c r="P20" s="27">
        <f>'AEO 2023 Table 49 Raw'!S10</f>
        <v>28.589668</v>
      </c>
      <c r="Q20" s="27">
        <f>'AEO 2023 Table 49 Raw'!T10</f>
        <v>29.502113000000001</v>
      </c>
      <c r="R20" s="27">
        <f>'AEO 2023 Table 49 Raw'!U10</f>
        <v>30.448418</v>
      </c>
      <c r="S20" s="27">
        <f>'AEO 2023 Table 49 Raw'!V10</f>
        <v>31.384108999999999</v>
      </c>
      <c r="T20" s="27">
        <f>'AEO 2023 Table 49 Raw'!W10</f>
        <v>32.268191999999999</v>
      </c>
      <c r="U20" s="27">
        <f>'AEO 2023 Table 49 Raw'!X10</f>
        <v>33.189846000000003</v>
      </c>
      <c r="V20" s="27">
        <f>'AEO 2023 Table 49 Raw'!Y10</f>
        <v>34.204590000000003</v>
      </c>
      <c r="W20" s="27">
        <f>'AEO 2023 Table 49 Raw'!Z10</f>
        <v>35.189158999999997</v>
      </c>
      <c r="X20" s="27">
        <f>'AEO 2023 Table 49 Raw'!AA10</f>
        <v>36.021183000000001</v>
      </c>
      <c r="Y20" s="27">
        <f>'AEO 2023 Table 49 Raw'!AB10</f>
        <v>36.799563999999997</v>
      </c>
      <c r="Z20" s="27">
        <f>'AEO 2023 Table 49 Raw'!AC10</f>
        <v>37.603473999999999</v>
      </c>
      <c r="AA20" s="27">
        <f>'AEO 2023 Table 49 Raw'!AD10</f>
        <v>38.505752999999999</v>
      </c>
      <c r="AB20" s="27">
        <f>'AEO 2023 Table 49 Raw'!AE10</f>
        <v>39.458514999999998</v>
      </c>
      <c r="AC20" s="27">
        <f>'AEO 2023 Table 49 Raw'!AF10</f>
        <v>40.373482000000003</v>
      </c>
      <c r="AD20" s="27">
        <f>'AEO 2023 Table 49 Raw'!AG10</f>
        <v>41.350586</v>
      </c>
      <c r="AE20" s="27">
        <f>'AEO 2023 Table 49 Raw'!AH10</f>
        <v>42.545223</v>
      </c>
      <c r="AF20" s="46">
        <f>'AEO 2023 Table 49 Raw'!AI10</f>
        <v>3.4000000000000002E-2</v>
      </c>
    </row>
    <row r="21" spans="1:32" ht="15" customHeight="1">
      <c r="A21" s="8" t="s">
        <v>1272</v>
      </c>
      <c r="B21" s="24" t="s">
        <v>915</v>
      </c>
      <c r="C21" s="27">
        <f>'AEO 2023 Table 49 Raw'!F11</f>
        <v>5.8500000000000002E-4</v>
      </c>
      <c r="D21" s="27">
        <f>'AEO 2023 Table 49 Raw'!G11</f>
        <v>7.2899999999999996E-3</v>
      </c>
      <c r="E21" s="27">
        <f>'AEO 2023 Table 49 Raw'!H11</f>
        <v>1.3297E-2</v>
      </c>
      <c r="F21" s="27">
        <f>'AEO 2023 Table 49 Raw'!I11</f>
        <v>1.8886E-2</v>
      </c>
      <c r="G21" s="27">
        <f>'AEO 2023 Table 49 Raw'!J11</f>
        <v>2.4053000000000001E-2</v>
      </c>
      <c r="H21" s="27">
        <f>'AEO 2023 Table 49 Raw'!K11</f>
        <v>2.8417999999999999E-2</v>
      </c>
      <c r="I21" s="27">
        <f>'AEO 2023 Table 49 Raw'!L11</f>
        <v>3.2437000000000001E-2</v>
      </c>
      <c r="J21" s="27">
        <f>'AEO 2023 Table 49 Raw'!M11</f>
        <v>3.6478999999999998E-2</v>
      </c>
      <c r="K21" s="27">
        <f>'AEO 2023 Table 49 Raw'!N11</f>
        <v>4.0619000000000002E-2</v>
      </c>
      <c r="L21" s="27">
        <f>'AEO 2023 Table 49 Raw'!O11</f>
        <v>4.5100000000000001E-2</v>
      </c>
      <c r="M21" s="27">
        <f>'AEO 2023 Table 49 Raw'!P11</f>
        <v>4.9799999999999997E-2</v>
      </c>
      <c r="N21" s="27">
        <f>'AEO 2023 Table 49 Raw'!Q11</f>
        <v>5.4598000000000001E-2</v>
      </c>
      <c r="O21" s="27">
        <f>'AEO 2023 Table 49 Raw'!R11</f>
        <v>5.9506000000000003E-2</v>
      </c>
      <c r="P21" s="27">
        <f>'AEO 2023 Table 49 Raw'!S11</f>
        <v>6.4627000000000004E-2</v>
      </c>
      <c r="Q21" s="27">
        <f>'AEO 2023 Table 49 Raw'!T11</f>
        <v>6.9941000000000003E-2</v>
      </c>
      <c r="R21" s="27">
        <f>'AEO 2023 Table 49 Raw'!U11</f>
        <v>7.5726000000000002E-2</v>
      </c>
      <c r="S21" s="27">
        <f>'AEO 2023 Table 49 Raw'!V11</f>
        <v>8.1757999999999997E-2</v>
      </c>
      <c r="T21" s="27">
        <f>'AEO 2023 Table 49 Raw'!W11</f>
        <v>8.8338E-2</v>
      </c>
      <c r="U21" s="27">
        <f>'AEO 2023 Table 49 Raw'!X11</f>
        <v>9.5682000000000003E-2</v>
      </c>
      <c r="V21" s="27">
        <f>'AEO 2023 Table 49 Raw'!Y11</f>
        <v>0.103991</v>
      </c>
      <c r="W21" s="27">
        <f>'AEO 2023 Table 49 Raw'!Z11</f>
        <v>0.113121</v>
      </c>
      <c r="X21" s="27">
        <f>'AEO 2023 Table 49 Raw'!AA11</f>
        <v>0.123046</v>
      </c>
      <c r="Y21" s="27">
        <f>'AEO 2023 Table 49 Raw'!AB11</f>
        <v>0.13381499999999999</v>
      </c>
      <c r="Z21" s="27">
        <f>'AEO 2023 Table 49 Raw'!AC11</f>
        <v>0.145844</v>
      </c>
      <c r="AA21" s="27">
        <f>'AEO 2023 Table 49 Raw'!AD11</f>
        <v>0.15942899999999999</v>
      </c>
      <c r="AB21" s="27">
        <f>'AEO 2023 Table 49 Raw'!AE11</f>
        <v>0.17433999999999999</v>
      </c>
      <c r="AC21" s="27">
        <f>'AEO 2023 Table 49 Raw'!AF11</f>
        <v>0.19012299999999999</v>
      </c>
      <c r="AD21" s="27">
        <f>'AEO 2023 Table 49 Raw'!AG11</f>
        <v>0.20719000000000001</v>
      </c>
      <c r="AE21" s="27">
        <f>'AEO 2023 Table 49 Raw'!AH11</f>
        <v>0.22612399999999999</v>
      </c>
      <c r="AF21" s="46">
        <f>'AEO 2023 Table 49 Raw'!AI11</f>
        <v>0.23699999999999999</v>
      </c>
    </row>
    <row r="22" spans="1:32" ht="15" customHeight="1">
      <c r="A22" s="8" t="s">
        <v>1273</v>
      </c>
      <c r="B22" s="24" t="s">
        <v>1274</v>
      </c>
      <c r="C22" s="27">
        <f>'AEO 2023 Table 49 Raw'!F12</f>
        <v>1.5417E-2</v>
      </c>
      <c r="D22" s="27">
        <f>'AEO 2023 Table 49 Raw'!G12</f>
        <v>1.3903E-2</v>
      </c>
      <c r="E22" s="27">
        <f>'AEO 2023 Table 49 Raw'!H12</f>
        <v>1.2318000000000001E-2</v>
      </c>
      <c r="F22" s="27">
        <f>'AEO 2023 Table 49 Raw'!I12</f>
        <v>1.1363E-2</v>
      </c>
      <c r="G22" s="27">
        <f>'AEO 2023 Table 49 Raw'!J12</f>
        <v>1.0508E-2</v>
      </c>
      <c r="H22" s="27">
        <f>'AEO 2023 Table 49 Raw'!K12</f>
        <v>9.6380000000000007E-3</v>
      </c>
      <c r="I22" s="27">
        <f>'AEO 2023 Table 49 Raw'!L12</f>
        <v>8.8529999999999998E-3</v>
      </c>
      <c r="J22" s="27">
        <f>'AEO 2023 Table 49 Raw'!M12</f>
        <v>8.1580000000000003E-3</v>
      </c>
      <c r="K22" s="27">
        <f>'AEO 2023 Table 49 Raw'!N12</f>
        <v>7.5129999999999997E-3</v>
      </c>
      <c r="L22" s="27">
        <f>'AEO 2023 Table 49 Raw'!O12</f>
        <v>6.9379999999999997E-3</v>
      </c>
      <c r="M22" s="27">
        <f>'AEO 2023 Table 49 Raw'!P12</f>
        <v>6.4209999999999996E-3</v>
      </c>
      <c r="N22" s="27">
        <f>'AEO 2023 Table 49 Raw'!Q12</f>
        <v>5.9069999999999999E-3</v>
      </c>
      <c r="O22" s="27">
        <f>'AEO 2023 Table 49 Raw'!R12</f>
        <v>5.3740000000000003E-3</v>
      </c>
      <c r="P22" s="27">
        <f>'AEO 2023 Table 49 Raw'!S12</f>
        <v>4.8149999999999998E-3</v>
      </c>
      <c r="Q22" s="27">
        <f>'AEO 2023 Table 49 Raw'!T12</f>
        <v>4.2420000000000001E-3</v>
      </c>
      <c r="R22" s="27">
        <f>'AEO 2023 Table 49 Raw'!U12</f>
        <v>3.6389999999999999E-3</v>
      </c>
      <c r="S22" s="27">
        <f>'AEO 2023 Table 49 Raw'!V12</f>
        <v>3.0799999999999998E-3</v>
      </c>
      <c r="T22" s="27">
        <f>'AEO 2023 Table 49 Raw'!W12</f>
        <v>2.568E-3</v>
      </c>
      <c r="U22" s="27">
        <f>'AEO 2023 Table 49 Raw'!X12</f>
        <v>2.0509999999999999E-3</v>
      </c>
      <c r="V22" s="27">
        <f>'AEO 2023 Table 49 Raw'!Y12</f>
        <v>1.6459999999999999E-3</v>
      </c>
      <c r="W22" s="27">
        <f>'AEO 2023 Table 49 Raw'!Z12</f>
        <v>1.346E-3</v>
      </c>
      <c r="X22" s="27">
        <f>'AEO 2023 Table 49 Raw'!AA12</f>
        <v>1.127E-3</v>
      </c>
      <c r="Y22" s="27">
        <f>'AEO 2023 Table 49 Raw'!AB12</f>
        <v>9.8299999999999993E-4</v>
      </c>
      <c r="Z22" s="27">
        <f>'AEO 2023 Table 49 Raw'!AC12</f>
        <v>8.8400000000000002E-4</v>
      </c>
      <c r="AA22" s="27">
        <f>'AEO 2023 Table 49 Raw'!AD12</f>
        <v>8.0900000000000004E-4</v>
      </c>
      <c r="AB22" s="27">
        <f>'AEO 2023 Table 49 Raw'!AE12</f>
        <v>7.6000000000000004E-4</v>
      </c>
      <c r="AC22" s="27">
        <f>'AEO 2023 Table 49 Raw'!AF12</f>
        <v>6.96E-4</v>
      </c>
      <c r="AD22" s="27">
        <f>'AEO 2023 Table 49 Raw'!AG12</f>
        <v>6.2E-4</v>
      </c>
      <c r="AE22" s="27">
        <f>'AEO 2023 Table 49 Raw'!AH12</f>
        <v>5.2499999999999997E-4</v>
      </c>
      <c r="AF22" s="46">
        <f>'AEO 2023 Table 49 Raw'!AI12</f>
        <v>-0.114</v>
      </c>
    </row>
    <row r="23" spans="1:32" ht="15" customHeight="1">
      <c r="A23" s="8" t="s">
        <v>1275</v>
      </c>
      <c r="B23" s="24" t="s">
        <v>1276</v>
      </c>
      <c r="C23" s="27">
        <f>'AEO 2023 Table 49 Raw'!F13</f>
        <v>3.7886639999999998</v>
      </c>
      <c r="D23" s="27">
        <f>'AEO 2023 Table 49 Raw'!G13</f>
        <v>3.7013240000000001</v>
      </c>
      <c r="E23" s="27">
        <f>'AEO 2023 Table 49 Raw'!H13</f>
        <v>3.5562269999999998</v>
      </c>
      <c r="F23" s="27">
        <f>'AEO 2023 Table 49 Raw'!I13</f>
        <v>3.5588350000000002</v>
      </c>
      <c r="G23" s="27">
        <f>'AEO 2023 Table 49 Raw'!J13</f>
        <v>3.5701350000000001</v>
      </c>
      <c r="H23" s="27">
        <f>'AEO 2023 Table 49 Raw'!K13</f>
        <v>3.554738</v>
      </c>
      <c r="I23" s="27">
        <f>'AEO 2023 Table 49 Raw'!L13</f>
        <v>3.5448059999999999</v>
      </c>
      <c r="J23" s="27">
        <f>'AEO 2023 Table 49 Raw'!M13</f>
        <v>3.5544560000000001</v>
      </c>
      <c r="K23" s="27">
        <f>'AEO 2023 Table 49 Raw'!N13</f>
        <v>3.568416</v>
      </c>
      <c r="L23" s="27">
        <f>'AEO 2023 Table 49 Raw'!O13</f>
        <v>3.5995759999999999</v>
      </c>
      <c r="M23" s="27">
        <f>'AEO 2023 Table 49 Raw'!P13</f>
        <v>3.6419220000000001</v>
      </c>
      <c r="N23" s="27">
        <f>'AEO 2023 Table 49 Raw'!Q13</f>
        <v>3.6811639999999999</v>
      </c>
      <c r="O23" s="27">
        <f>'AEO 2023 Table 49 Raw'!R13</f>
        <v>3.7026249999999998</v>
      </c>
      <c r="P23" s="27">
        <f>'AEO 2023 Table 49 Raw'!S13</f>
        <v>3.7132399999999999</v>
      </c>
      <c r="Q23" s="27">
        <f>'AEO 2023 Table 49 Raw'!T13</f>
        <v>3.7076500000000001</v>
      </c>
      <c r="R23" s="27">
        <f>'AEO 2023 Table 49 Raw'!U13</f>
        <v>3.7026319999999999</v>
      </c>
      <c r="S23" s="27">
        <f>'AEO 2023 Table 49 Raw'!V13</f>
        <v>3.6843819999999998</v>
      </c>
      <c r="T23" s="27">
        <f>'AEO 2023 Table 49 Raw'!W13</f>
        <v>3.663624</v>
      </c>
      <c r="U23" s="27">
        <f>'AEO 2023 Table 49 Raw'!X13</f>
        <v>3.657737</v>
      </c>
      <c r="V23" s="27">
        <f>'AEO 2023 Table 49 Raw'!Y13</f>
        <v>3.6750560000000001</v>
      </c>
      <c r="W23" s="27">
        <f>'AEO 2023 Table 49 Raw'!Z13</f>
        <v>3.7027359999999998</v>
      </c>
      <c r="X23" s="27">
        <f>'AEO 2023 Table 49 Raw'!AA13</f>
        <v>3.736415</v>
      </c>
      <c r="Y23" s="27">
        <f>'AEO 2023 Table 49 Raw'!AB13</f>
        <v>3.782851</v>
      </c>
      <c r="Z23" s="27">
        <f>'AEO 2023 Table 49 Raw'!AC13</f>
        <v>3.8379620000000001</v>
      </c>
      <c r="AA23" s="27">
        <f>'AEO 2023 Table 49 Raw'!AD13</f>
        <v>3.9068689999999999</v>
      </c>
      <c r="AB23" s="27">
        <f>'AEO 2023 Table 49 Raw'!AE13</f>
        <v>3.9830739999999998</v>
      </c>
      <c r="AC23" s="27">
        <f>'AEO 2023 Table 49 Raw'!AF13</f>
        <v>4.0580939999999996</v>
      </c>
      <c r="AD23" s="27">
        <f>'AEO 2023 Table 49 Raw'!AG13</f>
        <v>4.137378</v>
      </c>
      <c r="AE23" s="27">
        <f>'AEO 2023 Table 49 Raw'!AH13</f>
        <v>4.2350529999999997</v>
      </c>
      <c r="AF23" s="46">
        <f>'AEO 2023 Table 49 Raw'!AI13</f>
        <v>4.0000000000000001E-3</v>
      </c>
    </row>
    <row r="24" spans="1:32" ht="15" customHeight="1">
      <c r="A24" s="8" t="s">
        <v>1277</v>
      </c>
      <c r="B24" s="24" t="s">
        <v>1278</v>
      </c>
      <c r="C24" s="27">
        <f>'AEO 2023 Table 49 Raw'!F14</f>
        <v>8.03E-4</v>
      </c>
      <c r="D24" s="27">
        <f>'AEO 2023 Table 49 Raw'!G14</f>
        <v>7.2199999999999999E-4</v>
      </c>
      <c r="E24" s="27">
        <f>'AEO 2023 Table 49 Raw'!H14</f>
        <v>6.4199999999999999E-4</v>
      </c>
      <c r="F24" s="27">
        <f>'AEO 2023 Table 49 Raw'!I14</f>
        <v>5.9999999999999995E-4</v>
      </c>
      <c r="G24" s="27">
        <f>'AEO 2023 Table 49 Raw'!J14</f>
        <v>5.6800000000000004E-4</v>
      </c>
      <c r="H24" s="27">
        <f>'AEO 2023 Table 49 Raw'!K14</f>
        <v>5.4000000000000001E-4</v>
      </c>
      <c r="I24" s="27">
        <f>'AEO 2023 Table 49 Raw'!L14</f>
        <v>5.1999999999999995E-4</v>
      </c>
      <c r="J24" s="27">
        <f>'AEO 2023 Table 49 Raw'!M14</f>
        <v>4.8999999999999998E-4</v>
      </c>
      <c r="K24" s="27">
        <f>'AEO 2023 Table 49 Raw'!N14</f>
        <v>4.4999999999999999E-4</v>
      </c>
      <c r="L24" s="27">
        <f>'AEO 2023 Table 49 Raw'!O14</f>
        <v>4.1300000000000001E-4</v>
      </c>
      <c r="M24" s="27">
        <f>'AEO 2023 Table 49 Raw'!P14</f>
        <v>3.8000000000000002E-4</v>
      </c>
      <c r="N24" s="27">
        <f>'AEO 2023 Table 49 Raw'!Q14</f>
        <v>3.2000000000000003E-4</v>
      </c>
      <c r="O24" s="27">
        <f>'AEO 2023 Table 49 Raw'!R14</f>
        <v>2.52E-4</v>
      </c>
      <c r="P24" s="27">
        <f>'AEO 2023 Table 49 Raw'!S14</f>
        <v>1.9799999999999999E-4</v>
      </c>
      <c r="Q24" s="27">
        <f>'AEO 2023 Table 49 Raw'!T14</f>
        <v>1.56E-4</v>
      </c>
      <c r="R24" s="27">
        <f>'AEO 2023 Table 49 Raw'!U14</f>
        <v>1.22E-4</v>
      </c>
      <c r="S24" s="27">
        <f>'AEO 2023 Table 49 Raw'!V14</f>
        <v>9.6000000000000002E-5</v>
      </c>
      <c r="T24" s="27">
        <f>'AEO 2023 Table 49 Raw'!W14</f>
        <v>7.4999999999999993E-5</v>
      </c>
      <c r="U24" s="27">
        <f>'AEO 2023 Table 49 Raw'!X14</f>
        <v>6.7000000000000002E-5</v>
      </c>
      <c r="V24" s="27">
        <f>'AEO 2023 Table 49 Raw'!Y14</f>
        <v>6.6000000000000005E-5</v>
      </c>
      <c r="W24" s="27">
        <f>'AEO 2023 Table 49 Raw'!Z14</f>
        <v>6.3999999999999997E-5</v>
      </c>
      <c r="X24" s="27">
        <f>'AEO 2023 Table 49 Raw'!AA14</f>
        <v>6.3E-5</v>
      </c>
      <c r="Y24" s="27">
        <f>'AEO 2023 Table 49 Raw'!AB14</f>
        <v>5.1E-5</v>
      </c>
      <c r="Z24" s="27">
        <f>'AEO 2023 Table 49 Raw'!AC14</f>
        <v>3.6000000000000001E-5</v>
      </c>
      <c r="AA24" s="27">
        <f>'AEO 2023 Table 49 Raw'!AD14</f>
        <v>2.5000000000000001E-5</v>
      </c>
      <c r="AB24" s="27">
        <f>'AEO 2023 Table 49 Raw'!AE14</f>
        <v>1.8E-5</v>
      </c>
      <c r="AC24" s="27">
        <f>'AEO 2023 Table 49 Raw'!AF14</f>
        <v>1.2999999999999999E-5</v>
      </c>
      <c r="AD24" s="27">
        <f>'AEO 2023 Table 49 Raw'!AG14</f>
        <v>9.0000000000000002E-6</v>
      </c>
      <c r="AE24" s="27">
        <f>'AEO 2023 Table 49 Raw'!AH14</f>
        <v>6.0000000000000002E-6</v>
      </c>
      <c r="AF24" s="46">
        <f>'AEO 2023 Table 49 Raw'!AI14</f>
        <v>-0.159</v>
      </c>
    </row>
    <row r="25" spans="1:32" ht="15" customHeight="1">
      <c r="A25" s="8" t="s">
        <v>1279</v>
      </c>
      <c r="B25" s="24" t="s">
        <v>1280</v>
      </c>
      <c r="C25" s="27">
        <f>'AEO 2023 Table 49 Raw'!F15</f>
        <v>0</v>
      </c>
      <c r="D25" s="27">
        <f>'AEO 2023 Table 49 Raw'!G15</f>
        <v>5.5999999999999999E-3</v>
      </c>
      <c r="E25" s="27">
        <f>'AEO 2023 Table 49 Raw'!H15</f>
        <v>1.0853E-2</v>
      </c>
      <c r="F25" s="27">
        <f>'AEO 2023 Table 49 Raw'!I15</f>
        <v>1.6683E-2</v>
      </c>
      <c r="G25" s="27">
        <f>'AEO 2023 Table 49 Raw'!J15</f>
        <v>2.2769999999999999E-2</v>
      </c>
      <c r="H25" s="27">
        <f>'AEO 2023 Table 49 Raw'!K15</f>
        <v>2.8514999999999999E-2</v>
      </c>
      <c r="I25" s="27">
        <f>'AEO 2023 Table 49 Raw'!L15</f>
        <v>3.4207000000000001E-2</v>
      </c>
      <c r="J25" s="27">
        <f>'AEO 2023 Table 49 Raw'!M15</f>
        <v>4.011E-2</v>
      </c>
      <c r="K25" s="27">
        <f>'AEO 2023 Table 49 Raw'!N15</f>
        <v>4.6177000000000003E-2</v>
      </c>
      <c r="L25" s="27">
        <f>'AEO 2023 Table 49 Raw'!O15</f>
        <v>5.2588999999999997E-2</v>
      </c>
      <c r="M25" s="27">
        <f>'AEO 2023 Table 49 Raw'!P15</f>
        <v>5.9358000000000001E-2</v>
      </c>
      <c r="N25" s="27">
        <f>'AEO 2023 Table 49 Raw'!Q15</f>
        <v>6.6385E-2</v>
      </c>
      <c r="O25" s="27">
        <f>'AEO 2023 Table 49 Raw'!R15</f>
        <v>7.3804999999999996E-2</v>
      </c>
      <c r="P25" s="27">
        <f>'AEO 2023 Table 49 Raw'!S15</f>
        <v>8.1799999999999998E-2</v>
      </c>
      <c r="Q25" s="27">
        <f>'AEO 2023 Table 49 Raw'!T15</f>
        <v>9.0382000000000004E-2</v>
      </c>
      <c r="R25" s="27">
        <f>'AEO 2023 Table 49 Raw'!U15</f>
        <v>9.9904999999999994E-2</v>
      </c>
      <c r="S25" s="27">
        <f>'AEO 2023 Table 49 Raw'!V15</f>
        <v>0.110485</v>
      </c>
      <c r="T25" s="27">
        <f>'AEO 2023 Table 49 Raw'!W15</f>
        <v>0.122188</v>
      </c>
      <c r="U25" s="27">
        <f>'AEO 2023 Table 49 Raw'!X15</f>
        <v>0.135465</v>
      </c>
      <c r="V25" s="27">
        <f>'AEO 2023 Table 49 Raw'!Y15</f>
        <v>0.150612</v>
      </c>
      <c r="W25" s="27">
        <f>'AEO 2023 Table 49 Raw'!Z15</f>
        <v>0.16717000000000001</v>
      </c>
      <c r="X25" s="27">
        <f>'AEO 2023 Table 49 Raw'!AA15</f>
        <v>0.18460799999999999</v>
      </c>
      <c r="Y25" s="27">
        <f>'AEO 2023 Table 49 Raw'!AB15</f>
        <v>0.20319300000000001</v>
      </c>
      <c r="Z25" s="27">
        <f>'AEO 2023 Table 49 Raw'!AC15</f>
        <v>0.22329399999999999</v>
      </c>
      <c r="AA25" s="27">
        <f>'AEO 2023 Table 49 Raw'!AD15</f>
        <v>0.24501400000000001</v>
      </c>
      <c r="AB25" s="27">
        <f>'AEO 2023 Table 49 Raw'!AE15</f>
        <v>0.268015</v>
      </c>
      <c r="AC25" s="27">
        <f>'AEO 2023 Table 49 Raw'!AF15</f>
        <v>0.29160999999999998</v>
      </c>
      <c r="AD25" s="27">
        <f>'AEO 2023 Table 49 Raw'!AG15</f>
        <v>0.31644699999999998</v>
      </c>
      <c r="AE25" s="27">
        <f>'AEO 2023 Table 49 Raw'!AH15</f>
        <v>0.343582</v>
      </c>
      <c r="AF25" s="46" t="str">
        <f>'AEO 2023 Table 49 Raw'!AI15</f>
        <v>- -</v>
      </c>
    </row>
    <row r="26" spans="1:32" ht="15" customHeight="1">
      <c r="A26" s="8" t="s">
        <v>1281</v>
      </c>
      <c r="B26" s="24" t="s">
        <v>1282</v>
      </c>
      <c r="C26" s="27">
        <f>'AEO 2023 Table 49 Raw'!F16</f>
        <v>0</v>
      </c>
      <c r="D26" s="27">
        <f>'AEO 2023 Table 49 Raw'!G16</f>
        <v>5.8190000000000004E-3</v>
      </c>
      <c r="E26" s="27">
        <f>'AEO 2023 Table 49 Raw'!H16</f>
        <v>1.1287999999999999E-2</v>
      </c>
      <c r="F26" s="27">
        <f>'AEO 2023 Table 49 Raw'!I16</f>
        <v>1.7239000000000001E-2</v>
      </c>
      <c r="G26" s="27">
        <f>'AEO 2023 Table 49 Raw'!J16</f>
        <v>2.3289000000000001E-2</v>
      </c>
      <c r="H26" s="27">
        <f>'AEO 2023 Table 49 Raw'!K16</f>
        <v>2.8882000000000001E-2</v>
      </c>
      <c r="I26" s="27">
        <f>'AEO 2023 Table 49 Raw'!L16</f>
        <v>3.4287999999999999E-2</v>
      </c>
      <c r="J26" s="27">
        <f>'AEO 2023 Table 49 Raw'!M16</f>
        <v>3.9767999999999998E-2</v>
      </c>
      <c r="K26" s="27">
        <f>'AEO 2023 Table 49 Raw'!N16</f>
        <v>4.5322000000000001E-2</v>
      </c>
      <c r="L26" s="27">
        <f>'AEO 2023 Table 49 Raw'!O16</f>
        <v>5.1202999999999999E-2</v>
      </c>
      <c r="M26" s="27">
        <f>'AEO 2023 Table 49 Raw'!P16</f>
        <v>5.7430000000000002E-2</v>
      </c>
      <c r="N26" s="27">
        <f>'AEO 2023 Table 49 Raw'!Q16</f>
        <v>6.3991999999999993E-2</v>
      </c>
      <c r="O26" s="27">
        <f>'AEO 2023 Table 49 Raw'!R16</f>
        <v>7.1028999999999995E-2</v>
      </c>
      <c r="P26" s="27">
        <f>'AEO 2023 Table 49 Raw'!S16</f>
        <v>7.8787999999999997E-2</v>
      </c>
      <c r="Q26" s="27">
        <f>'AEO 2023 Table 49 Raw'!T16</f>
        <v>8.7318000000000007E-2</v>
      </c>
      <c r="R26" s="27">
        <f>'AEO 2023 Table 49 Raw'!U16</f>
        <v>9.7003000000000006E-2</v>
      </c>
      <c r="S26" s="27">
        <f>'AEO 2023 Table 49 Raw'!V16</f>
        <v>0.10799</v>
      </c>
      <c r="T26" s="27">
        <f>'AEO 2023 Table 49 Raw'!W16</f>
        <v>0.120368</v>
      </c>
      <c r="U26" s="27">
        <f>'AEO 2023 Table 49 Raw'!X16</f>
        <v>0.13462399999999999</v>
      </c>
      <c r="V26" s="27">
        <f>'AEO 2023 Table 49 Raw'!Y16</f>
        <v>0.15109700000000001</v>
      </c>
      <c r="W26" s="27">
        <f>'AEO 2023 Table 49 Raw'!Z16</f>
        <v>0.16932</v>
      </c>
      <c r="X26" s="27">
        <f>'AEO 2023 Table 49 Raw'!AA16</f>
        <v>0.188723</v>
      </c>
      <c r="Y26" s="27">
        <f>'AEO 2023 Table 49 Raw'!AB16</f>
        <v>0.20951700000000001</v>
      </c>
      <c r="Z26" s="27">
        <f>'AEO 2023 Table 49 Raw'!AC16</f>
        <v>0.23207800000000001</v>
      </c>
      <c r="AA26" s="27">
        <f>'AEO 2023 Table 49 Raw'!AD16</f>
        <v>0.25650600000000001</v>
      </c>
      <c r="AB26" s="27">
        <f>'AEO 2023 Table 49 Raw'!AE16</f>
        <v>0.28237600000000002</v>
      </c>
      <c r="AC26" s="27">
        <f>'AEO 2023 Table 49 Raw'!AF16</f>
        <v>0.30898100000000001</v>
      </c>
      <c r="AD26" s="27">
        <f>'AEO 2023 Table 49 Raw'!AG16</f>
        <v>0.33695799999999998</v>
      </c>
      <c r="AE26" s="27">
        <f>'AEO 2023 Table 49 Raw'!AH16</f>
        <v>0.36741000000000001</v>
      </c>
      <c r="AF26" s="46"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3.9999999999999998E-6</v>
      </c>
      <c r="G27" s="27">
        <f>'AEO 2023 Table 49 Raw'!J17</f>
        <v>5.0000000000000004E-6</v>
      </c>
      <c r="H27" s="27">
        <f>'AEO 2023 Table 49 Raw'!K17</f>
        <v>6.9999999999999999E-6</v>
      </c>
      <c r="I27" s="27">
        <f>'AEO 2023 Table 49 Raw'!L17</f>
        <v>9.0000000000000002E-6</v>
      </c>
      <c r="J27" s="27">
        <f>'AEO 2023 Table 49 Raw'!M17</f>
        <v>1.1E-5</v>
      </c>
      <c r="K27" s="27">
        <f>'AEO 2023 Table 49 Raw'!N17</f>
        <v>1.2E-5</v>
      </c>
      <c r="L27" s="27">
        <f>'AEO 2023 Table 49 Raw'!O17</f>
        <v>1.4E-5</v>
      </c>
      <c r="M27" s="27">
        <f>'AEO 2023 Table 49 Raw'!P17</f>
        <v>1.5999999999999999E-5</v>
      </c>
      <c r="N27" s="27">
        <f>'AEO 2023 Table 49 Raw'!Q17</f>
        <v>1.7E-5</v>
      </c>
      <c r="O27" s="27">
        <f>'AEO 2023 Table 49 Raw'!R17</f>
        <v>1.8E-5</v>
      </c>
      <c r="P27" s="27">
        <f>'AEO 2023 Table 49 Raw'!S17</f>
        <v>2.0000000000000002E-5</v>
      </c>
      <c r="Q27" s="27">
        <f>'AEO 2023 Table 49 Raw'!T17</f>
        <v>2.0999999999999999E-5</v>
      </c>
      <c r="R27" s="27">
        <f>'AEO 2023 Table 49 Raw'!U17</f>
        <v>2.1999999999999999E-5</v>
      </c>
      <c r="S27" s="27">
        <f>'AEO 2023 Table 49 Raw'!V17</f>
        <v>2.3E-5</v>
      </c>
      <c r="T27" s="27">
        <f>'AEO 2023 Table 49 Raw'!W17</f>
        <v>2.4000000000000001E-5</v>
      </c>
      <c r="U27" s="27">
        <f>'AEO 2023 Table 49 Raw'!X17</f>
        <v>2.5000000000000001E-5</v>
      </c>
      <c r="V27" s="27">
        <f>'AEO 2023 Table 49 Raw'!Y17</f>
        <v>2.5999999999999998E-5</v>
      </c>
      <c r="W27" s="27">
        <f>'AEO 2023 Table 49 Raw'!Z17</f>
        <v>2.6999999999999999E-5</v>
      </c>
      <c r="X27" s="27">
        <f>'AEO 2023 Table 49 Raw'!AA17</f>
        <v>2.6999999999999999E-5</v>
      </c>
      <c r="Y27" s="27">
        <f>'AEO 2023 Table 49 Raw'!AB17</f>
        <v>2.6999999999999999E-5</v>
      </c>
      <c r="Z27" s="27">
        <f>'AEO 2023 Table 49 Raw'!AC17</f>
        <v>2.8E-5</v>
      </c>
      <c r="AA27" s="27">
        <f>'AEO 2023 Table 49 Raw'!AD17</f>
        <v>2.8E-5</v>
      </c>
      <c r="AB27" s="27">
        <f>'AEO 2023 Table 49 Raw'!AE17</f>
        <v>2.8E-5</v>
      </c>
      <c r="AC27" s="27">
        <f>'AEO 2023 Table 49 Raw'!AF17</f>
        <v>2.6999999999999999E-5</v>
      </c>
      <c r="AD27" s="27">
        <f>'AEO 2023 Table 49 Raw'!AG17</f>
        <v>2.6999999999999999E-5</v>
      </c>
      <c r="AE27" s="27">
        <f>'AEO 2023 Table 49 Raw'!AH17</f>
        <v>2.5999999999999998E-5</v>
      </c>
      <c r="AF27" s="46" t="str">
        <f>'AEO 2023 Table 49 Raw'!AI17</f>
        <v>- -</v>
      </c>
    </row>
    <row r="28" spans="1:32" ht="15" customHeight="1">
      <c r="A28" s="8" t="s">
        <v>1285</v>
      </c>
      <c r="B28" s="24" t="s">
        <v>1286</v>
      </c>
      <c r="C28" s="27">
        <f>'AEO 2023 Table 49 Raw'!F18</f>
        <v>75.049949999999995</v>
      </c>
      <c r="D28" s="27">
        <f>'AEO 2023 Table 49 Raw'!G18</f>
        <v>74.094841000000002</v>
      </c>
      <c r="E28" s="27">
        <f>'AEO 2023 Table 49 Raw'!H18</f>
        <v>72.062492000000006</v>
      </c>
      <c r="F28" s="27">
        <f>'AEO 2023 Table 49 Raw'!I18</f>
        <v>73.296722000000003</v>
      </c>
      <c r="G28" s="27">
        <f>'AEO 2023 Table 49 Raw'!J18</f>
        <v>74.871132000000003</v>
      </c>
      <c r="H28" s="27">
        <f>'AEO 2023 Table 49 Raw'!K18</f>
        <v>75.592017999999996</v>
      </c>
      <c r="I28" s="27">
        <f>'AEO 2023 Table 49 Raw'!L18</f>
        <v>76.318511999999998</v>
      </c>
      <c r="J28" s="27">
        <f>'AEO 2023 Table 49 Raw'!M18</f>
        <v>77.390358000000006</v>
      </c>
      <c r="K28" s="27">
        <f>'AEO 2023 Table 49 Raw'!N18</f>
        <v>78.613876000000005</v>
      </c>
      <c r="L28" s="27">
        <f>'AEO 2023 Table 49 Raw'!O18</f>
        <v>80.181777999999994</v>
      </c>
      <c r="M28" s="27">
        <f>'AEO 2023 Table 49 Raw'!P18</f>
        <v>81.957817000000006</v>
      </c>
      <c r="N28" s="27">
        <f>'AEO 2023 Table 49 Raw'!Q18</f>
        <v>83.689368999999999</v>
      </c>
      <c r="O28" s="27">
        <f>'AEO 2023 Table 49 Raw'!R18</f>
        <v>85.446381000000002</v>
      </c>
      <c r="P28" s="27">
        <f>'AEO 2023 Table 49 Raw'!S18</f>
        <v>87.284317000000001</v>
      </c>
      <c r="Q28" s="27">
        <f>'AEO 2023 Table 49 Raw'!T18</f>
        <v>89.024878999999999</v>
      </c>
      <c r="R28" s="27">
        <f>'AEO 2023 Table 49 Raw'!U18</f>
        <v>90.877846000000005</v>
      </c>
      <c r="S28" s="27">
        <f>'AEO 2023 Table 49 Raw'!V18</f>
        <v>92.740775999999997</v>
      </c>
      <c r="T28" s="27">
        <f>'AEO 2023 Table 49 Raw'!W18</f>
        <v>94.561072999999993</v>
      </c>
      <c r="U28" s="27">
        <f>'AEO 2023 Table 49 Raw'!X18</f>
        <v>96.571395999999993</v>
      </c>
      <c r="V28" s="27">
        <f>'AEO 2023 Table 49 Raw'!Y18</f>
        <v>98.864418000000001</v>
      </c>
      <c r="W28" s="27">
        <f>'AEO 2023 Table 49 Raw'!Z18</f>
        <v>101.156509</v>
      </c>
      <c r="X28" s="27">
        <f>'AEO 2023 Table 49 Raw'!AA18</f>
        <v>103.18965900000001</v>
      </c>
      <c r="Y28" s="27">
        <f>'AEO 2023 Table 49 Raw'!AB18</f>
        <v>105.205307</v>
      </c>
      <c r="Z28" s="27">
        <f>'AEO 2023 Table 49 Raw'!AC18</f>
        <v>107.40205400000001</v>
      </c>
      <c r="AA28" s="27">
        <f>'AEO 2023 Table 49 Raw'!AD18</f>
        <v>109.95500199999999</v>
      </c>
      <c r="AB28" s="27">
        <f>'AEO 2023 Table 49 Raw'!AE18</f>
        <v>112.715141</v>
      </c>
      <c r="AC28" s="27">
        <f>'AEO 2023 Table 49 Raw'!AF18</f>
        <v>115.438667</v>
      </c>
      <c r="AD28" s="27">
        <f>'AEO 2023 Table 49 Raw'!AG18</f>
        <v>118.396027</v>
      </c>
      <c r="AE28" s="27">
        <f>'AEO 2023 Table 49 Raw'!AH18</f>
        <v>122.00430299999999</v>
      </c>
      <c r="AF28" s="46">
        <f>'AEO 2023 Table 49 Raw'!AI18</f>
        <v>1.7999999999999999E-2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6"/>
    </row>
    <row r="30" spans="1:32" ht="15" customHeight="1">
      <c r="A30" s="8" t="s">
        <v>1288</v>
      </c>
      <c r="B30" s="24" t="s">
        <v>1269</v>
      </c>
      <c r="C30" s="27">
        <f>'AEO 2023 Table 49 Raw'!F20</f>
        <v>39.560284000000003</v>
      </c>
      <c r="D30" s="27">
        <f>'AEO 2023 Table 49 Raw'!G20</f>
        <v>39.038715000000003</v>
      </c>
      <c r="E30" s="27">
        <f>'AEO 2023 Table 49 Raw'!H20</f>
        <v>37.608184999999999</v>
      </c>
      <c r="F30" s="27">
        <f>'AEO 2023 Table 49 Raw'!I20</f>
        <v>37.783996999999999</v>
      </c>
      <c r="G30" s="27">
        <f>'AEO 2023 Table 49 Raw'!J20</f>
        <v>38.308852999999999</v>
      </c>
      <c r="H30" s="27">
        <f>'AEO 2023 Table 49 Raw'!K20</f>
        <v>38.679080999999996</v>
      </c>
      <c r="I30" s="27">
        <f>'AEO 2023 Table 49 Raw'!L20</f>
        <v>39.069191000000004</v>
      </c>
      <c r="J30" s="27">
        <f>'AEO 2023 Table 49 Raw'!M20</f>
        <v>39.524543999999999</v>
      </c>
      <c r="K30" s="27">
        <f>'AEO 2023 Table 49 Raw'!N20</f>
        <v>39.963413000000003</v>
      </c>
      <c r="L30" s="27">
        <f>'AEO 2023 Table 49 Raw'!O20</f>
        <v>40.532798999999997</v>
      </c>
      <c r="M30" s="27">
        <f>'AEO 2023 Table 49 Raw'!P20</f>
        <v>41.192604000000003</v>
      </c>
      <c r="N30" s="27">
        <f>'AEO 2023 Table 49 Raw'!Q20</f>
        <v>41.753234999999997</v>
      </c>
      <c r="O30" s="27">
        <f>'AEO 2023 Table 49 Raw'!R20</f>
        <v>42.274113</v>
      </c>
      <c r="P30" s="27">
        <f>'AEO 2023 Table 49 Raw'!S20</f>
        <v>42.865085999999998</v>
      </c>
      <c r="Q30" s="27">
        <f>'AEO 2023 Table 49 Raw'!T20</f>
        <v>43.444679000000001</v>
      </c>
      <c r="R30" s="27">
        <f>'AEO 2023 Table 49 Raw'!U20</f>
        <v>44.09449</v>
      </c>
      <c r="S30" s="27">
        <f>'AEO 2023 Table 49 Raw'!V20</f>
        <v>44.739356999999998</v>
      </c>
      <c r="T30" s="27">
        <f>'AEO 2023 Table 49 Raw'!W20</f>
        <v>45.345612000000003</v>
      </c>
      <c r="U30" s="27">
        <f>'AEO 2023 Table 49 Raw'!X20</f>
        <v>46.000816</v>
      </c>
      <c r="V30" s="27">
        <f>'AEO 2023 Table 49 Raw'!Y20</f>
        <v>46.755177000000003</v>
      </c>
      <c r="W30" s="27">
        <f>'AEO 2023 Table 49 Raw'!Z20</f>
        <v>47.511085999999999</v>
      </c>
      <c r="X30" s="27">
        <f>'AEO 2023 Table 49 Raw'!AA20</f>
        <v>48.177025</v>
      </c>
      <c r="Y30" s="27">
        <f>'AEO 2023 Table 49 Raw'!AB20</f>
        <v>48.797530999999999</v>
      </c>
      <c r="Z30" s="27">
        <f>'AEO 2023 Table 49 Raw'!AC20</f>
        <v>49.406269000000002</v>
      </c>
      <c r="AA30" s="27">
        <f>'AEO 2023 Table 49 Raw'!AD20</f>
        <v>50.077831000000003</v>
      </c>
      <c r="AB30" s="27">
        <f>'AEO 2023 Table 49 Raw'!AE20</f>
        <v>50.793239999999997</v>
      </c>
      <c r="AC30" s="27">
        <f>'AEO 2023 Table 49 Raw'!AF20</f>
        <v>51.460650999999999</v>
      </c>
      <c r="AD30" s="27">
        <f>'AEO 2023 Table 49 Raw'!AG20</f>
        <v>52.154010999999997</v>
      </c>
      <c r="AE30" s="27">
        <f>'AEO 2023 Table 49 Raw'!AH20</f>
        <v>53.036366000000001</v>
      </c>
      <c r="AF30" s="46">
        <f>'AEO 2023 Table 49 Raw'!AI20</f>
        <v>1.0999999999999999E-2</v>
      </c>
    </row>
    <row r="31" spans="1:32" ht="15" customHeight="1">
      <c r="A31" s="8" t="s">
        <v>1289</v>
      </c>
      <c r="B31" s="24" t="s">
        <v>1271</v>
      </c>
      <c r="C31" s="27">
        <f>'AEO 2023 Table 49 Raw'!F21</f>
        <v>19.487742999999998</v>
      </c>
      <c r="D31" s="27">
        <f>'AEO 2023 Table 49 Raw'!G21</f>
        <v>19.076367999999999</v>
      </c>
      <c r="E31" s="27">
        <f>'AEO 2023 Table 49 Raw'!H21</f>
        <v>18.289266999999999</v>
      </c>
      <c r="F31" s="27">
        <f>'AEO 2023 Table 49 Raw'!I21</f>
        <v>18.254335000000001</v>
      </c>
      <c r="G31" s="27">
        <f>'AEO 2023 Table 49 Raw'!J21</f>
        <v>18.383848</v>
      </c>
      <c r="H31" s="27">
        <f>'AEO 2023 Table 49 Raw'!K21</f>
        <v>18.428614</v>
      </c>
      <c r="I31" s="27">
        <f>'AEO 2023 Table 49 Raw'!L21</f>
        <v>18.509922</v>
      </c>
      <c r="J31" s="27">
        <f>'AEO 2023 Table 49 Raw'!M21</f>
        <v>18.646753</v>
      </c>
      <c r="K31" s="27">
        <f>'AEO 2023 Table 49 Raw'!N21</f>
        <v>18.774180999999999</v>
      </c>
      <c r="L31" s="27">
        <f>'AEO 2023 Table 49 Raw'!O21</f>
        <v>18.956547</v>
      </c>
      <c r="M31" s="27">
        <f>'AEO 2023 Table 49 Raw'!P21</f>
        <v>19.206451000000001</v>
      </c>
      <c r="N31" s="27">
        <f>'AEO 2023 Table 49 Raw'!Q21</f>
        <v>19.418579000000001</v>
      </c>
      <c r="O31" s="27">
        <f>'AEO 2023 Table 49 Raw'!R21</f>
        <v>19.626930000000002</v>
      </c>
      <c r="P31" s="27">
        <f>'AEO 2023 Table 49 Raw'!S21</f>
        <v>19.863742999999999</v>
      </c>
      <c r="Q31" s="27">
        <f>'AEO 2023 Table 49 Raw'!T21</f>
        <v>20.074825000000001</v>
      </c>
      <c r="R31" s="27">
        <f>'AEO 2023 Table 49 Raw'!U21</f>
        <v>20.342040999999998</v>
      </c>
      <c r="S31" s="27">
        <f>'AEO 2023 Table 49 Raw'!V21</f>
        <v>20.569839000000002</v>
      </c>
      <c r="T31" s="27">
        <f>'AEO 2023 Table 49 Raw'!W21</f>
        <v>20.836335999999999</v>
      </c>
      <c r="U31" s="27">
        <f>'AEO 2023 Table 49 Raw'!X21</f>
        <v>21.104970999999999</v>
      </c>
      <c r="V31" s="27">
        <f>'AEO 2023 Table 49 Raw'!Y21</f>
        <v>21.437397000000001</v>
      </c>
      <c r="W31" s="27">
        <f>'AEO 2023 Table 49 Raw'!Z21</f>
        <v>21.776371000000001</v>
      </c>
      <c r="X31" s="27">
        <f>'AEO 2023 Table 49 Raw'!AA21</f>
        <v>22.080373999999999</v>
      </c>
      <c r="Y31" s="27">
        <f>'AEO 2023 Table 49 Raw'!AB21</f>
        <v>22.367958000000002</v>
      </c>
      <c r="Z31" s="27">
        <f>'AEO 2023 Table 49 Raw'!AC21</f>
        <v>22.644333</v>
      </c>
      <c r="AA31" s="27">
        <f>'AEO 2023 Table 49 Raw'!AD21</f>
        <v>22.948971</v>
      </c>
      <c r="AB31" s="27">
        <f>'AEO 2023 Table 49 Raw'!AE21</f>
        <v>23.267710000000001</v>
      </c>
      <c r="AC31" s="27">
        <f>'AEO 2023 Table 49 Raw'!AF21</f>
        <v>23.559705999999998</v>
      </c>
      <c r="AD31" s="27">
        <f>'AEO 2023 Table 49 Raw'!AG21</f>
        <v>23.864725</v>
      </c>
      <c r="AE31" s="27">
        <f>'AEO 2023 Table 49 Raw'!AH21</f>
        <v>24.244291</v>
      </c>
      <c r="AF31" s="46">
        <f>'AEO 2023 Table 49 Raw'!AI21</f>
        <v>8.0000000000000002E-3</v>
      </c>
    </row>
    <row r="32" spans="1:32" ht="15" customHeight="1">
      <c r="A32" s="8" t="s">
        <v>1290</v>
      </c>
      <c r="B32" s="24" t="s">
        <v>915</v>
      </c>
      <c r="C32" s="27">
        <f>'AEO 2023 Table 49 Raw'!F22</f>
        <v>3.5521999999999998E-2</v>
      </c>
      <c r="D32" s="27">
        <f>'AEO 2023 Table 49 Raw'!G22</f>
        <v>3.6457999999999997E-2</v>
      </c>
      <c r="E32" s="27">
        <f>'AEO 2023 Table 49 Raw'!H22</f>
        <v>3.6207000000000003E-2</v>
      </c>
      <c r="F32" s="27">
        <f>'AEO 2023 Table 49 Raw'!I22</f>
        <v>3.7109000000000003E-2</v>
      </c>
      <c r="G32" s="27">
        <f>'AEO 2023 Table 49 Raw'!J22</f>
        <v>3.8249999999999999E-2</v>
      </c>
      <c r="H32" s="27">
        <f>'AEO 2023 Table 49 Raw'!K22</f>
        <v>3.9183000000000003E-2</v>
      </c>
      <c r="I32" s="27">
        <f>'AEO 2023 Table 49 Raw'!L22</f>
        <v>4.0188000000000001E-2</v>
      </c>
      <c r="J32" s="27">
        <f>'AEO 2023 Table 49 Raw'!M22</f>
        <v>4.1313999999999997E-2</v>
      </c>
      <c r="K32" s="27">
        <f>'AEO 2023 Table 49 Raw'!N22</f>
        <v>4.2674999999999998E-2</v>
      </c>
      <c r="L32" s="27">
        <f>'AEO 2023 Table 49 Raw'!O22</f>
        <v>4.453E-2</v>
      </c>
      <c r="M32" s="27">
        <f>'AEO 2023 Table 49 Raw'!P22</f>
        <v>4.6929999999999999E-2</v>
      </c>
      <c r="N32" s="27">
        <f>'AEO 2023 Table 49 Raw'!Q22</f>
        <v>4.9831E-2</v>
      </c>
      <c r="O32" s="27">
        <f>'AEO 2023 Table 49 Raw'!R22</f>
        <v>5.3102000000000003E-2</v>
      </c>
      <c r="P32" s="27">
        <f>'AEO 2023 Table 49 Raw'!S22</f>
        <v>5.6420999999999999E-2</v>
      </c>
      <c r="Q32" s="27">
        <f>'AEO 2023 Table 49 Raw'!T22</f>
        <v>6.0026000000000003E-2</v>
      </c>
      <c r="R32" s="27">
        <f>'AEO 2023 Table 49 Raw'!U22</f>
        <v>6.4166000000000001E-2</v>
      </c>
      <c r="S32" s="27">
        <f>'AEO 2023 Table 49 Raw'!V22</f>
        <v>6.8823999999999996E-2</v>
      </c>
      <c r="T32" s="27">
        <f>'AEO 2023 Table 49 Raw'!W22</f>
        <v>7.3967000000000005E-2</v>
      </c>
      <c r="U32" s="27">
        <f>'AEO 2023 Table 49 Raw'!X22</f>
        <v>7.9665E-2</v>
      </c>
      <c r="V32" s="27">
        <f>'AEO 2023 Table 49 Raw'!Y22</f>
        <v>8.6064000000000002E-2</v>
      </c>
      <c r="W32" s="27">
        <f>'AEO 2023 Table 49 Raw'!Z22</f>
        <v>9.2892000000000002E-2</v>
      </c>
      <c r="X32" s="27">
        <f>'AEO 2023 Table 49 Raw'!AA22</f>
        <v>9.9944000000000005E-2</v>
      </c>
      <c r="Y32" s="27">
        <f>'AEO 2023 Table 49 Raw'!AB22</f>
        <v>0.10720499999999999</v>
      </c>
      <c r="Z32" s="27">
        <f>'AEO 2023 Table 49 Raw'!AC22</f>
        <v>0.11471099999999999</v>
      </c>
      <c r="AA32" s="27">
        <f>'AEO 2023 Table 49 Raw'!AD22</f>
        <v>0.122575</v>
      </c>
      <c r="AB32" s="27">
        <f>'AEO 2023 Table 49 Raw'!AE22</f>
        <v>0.13064700000000001</v>
      </c>
      <c r="AC32" s="27">
        <f>'AEO 2023 Table 49 Raw'!AF22</f>
        <v>0.13859399999999999</v>
      </c>
      <c r="AD32" s="27">
        <f>'AEO 2023 Table 49 Raw'!AG22</f>
        <v>0.14605799999999999</v>
      </c>
      <c r="AE32" s="27">
        <f>'AEO 2023 Table 49 Raw'!AH22</f>
        <v>0.15404899999999999</v>
      </c>
      <c r="AF32" s="46">
        <f>'AEO 2023 Table 49 Raw'!AI22</f>
        <v>5.3999999999999999E-2</v>
      </c>
    </row>
    <row r="33" spans="1:32" ht="15" customHeight="1">
      <c r="A33" s="8" t="s">
        <v>1291</v>
      </c>
      <c r="B33" s="24" t="s">
        <v>1274</v>
      </c>
      <c r="C33" s="27">
        <f>'AEO 2023 Table 49 Raw'!F23</f>
        <v>4.0711999999999998E-2</v>
      </c>
      <c r="D33" s="27">
        <f>'AEO 2023 Table 49 Raw'!G23</f>
        <v>3.848E-2</v>
      </c>
      <c r="E33" s="27">
        <f>'AEO 2023 Table 49 Raw'!H23</f>
        <v>3.5374999999999997E-2</v>
      </c>
      <c r="F33" s="27">
        <f>'AEO 2023 Table 49 Raw'!I23</f>
        <v>3.3710999999999998E-2</v>
      </c>
      <c r="G33" s="27">
        <f>'AEO 2023 Table 49 Raw'!J23</f>
        <v>3.2190999999999997E-2</v>
      </c>
      <c r="H33" s="27">
        <f>'AEO 2023 Table 49 Raw'!K23</f>
        <v>3.041E-2</v>
      </c>
      <c r="I33" s="27">
        <f>'AEO 2023 Table 49 Raw'!L23</f>
        <v>2.8731E-2</v>
      </c>
      <c r="J33" s="27">
        <f>'AEO 2023 Table 49 Raw'!M23</f>
        <v>2.7081999999999998E-2</v>
      </c>
      <c r="K33" s="27">
        <f>'AEO 2023 Table 49 Raw'!N23</f>
        <v>2.5357000000000001E-2</v>
      </c>
      <c r="L33" s="27">
        <f>'AEO 2023 Table 49 Raw'!O23</f>
        <v>2.3755999999999999E-2</v>
      </c>
      <c r="M33" s="27">
        <f>'AEO 2023 Table 49 Raw'!P23</f>
        <v>2.2294999999999999E-2</v>
      </c>
      <c r="N33" s="27">
        <f>'AEO 2023 Table 49 Raw'!Q23</f>
        <v>2.0856E-2</v>
      </c>
      <c r="O33" s="27">
        <f>'AEO 2023 Table 49 Raw'!R23</f>
        <v>1.9425999999999999E-2</v>
      </c>
      <c r="P33" s="27">
        <f>'AEO 2023 Table 49 Raw'!S23</f>
        <v>1.8051000000000001E-2</v>
      </c>
      <c r="Q33" s="27">
        <f>'AEO 2023 Table 49 Raw'!T23</f>
        <v>1.6719000000000001E-2</v>
      </c>
      <c r="R33" s="27">
        <f>'AEO 2023 Table 49 Raw'!U23</f>
        <v>1.5545E-2</v>
      </c>
      <c r="S33" s="27">
        <f>'AEO 2023 Table 49 Raw'!V23</f>
        <v>1.4479000000000001E-2</v>
      </c>
      <c r="T33" s="27">
        <f>'AEO 2023 Table 49 Raw'!W23</f>
        <v>1.3546000000000001E-2</v>
      </c>
      <c r="U33" s="27">
        <f>'AEO 2023 Table 49 Raw'!X23</f>
        <v>1.2678E-2</v>
      </c>
      <c r="V33" s="27">
        <f>'AEO 2023 Table 49 Raw'!Y23</f>
        <v>1.1821E-2</v>
      </c>
      <c r="W33" s="27">
        <f>'AEO 2023 Table 49 Raw'!Z23</f>
        <v>1.1051E-2</v>
      </c>
      <c r="X33" s="27">
        <f>'AEO 2023 Table 49 Raw'!AA23</f>
        <v>1.0137999999999999E-2</v>
      </c>
      <c r="Y33" s="27">
        <f>'AEO 2023 Table 49 Raw'!AB23</f>
        <v>9.2010000000000008E-3</v>
      </c>
      <c r="Z33" s="27">
        <f>'AEO 2023 Table 49 Raw'!AC23</f>
        <v>8.4209999999999997E-3</v>
      </c>
      <c r="AA33" s="27">
        <f>'AEO 2023 Table 49 Raw'!AD23</f>
        <v>7.77E-3</v>
      </c>
      <c r="AB33" s="27">
        <f>'AEO 2023 Table 49 Raw'!AE23</f>
        <v>7.11E-3</v>
      </c>
      <c r="AC33" s="27">
        <f>'AEO 2023 Table 49 Raw'!AF23</f>
        <v>6.4380000000000001E-3</v>
      </c>
      <c r="AD33" s="27">
        <f>'AEO 2023 Table 49 Raw'!AG23</f>
        <v>5.829E-3</v>
      </c>
      <c r="AE33" s="27">
        <f>'AEO 2023 Table 49 Raw'!AH23</f>
        <v>5.3270000000000001E-3</v>
      </c>
      <c r="AF33" s="46">
        <f>'AEO 2023 Table 49 Raw'!AI23</f>
        <v>-7.0000000000000007E-2</v>
      </c>
    </row>
    <row r="34" spans="1:32" ht="15" customHeight="1">
      <c r="A34" s="8" t="s">
        <v>1292</v>
      </c>
      <c r="B34" s="24" t="s">
        <v>1276</v>
      </c>
      <c r="C34" s="27">
        <f>'AEO 2023 Table 49 Raw'!F24</f>
        <v>0.56592900000000002</v>
      </c>
      <c r="D34" s="27">
        <f>'AEO 2023 Table 49 Raw'!G24</f>
        <v>0.59072899999999995</v>
      </c>
      <c r="E34" s="27">
        <f>'AEO 2023 Table 49 Raw'!H24</f>
        <v>0.60577599999999998</v>
      </c>
      <c r="F34" s="27">
        <f>'AEO 2023 Table 49 Raw'!I24</f>
        <v>0.64731000000000005</v>
      </c>
      <c r="G34" s="27">
        <f>'AEO 2023 Table 49 Raw'!J24</f>
        <v>0.698438</v>
      </c>
      <c r="H34" s="27">
        <f>'AEO 2023 Table 49 Raw'!K24</f>
        <v>0.75309800000000005</v>
      </c>
      <c r="I34" s="27">
        <f>'AEO 2023 Table 49 Raw'!L24</f>
        <v>0.81165100000000001</v>
      </c>
      <c r="J34" s="27">
        <f>'AEO 2023 Table 49 Raw'!M24</f>
        <v>0.87625399999999998</v>
      </c>
      <c r="K34" s="27">
        <f>'AEO 2023 Table 49 Raw'!N24</f>
        <v>0.94791800000000004</v>
      </c>
      <c r="L34" s="27">
        <f>'AEO 2023 Table 49 Raw'!O24</f>
        <v>1.032343</v>
      </c>
      <c r="M34" s="27">
        <f>'AEO 2023 Table 49 Raw'!P24</f>
        <v>1.1281270000000001</v>
      </c>
      <c r="N34" s="27">
        <f>'AEO 2023 Table 49 Raw'!Q24</f>
        <v>1.231185</v>
      </c>
      <c r="O34" s="27">
        <f>'AEO 2023 Table 49 Raw'!R24</f>
        <v>1.343658</v>
      </c>
      <c r="P34" s="27">
        <f>'AEO 2023 Table 49 Raw'!S24</f>
        <v>1.4657469999999999</v>
      </c>
      <c r="Q34" s="27">
        <f>'AEO 2023 Table 49 Raw'!T24</f>
        <v>1.5898829999999999</v>
      </c>
      <c r="R34" s="27">
        <f>'AEO 2023 Table 49 Raw'!U24</f>
        <v>1.7230840000000001</v>
      </c>
      <c r="S34" s="27">
        <f>'AEO 2023 Table 49 Raw'!V24</f>
        <v>1.859191</v>
      </c>
      <c r="T34" s="27">
        <f>'AEO 2023 Table 49 Raw'!W24</f>
        <v>1.9945520000000001</v>
      </c>
      <c r="U34" s="27">
        <f>'AEO 2023 Table 49 Raw'!X24</f>
        <v>2.137642</v>
      </c>
      <c r="V34" s="27">
        <f>'AEO 2023 Table 49 Raw'!Y24</f>
        <v>2.2854760000000001</v>
      </c>
      <c r="W34" s="27">
        <f>'AEO 2023 Table 49 Raw'!Z24</f>
        <v>2.4333399999999998</v>
      </c>
      <c r="X34" s="27">
        <f>'AEO 2023 Table 49 Raw'!AA24</f>
        <v>2.5715759999999999</v>
      </c>
      <c r="Y34" s="27">
        <f>'AEO 2023 Table 49 Raw'!AB24</f>
        <v>2.7011859999999999</v>
      </c>
      <c r="Z34" s="27">
        <f>'AEO 2023 Table 49 Raw'!AC24</f>
        <v>2.82545</v>
      </c>
      <c r="AA34" s="27">
        <f>'AEO 2023 Table 49 Raw'!AD24</f>
        <v>2.949662</v>
      </c>
      <c r="AB34" s="27">
        <f>'AEO 2023 Table 49 Raw'!AE24</f>
        <v>3.0713870000000001</v>
      </c>
      <c r="AC34" s="27">
        <f>'AEO 2023 Table 49 Raw'!AF24</f>
        <v>3.184793</v>
      </c>
      <c r="AD34" s="27">
        <f>'AEO 2023 Table 49 Raw'!AG24</f>
        <v>3.2965710000000001</v>
      </c>
      <c r="AE34" s="27">
        <f>'AEO 2023 Table 49 Raw'!AH24</f>
        <v>3.4175450000000001</v>
      </c>
      <c r="AF34" s="46">
        <f>'AEO 2023 Table 49 Raw'!AI24</f>
        <v>6.6000000000000003E-2</v>
      </c>
    </row>
    <row r="35" spans="1:32" ht="15" customHeight="1">
      <c r="A35" s="8" t="s">
        <v>1293</v>
      </c>
      <c r="B35" s="24" t="s">
        <v>1278</v>
      </c>
      <c r="C35" s="27">
        <f>'AEO 2023 Table 49 Raw'!F25</f>
        <v>4.8009999999999997E-3</v>
      </c>
      <c r="D35" s="27">
        <f>'AEO 2023 Table 49 Raw'!G25</f>
        <v>5.6550000000000003E-3</v>
      </c>
      <c r="E35" s="27">
        <f>'AEO 2023 Table 49 Raw'!H25</f>
        <v>6.0829999999999999E-3</v>
      </c>
      <c r="F35" s="27">
        <f>'AEO 2023 Table 49 Raw'!I25</f>
        <v>6.5729999999999998E-3</v>
      </c>
      <c r="G35" s="27">
        <f>'AEO 2023 Table 49 Raw'!J25</f>
        <v>6.9849999999999999E-3</v>
      </c>
      <c r="H35" s="27">
        <f>'AEO 2023 Table 49 Raw'!K25</f>
        <v>7.2370000000000004E-3</v>
      </c>
      <c r="I35" s="27">
        <f>'AEO 2023 Table 49 Raw'!L25</f>
        <v>7.3790000000000001E-3</v>
      </c>
      <c r="J35" s="27">
        <f>'AEO 2023 Table 49 Raw'!M25</f>
        <v>7.4469999999999996E-3</v>
      </c>
      <c r="K35" s="27">
        <f>'AEO 2023 Table 49 Raw'!N25</f>
        <v>7.4349999999999998E-3</v>
      </c>
      <c r="L35" s="27">
        <f>'AEO 2023 Table 49 Raw'!O25</f>
        <v>7.3829999999999998E-3</v>
      </c>
      <c r="M35" s="27">
        <f>'AEO 2023 Table 49 Raw'!P25</f>
        <v>7.293E-3</v>
      </c>
      <c r="N35" s="27">
        <f>'AEO 2023 Table 49 Raw'!Q25</f>
        <v>7.1539999999999998E-3</v>
      </c>
      <c r="O35" s="27">
        <f>'AEO 2023 Table 49 Raw'!R25</f>
        <v>6.9680000000000002E-3</v>
      </c>
      <c r="P35" s="27">
        <f>'AEO 2023 Table 49 Raw'!S25</f>
        <v>6.7739999999999996E-3</v>
      </c>
      <c r="Q35" s="27">
        <f>'AEO 2023 Table 49 Raw'!T25</f>
        <v>6.5189999999999996E-3</v>
      </c>
      <c r="R35" s="27">
        <f>'AEO 2023 Table 49 Raw'!U25</f>
        <v>6.2420000000000002E-3</v>
      </c>
      <c r="S35" s="27">
        <f>'AEO 2023 Table 49 Raw'!V25</f>
        <v>6.0109999999999999E-3</v>
      </c>
      <c r="T35" s="27">
        <f>'AEO 2023 Table 49 Raw'!W25</f>
        <v>5.7679999999999997E-3</v>
      </c>
      <c r="U35" s="27">
        <f>'AEO 2023 Table 49 Raw'!X25</f>
        <v>5.4929999999999996E-3</v>
      </c>
      <c r="V35" s="27">
        <f>'AEO 2023 Table 49 Raw'!Y25</f>
        <v>5.2329999999999998E-3</v>
      </c>
      <c r="W35" s="27">
        <f>'AEO 2023 Table 49 Raw'!Z25</f>
        <v>4.9800000000000001E-3</v>
      </c>
      <c r="X35" s="27">
        <f>'AEO 2023 Table 49 Raw'!AA25</f>
        <v>4.725E-3</v>
      </c>
      <c r="Y35" s="27">
        <f>'AEO 2023 Table 49 Raw'!AB25</f>
        <v>4.4770000000000001E-3</v>
      </c>
      <c r="Z35" s="27">
        <f>'AEO 2023 Table 49 Raw'!AC25</f>
        <v>4.241E-3</v>
      </c>
      <c r="AA35" s="27">
        <f>'AEO 2023 Table 49 Raw'!AD25</f>
        <v>4.0229999999999997E-3</v>
      </c>
      <c r="AB35" s="27">
        <f>'AEO 2023 Table 49 Raw'!AE25</f>
        <v>3.8180000000000002E-3</v>
      </c>
      <c r="AC35" s="27">
        <f>'AEO 2023 Table 49 Raw'!AF25</f>
        <v>3.6189999999999998E-3</v>
      </c>
      <c r="AD35" s="27">
        <f>'AEO 2023 Table 49 Raw'!AG25</f>
        <v>3.424E-3</v>
      </c>
      <c r="AE35" s="27">
        <f>'AEO 2023 Table 49 Raw'!AH25</f>
        <v>3.2520000000000001E-3</v>
      </c>
      <c r="AF35" s="46">
        <f>'AEO 2023 Table 49 Raw'!AI25</f>
        <v>-1.4E-2</v>
      </c>
    </row>
    <row r="36" spans="1:32" ht="15" customHeight="1">
      <c r="A36" s="8" t="s">
        <v>1294</v>
      </c>
      <c r="B36" s="24" t="s">
        <v>1280</v>
      </c>
      <c r="C36" s="27">
        <f>'AEO 2023 Table 49 Raw'!F26</f>
        <v>0</v>
      </c>
      <c r="D36" s="27">
        <f>'AEO 2023 Table 49 Raw'!G26</f>
        <v>0</v>
      </c>
      <c r="E36" s="27">
        <f>'AEO 2023 Table 49 Raw'!H26</f>
        <v>4.2880000000000001E-3</v>
      </c>
      <c r="F36" s="27">
        <f>'AEO 2023 Table 49 Raw'!I26</f>
        <v>8.3370000000000007E-3</v>
      </c>
      <c r="G36" s="27">
        <f>'AEO 2023 Table 49 Raw'!J26</f>
        <v>1.2399E-2</v>
      </c>
      <c r="H36" s="27">
        <f>'AEO 2023 Table 49 Raw'!K26</f>
        <v>1.6295E-2</v>
      </c>
      <c r="I36" s="27">
        <f>'AEO 2023 Table 49 Raw'!L26</f>
        <v>1.9989E-2</v>
      </c>
      <c r="J36" s="27">
        <f>'AEO 2023 Table 49 Raw'!M26</f>
        <v>2.3556000000000001E-2</v>
      </c>
      <c r="K36" s="27">
        <f>'AEO 2023 Table 49 Raw'!N26</f>
        <v>2.7015999999999998E-2</v>
      </c>
      <c r="L36" s="27">
        <f>'AEO 2023 Table 49 Raw'!O26</f>
        <v>3.0518E-2</v>
      </c>
      <c r="M36" s="27">
        <f>'AEO 2023 Table 49 Raw'!P26</f>
        <v>3.4075000000000001E-2</v>
      </c>
      <c r="N36" s="27">
        <f>'AEO 2023 Table 49 Raw'!Q26</f>
        <v>3.7624999999999999E-2</v>
      </c>
      <c r="O36" s="27">
        <f>'AEO 2023 Table 49 Raw'!R26</f>
        <v>4.1230999999999997E-2</v>
      </c>
      <c r="P36" s="27">
        <f>'AEO 2023 Table 49 Raw'!S26</f>
        <v>4.4965999999999999E-2</v>
      </c>
      <c r="Q36" s="27">
        <f>'AEO 2023 Table 49 Raw'!T26</f>
        <v>4.8807999999999997E-2</v>
      </c>
      <c r="R36" s="27">
        <f>'AEO 2023 Table 49 Raw'!U26</f>
        <v>5.2878000000000001E-2</v>
      </c>
      <c r="S36" s="27">
        <f>'AEO 2023 Table 49 Raw'!V26</f>
        <v>5.7142999999999999E-2</v>
      </c>
      <c r="T36" s="27">
        <f>'AEO 2023 Table 49 Raw'!W26</f>
        <v>6.1596999999999999E-2</v>
      </c>
      <c r="U36" s="27">
        <f>'AEO 2023 Table 49 Raw'!X26</f>
        <v>6.6437999999999997E-2</v>
      </c>
      <c r="V36" s="27">
        <f>'AEO 2023 Table 49 Raw'!Y26</f>
        <v>7.1853E-2</v>
      </c>
      <c r="W36" s="27">
        <f>'AEO 2023 Table 49 Raw'!Z26</f>
        <v>7.7733999999999998E-2</v>
      </c>
      <c r="X36" s="27">
        <f>'AEO 2023 Table 49 Raw'!AA26</f>
        <v>8.3657999999999996E-2</v>
      </c>
      <c r="Y36" s="27">
        <f>'AEO 2023 Table 49 Raw'!AB26</f>
        <v>8.9863999999999999E-2</v>
      </c>
      <c r="Z36" s="27">
        <f>'AEO 2023 Table 49 Raw'!AC26</f>
        <v>9.6414E-2</v>
      </c>
      <c r="AA36" s="27">
        <f>'AEO 2023 Table 49 Raw'!AD26</f>
        <v>0.103464</v>
      </c>
      <c r="AB36" s="27">
        <f>'AEO 2023 Table 49 Raw'!AE26</f>
        <v>0.110946</v>
      </c>
      <c r="AC36" s="27">
        <f>'AEO 2023 Table 49 Raw'!AF26</f>
        <v>0.118633</v>
      </c>
      <c r="AD36" s="27">
        <f>'AEO 2023 Table 49 Raw'!AG26</f>
        <v>0.12665399999999999</v>
      </c>
      <c r="AE36" s="27">
        <f>'AEO 2023 Table 49 Raw'!AH26</f>
        <v>0.135383</v>
      </c>
      <c r="AF36" s="46" t="str">
        <f>'AEO 2023 Table 49 Raw'!AI26</f>
        <v>- -</v>
      </c>
    </row>
    <row r="37" spans="1:32" ht="15" customHeight="1">
      <c r="A37" s="8" t="s">
        <v>1295</v>
      </c>
      <c r="B37" s="24" t="s">
        <v>1282</v>
      </c>
      <c r="C37" s="27">
        <f>'AEO 2023 Table 49 Raw'!F27</f>
        <v>0</v>
      </c>
      <c r="D37" s="27">
        <f>'AEO 2023 Table 49 Raw'!G27</f>
        <v>0</v>
      </c>
      <c r="E37" s="27">
        <f>'AEO 2023 Table 49 Raw'!H27</f>
        <v>4.1590000000000004E-3</v>
      </c>
      <c r="F37" s="27">
        <f>'AEO 2023 Table 49 Raw'!I27</f>
        <v>7.9850000000000008E-3</v>
      </c>
      <c r="G37" s="27">
        <f>'AEO 2023 Table 49 Raw'!J27</f>
        <v>1.1698999999999999E-2</v>
      </c>
      <c r="H37" s="27">
        <f>'AEO 2023 Table 49 Raw'!K27</f>
        <v>1.5185000000000001E-2</v>
      </c>
      <c r="I37" s="27">
        <f>'AEO 2023 Table 49 Raw'!L27</f>
        <v>1.8416999999999999E-2</v>
      </c>
      <c r="J37" s="27">
        <f>'AEO 2023 Table 49 Raw'!M27</f>
        <v>2.1498E-2</v>
      </c>
      <c r="K37" s="27">
        <f>'AEO 2023 Table 49 Raw'!N27</f>
        <v>2.4518000000000002E-2</v>
      </c>
      <c r="L37" s="27">
        <f>'AEO 2023 Table 49 Raw'!O27</f>
        <v>2.7681999999999998E-2</v>
      </c>
      <c r="M37" s="27">
        <f>'AEO 2023 Table 49 Raw'!P27</f>
        <v>3.0988999999999999E-2</v>
      </c>
      <c r="N37" s="27">
        <f>'AEO 2023 Table 49 Raw'!Q27</f>
        <v>3.4432999999999998E-2</v>
      </c>
      <c r="O37" s="27">
        <f>'AEO 2023 Table 49 Raw'!R27</f>
        <v>3.8080999999999997E-2</v>
      </c>
      <c r="P37" s="27">
        <f>'AEO 2023 Table 49 Raw'!S27</f>
        <v>4.2012000000000001E-2</v>
      </c>
      <c r="Q37" s="27">
        <f>'AEO 2023 Table 49 Raw'!T27</f>
        <v>4.6247999999999997E-2</v>
      </c>
      <c r="R37" s="27">
        <f>'AEO 2023 Table 49 Raw'!U27</f>
        <v>5.0934E-2</v>
      </c>
      <c r="S37" s="27">
        <f>'AEO 2023 Table 49 Raw'!V27</f>
        <v>5.6050000000000003E-2</v>
      </c>
      <c r="T37" s="27">
        <f>'AEO 2023 Table 49 Raw'!W27</f>
        <v>6.1613000000000001E-2</v>
      </c>
      <c r="U37" s="27">
        <f>'AEO 2023 Table 49 Raw'!X27</f>
        <v>6.7850999999999995E-2</v>
      </c>
      <c r="V37" s="27">
        <f>'AEO 2023 Table 49 Raw'!Y27</f>
        <v>7.5008000000000005E-2</v>
      </c>
      <c r="W37" s="27">
        <f>'AEO 2023 Table 49 Raw'!Z27</f>
        <v>8.2984000000000002E-2</v>
      </c>
      <c r="X37" s="27">
        <f>'AEO 2023 Table 49 Raw'!AA27</f>
        <v>9.1320999999999999E-2</v>
      </c>
      <c r="Y37" s="27">
        <f>'AEO 2023 Table 49 Raw'!AB27</f>
        <v>0.100233</v>
      </c>
      <c r="Z37" s="27">
        <f>'AEO 2023 Table 49 Raw'!AC27</f>
        <v>0.109558</v>
      </c>
      <c r="AA37" s="27">
        <f>'AEO 2023 Table 49 Raw'!AD27</f>
        <v>0.119713</v>
      </c>
      <c r="AB37" s="27">
        <f>'AEO 2023 Table 49 Raw'!AE27</f>
        <v>0.13061700000000001</v>
      </c>
      <c r="AC37" s="27">
        <f>'AEO 2023 Table 49 Raw'!AF27</f>
        <v>0.14199999999999999</v>
      </c>
      <c r="AD37" s="27">
        <f>'AEO 2023 Table 49 Raw'!AG27</f>
        <v>0.154001</v>
      </c>
      <c r="AE37" s="27">
        <f>'AEO 2023 Table 49 Raw'!AH27</f>
        <v>0.16708700000000001</v>
      </c>
      <c r="AF37" s="46" t="str">
        <f>'AEO 2023 Table 49 Raw'!AI27</f>
        <v>- -</v>
      </c>
    </row>
    <row r="38" spans="1:32" ht="15" customHeight="1">
      <c r="A38" s="8" t="s">
        <v>1296</v>
      </c>
      <c r="B38" s="24" t="s">
        <v>1284</v>
      </c>
      <c r="C38" s="27">
        <f>'AEO 2023 Table 49 Raw'!F28</f>
        <v>0</v>
      </c>
      <c r="D38" s="27">
        <f>'AEO 2023 Table 49 Raw'!G28</f>
        <v>0</v>
      </c>
      <c r="E38" s="27">
        <f>'AEO 2023 Table 49 Raw'!H28</f>
        <v>7.1729999999999997E-3</v>
      </c>
      <c r="F38" s="27">
        <f>'AEO 2023 Table 49 Raw'!I28</f>
        <v>1.3983000000000001E-2</v>
      </c>
      <c r="G38" s="27">
        <f>'AEO 2023 Table 49 Raw'!J28</f>
        <v>2.0937999999999998E-2</v>
      </c>
      <c r="H38" s="27">
        <f>'AEO 2023 Table 49 Raw'!K28</f>
        <v>2.7685999999999999E-2</v>
      </c>
      <c r="I38" s="27">
        <f>'AEO 2023 Table 49 Raw'!L28</f>
        <v>3.4085999999999998E-2</v>
      </c>
      <c r="J38" s="27">
        <f>'AEO 2023 Table 49 Raw'!M28</f>
        <v>4.0299000000000001E-2</v>
      </c>
      <c r="K38" s="27">
        <f>'AEO 2023 Table 49 Raw'!N28</f>
        <v>4.6357000000000002E-2</v>
      </c>
      <c r="L38" s="27">
        <f>'AEO 2023 Table 49 Raw'!O28</f>
        <v>5.2486999999999999E-2</v>
      </c>
      <c r="M38" s="27">
        <f>'AEO 2023 Table 49 Raw'!P28</f>
        <v>5.8656E-2</v>
      </c>
      <c r="N38" s="27">
        <f>'AEO 2023 Table 49 Raw'!Q28</f>
        <v>6.4707000000000001E-2</v>
      </c>
      <c r="O38" s="27">
        <f>'AEO 2023 Table 49 Raw'!R28</f>
        <v>7.0791000000000007E-2</v>
      </c>
      <c r="P38" s="27">
        <f>'AEO 2023 Table 49 Raw'!S28</f>
        <v>7.7141000000000001E-2</v>
      </c>
      <c r="Q38" s="27">
        <f>'AEO 2023 Table 49 Raw'!T28</f>
        <v>8.3671999999999996E-2</v>
      </c>
      <c r="R38" s="27">
        <f>'AEO 2023 Table 49 Raw'!U28</f>
        <v>9.0640999999999999E-2</v>
      </c>
      <c r="S38" s="27">
        <f>'AEO 2023 Table 49 Raw'!V28</f>
        <v>9.8048999999999997E-2</v>
      </c>
      <c r="T38" s="27">
        <f>'AEO 2023 Table 49 Raw'!W28</f>
        <v>0.105906</v>
      </c>
      <c r="U38" s="27">
        <f>'AEO 2023 Table 49 Raw'!X28</f>
        <v>0.11457000000000001</v>
      </c>
      <c r="V38" s="27">
        <f>'AEO 2023 Table 49 Raw'!Y28</f>
        <v>0.124385</v>
      </c>
      <c r="W38" s="27">
        <f>'AEO 2023 Table 49 Raw'!Z28</f>
        <v>0.13517299999999999</v>
      </c>
      <c r="X38" s="27">
        <f>'AEO 2023 Table 49 Raw'!AA28</f>
        <v>0.14621200000000001</v>
      </c>
      <c r="Y38" s="27">
        <f>'AEO 2023 Table 49 Raw'!AB28</f>
        <v>0.157892</v>
      </c>
      <c r="Z38" s="27">
        <f>'AEO 2023 Table 49 Raw'!AC28</f>
        <v>0.17030600000000001</v>
      </c>
      <c r="AA38" s="27">
        <f>'AEO 2023 Table 49 Raw'!AD28</f>
        <v>0.183722</v>
      </c>
      <c r="AB38" s="27">
        <f>'AEO 2023 Table 49 Raw'!AE28</f>
        <v>0.198018</v>
      </c>
      <c r="AC38" s="27">
        <f>'AEO 2023 Table 49 Raw'!AF28</f>
        <v>0.21278</v>
      </c>
      <c r="AD38" s="27">
        <f>'AEO 2023 Table 49 Raw'!AG28</f>
        <v>0.228218</v>
      </c>
      <c r="AE38" s="27">
        <f>'AEO 2023 Table 49 Raw'!AH28</f>
        <v>0.24499799999999999</v>
      </c>
      <c r="AF38" s="46" t="str">
        <f>'AEO 2023 Table 49 Raw'!AI28</f>
        <v>- -</v>
      </c>
    </row>
    <row r="39" spans="1:32" ht="12" customHeight="1">
      <c r="A39" s="8" t="s">
        <v>1297</v>
      </c>
      <c r="B39" s="24" t="s">
        <v>1298</v>
      </c>
      <c r="C39" s="27">
        <f>'AEO 2023 Table 49 Raw'!F29</f>
        <v>59.694881000000002</v>
      </c>
      <c r="D39" s="27">
        <f>'AEO 2023 Table 49 Raw'!G29</f>
        <v>58.786301000000002</v>
      </c>
      <c r="E39" s="27">
        <f>'AEO 2023 Table 49 Raw'!H29</f>
        <v>56.596488999999998</v>
      </c>
      <c r="F39" s="27">
        <f>'AEO 2023 Table 49 Raw'!I29</f>
        <v>56.793301</v>
      </c>
      <c r="G39" s="27">
        <f>'AEO 2023 Table 49 Raw'!J29</f>
        <v>57.513607</v>
      </c>
      <c r="H39" s="27">
        <f>'AEO 2023 Table 49 Raw'!K29</f>
        <v>57.996746000000002</v>
      </c>
      <c r="I39" s="27">
        <f>'AEO 2023 Table 49 Raw'!L29</f>
        <v>58.539501000000001</v>
      </c>
      <c r="J39" s="27">
        <f>'AEO 2023 Table 49 Raw'!M29</f>
        <v>59.208641</v>
      </c>
      <c r="K39" s="27">
        <f>'AEO 2023 Table 49 Raw'!N29</f>
        <v>59.858832999999997</v>
      </c>
      <c r="L39" s="27">
        <f>'AEO 2023 Table 49 Raw'!O29</f>
        <v>60.707970000000003</v>
      </c>
      <c r="M39" s="27">
        <f>'AEO 2023 Table 49 Raw'!P29</f>
        <v>61.727432</v>
      </c>
      <c r="N39" s="27">
        <f>'AEO 2023 Table 49 Raw'!Q29</f>
        <v>62.617640999999999</v>
      </c>
      <c r="O39" s="27">
        <f>'AEO 2023 Table 49 Raw'!R29</f>
        <v>63.474262000000003</v>
      </c>
      <c r="P39" s="27">
        <f>'AEO 2023 Table 49 Raw'!S29</f>
        <v>64.439933999999994</v>
      </c>
      <c r="Q39" s="27">
        <f>'AEO 2023 Table 49 Raw'!T29</f>
        <v>65.371337999999994</v>
      </c>
      <c r="R39" s="27">
        <f>'AEO 2023 Table 49 Raw'!U29</f>
        <v>66.439864999999998</v>
      </c>
      <c r="S39" s="27">
        <f>'AEO 2023 Table 49 Raw'!V29</f>
        <v>67.468765000000005</v>
      </c>
      <c r="T39" s="27">
        <f>'AEO 2023 Table 49 Raw'!W29</f>
        <v>68.498795000000001</v>
      </c>
      <c r="U39" s="27">
        <f>'AEO 2023 Table 49 Raw'!X29</f>
        <v>69.589943000000005</v>
      </c>
      <c r="V39" s="27">
        <f>'AEO 2023 Table 49 Raw'!Y29</f>
        <v>70.852219000000005</v>
      </c>
      <c r="W39" s="27">
        <f>'AEO 2023 Table 49 Raw'!Z29</f>
        <v>72.125534000000002</v>
      </c>
      <c r="X39" s="27">
        <f>'AEO 2023 Table 49 Raw'!AA29</f>
        <v>73.264533999999998</v>
      </c>
      <c r="Y39" s="27">
        <f>'AEO 2023 Table 49 Raw'!AB29</f>
        <v>74.335373000000004</v>
      </c>
      <c r="Z39" s="27">
        <f>'AEO 2023 Table 49 Raw'!AC29</f>
        <v>75.379486</v>
      </c>
      <c r="AA39" s="27">
        <f>'AEO 2023 Table 49 Raw'!AD29</f>
        <v>76.517493999999999</v>
      </c>
      <c r="AB39" s="27">
        <f>'AEO 2023 Table 49 Raw'!AE29</f>
        <v>77.713142000000005</v>
      </c>
      <c r="AC39" s="27">
        <f>'AEO 2023 Table 49 Raw'!AF29</f>
        <v>78.826874000000004</v>
      </c>
      <c r="AD39" s="27">
        <f>'AEO 2023 Table 49 Raw'!AG29</f>
        <v>79.978972999999996</v>
      </c>
      <c r="AE39" s="27">
        <f>'AEO 2023 Table 49 Raw'!AH29</f>
        <v>81.407753</v>
      </c>
      <c r="AF39" s="46">
        <f>'AEO 2023 Table 49 Raw'!AI29</f>
        <v>1.0999999999999999E-2</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6"/>
    </row>
    <row r="41" spans="1:32" ht="12" customHeight="1">
      <c r="A41" s="8" t="s">
        <v>1300</v>
      </c>
      <c r="B41" s="24" t="s">
        <v>1269</v>
      </c>
      <c r="C41" s="27">
        <f>'AEO 2023 Table 49 Raw'!F31</f>
        <v>184.85493500000001</v>
      </c>
      <c r="D41" s="27">
        <f>'AEO 2023 Table 49 Raw'!G31</f>
        <v>182.90420499999999</v>
      </c>
      <c r="E41" s="27">
        <f>'AEO 2023 Table 49 Raw'!H31</f>
        <v>176.30688499999999</v>
      </c>
      <c r="F41" s="27">
        <f>'AEO 2023 Table 49 Raw'!I31</f>
        <v>176.89094499999999</v>
      </c>
      <c r="G41" s="27">
        <f>'AEO 2023 Table 49 Raw'!J31</f>
        <v>178.82406599999999</v>
      </c>
      <c r="H41" s="27">
        <f>'AEO 2023 Table 49 Raw'!K31</f>
        <v>179.699341</v>
      </c>
      <c r="I41" s="27">
        <f>'AEO 2023 Table 49 Raw'!L31</f>
        <v>180.33042900000001</v>
      </c>
      <c r="J41" s="27">
        <f>'AEO 2023 Table 49 Raw'!M31</f>
        <v>181.03887900000001</v>
      </c>
      <c r="K41" s="27">
        <f>'AEO 2023 Table 49 Raw'!N31</f>
        <v>181.48909</v>
      </c>
      <c r="L41" s="27">
        <f>'AEO 2023 Table 49 Raw'!O31</f>
        <v>182.447327</v>
      </c>
      <c r="M41" s="27">
        <f>'AEO 2023 Table 49 Raw'!P31</f>
        <v>183.60986299999999</v>
      </c>
      <c r="N41" s="27">
        <f>'AEO 2023 Table 49 Raw'!Q31</f>
        <v>184.318253</v>
      </c>
      <c r="O41" s="27">
        <f>'AEO 2023 Table 49 Raw'!R31</f>
        <v>184.79997299999999</v>
      </c>
      <c r="P41" s="27">
        <f>'AEO 2023 Table 49 Raw'!S31</f>
        <v>185.48001099999999</v>
      </c>
      <c r="Q41" s="27">
        <f>'AEO 2023 Table 49 Raw'!T31</f>
        <v>185.99194299999999</v>
      </c>
      <c r="R41" s="27">
        <f>'AEO 2023 Table 49 Raw'!U31</f>
        <v>186.76994300000001</v>
      </c>
      <c r="S41" s="27">
        <f>'AEO 2023 Table 49 Raw'!V31</f>
        <v>187.584473</v>
      </c>
      <c r="T41" s="27">
        <f>'AEO 2023 Table 49 Raw'!W31</f>
        <v>188.110321</v>
      </c>
      <c r="U41" s="27">
        <f>'AEO 2023 Table 49 Raw'!X31</f>
        <v>188.752441</v>
      </c>
      <c r="V41" s="27">
        <f>'AEO 2023 Table 49 Raw'!Y31</f>
        <v>189.747986</v>
      </c>
      <c r="W41" s="27">
        <f>'AEO 2023 Table 49 Raw'!Z31</f>
        <v>190.776825</v>
      </c>
      <c r="X41" s="27">
        <f>'AEO 2023 Table 49 Raw'!AA31</f>
        <v>191.24079900000001</v>
      </c>
      <c r="Y41" s="27">
        <f>'AEO 2023 Table 49 Raw'!AB31</f>
        <v>191.39639299999999</v>
      </c>
      <c r="Z41" s="27">
        <f>'AEO 2023 Table 49 Raw'!AC31</f>
        <v>191.45635999999999</v>
      </c>
      <c r="AA41" s="27">
        <f>'AEO 2023 Table 49 Raw'!AD31</f>
        <v>191.689178</v>
      </c>
      <c r="AB41" s="27">
        <f>'AEO 2023 Table 49 Raw'!AE31</f>
        <v>191.95442199999999</v>
      </c>
      <c r="AC41" s="27">
        <f>'AEO 2023 Table 49 Raw'!AF31</f>
        <v>191.96348599999999</v>
      </c>
      <c r="AD41" s="27">
        <f>'AEO 2023 Table 49 Raw'!AG31</f>
        <v>192.03413399999999</v>
      </c>
      <c r="AE41" s="27">
        <f>'AEO 2023 Table 49 Raw'!AH31</f>
        <v>192.75895700000001</v>
      </c>
      <c r="AF41" s="46">
        <f>'AEO 2023 Table 49 Raw'!AI31</f>
        <v>1E-3</v>
      </c>
    </row>
    <row r="42" spans="1:32" ht="12" customHeight="1">
      <c r="A42" s="8" t="s">
        <v>1301</v>
      </c>
      <c r="B42" s="24" t="s">
        <v>1271</v>
      </c>
      <c r="C42" s="27">
        <f>'AEO 2023 Table 49 Raw'!F32</f>
        <v>0.17780899999999999</v>
      </c>
      <c r="D42" s="27">
        <f>'AEO 2023 Table 49 Raw'!G32</f>
        <v>0.176315</v>
      </c>
      <c r="E42" s="27">
        <f>'AEO 2023 Table 49 Raw'!H32</f>
        <v>0.17261299999999999</v>
      </c>
      <c r="F42" s="27">
        <f>'AEO 2023 Table 49 Raw'!I32</f>
        <v>0.17741499999999999</v>
      </c>
      <c r="G42" s="27">
        <f>'AEO 2023 Table 49 Raw'!J32</f>
        <v>0.18621399999999999</v>
      </c>
      <c r="H42" s="27">
        <f>'AEO 2023 Table 49 Raw'!K32</f>
        <v>0.19590299999999999</v>
      </c>
      <c r="I42" s="27">
        <f>'AEO 2023 Table 49 Raw'!L32</f>
        <v>0.20622199999999999</v>
      </c>
      <c r="J42" s="27">
        <f>'AEO 2023 Table 49 Raw'!M32</f>
        <v>0.21712200000000001</v>
      </c>
      <c r="K42" s="27">
        <f>'AEO 2023 Table 49 Raw'!N32</f>
        <v>0.22873599999999999</v>
      </c>
      <c r="L42" s="27">
        <f>'AEO 2023 Table 49 Raw'!O32</f>
        <v>0.240616</v>
      </c>
      <c r="M42" s="27">
        <f>'AEO 2023 Table 49 Raw'!P32</f>
        <v>0.25214999999999999</v>
      </c>
      <c r="N42" s="27">
        <f>'AEO 2023 Table 49 Raw'!Q32</f>
        <v>0.26268399999999997</v>
      </c>
      <c r="O42" s="27">
        <f>'AEO 2023 Table 49 Raw'!R32</f>
        <v>0.27224199999999998</v>
      </c>
      <c r="P42" s="27">
        <f>'AEO 2023 Table 49 Raw'!S32</f>
        <v>0.28121200000000002</v>
      </c>
      <c r="Q42" s="27">
        <f>'AEO 2023 Table 49 Raw'!T32</f>
        <v>0.28853400000000001</v>
      </c>
      <c r="R42" s="27">
        <f>'AEO 2023 Table 49 Raw'!U32</f>
        <v>0.29530699999999999</v>
      </c>
      <c r="S42" s="27">
        <f>'AEO 2023 Table 49 Raw'!V32</f>
        <v>0.30106500000000003</v>
      </c>
      <c r="T42" s="27">
        <f>'AEO 2023 Table 49 Raw'!W32</f>
        <v>0.305977</v>
      </c>
      <c r="U42" s="27">
        <f>'AEO 2023 Table 49 Raw'!X32</f>
        <v>0.31106</v>
      </c>
      <c r="V42" s="27">
        <f>'AEO 2023 Table 49 Raw'!Y32</f>
        <v>0.31643399999999999</v>
      </c>
      <c r="W42" s="27">
        <f>'AEO 2023 Table 49 Raw'!Z32</f>
        <v>0.32023499999999999</v>
      </c>
      <c r="X42" s="27">
        <f>'AEO 2023 Table 49 Raw'!AA32</f>
        <v>0.32262099999999999</v>
      </c>
      <c r="Y42" s="27">
        <f>'AEO 2023 Table 49 Raw'!AB32</f>
        <v>0.32528800000000002</v>
      </c>
      <c r="Z42" s="27">
        <f>'AEO 2023 Table 49 Raw'!AC32</f>
        <v>0.328042</v>
      </c>
      <c r="AA42" s="27">
        <f>'AEO 2023 Table 49 Raw'!AD32</f>
        <v>0.331264</v>
      </c>
      <c r="AB42" s="27">
        <f>'AEO 2023 Table 49 Raw'!AE32</f>
        <v>0.334594</v>
      </c>
      <c r="AC42" s="27">
        <f>'AEO 2023 Table 49 Raw'!AF32</f>
        <v>0.33749200000000001</v>
      </c>
      <c r="AD42" s="27">
        <f>'AEO 2023 Table 49 Raw'!AG32</f>
        <v>0.34046399999999999</v>
      </c>
      <c r="AE42" s="27">
        <f>'AEO 2023 Table 49 Raw'!AH32</f>
        <v>0.34453</v>
      </c>
      <c r="AF42" s="46">
        <f>'AEO 2023 Table 49 Raw'!AI32</f>
        <v>2.4E-2</v>
      </c>
    </row>
    <row r="43" spans="1:32" ht="12" customHeight="1">
      <c r="A43" s="8" t="s">
        <v>1302</v>
      </c>
      <c r="B43" s="24" t="s">
        <v>915</v>
      </c>
      <c r="C43" s="27">
        <f>'AEO 2023 Table 49 Raw'!F33</f>
        <v>2.7640999999999999E-2</v>
      </c>
      <c r="D43" s="27">
        <f>'AEO 2023 Table 49 Raw'!G33</f>
        <v>2.9864999999999999E-2</v>
      </c>
      <c r="E43" s="27">
        <f>'AEO 2023 Table 49 Raw'!H33</f>
        <v>3.0807999999999999E-2</v>
      </c>
      <c r="F43" s="27">
        <f>'AEO 2023 Table 49 Raw'!I33</f>
        <v>3.2474999999999997E-2</v>
      </c>
      <c r="G43" s="27">
        <f>'AEO 2023 Table 49 Raw'!J33</f>
        <v>3.4153999999999997E-2</v>
      </c>
      <c r="H43" s="27">
        <f>'AEO 2023 Table 49 Raw'!K33</f>
        <v>3.5361999999999998E-2</v>
      </c>
      <c r="I43" s="27">
        <f>'AEO 2023 Table 49 Raw'!L33</f>
        <v>3.6222999999999998E-2</v>
      </c>
      <c r="J43" s="27">
        <f>'AEO 2023 Table 49 Raw'!M33</f>
        <v>3.6777999999999998E-2</v>
      </c>
      <c r="K43" s="27">
        <f>'AEO 2023 Table 49 Raw'!N33</f>
        <v>3.7127E-2</v>
      </c>
      <c r="L43" s="27">
        <f>'AEO 2023 Table 49 Raw'!O33</f>
        <v>3.7481E-2</v>
      </c>
      <c r="M43" s="27">
        <f>'AEO 2023 Table 49 Raw'!P33</f>
        <v>3.7812999999999999E-2</v>
      </c>
      <c r="N43" s="27">
        <f>'AEO 2023 Table 49 Raw'!Q33</f>
        <v>3.8174E-2</v>
      </c>
      <c r="O43" s="27">
        <f>'AEO 2023 Table 49 Raw'!R33</f>
        <v>3.8629999999999998E-2</v>
      </c>
      <c r="P43" s="27">
        <f>'AEO 2023 Table 49 Raw'!S33</f>
        <v>3.9190000000000003E-2</v>
      </c>
      <c r="Q43" s="27">
        <f>'AEO 2023 Table 49 Raw'!T33</f>
        <v>3.9647000000000002E-2</v>
      </c>
      <c r="R43" s="27">
        <f>'AEO 2023 Table 49 Raw'!U33</f>
        <v>4.0128999999999998E-2</v>
      </c>
      <c r="S43" s="27">
        <f>'AEO 2023 Table 49 Raw'!V33</f>
        <v>4.0482999999999998E-2</v>
      </c>
      <c r="T43" s="27">
        <f>'AEO 2023 Table 49 Raw'!W33</f>
        <v>4.0762E-2</v>
      </c>
      <c r="U43" s="27">
        <f>'AEO 2023 Table 49 Raw'!X33</f>
        <v>4.1031999999999999E-2</v>
      </c>
      <c r="V43" s="27">
        <f>'AEO 2023 Table 49 Raw'!Y33</f>
        <v>4.1444000000000002E-2</v>
      </c>
      <c r="W43" s="27">
        <f>'AEO 2023 Table 49 Raw'!Z33</f>
        <v>4.1828999999999998E-2</v>
      </c>
      <c r="X43" s="27">
        <f>'AEO 2023 Table 49 Raw'!AA33</f>
        <v>4.2089000000000001E-2</v>
      </c>
      <c r="Y43" s="27">
        <f>'AEO 2023 Table 49 Raw'!AB33</f>
        <v>4.2282E-2</v>
      </c>
      <c r="Z43" s="27">
        <f>'AEO 2023 Table 49 Raw'!AC33</f>
        <v>4.2469E-2</v>
      </c>
      <c r="AA43" s="27">
        <f>'AEO 2023 Table 49 Raw'!AD33</f>
        <v>4.2722000000000003E-2</v>
      </c>
      <c r="AB43" s="27">
        <f>'AEO 2023 Table 49 Raw'!AE33</f>
        <v>4.2993999999999997E-2</v>
      </c>
      <c r="AC43" s="27">
        <f>'AEO 2023 Table 49 Raw'!AF33</f>
        <v>4.3200000000000002E-2</v>
      </c>
      <c r="AD43" s="27">
        <f>'AEO 2023 Table 49 Raw'!AG33</f>
        <v>4.3365000000000001E-2</v>
      </c>
      <c r="AE43" s="27">
        <f>'AEO 2023 Table 49 Raw'!AH33</f>
        <v>4.3611999999999998E-2</v>
      </c>
      <c r="AF43" s="46">
        <f>'AEO 2023 Table 49 Raw'!AI33</f>
        <v>1.6E-2</v>
      </c>
    </row>
    <row r="44" spans="1:32" ht="12" customHeight="1">
      <c r="A44" s="8" t="s">
        <v>1303</v>
      </c>
      <c r="B44" s="24" t="s">
        <v>1274</v>
      </c>
      <c r="C44" s="27">
        <f>'AEO 2023 Table 49 Raw'!F34</f>
        <v>2.145435</v>
      </c>
      <c r="D44" s="27">
        <f>'AEO 2023 Table 49 Raw'!G34</f>
        <v>2.174042</v>
      </c>
      <c r="E44" s="27">
        <f>'AEO 2023 Table 49 Raw'!H34</f>
        <v>2.1281159999999999</v>
      </c>
      <c r="F44" s="27">
        <f>'AEO 2023 Table 49 Raw'!I34</f>
        <v>2.1478769999999998</v>
      </c>
      <c r="G44" s="27">
        <f>'AEO 2023 Table 49 Raw'!J34</f>
        <v>2.1637309999999998</v>
      </c>
      <c r="H44" s="27">
        <f>'AEO 2023 Table 49 Raw'!K34</f>
        <v>2.1462159999999999</v>
      </c>
      <c r="I44" s="27">
        <f>'AEO 2023 Table 49 Raw'!L34</f>
        <v>2.1073909999999998</v>
      </c>
      <c r="J44" s="27">
        <f>'AEO 2023 Table 49 Raw'!M34</f>
        <v>2.0592600000000001</v>
      </c>
      <c r="K44" s="27">
        <f>'AEO 2023 Table 49 Raw'!N34</f>
        <v>2.0016620000000001</v>
      </c>
      <c r="L44" s="27">
        <f>'AEO 2023 Table 49 Raw'!O34</f>
        <v>1.954102</v>
      </c>
      <c r="M44" s="27">
        <f>'AEO 2023 Table 49 Raw'!P34</f>
        <v>1.921278</v>
      </c>
      <c r="N44" s="27">
        <f>'AEO 2023 Table 49 Raw'!Q34</f>
        <v>1.901824</v>
      </c>
      <c r="O44" s="27">
        <f>'AEO 2023 Table 49 Raw'!R34</f>
        <v>1.8999429999999999</v>
      </c>
      <c r="P44" s="27">
        <f>'AEO 2023 Table 49 Raw'!S34</f>
        <v>1.9170739999999999</v>
      </c>
      <c r="Q44" s="27">
        <f>'AEO 2023 Table 49 Raw'!T34</f>
        <v>1.9468540000000001</v>
      </c>
      <c r="R44" s="27">
        <f>'AEO 2023 Table 49 Raw'!U34</f>
        <v>1.993363</v>
      </c>
      <c r="S44" s="27">
        <f>'AEO 2023 Table 49 Raw'!V34</f>
        <v>2.053518</v>
      </c>
      <c r="T44" s="27">
        <f>'AEO 2023 Table 49 Raw'!W34</f>
        <v>2.1247379999999998</v>
      </c>
      <c r="U44" s="27">
        <f>'AEO 2023 Table 49 Raw'!X34</f>
        <v>2.211249</v>
      </c>
      <c r="V44" s="27">
        <f>'AEO 2023 Table 49 Raw'!Y34</f>
        <v>2.313266</v>
      </c>
      <c r="W44" s="27">
        <f>'AEO 2023 Table 49 Raw'!Z34</f>
        <v>2.4242050000000002</v>
      </c>
      <c r="X44" s="27">
        <f>'AEO 2023 Table 49 Raw'!AA34</f>
        <v>2.5372910000000002</v>
      </c>
      <c r="Y44" s="27">
        <f>'AEO 2023 Table 49 Raw'!AB34</f>
        <v>2.6556519999999999</v>
      </c>
      <c r="Z44" s="27">
        <f>'AEO 2023 Table 49 Raw'!AC34</f>
        <v>2.781606</v>
      </c>
      <c r="AA44" s="27">
        <f>'AEO 2023 Table 49 Raw'!AD34</f>
        <v>2.9192979999999999</v>
      </c>
      <c r="AB44" s="27">
        <f>'AEO 2023 Table 49 Raw'!AE34</f>
        <v>3.067307</v>
      </c>
      <c r="AC44" s="27">
        <f>'AEO 2023 Table 49 Raw'!AF34</f>
        <v>3.2187169999999998</v>
      </c>
      <c r="AD44" s="27">
        <f>'AEO 2023 Table 49 Raw'!AG34</f>
        <v>3.3790990000000001</v>
      </c>
      <c r="AE44" s="27">
        <f>'AEO 2023 Table 49 Raw'!AH34</f>
        <v>3.560867</v>
      </c>
      <c r="AF44" s="46">
        <f>'AEO 2023 Table 49 Raw'!AI34</f>
        <v>1.7999999999999999E-2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6" t="str">
        <f>'AEO 2023 Table 49 Raw'!AI35</f>
        <v>- -</v>
      </c>
    </row>
    <row r="46" spans="1:32" ht="12" customHeight="1">
      <c r="A46" s="8" t="s">
        <v>1305</v>
      </c>
      <c r="B46" s="24" t="s">
        <v>1278</v>
      </c>
      <c r="C46" s="27">
        <f>'AEO 2023 Table 49 Raw'!F36</f>
        <v>4.2640000000000004E-3</v>
      </c>
      <c r="D46" s="27">
        <f>'AEO 2023 Table 49 Raw'!G36</f>
        <v>4.9189999999999998E-3</v>
      </c>
      <c r="E46" s="27">
        <f>'AEO 2023 Table 49 Raw'!H36</f>
        <v>5.3030000000000004E-3</v>
      </c>
      <c r="F46" s="27">
        <f>'AEO 2023 Table 49 Raw'!I36</f>
        <v>5.7959999999999999E-3</v>
      </c>
      <c r="G46" s="27">
        <f>'AEO 2023 Table 49 Raw'!J36</f>
        <v>6.2449999999999997E-3</v>
      </c>
      <c r="H46" s="27">
        <f>'AEO 2023 Table 49 Raw'!K36</f>
        <v>6.5649999999999997E-3</v>
      </c>
      <c r="I46" s="27">
        <f>'AEO 2023 Table 49 Raw'!L36</f>
        <v>6.79E-3</v>
      </c>
      <c r="J46" s="27">
        <f>'AEO 2023 Table 49 Raw'!M36</f>
        <v>6.9379999999999997E-3</v>
      </c>
      <c r="K46" s="27">
        <f>'AEO 2023 Table 49 Raw'!N36</f>
        <v>6.9890000000000004E-3</v>
      </c>
      <c r="L46" s="27">
        <f>'AEO 2023 Table 49 Raw'!O36</f>
        <v>6.9699999999999996E-3</v>
      </c>
      <c r="M46" s="27">
        <f>'AEO 2023 Table 49 Raw'!P36</f>
        <v>6.8830000000000002E-3</v>
      </c>
      <c r="N46" s="27">
        <f>'AEO 2023 Table 49 Raw'!Q36</f>
        <v>6.7130000000000002E-3</v>
      </c>
      <c r="O46" s="27">
        <f>'AEO 2023 Table 49 Raw'!R36</f>
        <v>6.4799999999999996E-3</v>
      </c>
      <c r="P46" s="27">
        <f>'AEO 2023 Table 49 Raw'!S36</f>
        <v>6.2090000000000001E-3</v>
      </c>
      <c r="Q46" s="27">
        <f>'AEO 2023 Table 49 Raw'!T36</f>
        <v>5.9030000000000003E-3</v>
      </c>
      <c r="R46" s="27">
        <f>'AEO 2023 Table 49 Raw'!U36</f>
        <v>5.6080000000000001E-3</v>
      </c>
      <c r="S46" s="27">
        <f>'AEO 2023 Table 49 Raw'!V36</f>
        <v>5.3169999999999997E-3</v>
      </c>
      <c r="T46" s="27">
        <f>'AEO 2023 Table 49 Raw'!W36</f>
        <v>4.9820000000000003E-3</v>
      </c>
      <c r="U46" s="27">
        <f>'AEO 2023 Table 49 Raw'!X36</f>
        <v>4.64E-3</v>
      </c>
      <c r="V46" s="27">
        <f>'AEO 2023 Table 49 Raw'!Y36</f>
        <v>4.3559999999999996E-3</v>
      </c>
      <c r="W46" s="27">
        <f>'AEO 2023 Table 49 Raw'!Z36</f>
        <v>4.1219999999999998E-3</v>
      </c>
      <c r="X46" s="27">
        <f>'AEO 2023 Table 49 Raw'!AA36</f>
        <v>3.872E-3</v>
      </c>
      <c r="Y46" s="27">
        <f>'AEO 2023 Table 49 Raw'!AB36</f>
        <v>3.6449999999999998E-3</v>
      </c>
      <c r="Z46" s="27">
        <f>'AEO 2023 Table 49 Raw'!AC36</f>
        <v>3.4359999999999998E-3</v>
      </c>
      <c r="AA46" s="27">
        <f>'AEO 2023 Table 49 Raw'!AD36</f>
        <v>3.2460000000000002E-3</v>
      </c>
      <c r="AB46" s="27">
        <f>'AEO 2023 Table 49 Raw'!AE36</f>
        <v>3.0699999999999998E-3</v>
      </c>
      <c r="AC46" s="27">
        <f>'AEO 2023 Table 49 Raw'!AF36</f>
        <v>2.9030000000000002E-3</v>
      </c>
      <c r="AD46" s="27">
        <f>'AEO 2023 Table 49 Raw'!AG36</f>
        <v>2.748E-3</v>
      </c>
      <c r="AE46" s="27">
        <f>'AEO 2023 Table 49 Raw'!AH36</f>
        <v>2.6129999999999999E-3</v>
      </c>
      <c r="AF46" s="46">
        <f>'AEO 2023 Table 49 Raw'!AI36</f>
        <v>-1.7000000000000001E-2</v>
      </c>
    </row>
    <row r="47" spans="1:32" ht="12" customHeight="1">
      <c r="A47" s="8" t="s">
        <v>1306</v>
      </c>
      <c r="B47" s="24" t="s">
        <v>1280</v>
      </c>
      <c r="C47" s="27">
        <f>'AEO 2023 Table 49 Raw'!F37</f>
        <v>0</v>
      </c>
      <c r="D47" s="27">
        <f>'AEO 2023 Table 49 Raw'!G37</f>
        <v>0</v>
      </c>
      <c r="E47" s="27">
        <f>'AEO 2023 Table 49 Raw'!H37</f>
        <v>1.106E-3</v>
      </c>
      <c r="F47" s="27">
        <f>'AEO 2023 Table 49 Raw'!I37</f>
        <v>2.1719999999999999E-3</v>
      </c>
      <c r="G47" s="27">
        <f>'AEO 2023 Table 49 Raw'!J37</f>
        <v>3.2750000000000001E-3</v>
      </c>
      <c r="H47" s="27">
        <f>'AEO 2023 Table 49 Raw'!K37</f>
        <v>4.3759999999999997E-3</v>
      </c>
      <c r="I47" s="27">
        <f>'AEO 2023 Table 49 Raw'!L37</f>
        <v>5.4660000000000004E-3</v>
      </c>
      <c r="J47" s="27">
        <f>'AEO 2023 Table 49 Raw'!M37</f>
        <v>6.5649999999999997E-3</v>
      </c>
      <c r="K47" s="27">
        <f>'AEO 2023 Table 49 Raw'!N37</f>
        <v>7.6699999999999997E-3</v>
      </c>
      <c r="L47" s="27">
        <f>'AEO 2023 Table 49 Raw'!O37</f>
        <v>8.8100000000000001E-3</v>
      </c>
      <c r="M47" s="27">
        <f>'AEO 2023 Table 49 Raw'!P37</f>
        <v>9.9740000000000002E-3</v>
      </c>
      <c r="N47" s="27">
        <f>'AEO 2023 Table 49 Raw'!Q37</f>
        <v>1.1128000000000001E-2</v>
      </c>
      <c r="O47" s="27">
        <f>'AEO 2023 Table 49 Raw'!R37</f>
        <v>1.2272999999999999E-2</v>
      </c>
      <c r="P47" s="27">
        <f>'AEO 2023 Table 49 Raw'!S37</f>
        <v>1.3416000000000001E-2</v>
      </c>
      <c r="Q47" s="27">
        <f>'AEO 2023 Table 49 Raw'!T37</f>
        <v>1.4533000000000001E-2</v>
      </c>
      <c r="R47" s="27">
        <f>'AEO 2023 Table 49 Raw'!U37</f>
        <v>1.5654000000000001E-2</v>
      </c>
      <c r="S47" s="27">
        <f>'AEO 2023 Table 49 Raw'!V37</f>
        <v>1.6761999999999999E-2</v>
      </c>
      <c r="T47" s="27">
        <f>'AEO 2023 Table 49 Raw'!W37</f>
        <v>1.7856E-2</v>
      </c>
      <c r="U47" s="27">
        <f>'AEO 2023 Table 49 Raw'!X37</f>
        <v>1.9E-2</v>
      </c>
      <c r="V47" s="27">
        <f>'AEO 2023 Table 49 Raw'!Y37</f>
        <v>2.0253E-2</v>
      </c>
      <c r="W47" s="27">
        <f>'AEO 2023 Table 49 Raw'!Z37</f>
        <v>2.1603000000000001E-2</v>
      </c>
      <c r="X47" s="27">
        <f>'AEO 2023 Table 49 Raw'!AA37</f>
        <v>2.2970000000000001E-2</v>
      </c>
      <c r="Y47" s="27">
        <f>'AEO 2023 Table 49 Raw'!AB37</f>
        <v>2.4371E-2</v>
      </c>
      <c r="Z47" s="27">
        <f>'AEO 2023 Table 49 Raw'!AC37</f>
        <v>2.5871000000000002E-2</v>
      </c>
      <c r="AA47" s="27">
        <f>'AEO 2023 Table 49 Raw'!AD37</f>
        <v>2.7571999999999999E-2</v>
      </c>
      <c r="AB47" s="27">
        <f>'AEO 2023 Table 49 Raw'!AE37</f>
        <v>2.9440999999999998E-2</v>
      </c>
      <c r="AC47" s="27">
        <f>'AEO 2023 Table 49 Raw'!AF37</f>
        <v>3.1435999999999999E-2</v>
      </c>
      <c r="AD47" s="27">
        <f>'AEO 2023 Table 49 Raw'!AG37</f>
        <v>3.3610000000000001E-2</v>
      </c>
      <c r="AE47" s="27">
        <f>'AEO 2023 Table 49 Raw'!AH37</f>
        <v>3.6075999999999997E-2</v>
      </c>
      <c r="AF47" s="46" t="str">
        <f>'AEO 2023 Table 49 Raw'!AI37</f>
        <v>- -</v>
      </c>
    </row>
    <row r="48" spans="1:32" ht="12" customHeight="1">
      <c r="A48" s="8" t="s">
        <v>1307</v>
      </c>
      <c r="B48" s="24" t="s">
        <v>1282</v>
      </c>
      <c r="C48" s="27">
        <f>'AEO 2023 Table 49 Raw'!F38</f>
        <v>0</v>
      </c>
      <c r="D48" s="27">
        <f>'AEO 2023 Table 49 Raw'!G38</f>
        <v>0</v>
      </c>
      <c r="E48" s="27">
        <f>'AEO 2023 Table 49 Raw'!H38</f>
        <v>2.4499999999999999E-3</v>
      </c>
      <c r="F48" s="27">
        <f>'AEO 2023 Table 49 Raw'!I38</f>
        <v>4.7600000000000003E-3</v>
      </c>
      <c r="G48" s="27">
        <f>'AEO 2023 Table 49 Raw'!J38</f>
        <v>7.1060000000000003E-3</v>
      </c>
      <c r="H48" s="27">
        <f>'AEO 2023 Table 49 Raw'!K38</f>
        <v>9.41E-3</v>
      </c>
      <c r="I48" s="27">
        <f>'AEO 2023 Table 49 Raw'!L38</f>
        <v>1.1648E-2</v>
      </c>
      <c r="J48" s="27">
        <f>'AEO 2023 Table 49 Raw'!M38</f>
        <v>1.3861999999999999E-2</v>
      </c>
      <c r="K48" s="27">
        <f>'AEO 2023 Table 49 Raw'!N38</f>
        <v>1.6055E-2</v>
      </c>
      <c r="L48" s="27">
        <f>'AEO 2023 Table 49 Raw'!O38</f>
        <v>1.8294999999999999E-2</v>
      </c>
      <c r="M48" s="27">
        <f>'AEO 2023 Table 49 Raw'!P38</f>
        <v>2.0552999999999998E-2</v>
      </c>
      <c r="N48" s="27">
        <f>'AEO 2023 Table 49 Raw'!Q38</f>
        <v>2.2758E-2</v>
      </c>
      <c r="O48" s="27">
        <f>'AEO 2023 Table 49 Raw'!R38</f>
        <v>2.4908E-2</v>
      </c>
      <c r="P48" s="27">
        <f>'AEO 2023 Table 49 Raw'!S38</f>
        <v>2.7018E-2</v>
      </c>
      <c r="Q48" s="27">
        <f>'AEO 2023 Table 49 Raw'!T38</f>
        <v>2.9031000000000001E-2</v>
      </c>
      <c r="R48" s="27">
        <f>'AEO 2023 Table 49 Raw'!U38</f>
        <v>3.1012000000000001E-2</v>
      </c>
      <c r="S48" s="27">
        <f>'AEO 2023 Table 49 Raw'!V38</f>
        <v>3.2926999999999998E-2</v>
      </c>
      <c r="T48" s="27">
        <f>'AEO 2023 Table 49 Raw'!W38</f>
        <v>3.4772999999999998E-2</v>
      </c>
      <c r="U48" s="27">
        <f>'AEO 2023 Table 49 Raw'!X38</f>
        <v>3.6679000000000003E-2</v>
      </c>
      <c r="V48" s="27">
        <f>'AEO 2023 Table 49 Raw'!Y38</f>
        <v>3.8760000000000003E-2</v>
      </c>
      <c r="W48" s="27">
        <f>'AEO 2023 Table 49 Raw'!Z38</f>
        <v>4.0987000000000003E-2</v>
      </c>
      <c r="X48" s="27">
        <f>'AEO 2023 Table 49 Raw'!AA38</f>
        <v>4.3174999999999998E-2</v>
      </c>
      <c r="Y48" s="27">
        <f>'AEO 2023 Table 49 Raw'!AB38</f>
        <v>4.5347999999999999E-2</v>
      </c>
      <c r="Z48" s="27">
        <f>'AEO 2023 Table 49 Raw'!AC38</f>
        <v>4.7620999999999997E-2</v>
      </c>
      <c r="AA48" s="27">
        <f>'AEO 2023 Table 49 Raw'!AD38</f>
        <v>5.0183999999999999E-2</v>
      </c>
      <c r="AB48" s="27">
        <f>'AEO 2023 Table 49 Raw'!AE38</f>
        <v>5.2929999999999998E-2</v>
      </c>
      <c r="AC48" s="27">
        <f>'AEO 2023 Table 49 Raw'!AF38</f>
        <v>5.5759000000000003E-2</v>
      </c>
      <c r="AD48" s="27">
        <f>'AEO 2023 Table 49 Raw'!AG38</f>
        <v>5.8742999999999997E-2</v>
      </c>
      <c r="AE48" s="27">
        <f>'AEO 2023 Table 49 Raw'!AH38</f>
        <v>6.2052000000000003E-2</v>
      </c>
      <c r="AF48" s="46" t="str">
        <f>'AEO 2023 Table 49 Raw'!AI38</f>
        <v>- -</v>
      </c>
    </row>
    <row r="49" spans="1:32" ht="12" customHeight="1">
      <c r="A49" s="8" t="s">
        <v>1308</v>
      </c>
      <c r="B49" s="24" t="s">
        <v>1284</v>
      </c>
      <c r="C49" s="27">
        <f>'AEO 2023 Table 49 Raw'!F39</f>
        <v>0</v>
      </c>
      <c r="D49" s="27">
        <f>'AEO 2023 Table 49 Raw'!G39</f>
        <v>0</v>
      </c>
      <c r="E49" s="27">
        <f>'AEO 2023 Table 49 Raw'!H39</f>
        <v>6.0210000000000003E-3</v>
      </c>
      <c r="F49" s="27">
        <f>'AEO 2023 Table 49 Raw'!I39</f>
        <v>1.1852E-2</v>
      </c>
      <c r="G49" s="27">
        <f>'AEO 2023 Table 49 Raw'!J39</f>
        <v>1.7974E-2</v>
      </c>
      <c r="H49" s="27">
        <f>'AEO 2023 Table 49 Raw'!K39</f>
        <v>2.4129999999999999E-2</v>
      </c>
      <c r="I49" s="27">
        <f>'AEO 2023 Table 49 Raw'!L39</f>
        <v>3.0214999999999999E-2</v>
      </c>
      <c r="J49" s="27">
        <f>'AEO 2023 Table 49 Raw'!M39</f>
        <v>3.6338000000000002E-2</v>
      </c>
      <c r="K49" s="27">
        <f>'AEO 2023 Table 49 Raw'!N39</f>
        <v>4.2457000000000002E-2</v>
      </c>
      <c r="L49" s="27">
        <f>'AEO 2023 Table 49 Raw'!O39</f>
        <v>4.8702000000000002E-2</v>
      </c>
      <c r="M49" s="27">
        <f>'AEO 2023 Table 49 Raw'!P39</f>
        <v>5.4968999999999997E-2</v>
      </c>
      <c r="N49" s="27">
        <f>'AEO 2023 Table 49 Raw'!Q39</f>
        <v>6.1018999999999997E-2</v>
      </c>
      <c r="O49" s="27">
        <f>'AEO 2023 Table 49 Raw'!R39</f>
        <v>6.6853999999999997E-2</v>
      </c>
      <c r="P49" s="27">
        <f>'AEO 2023 Table 49 Raw'!S39</f>
        <v>7.2541999999999995E-2</v>
      </c>
      <c r="Q49" s="27">
        <f>'AEO 2023 Table 49 Raw'!T39</f>
        <v>7.7885999999999997E-2</v>
      </c>
      <c r="R49" s="27">
        <f>'AEO 2023 Table 49 Raw'!U39</f>
        <v>8.3035999999999999E-2</v>
      </c>
      <c r="S49" s="27">
        <f>'AEO 2023 Table 49 Raw'!V39</f>
        <v>8.7910000000000002E-2</v>
      </c>
      <c r="T49" s="27">
        <f>'AEO 2023 Table 49 Raw'!W39</f>
        <v>9.2478000000000005E-2</v>
      </c>
      <c r="U49" s="27">
        <f>'AEO 2023 Table 49 Raw'!X39</f>
        <v>9.7054000000000001E-2</v>
      </c>
      <c r="V49" s="27">
        <f>'AEO 2023 Table 49 Raw'!Y39</f>
        <v>0.10191799999999999</v>
      </c>
      <c r="W49" s="27">
        <f>'AEO 2023 Table 49 Raw'!Z39</f>
        <v>0.10698100000000001</v>
      </c>
      <c r="X49" s="27">
        <f>'AEO 2023 Table 49 Raw'!AA39</f>
        <v>0.111808</v>
      </c>
      <c r="Y49" s="27">
        <f>'AEO 2023 Table 49 Raw'!AB39</f>
        <v>0.116493</v>
      </c>
      <c r="Z49" s="27">
        <f>'AEO 2023 Table 49 Raw'!AC39</f>
        <v>0.121354</v>
      </c>
      <c r="AA49" s="27">
        <f>'AEO 2023 Table 49 Raw'!AD39</f>
        <v>0.12690799999999999</v>
      </c>
      <c r="AB49" s="27">
        <f>'AEO 2023 Table 49 Raw'!AE39</f>
        <v>0.132963</v>
      </c>
      <c r="AC49" s="27">
        <f>'AEO 2023 Table 49 Raw'!AF39</f>
        <v>0.139348</v>
      </c>
      <c r="AD49" s="27">
        <f>'AEO 2023 Table 49 Raw'!AG39</f>
        <v>0.14633599999999999</v>
      </c>
      <c r="AE49" s="27">
        <f>'AEO 2023 Table 49 Raw'!AH39</f>
        <v>0.154443</v>
      </c>
      <c r="AF49" s="46" t="str">
        <f>'AEO 2023 Table 49 Raw'!AI39</f>
        <v>- -</v>
      </c>
    </row>
    <row r="50" spans="1:32" ht="15" customHeight="1">
      <c r="A50" s="8" t="s">
        <v>1309</v>
      </c>
      <c r="B50" s="24" t="s">
        <v>1310</v>
      </c>
      <c r="C50" s="27">
        <f>'AEO 2023 Table 49 Raw'!F40</f>
        <v>187.21005199999999</v>
      </c>
      <c r="D50" s="27">
        <f>'AEO 2023 Table 49 Raw'!G40</f>
        <v>185.28904700000001</v>
      </c>
      <c r="E50" s="27">
        <f>'AEO 2023 Table 49 Raw'!H40</f>
        <v>178.65318300000001</v>
      </c>
      <c r="F50" s="27">
        <f>'AEO 2023 Table 49 Raw'!I40</f>
        <v>179.27319299999999</v>
      </c>
      <c r="G50" s="27">
        <f>'AEO 2023 Table 49 Raw'!J40</f>
        <v>181.242401</v>
      </c>
      <c r="H50" s="27">
        <f>'AEO 2023 Table 49 Raw'!K40</f>
        <v>182.121307</v>
      </c>
      <c r="I50" s="27">
        <f>'AEO 2023 Table 49 Raw'!L40</f>
        <v>182.733994</v>
      </c>
      <c r="J50" s="27">
        <f>'AEO 2023 Table 49 Raw'!M40</f>
        <v>183.415131</v>
      </c>
      <c r="K50" s="27">
        <f>'AEO 2023 Table 49 Raw'!N40</f>
        <v>183.82913199999999</v>
      </c>
      <c r="L50" s="27">
        <f>'AEO 2023 Table 49 Raw'!O40</f>
        <v>184.761673</v>
      </c>
      <c r="M50" s="27">
        <f>'AEO 2023 Table 49 Raw'!P40</f>
        <v>185.91336100000001</v>
      </c>
      <c r="N50" s="27">
        <f>'AEO 2023 Table 49 Raw'!Q40</f>
        <v>186.621872</v>
      </c>
      <c r="O50" s="27">
        <f>'AEO 2023 Table 49 Raw'!R40</f>
        <v>187.120834</v>
      </c>
      <c r="P50" s="27">
        <f>'AEO 2023 Table 49 Raw'!S40</f>
        <v>187.83609000000001</v>
      </c>
      <c r="Q50" s="27">
        <f>'AEO 2023 Table 49 Raw'!T40</f>
        <v>188.39361600000001</v>
      </c>
      <c r="R50" s="27">
        <f>'AEO 2023 Table 49 Raw'!U40</f>
        <v>189.23332199999999</v>
      </c>
      <c r="S50" s="27">
        <f>'AEO 2023 Table 49 Raw'!V40</f>
        <v>190.12207000000001</v>
      </c>
      <c r="T50" s="27">
        <f>'AEO 2023 Table 49 Raw'!W40</f>
        <v>190.73127700000001</v>
      </c>
      <c r="U50" s="27">
        <f>'AEO 2023 Table 49 Raw'!X40</f>
        <v>191.47203099999999</v>
      </c>
      <c r="V50" s="27">
        <f>'AEO 2023 Table 49 Raw'!Y40</f>
        <v>192.583527</v>
      </c>
      <c r="W50" s="27">
        <f>'AEO 2023 Table 49 Raw'!Z40</f>
        <v>193.735703</v>
      </c>
      <c r="X50" s="27">
        <f>'AEO 2023 Table 49 Raw'!AA40</f>
        <v>194.32334900000001</v>
      </c>
      <c r="Y50" s="27">
        <f>'AEO 2023 Table 49 Raw'!AB40</f>
        <v>194.608002</v>
      </c>
      <c r="Z50" s="27">
        <f>'AEO 2023 Table 49 Raw'!AC40</f>
        <v>194.80523700000001</v>
      </c>
      <c r="AA50" s="27">
        <f>'AEO 2023 Table 49 Raw'!AD40</f>
        <v>195.189041</v>
      </c>
      <c r="AB50" s="27">
        <f>'AEO 2023 Table 49 Raw'!AE40</f>
        <v>195.61610400000001</v>
      </c>
      <c r="AC50" s="27">
        <f>'AEO 2023 Table 49 Raw'!AF40</f>
        <v>195.790863</v>
      </c>
      <c r="AD50" s="27">
        <f>'AEO 2023 Table 49 Raw'!AG40</f>
        <v>196.036957</v>
      </c>
      <c r="AE50" s="27">
        <f>'AEO 2023 Table 49 Raw'!AH40</f>
        <v>196.96189899999999</v>
      </c>
      <c r="AF50" s="46">
        <f>'AEO 2023 Table 49 Raw'!AI40</f>
        <v>2E-3</v>
      </c>
    </row>
    <row r="51" spans="1:32" ht="15" customHeight="1">
      <c r="A51" s="8" t="s">
        <v>1311</v>
      </c>
      <c r="B51" s="23" t="s">
        <v>1312</v>
      </c>
      <c r="C51" s="27">
        <f>'AEO 2023 Table 49 Raw'!F41</f>
        <v>321.95404100000002</v>
      </c>
      <c r="D51" s="27">
        <f>'AEO 2023 Table 49 Raw'!G41</f>
        <v>318.16937300000001</v>
      </c>
      <c r="E51" s="27">
        <f>'AEO 2023 Table 49 Raw'!H41</f>
        <v>307.31079099999999</v>
      </c>
      <c r="F51" s="27">
        <f>'AEO 2023 Table 49 Raw'!I41</f>
        <v>309.36233499999997</v>
      </c>
      <c r="G51" s="27">
        <f>'AEO 2023 Table 49 Raw'!J41</f>
        <v>313.62591600000002</v>
      </c>
      <c r="H51" s="27">
        <f>'AEO 2023 Table 49 Raw'!K41</f>
        <v>315.70803799999999</v>
      </c>
      <c r="I51" s="27">
        <f>'AEO 2023 Table 49 Raw'!L41</f>
        <v>317.591431</v>
      </c>
      <c r="J51" s="27">
        <f>'AEO 2023 Table 49 Raw'!M41</f>
        <v>320.013733</v>
      </c>
      <c r="K51" s="27">
        <f>'AEO 2023 Table 49 Raw'!N41</f>
        <v>322.30038500000001</v>
      </c>
      <c r="L51" s="27">
        <f>'AEO 2023 Table 49 Raw'!O41</f>
        <v>325.65087899999997</v>
      </c>
      <c r="M51" s="27">
        <f>'AEO 2023 Table 49 Raw'!P41</f>
        <v>329.59664900000001</v>
      </c>
      <c r="N51" s="27">
        <f>'AEO 2023 Table 49 Raw'!Q41</f>
        <v>332.92681900000002</v>
      </c>
      <c r="O51" s="27">
        <f>'AEO 2023 Table 49 Raw'!R41</f>
        <v>336.03988600000002</v>
      </c>
      <c r="P51" s="27">
        <f>'AEO 2023 Table 49 Raw'!S41</f>
        <v>339.55865499999999</v>
      </c>
      <c r="Q51" s="27">
        <f>'AEO 2023 Table 49 Raw'!T41</f>
        <v>342.78936800000002</v>
      </c>
      <c r="R51" s="27">
        <f>'AEO 2023 Table 49 Raw'!U41</f>
        <v>346.550659</v>
      </c>
      <c r="S51" s="27">
        <f>'AEO 2023 Table 49 Raw'!V41</f>
        <v>350.32955900000002</v>
      </c>
      <c r="T51" s="27">
        <f>'AEO 2023 Table 49 Raw'!W41</f>
        <v>353.78918499999997</v>
      </c>
      <c r="U51" s="27">
        <f>'AEO 2023 Table 49 Raw'!X41</f>
        <v>357.63211100000001</v>
      </c>
      <c r="V51" s="27">
        <f>'AEO 2023 Table 49 Raw'!Y41</f>
        <v>362.29879799999998</v>
      </c>
      <c r="W51" s="27">
        <f>'AEO 2023 Table 49 Raw'!Z41</f>
        <v>367.01583900000003</v>
      </c>
      <c r="X51" s="27">
        <f>'AEO 2023 Table 49 Raw'!AA41</f>
        <v>370.776184</v>
      </c>
      <c r="Y51" s="27">
        <f>'AEO 2023 Table 49 Raw'!AB41</f>
        <v>374.14703400000002</v>
      </c>
      <c r="Z51" s="27">
        <f>'AEO 2023 Table 49 Raw'!AC41</f>
        <v>377.58486900000003</v>
      </c>
      <c r="AA51" s="27">
        <f>'AEO 2023 Table 49 Raw'!AD41</f>
        <v>381.65893599999998</v>
      </c>
      <c r="AB51" s="27">
        <f>'AEO 2023 Table 49 Raw'!AE41</f>
        <v>386.04129</v>
      </c>
      <c r="AC51" s="27">
        <f>'AEO 2023 Table 49 Raw'!AF41</f>
        <v>390.05233800000002</v>
      </c>
      <c r="AD51" s="27">
        <f>'AEO 2023 Table 49 Raw'!AG41</f>
        <v>394.40933200000001</v>
      </c>
      <c r="AE51" s="27">
        <f>'AEO 2023 Table 49 Raw'!AH41</f>
        <v>400.37069700000001</v>
      </c>
      <c r="AF51" s="46">
        <f>'AEO 2023 Table 49 Raw'!AI41</f>
        <v>8.0000000000000002E-3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6"/>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6"/>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6"/>
    </row>
    <row r="55" spans="1:32" ht="15" customHeight="1">
      <c r="A55" s="8" t="s">
        <v>1314</v>
      </c>
      <c r="B55" s="24" t="s">
        <v>1269</v>
      </c>
      <c r="C55" s="27">
        <f>'AEO 2023 Table 49 Raw'!F44</f>
        <v>503.26913500000001</v>
      </c>
      <c r="D55" s="27">
        <f>'AEO 2023 Table 49 Raw'!G44</f>
        <v>481.01898199999999</v>
      </c>
      <c r="E55" s="27">
        <f>'AEO 2023 Table 49 Raw'!H44</f>
        <v>451.95883199999997</v>
      </c>
      <c r="F55" s="27">
        <f>'AEO 2023 Table 49 Raw'!I44</f>
        <v>443.27539100000001</v>
      </c>
      <c r="G55" s="27">
        <f>'AEO 2023 Table 49 Raw'!J44</f>
        <v>436.65859999999998</v>
      </c>
      <c r="H55" s="27">
        <f>'AEO 2023 Table 49 Raw'!K44</f>
        <v>425.87472500000001</v>
      </c>
      <c r="I55" s="27">
        <f>'AEO 2023 Table 49 Raw'!L44</f>
        <v>416.384094</v>
      </c>
      <c r="J55" s="27">
        <f>'AEO 2023 Table 49 Raw'!M44</f>
        <v>409.68307499999997</v>
      </c>
      <c r="K55" s="27">
        <f>'AEO 2023 Table 49 Raw'!N44</f>
        <v>404.86715700000002</v>
      </c>
      <c r="L55" s="27">
        <f>'AEO 2023 Table 49 Raw'!O44</f>
        <v>402.90332000000001</v>
      </c>
      <c r="M55" s="27">
        <f>'AEO 2023 Table 49 Raw'!P44</f>
        <v>402.59848</v>
      </c>
      <c r="N55" s="27">
        <f>'AEO 2023 Table 49 Raw'!Q44</f>
        <v>402.561035</v>
      </c>
      <c r="O55" s="27">
        <f>'AEO 2023 Table 49 Raw'!R44</f>
        <v>403.47662400000002</v>
      </c>
      <c r="P55" s="27">
        <f>'AEO 2023 Table 49 Raw'!S44</f>
        <v>405.468658</v>
      </c>
      <c r="Q55" s="27">
        <f>'AEO 2023 Table 49 Raw'!T44</f>
        <v>407.41018700000001</v>
      </c>
      <c r="R55" s="27">
        <f>'AEO 2023 Table 49 Raw'!U44</f>
        <v>410.20617700000003</v>
      </c>
      <c r="S55" s="27">
        <f>'AEO 2023 Table 49 Raw'!V44</f>
        <v>413.520081</v>
      </c>
      <c r="T55" s="27">
        <f>'AEO 2023 Table 49 Raw'!W44</f>
        <v>417.28283699999997</v>
      </c>
      <c r="U55" s="27">
        <f>'AEO 2023 Table 49 Raw'!X44</f>
        <v>422.32498199999998</v>
      </c>
      <c r="V55" s="27">
        <f>'AEO 2023 Table 49 Raw'!Y44</f>
        <v>428.74642899999998</v>
      </c>
      <c r="W55" s="27">
        <f>'AEO 2023 Table 49 Raw'!Z44</f>
        <v>435.55367999999999</v>
      </c>
      <c r="X55" s="27">
        <f>'AEO 2023 Table 49 Raw'!AA44</f>
        <v>442.11584499999998</v>
      </c>
      <c r="Y55" s="27">
        <f>'AEO 2023 Table 49 Raw'!AB44</f>
        <v>449.11895800000002</v>
      </c>
      <c r="Z55" s="27">
        <f>'AEO 2023 Table 49 Raw'!AC44</f>
        <v>457.34393299999999</v>
      </c>
      <c r="AA55" s="27">
        <f>'AEO 2023 Table 49 Raw'!AD44</f>
        <v>467.39727800000003</v>
      </c>
      <c r="AB55" s="27">
        <f>'AEO 2023 Table 49 Raw'!AE44</f>
        <v>478.61334199999999</v>
      </c>
      <c r="AC55" s="27">
        <f>'AEO 2023 Table 49 Raw'!AF44</f>
        <v>490.01608299999998</v>
      </c>
      <c r="AD55" s="27">
        <f>'AEO 2023 Table 49 Raw'!AG44</f>
        <v>502.663635</v>
      </c>
      <c r="AE55" s="27">
        <f>'AEO 2023 Table 49 Raw'!AH44</f>
        <v>518.11004600000001</v>
      </c>
      <c r="AF55" s="46">
        <f>'AEO 2023 Table 49 Raw'!AI44</f>
        <v>1E-3</v>
      </c>
    </row>
    <row r="56" spans="1:32" ht="15" customHeight="1">
      <c r="A56" s="8" t="s">
        <v>1315</v>
      </c>
      <c r="B56" s="24" t="s">
        <v>1271</v>
      </c>
      <c r="C56" s="27">
        <f>'AEO 2023 Table 49 Raw'!F45</f>
        <v>196.43334999999999</v>
      </c>
      <c r="D56" s="27">
        <f>'AEO 2023 Table 49 Raw'!G45</f>
        <v>199.74908400000001</v>
      </c>
      <c r="E56" s="27">
        <f>'AEO 2023 Table 49 Raw'!H45</f>
        <v>198.765884</v>
      </c>
      <c r="F56" s="27">
        <f>'AEO 2023 Table 49 Raw'!I45</f>
        <v>205.590057</v>
      </c>
      <c r="G56" s="27">
        <f>'AEO 2023 Table 49 Raw'!J45</f>
        <v>212.81381200000001</v>
      </c>
      <c r="H56" s="27">
        <f>'AEO 2023 Table 49 Raw'!K45</f>
        <v>216.82127399999999</v>
      </c>
      <c r="I56" s="27">
        <f>'AEO 2023 Table 49 Raw'!L45</f>
        <v>220.56869499999999</v>
      </c>
      <c r="J56" s="27">
        <f>'AEO 2023 Table 49 Raw'!M45</f>
        <v>224.882553</v>
      </c>
      <c r="K56" s="27">
        <f>'AEO 2023 Table 49 Raw'!N45</f>
        <v>229.236267</v>
      </c>
      <c r="L56" s="27">
        <f>'AEO 2023 Table 49 Raw'!O45</f>
        <v>234.13862599999999</v>
      </c>
      <c r="M56" s="27">
        <f>'AEO 2023 Table 49 Raw'!P45</f>
        <v>239.75079299999999</v>
      </c>
      <c r="N56" s="27">
        <f>'AEO 2023 Table 49 Raw'!Q45</f>
        <v>245.439438</v>
      </c>
      <c r="O56" s="27">
        <f>'AEO 2023 Table 49 Raw'!R45</f>
        <v>251.14416499999999</v>
      </c>
      <c r="P56" s="27">
        <f>'AEO 2023 Table 49 Raw'!S45</f>
        <v>256.99987800000002</v>
      </c>
      <c r="Q56" s="27">
        <f>'AEO 2023 Table 49 Raw'!T45</f>
        <v>262.69854700000002</v>
      </c>
      <c r="R56" s="27">
        <f>'AEO 2023 Table 49 Raw'!U45</f>
        <v>268.823395</v>
      </c>
      <c r="S56" s="27">
        <f>'AEO 2023 Table 49 Raw'!V45</f>
        <v>274.90472399999999</v>
      </c>
      <c r="T56" s="27">
        <f>'AEO 2023 Table 49 Raw'!W45</f>
        <v>280.52569599999998</v>
      </c>
      <c r="U56" s="27">
        <f>'AEO 2023 Table 49 Raw'!X45</f>
        <v>286.526184</v>
      </c>
      <c r="V56" s="27">
        <f>'AEO 2023 Table 49 Raw'!Y45</f>
        <v>293.44635</v>
      </c>
      <c r="W56" s="27">
        <f>'AEO 2023 Table 49 Raw'!Z45</f>
        <v>300.14785799999999</v>
      </c>
      <c r="X56" s="27">
        <f>'AEO 2023 Table 49 Raw'!AA45</f>
        <v>305.55810500000001</v>
      </c>
      <c r="Y56" s="27">
        <f>'AEO 2023 Table 49 Raw'!AB45</f>
        <v>310.70605499999999</v>
      </c>
      <c r="Z56" s="27">
        <f>'AEO 2023 Table 49 Raw'!AC45</f>
        <v>316.17626999999999</v>
      </c>
      <c r="AA56" s="27">
        <f>'AEO 2023 Table 49 Raw'!AD45</f>
        <v>322.61151100000001</v>
      </c>
      <c r="AB56" s="27">
        <f>'AEO 2023 Table 49 Raw'!AE45</f>
        <v>329.61248799999998</v>
      </c>
      <c r="AC56" s="27">
        <f>'AEO 2023 Table 49 Raw'!AF45</f>
        <v>336.41558800000001</v>
      </c>
      <c r="AD56" s="27">
        <f>'AEO 2023 Table 49 Raw'!AG45</f>
        <v>343.836792</v>
      </c>
      <c r="AE56" s="27">
        <f>'AEO 2023 Table 49 Raw'!AH45</f>
        <v>353.18899499999998</v>
      </c>
      <c r="AF56" s="46">
        <f>'AEO 2023 Table 49 Raw'!AI45</f>
        <v>2.1000000000000001E-2</v>
      </c>
    </row>
    <row r="57" spans="1:32" ht="15" customHeight="1">
      <c r="A57" s="8" t="s">
        <v>1316</v>
      </c>
      <c r="B57" s="24" t="s">
        <v>915</v>
      </c>
      <c r="C57" s="27">
        <f>'AEO 2023 Table 49 Raw'!F46</f>
        <v>8.8229999999999992E-3</v>
      </c>
      <c r="D57" s="27">
        <f>'AEO 2023 Table 49 Raw'!G46</f>
        <v>7.5629000000000002E-2</v>
      </c>
      <c r="E57" s="27">
        <f>'AEO 2023 Table 49 Raw'!H46</f>
        <v>0.134462</v>
      </c>
      <c r="F57" s="27">
        <f>'AEO 2023 Table 49 Raw'!I46</f>
        <v>0.18856600000000001</v>
      </c>
      <c r="G57" s="27">
        <f>'AEO 2023 Table 49 Raw'!J46</f>
        <v>0.238036</v>
      </c>
      <c r="H57" s="27">
        <f>'AEO 2023 Table 49 Raw'!K46</f>
        <v>0.27886</v>
      </c>
      <c r="I57" s="27">
        <f>'AEO 2023 Table 49 Raw'!L46</f>
        <v>0.31584800000000002</v>
      </c>
      <c r="J57" s="27">
        <f>'AEO 2023 Table 49 Raw'!M46</f>
        <v>0.352016</v>
      </c>
      <c r="K57" s="27">
        <f>'AEO 2023 Table 49 Raw'!N46</f>
        <v>0.38763799999999998</v>
      </c>
      <c r="L57" s="27">
        <f>'AEO 2023 Table 49 Raw'!O46</f>
        <v>0.42496</v>
      </c>
      <c r="M57" s="27">
        <f>'AEO 2023 Table 49 Raw'!P46</f>
        <v>0.46329199999999998</v>
      </c>
      <c r="N57" s="27">
        <f>'AEO 2023 Table 49 Raw'!Q46</f>
        <v>0.50174700000000005</v>
      </c>
      <c r="O57" s="27">
        <f>'AEO 2023 Table 49 Raw'!R46</f>
        <v>0.54064999999999996</v>
      </c>
      <c r="P57" s="27">
        <f>'AEO 2023 Table 49 Raw'!S46</f>
        <v>0.58141100000000001</v>
      </c>
      <c r="Q57" s="27">
        <f>'AEO 2023 Table 49 Raw'!T46</f>
        <v>0.62394899999999998</v>
      </c>
      <c r="R57" s="27">
        <f>'AEO 2023 Table 49 Raw'!U46</f>
        <v>0.67067399999999999</v>
      </c>
      <c r="S57" s="27">
        <f>'AEO 2023 Table 49 Raw'!V46</f>
        <v>0.721468</v>
      </c>
      <c r="T57" s="27">
        <f>'AEO 2023 Table 49 Raw'!W46</f>
        <v>0.77704300000000004</v>
      </c>
      <c r="U57" s="27">
        <f>'AEO 2023 Table 49 Raw'!X46</f>
        <v>0.83898499999999998</v>
      </c>
      <c r="V57" s="27">
        <f>'AEO 2023 Table 49 Raw'!Y46</f>
        <v>0.90883899999999995</v>
      </c>
      <c r="W57" s="27">
        <f>'AEO 2023 Table 49 Raw'!Z46</f>
        <v>0.98507500000000003</v>
      </c>
      <c r="X57" s="27">
        <f>'AEO 2023 Table 49 Raw'!AA46</f>
        <v>1.067202</v>
      </c>
      <c r="Y57" s="27">
        <f>'AEO 2023 Table 49 Raw'!AB46</f>
        <v>1.1552279999999999</v>
      </c>
      <c r="Z57" s="27">
        <f>'AEO 2023 Table 49 Raw'!AC46</f>
        <v>1.2528280000000001</v>
      </c>
      <c r="AA57" s="27">
        <f>'AEO 2023 Table 49 Raw'!AD46</f>
        <v>1.3626529999999999</v>
      </c>
      <c r="AB57" s="27">
        <f>'AEO 2023 Table 49 Raw'!AE46</f>
        <v>1.482893</v>
      </c>
      <c r="AC57" s="27">
        <f>'AEO 2023 Table 49 Raw'!AF46</f>
        <v>1.6098969999999999</v>
      </c>
      <c r="AD57" s="27">
        <f>'AEO 2023 Table 49 Raw'!AG46</f>
        <v>1.747287</v>
      </c>
      <c r="AE57" s="27">
        <f>'AEO 2023 Table 49 Raw'!AH46</f>
        <v>1.9003969999999999</v>
      </c>
      <c r="AF57" s="46">
        <f>'AEO 2023 Table 49 Raw'!AI46</f>
        <v>0.21199999999999999</v>
      </c>
    </row>
    <row r="58" spans="1:32" ht="15" customHeight="1">
      <c r="A58" s="8" t="s">
        <v>1317</v>
      </c>
      <c r="B58" s="24" t="s">
        <v>1274</v>
      </c>
      <c r="C58" s="27">
        <f>'AEO 2023 Table 49 Raw'!F47</f>
        <v>0.19211500000000001</v>
      </c>
      <c r="D58" s="27">
        <f>'AEO 2023 Table 49 Raw'!G47</f>
        <v>0.17322699999999999</v>
      </c>
      <c r="E58" s="27">
        <f>'AEO 2023 Table 49 Raw'!H47</f>
        <v>0.15345900000000001</v>
      </c>
      <c r="F58" s="27">
        <f>'AEO 2023 Table 49 Raw'!I47</f>
        <v>0.141537</v>
      </c>
      <c r="G58" s="27">
        <f>'AEO 2023 Table 49 Raw'!J47</f>
        <v>0.13087099999999999</v>
      </c>
      <c r="H58" s="27">
        <f>'AEO 2023 Table 49 Raw'!K47</f>
        <v>0.12002699999999999</v>
      </c>
      <c r="I58" s="27">
        <f>'AEO 2023 Table 49 Raw'!L47</f>
        <v>0.11022800000000001</v>
      </c>
      <c r="J58" s="27">
        <f>'AEO 2023 Table 49 Raw'!M47</f>
        <v>0.101561</v>
      </c>
      <c r="K58" s="27">
        <f>'AEO 2023 Table 49 Raw'!N47</f>
        <v>9.3515000000000001E-2</v>
      </c>
      <c r="L58" s="27">
        <f>'AEO 2023 Table 49 Raw'!O47</f>
        <v>8.6346000000000006E-2</v>
      </c>
      <c r="M58" s="27">
        <f>'AEO 2023 Table 49 Raw'!P47</f>
        <v>7.9908000000000007E-2</v>
      </c>
      <c r="N58" s="27">
        <f>'AEO 2023 Table 49 Raw'!Q47</f>
        <v>7.3455999999999994E-2</v>
      </c>
      <c r="O58" s="27">
        <f>'AEO 2023 Table 49 Raw'!R47</f>
        <v>6.6725000000000007E-2</v>
      </c>
      <c r="P58" s="27">
        <f>'AEO 2023 Table 49 Raw'!S47</f>
        <v>5.9595000000000002E-2</v>
      </c>
      <c r="Q58" s="27">
        <f>'AEO 2023 Table 49 Raw'!T47</f>
        <v>5.2317000000000002E-2</v>
      </c>
      <c r="R58" s="27">
        <f>'AEO 2023 Table 49 Raw'!U47</f>
        <v>4.4683E-2</v>
      </c>
      <c r="S58" s="27">
        <f>'AEO 2023 Table 49 Raw'!V47</f>
        <v>3.7643999999999997E-2</v>
      </c>
      <c r="T58" s="27">
        <f>'AEO 2023 Table 49 Raw'!W47</f>
        <v>3.1281999999999997E-2</v>
      </c>
      <c r="U58" s="27">
        <f>'AEO 2023 Table 49 Raw'!X47</f>
        <v>2.4969000000000002E-2</v>
      </c>
      <c r="V58" s="27">
        <f>'AEO 2023 Table 49 Raw'!Y47</f>
        <v>2.0065E-2</v>
      </c>
      <c r="W58" s="27">
        <f>'AEO 2023 Table 49 Raw'!Z47</f>
        <v>1.6483000000000001E-2</v>
      </c>
      <c r="X58" s="27">
        <f>'AEO 2023 Table 49 Raw'!AA47</f>
        <v>1.3868E-2</v>
      </c>
      <c r="Y58" s="27">
        <f>'AEO 2023 Table 49 Raw'!AB47</f>
        <v>1.2187E-2</v>
      </c>
      <c r="Z58" s="27">
        <f>'AEO 2023 Table 49 Raw'!AC47</f>
        <v>1.1032E-2</v>
      </c>
      <c r="AA58" s="27">
        <f>'AEO 2023 Table 49 Raw'!AD47</f>
        <v>1.0123E-2</v>
      </c>
      <c r="AB58" s="27">
        <f>'AEO 2023 Table 49 Raw'!AE47</f>
        <v>9.4900000000000002E-3</v>
      </c>
      <c r="AC58" s="27">
        <f>'AEO 2023 Table 49 Raw'!AF47</f>
        <v>8.6449999999999999E-3</v>
      </c>
      <c r="AD58" s="27">
        <f>'AEO 2023 Table 49 Raw'!AG47</f>
        <v>7.6670000000000002E-3</v>
      </c>
      <c r="AE58" s="27">
        <f>'AEO 2023 Table 49 Raw'!AH47</f>
        <v>6.4479999999999997E-3</v>
      </c>
      <c r="AF58" s="46">
        <f>'AEO 2023 Table 49 Raw'!AI47</f>
        <v>-0.114</v>
      </c>
    </row>
    <row r="59" spans="1:32" ht="15" customHeight="1">
      <c r="A59" s="8" t="s">
        <v>1318</v>
      </c>
      <c r="B59" s="24" t="s">
        <v>1276</v>
      </c>
      <c r="C59" s="27">
        <f>'AEO 2023 Table 49 Raw'!F48</f>
        <v>45.920501999999999</v>
      </c>
      <c r="D59" s="27">
        <f>'AEO 2023 Table 49 Raw'!G48</f>
        <v>44.244864999999997</v>
      </c>
      <c r="E59" s="27">
        <f>'AEO 2023 Table 49 Raw'!H48</f>
        <v>41.842376999999999</v>
      </c>
      <c r="F59" s="27">
        <f>'AEO 2023 Table 49 Raw'!I48</f>
        <v>41.159565000000001</v>
      </c>
      <c r="G59" s="27">
        <f>'AEO 2023 Table 49 Raw'!J48</f>
        <v>40.591549000000001</v>
      </c>
      <c r="H59" s="27">
        <f>'AEO 2023 Table 49 Raw'!K48</f>
        <v>39.720539000000002</v>
      </c>
      <c r="I59" s="27">
        <f>'AEO 2023 Table 49 Raw'!L48</f>
        <v>38.989989999999999</v>
      </c>
      <c r="J59" s="27">
        <f>'AEO 2023 Table 49 Raw'!M48</f>
        <v>38.509312000000001</v>
      </c>
      <c r="K59" s="27">
        <f>'AEO 2023 Table 49 Raw'!N48</f>
        <v>38.095505000000003</v>
      </c>
      <c r="L59" s="27">
        <f>'AEO 2023 Table 49 Raw'!O48</f>
        <v>37.880668999999997</v>
      </c>
      <c r="M59" s="27">
        <f>'AEO 2023 Table 49 Raw'!P48</f>
        <v>37.808422</v>
      </c>
      <c r="N59" s="27">
        <f>'AEO 2023 Table 49 Raw'!Q48</f>
        <v>37.716369999999998</v>
      </c>
      <c r="O59" s="27">
        <f>'AEO 2023 Table 49 Raw'!R48</f>
        <v>37.419021999999998</v>
      </c>
      <c r="P59" s="27">
        <f>'AEO 2023 Table 49 Raw'!S48</f>
        <v>36.993031000000002</v>
      </c>
      <c r="Q59" s="27">
        <f>'AEO 2023 Table 49 Raw'!T48</f>
        <v>36.387867</v>
      </c>
      <c r="R59" s="27">
        <f>'AEO 2023 Table 49 Raw'!U48</f>
        <v>35.789558</v>
      </c>
      <c r="S59" s="27">
        <f>'AEO 2023 Table 49 Raw'!V48</f>
        <v>35.039703000000003</v>
      </c>
      <c r="T59" s="27">
        <f>'AEO 2023 Table 49 Raw'!W48</f>
        <v>34.276615</v>
      </c>
      <c r="U59" s="27">
        <f>'AEO 2023 Table 49 Raw'!X48</f>
        <v>33.676169999999999</v>
      </c>
      <c r="V59" s="27">
        <f>'AEO 2023 Table 49 Raw'!Y48</f>
        <v>33.343124000000003</v>
      </c>
      <c r="W59" s="27">
        <f>'AEO 2023 Table 49 Raw'!Z48</f>
        <v>33.159039</v>
      </c>
      <c r="X59" s="27">
        <f>'AEO 2023 Table 49 Raw'!AA48</f>
        <v>33.097855000000003</v>
      </c>
      <c r="Y59" s="27">
        <f>'AEO 2023 Table 49 Raw'!AB48</f>
        <v>33.214740999999997</v>
      </c>
      <c r="Z59" s="27">
        <f>'AEO 2023 Table 49 Raw'!AC48</f>
        <v>33.451588000000001</v>
      </c>
      <c r="AA59" s="27">
        <f>'AEO 2023 Table 49 Raw'!AD48</f>
        <v>33.841656</v>
      </c>
      <c r="AB59" s="27">
        <f>'AEO 2023 Table 49 Raw'!AE48</f>
        <v>34.324669</v>
      </c>
      <c r="AC59" s="27">
        <f>'AEO 2023 Table 49 Raw'!AF48</f>
        <v>34.821781000000001</v>
      </c>
      <c r="AD59" s="27">
        <f>'AEO 2023 Table 49 Raw'!AG48</f>
        <v>35.357750000000003</v>
      </c>
      <c r="AE59" s="27">
        <f>'AEO 2023 Table 49 Raw'!AH48</f>
        <v>36.057259000000002</v>
      </c>
      <c r="AF59" s="46">
        <f>'AEO 2023 Table 49 Raw'!AI48</f>
        <v>-8.9999999999999993E-3</v>
      </c>
    </row>
    <row r="60" spans="1:32" ht="15" customHeight="1">
      <c r="A60" s="8" t="s">
        <v>1319</v>
      </c>
      <c r="B60" s="24" t="s">
        <v>1278</v>
      </c>
      <c r="C60" s="27">
        <f>'AEO 2023 Table 49 Raw'!F49</f>
        <v>4.6179999999999997E-3</v>
      </c>
      <c r="D60" s="27">
        <f>'AEO 2023 Table 49 Raw'!G49</f>
        <v>4.1529999999999996E-3</v>
      </c>
      <c r="E60" s="27">
        <f>'AEO 2023 Table 49 Raw'!H49</f>
        <v>3.6930000000000001E-3</v>
      </c>
      <c r="F60" s="27">
        <f>'AEO 2023 Table 49 Raw'!I49</f>
        <v>3.4499999999999999E-3</v>
      </c>
      <c r="G60" s="27">
        <f>'AEO 2023 Table 49 Raw'!J49</f>
        <v>3.2680000000000001E-3</v>
      </c>
      <c r="H60" s="27">
        <f>'AEO 2023 Table 49 Raw'!K49</f>
        <v>3.1059999999999998E-3</v>
      </c>
      <c r="I60" s="27">
        <f>'AEO 2023 Table 49 Raw'!L49</f>
        <v>2.9910000000000002E-3</v>
      </c>
      <c r="J60" s="27">
        <f>'AEO 2023 Table 49 Raw'!M49</f>
        <v>2.8180000000000002E-3</v>
      </c>
      <c r="K60" s="27">
        <f>'AEO 2023 Table 49 Raw'!N49</f>
        <v>2.588E-3</v>
      </c>
      <c r="L60" s="27">
        <f>'AEO 2023 Table 49 Raw'!O49</f>
        <v>2.3749999999999999E-3</v>
      </c>
      <c r="M60" s="27">
        <f>'AEO 2023 Table 49 Raw'!P49</f>
        <v>2.1840000000000002E-3</v>
      </c>
      <c r="N60" s="27">
        <f>'AEO 2023 Table 49 Raw'!Q49</f>
        <v>1.8389999999999999E-3</v>
      </c>
      <c r="O60" s="27">
        <f>'AEO 2023 Table 49 Raw'!R49</f>
        <v>1.449E-3</v>
      </c>
      <c r="P60" s="27">
        <f>'AEO 2023 Table 49 Raw'!S49</f>
        <v>1.1410000000000001E-3</v>
      </c>
      <c r="Q60" s="27">
        <f>'AEO 2023 Table 49 Raw'!T49</f>
        <v>8.9599999999999999E-4</v>
      </c>
      <c r="R60" s="27">
        <f>'AEO 2023 Table 49 Raw'!U49</f>
        <v>7.0399999999999998E-4</v>
      </c>
      <c r="S60" s="27">
        <f>'AEO 2023 Table 49 Raw'!V49</f>
        <v>5.5199999999999997E-4</v>
      </c>
      <c r="T60" s="27">
        <f>'AEO 2023 Table 49 Raw'!W49</f>
        <v>4.3199999999999998E-4</v>
      </c>
      <c r="U60" s="27">
        <f>'AEO 2023 Table 49 Raw'!X49</f>
        <v>3.86E-4</v>
      </c>
      <c r="V60" s="27">
        <f>'AEO 2023 Table 49 Raw'!Y49</f>
        <v>3.7800000000000003E-4</v>
      </c>
      <c r="W60" s="27">
        <f>'AEO 2023 Table 49 Raw'!Z49</f>
        <v>3.7100000000000002E-4</v>
      </c>
      <c r="X60" s="27">
        <f>'AEO 2023 Table 49 Raw'!AA49</f>
        <v>3.6200000000000002E-4</v>
      </c>
      <c r="Y60" s="27">
        <f>'AEO 2023 Table 49 Raw'!AB49</f>
        <v>2.9300000000000002E-4</v>
      </c>
      <c r="Z60" s="27">
        <f>'AEO 2023 Table 49 Raw'!AC49</f>
        <v>2.0599999999999999E-4</v>
      </c>
      <c r="AA60" s="27">
        <f>'AEO 2023 Table 49 Raw'!AD49</f>
        <v>1.45E-4</v>
      </c>
      <c r="AB60" s="27">
        <f>'AEO 2023 Table 49 Raw'!AE49</f>
        <v>1.02E-4</v>
      </c>
      <c r="AC60" s="27">
        <f>'AEO 2023 Table 49 Raw'!AF49</f>
        <v>7.2000000000000002E-5</v>
      </c>
      <c r="AD60" s="27">
        <f>'AEO 2023 Table 49 Raw'!AG49</f>
        <v>5.1E-5</v>
      </c>
      <c r="AE60" s="27">
        <f>'AEO 2023 Table 49 Raw'!AH49</f>
        <v>3.6000000000000001E-5</v>
      </c>
      <c r="AF60" s="46">
        <f>'AEO 2023 Table 49 Raw'!AI49</f>
        <v>-0.159</v>
      </c>
    </row>
    <row r="61" spans="1:32" ht="15" customHeight="1">
      <c r="A61" s="8" t="s">
        <v>1320</v>
      </c>
      <c r="B61" s="24" t="s">
        <v>1280</v>
      </c>
      <c r="C61" s="27">
        <f>'AEO 2023 Table 49 Raw'!F50</f>
        <v>0</v>
      </c>
      <c r="D61" s="27">
        <f>'AEO 2023 Table 49 Raw'!G50</f>
        <v>3.3550000000000003E-2</v>
      </c>
      <c r="E61" s="27">
        <f>'AEO 2023 Table 49 Raw'!H50</f>
        <v>6.4137E-2</v>
      </c>
      <c r="F61" s="27">
        <f>'AEO 2023 Table 49 Raw'!I50</f>
        <v>9.758E-2</v>
      </c>
      <c r="G61" s="27">
        <f>'AEO 2023 Table 49 Raw'!J50</f>
        <v>0.13192100000000001</v>
      </c>
      <c r="H61" s="27">
        <f>'AEO 2023 Table 49 Raw'!K50</f>
        <v>0.163548</v>
      </c>
      <c r="I61" s="27">
        <f>'AEO 2023 Table 49 Raw'!L50</f>
        <v>0.19419500000000001</v>
      </c>
      <c r="J61" s="27">
        <f>'AEO 2023 Table 49 Raw'!M50</f>
        <v>0.224937</v>
      </c>
      <c r="K61" s="27">
        <f>'AEO 2023 Table 49 Raw'!N50</f>
        <v>0.25535999999999998</v>
      </c>
      <c r="L61" s="27">
        <f>'AEO 2023 Table 49 Raw'!O50</f>
        <v>0.28637000000000001</v>
      </c>
      <c r="M61" s="27">
        <f>'AEO 2023 Table 49 Raw'!P50</f>
        <v>0.31805800000000001</v>
      </c>
      <c r="N61" s="27">
        <f>'AEO 2023 Table 49 Raw'!Q50</f>
        <v>0.35025299999999998</v>
      </c>
      <c r="O61" s="27">
        <f>'AEO 2023 Table 49 Raw'!R50</f>
        <v>0.38389400000000001</v>
      </c>
      <c r="P61" s="27">
        <f>'AEO 2023 Table 49 Raw'!S50</f>
        <v>0.42013499999999998</v>
      </c>
      <c r="Q61" s="27">
        <f>'AEO 2023 Table 49 Raw'!T50</f>
        <v>0.45904400000000001</v>
      </c>
      <c r="R61" s="27">
        <f>'AEO 2023 Table 49 Raw'!U50</f>
        <v>0.50248499999999996</v>
      </c>
      <c r="S61" s="27">
        <f>'AEO 2023 Table 49 Raw'!V50</f>
        <v>0.55105400000000004</v>
      </c>
      <c r="T61" s="27">
        <f>'AEO 2023 Table 49 Raw'!W50</f>
        <v>0.60511300000000001</v>
      </c>
      <c r="U61" s="27">
        <f>'AEO 2023 Table 49 Raw'!X50</f>
        <v>0.66690400000000005</v>
      </c>
      <c r="V61" s="27">
        <f>'AEO 2023 Table 49 Raw'!Y50</f>
        <v>0.73786300000000005</v>
      </c>
      <c r="W61" s="27">
        <f>'AEO 2023 Table 49 Raw'!Z50</f>
        <v>0.81559000000000004</v>
      </c>
      <c r="X61" s="27">
        <f>'AEO 2023 Table 49 Raw'!AA50</f>
        <v>0.89756800000000003</v>
      </c>
      <c r="Y61" s="27">
        <f>'AEO 2023 Table 49 Raw'!AB50</f>
        <v>0.98499099999999995</v>
      </c>
      <c r="Z61" s="27">
        <f>'AEO 2023 Table 49 Raw'!AC50</f>
        <v>1.0796209999999999</v>
      </c>
      <c r="AA61" s="27">
        <f>'AEO 2023 Table 49 Raw'!AD50</f>
        <v>1.1816530000000001</v>
      </c>
      <c r="AB61" s="27">
        <f>'AEO 2023 Table 49 Raw'!AE50</f>
        <v>1.289512</v>
      </c>
      <c r="AC61" s="27">
        <f>'AEO 2023 Table 49 Raw'!AF50</f>
        <v>1.4001570000000001</v>
      </c>
      <c r="AD61" s="27">
        <f>'AEO 2023 Table 49 Raw'!AG50</f>
        <v>1.5164530000000001</v>
      </c>
      <c r="AE61" s="27">
        <f>'AEO 2023 Table 49 Raw'!AH50</f>
        <v>1.6434800000000001</v>
      </c>
      <c r="AF61" s="46" t="str">
        <f>'AEO 2023 Table 49 Raw'!AI50</f>
        <v>- -</v>
      </c>
    </row>
    <row r="62" spans="1:32" ht="15" customHeight="1">
      <c r="A62" s="8" t="s">
        <v>1321</v>
      </c>
      <c r="B62" s="24" t="s">
        <v>1282</v>
      </c>
      <c r="C62" s="27">
        <f>'AEO 2023 Table 49 Raw'!F51</f>
        <v>0</v>
      </c>
      <c r="D62" s="27">
        <f>'AEO 2023 Table 49 Raw'!G51</f>
        <v>3.8387999999999999E-2</v>
      </c>
      <c r="E62" s="27">
        <f>'AEO 2023 Table 49 Raw'!H51</f>
        <v>7.3927000000000007E-2</v>
      </c>
      <c r="F62" s="27">
        <f>'AEO 2023 Table 49 Raw'!I51</f>
        <v>0.112163</v>
      </c>
      <c r="G62" s="27">
        <f>'AEO 2023 Table 49 Raw'!J51</f>
        <v>0.15082100000000001</v>
      </c>
      <c r="H62" s="27">
        <f>'AEO 2023 Table 49 Raw'!K51</f>
        <v>0.18615100000000001</v>
      </c>
      <c r="I62" s="27">
        <f>'AEO 2023 Table 49 Raw'!L51</f>
        <v>0.21999299999999999</v>
      </c>
      <c r="J62" s="27">
        <f>'AEO 2023 Table 49 Raw'!M51</f>
        <v>0.25380599999999998</v>
      </c>
      <c r="K62" s="27">
        <f>'AEO 2023 Table 49 Raw'!N51</f>
        <v>0.28751599999999999</v>
      </c>
      <c r="L62" s="27">
        <f>'AEO 2023 Table 49 Raw'!O51</f>
        <v>0.32265100000000002</v>
      </c>
      <c r="M62" s="27">
        <f>'AEO 2023 Table 49 Raw'!P51</f>
        <v>0.35931999999999997</v>
      </c>
      <c r="N62" s="27">
        <f>'AEO 2023 Table 49 Raw'!Q51</f>
        <v>0.397451</v>
      </c>
      <c r="O62" s="27">
        <f>'AEO 2023 Table 49 Raw'!R51</f>
        <v>0.43812000000000001</v>
      </c>
      <c r="P62" s="27">
        <f>'AEO 2023 Table 49 Raw'!S51</f>
        <v>0.48280400000000001</v>
      </c>
      <c r="Q62" s="27">
        <f>'AEO 2023 Table 49 Raw'!T51</f>
        <v>0.53170899999999999</v>
      </c>
      <c r="R62" s="27">
        <f>'AEO 2023 Table 49 Raw'!U51</f>
        <v>0.58726400000000001</v>
      </c>
      <c r="S62" s="27">
        <f>'AEO 2023 Table 49 Raw'!V51</f>
        <v>0.65030299999999996</v>
      </c>
      <c r="T62" s="27">
        <f>'AEO 2023 Table 49 Raw'!W51</f>
        <v>0.72131599999999996</v>
      </c>
      <c r="U62" s="27">
        <f>'AEO 2023 Table 49 Raw'!X51</f>
        <v>0.80315700000000001</v>
      </c>
      <c r="V62" s="27">
        <f>'AEO 2023 Table 49 Raw'!Y51</f>
        <v>0.89776299999999998</v>
      </c>
      <c r="W62" s="27">
        <f>'AEO 2023 Table 49 Raw'!Z51</f>
        <v>1.002237</v>
      </c>
      <c r="X62" s="27">
        <f>'AEO 2023 Table 49 Raw'!AA51</f>
        <v>1.1131899999999999</v>
      </c>
      <c r="Y62" s="27">
        <f>'AEO 2023 Table 49 Raw'!AB51</f>
        <v>1.2319310000000001</v>
      </c>
      <c r="Z62" s="27">
        <f>'AEO 2023 Table 49 Raw'!AC51</f>
        <v>1.3607089999999999</v>
      </c>
      <c r="AA62" s="27">
        <f>'AEO 2023 Table 49 Raw'!AD51</f>
        <v>1.499987</v>
      </c>
      <c r="AB62" s="27">
        <f>'AEO 2023 Table 49 Raw'!AE51</f>
        <v>1.6474629999999999</v>
      </c>
      <c r="AC62" s="27">
        <f>'AEO 2023 Table 49 Raw'!AF51</f>
        <v>1.799091</v>
      </c>
      <c r="AD62" s="27">
        <f>'AEO 2023 Table 49 Raw'!AG51</f>
        <v>1.958623</v>
      </c>
      <c r="AE62" s="27">
        <f>'AEO 2023 Table 49 Raw'!AH51</f>
        <v>2.1325180000000001</v>
      </c>
      <c r="AF62" s="46" t="str">
        <f>'AEO 2023 Table 49 Raw'!AI51</f>
        <v>- -</v>
      </c>
    </row>
    <row r="63" spans="1:32" ht="15" customHeight="1">
      <c r="A63" s="8" t="s">
        <v>1322</v>
      </c>
      <c r="B63" s="24" t="s">
        <v>1284</v>
      </c>
      <c r="C63" s="27">
        <f>'AEO 2023 Table 49 Raw'!F52</f>
        <v>0</v>
      </c>
      <c r="D63" s="27">
        <f>'AEO 2023 Table 49 Raw'!G52</f>
        <v>0</v>
      </c>
      <c r="E63" s="27">
        <f>'AEO 2023 Table 49 Raw'!H52</f>
        <v>1.2999999999999999E-5</v>
      </c>
      <c r="F63" s="27">
        <f>'AEO 2023 Table 49 Raw'!I52</f>
        <v>2.8E-5</v>
      </c>
      <c r="G63" s="27">
        <f>'AEO 2023 Table 49 Raw'!J52</f>
        <v>4.3999999999999999E-5</v>
      </c>
      <c r="H63" s="27">
        <f>'AEO 2023 Table 49 Raw'!K52</f>
        <v>6.0000000000000002E-5</v>
      </c>
      <c r="I63" s="27">
        <f>'AEO 2023 Table 49 Raw'!L52</f>
        <v>7.4999999999999993E-5</v>
      </c>
      <c r="J63" s="27">
        <f>'AEO 2023 Table 49 Raw'!M52</f>
        <v>9.0000000000000006E-5</v>
      </c>
      <c r="K63" s="27">
        <f>'AEO 2023 Table 49 Raw'!N52</f>
        <v>1.0399999999999999E-4</v>
      </c>
      <c r="L63" s="27">
        <f>'AEO 2023 Table 49 Raw'!O52</f>
        <v>1.18E-4</v>
      </c>
      <c r="M63" s="27">
        <f>'AEO 2023 Table 49 Raw'!P52</f>
        <v>1.3200000000000001E-4</v>
      </c>
      <c r="N63" s="27">
        <f>'AEO 2023 Table 49 Raw'!Q52</f>
        <v>1.45E-4</v>
      </c>
      <c r="O63" s="27">
        <f>'AEO 2023 Table 49 Raw'!R52</f>
        <v>1.56E-4</v>
      </c>
      <c r="P63" s="27">
        <f>'AEO 2023 Table 49 Raw'!S52</f>
        <v>1.6799999999999999E-4</v>
      </c>
      <c r="Q63" s="27">
        <f>'AEO 2023 Table 49 Raw'!T52</f>
        <v>1.7799999999999999E-4</v>
      </c>
      <c r="R63" s="27">
        <f>'AEO 2023 Table 49 Raw'!U52</f>
        <v>1.8799999999999999E-4</v>
      </c>
      <c r="S63" s="27">
        <f>'AEO 2023 Table 49 Raw'!V52</f>
        <v>1.9699999999999999E-4</v>
      </c>
      <c r="T63" s="27">
        <f>'AEO 2023 Table 49 Raw'!W52</f>
        <v>2.04E-4</v>
      </c>
      <c r="U63" s="27">
        <f>'AEO 2023 Table 49 Raw'!X52</f>
        <v>2.12E-4</v>
      </c>
      <c r="V63" s="27">
        <f>'AEO 2023 Table 49 Raw'!Y52</f>
        <v>2.1900000000000001E-4</v>
      </c>
      <c r="W63" s="27">
        <f>'AEO 2023 Table 49 Raw'!Z52</f>
        <v>2.2599999999999999E-4</v>
      </c>
      <c r="X63" s="27">
        <f>'AEO 2023 Table 49 Raw'!AA52</f>
        <v>2.3000000000000001E-4</v>
      </c>
      <c r="Y63" s="27">
        <f>'AEO 2023 Table 49 Raw'!AB52</f>
        <v>2.33E-4</v>
      </c>
      <c r="Z63" s="27">
        <f>'AEO 2023 Table 49 Raw'!AC52</f>
        <v>2.3499999999999999E-4</v>
      </c>
      <c r="AA63" s="27">
        <f>'AEO 2023 Table 49 Raw'!AD52</f>
        <v>2.3499999999999999E-4</v>
      </c>
      <c r="AB63" s="27">
        <f>'AEO 2023 Table 49 Raw'!AE52</f>
        <v>2.3499999999999999E-4</v>
      </c>
      <c r="AC63" s="27">
        <f>'AEO 2023 Table 49 Raw'!AF52</f>
        <v>2.32E-4</v>
      </c>
      <c r="AD63" s="27">
        <f>'AEO 2023 Table 49 Raw'!AG52</f>
        <v>2.2699999999999999E-4</v>
      </c>
      <c r="AE63" s="27">
        <f>'AEO 2023 Table 49 Raw'!AH52</f>
        <v>2.23E-4</v>
      </c>
      <c r="AF63" s="46" t="str">
        <f>'AEO 2023 Table 49 Raw'!AI52</f>
        <v>- -</v>
      </c>
    </row>
    <row r="64" spans="1:32" ht="15" customHeight="1">
      <c r="A64" s="8" t="s">
        <v>1323</v>
      </c>
      <c r="B64" s="24" t="s">
        <v>1286</v>
      </c>
      <c r="C64" s="27">
        <f>'AEO 2023 Table 49 Raw'!F53</f>
        <v>745.82855199999995</v>
      </c>
      <c r="D64" s="27">
        <f>'AEO 2023 Table 49 Raw'!G53</f>
        <v>725.33758499999999</v>
      </c>
      <c r="E64" s="27">
        <f>'AEO 2023 Table 49 Raw'!H53</f>
        <v>692.99682600000006</v>
      </c>
      <c r="F64" s="27">
        <f>'AEO 2023 Table 49 Raw'!I53</f>
        <v>690.56854199999998</v>
      </c>
      <c r="G64" s="27">
        <f>'AEO 2023 Table 49 Raw'!J53</f>
        <v>690.71868900000004</v>
      </c>
      <c r="H64" s="27">
        <f>'AEO 2023 Table 49 Raw'!K53</f>
        <v>683.16815199999996</v>
      </c>
      <c r="I64" s="27">
        <f>'AEO 2023 Table 49 Raw'!L53</f>
        <v>676.78582800000004</v>
      </c>
      <c r="J64" s="27">
        <f>'AEO 2023 Table 49 Raw'!M53</f>
        <v>674.01000999999997</v>
      </c>
      <c r="K64" s="27">
        <f>'AEO 2023 Table 49 Raw'!N53</f>
        <v>673.22546399999999</v>
      </c>
      <c r="L64" s="27">
        <f>'AEO 2023 Table 49 Raw'!O53</f>
        <v>676.04571499999997</v>
      </c>
      <c r="M64" s="27">
        <f>'AEO 2023 Table 49 Raw'!P53</f>
        <v>681.38024900000005</v>
      </c>
      <c r="N64" s="27">
        <f>'AEO 2023 Table 49 Raw'!Q53</f>
        <v>687.04180899999994</v>
      </c>
      <c r="O64" s="27">
        <f>'AEO 2023 Table 49 Raw'!R53</f>
        <v>693.47058100000004</v>
      </c>
      <c r="P64" s="27">
        <f>'AEO 2023 Table 49 Raw'!S53</f>
        <v>701.00671399999999</v>
      </c>
      <c r="Q64" s="27">
        <f>'AEO 2023 Table 49 Raw'!T53</f>
        <v>708.16473399999995</v>
      </c>
      <c r="R64" s="27">
        <f>'AEO 2023 Table 49 Raw'!U53</f>
        <v>716.62506099999996</v>
      </c>
      <c r="S64" s="27">
        <f>'AEO 2023 Table 49 Raw'!V53</f>
        <v>725.425659</v>
      </c>
      <c r="T64" s="27">
        <f>'AEO 2023 Table 49 Raw'!W53</f>
        <v>734.22009300000002</v>
      </c>
      <c r="U64" s="27">
        <f>'AEO 2023 Table 49 Raw'!X53</f>
        <v>744.86187700000005</v>
      </c>
      <c r="V64" s="27">
        <f>'AEO 2023 Table 49 Raw'!Y53</f>
        <v>758.10101299999997</v>
      </c>
      <c r="W64" s="27">
        <f>'AEO 2023 Table 49 Raw'!Z53</f>
        <v>771.68042000000003</v>
      </c>
      <c r="X64" s="27">
        <f>'AEO 2023 Table 49 Raw'!AA53</f>
        <v>783.86425799999995</v>
      </c>
      <c r="Y64" s="27">
        <f>'AEO 2023 Table 49 Raw'!AB53</f>
        <v>796.42419400000006</v>
      </c>
      <c r="Z64" s="27">
        <f>'AEO 2023 Table 49 Raw'!AC53</f>
        <v>810.676331</v>
      </c>
      <c r="AA64" s="27">
        <f>'AEO 2023 Table 49 Raw'!AD53</f>
        <v>827.90527299999997</v>
      </c>
      <c r="AB64" s="27">
        <f>'AEO 2023 Table 49 Raw'!AE53</f>
        <v>846.98053000000004</v>
      </c>
      <c r="AC64" s="27">
        <f>'AEO 2023 Table 49 Raw'!AF53</f>
        <v>866.07141100000001</v>
      </c>
      <c r="AD64" s="27">
        <f>'AEO 2023 Table 49 Raw'!AG53</f>
        <v>887.08850099999995</v>
      </c>
      <c r="AE64" s="27">
        <f>'AEO 2023 Table 49 Raw'!AH53</f>
        <v>913.03949</v>
      </c>
      <c r="AF64" s="46">
        <f>'AEO 2023 Table 49 Raw'!AI53</f>
        <v>7.0000000000000001E-3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6"/>
    </row>
    <row r="66" spans="1:32" ht="15" customHeight="1">
      <c r="A66" s="8" t="s">
        <v>1324</v>
      </c>
      <c r="B66" s="24" t="s">
        <v>1269</v>
      </c>
      <c r="C66" s="27">
        <f>'AEO 2023 Table 49 Raw'!F55</f>
        <v>596.81939699999998</v>
      </c>
      <c r="D66" s="27">
        <f>'AEO 2023 Table 49 Raw'!G55</f>
        <v>578.30212400000005</v>
      </c>
      <c r="E66" s="27">
        <f>'AEO 2023 Table 49 Raw'!H55</f>
        <v>546.89221199999997</v>
      </c>
      <c r="F66" s="27">
        <f>'AEO 2023 Table 49 Raw'!I55</f>
        <v>538.58660899999995</v>
      </c>
      <c r="G66" s="27">
        <f>'AEO 2023 Table 49 Raw'!J55</f>
        <v>534.07336399999997</v>
      </c>
      <c r="H66" s="27">
        <f>'AEO 2023 Table 49 Raw'!K55</f>
        <v>526.67681900000002</v>
      </c>
      <c r="I66" s="27">
        <f>'AEO 2023 Table 49 Raw'!L55</f>
        <v>520.24530000000004</v>
      </c>
      <c r="J66" s="27">
        <f>'AEO 2023 Table 49 Raw'!M55</f>
        <v>514.67541500000004</v>
      </c>
      <c r="K66" s="27">
        <f>'AEO 2023 Table 49 Raw'!N55</f>
        <v>508.85839800000002</v>
      </c>
      <c r="L66" s="27">
        <f>'AEO 2023 Table 49 Raw'!O55</f>
        <v>504.713684</v>
      </c>
      <c r="M66" s="27">
        <f>'AEO 2023 Table 49 Raw'!P55</f>
        <v>502.22241200000002</v>
      </c>
      <c r="N66" s="27">
        <f>'AEO 2023 Table 49 Raw'!Q55</f>
        <v>499.317474</v>
      </c>
      <c r="O66" s="27">
        <f>'AEO 2023 Table 49 Raw'!R55</f>
        <v>496.62029999999999</v>
      </c>
      <c r="P66" s="27">
        <f>'AEO 2023 Table 49 Raw'!S55</f>
        <v>495.40695199999999</v>
      </c>
      <c r="Q66" s="27">
        <f>'AEO 2023 Table 49 Raw'!T55</f>
        <v>494.754639</v>
      </c>
      <c r="R66" s="27">
        <f>'AEO 2023 Table 49 Raw'!U55</f>
        <v>495.54608200000001</v>
      </c>
      <c r="S66" s="27">
        <f>'AEO 2023 Table 49 Raw'!V55</f>
        <v>496.797821</v>
      </c>
      <c r="T66" s="27">
        <f>'AEO 2023 Table 49 Raw'!W55</f>
        <v>498.08709700000003</v>
      </c>
      <c r="U66" s="27">
        <f>'AEO 2023 Table 49 Raw'!X55</f>
        <v>500.32208300000002</v>
      </c>
      <c r="V66" s="27">
        <f>'AEO 2023 Table 49 Raw'!Y55</f>
        <v>503.923767</v>
      </c>
      <c r="W66" s="27">
        <f>'AEO 2023 Table 49 Raw'!Z55</f>
        <v>507.86853000000002</v>
      </c>
      <c r="X66" s="27">
        <f>'AEO 2023 Table 49 Raw'!AA55</f>
        <v>511.38595600000002</v>
      </c>
      <c r="Y66" s="27">
        <f>'AEO 2023 Table 49 Raw'!AB55</f>
        <v>514.91094999999996</v>
      </c>
      <c r="Z66" s="27">
        <f>'AEO 2023 Table 49 Raw'!AC55</f>
        <v>518.61718800000006</v>
      </c>
      <c r="AA66" s="27">
        <f>'AEO 2023 Table 49 Raw'!AD55</f>
        <v>523.12829599999998</v>
      </c>
      <c r="AB66" s="27">
        <f>'AEO 2023 Table 49 Raw'!AE55</f>
        <v>528.28662099999997</v>
      </c>
      <c r="AC66" s="27">
        <f>'AEO 2023 Table 49 Raw'!AF55</f>
        <v>533.10314900000003</v>
      </c>
      <c r="AD66" s="27">
        <f>'AEO 2023 Table 49 Raw'!AG55</f>
        <v>538.25219700000002</v>
      </c>
      <c r="AE66" s="27">
        <f>'AEO 2023 Table 49 Raw'!AH55</f>
        <v>545.36566200000004</v>
      </c>
      <c r="AF66" s="46">
        <f>'AEO 2023 Table 49 Raw'!AI55</f>
        <v>-3.0000000000000001E-3</v>
      </c>
    </row>
    <row r="67" spans="1:32" ht="15" customHeight="1">
      <c r="A67" s="8" t="s">
        <v>1325</v>
      </c>
      <c r="B67" s="24" t="s">
        <v>1271</v>
      </c>
      <c r="C67" s="27">
        <f>'AEO 2023 Table 49 Raw'!F56</f>
        <v>361.09201000000002</v>
      </c>
      <c r="D67" s="27">
        <f>'AEO 2023 Table 49 Raw'!G56</f>
        <v>349.927887</v>
      </c>
      <c r="E67" s="27">
        <f>'AEO 2023 Table 49 Raw'!H56</f>
        <v>331.94873000000001</v>
      </c>
      <c r="F67" s="27">
        <f>'AEO 2023 Table 49 Raw'!I56</f>
        <v>327.28750600000001</v>
      </c>
      <c r="G67" s="27">
        <f>'AEO 2023 Table 49 Raw'!J56</f>
        <v>324.97409099999999</v>
      </c>
      <c r="H67" s="27">
        <f>'AEO 2023 Table 49 Raw'!K56</f>
        <v>320.656677</v>
      </c>
      <c r="I67" s="27">
        <f>'AEO 2023 Table 49 Raw'!L56</f>
        <v>317.21380599999998</v>
      </c>
      <c r="J67" s="27">
        <f>'AEO 2023 Table 49 Raw'!M56</f>
        <v>314.59585600000003</v>
      </c>
      <c r="K67" s="27">
        <f>'AEO 2023 Table 49 Raw'!N56</f>
        <v>311.64376800000002</v>
      </c>
      <c r="L67" s="27">
        <f>'AEO 2023 Table 49 Raw'!O56</f>
        <v>309.44329800000003</v>
      </c>
      <c r="M67" s="27">
        <f>'AEO 2023 Table 49 Raw'!P56</f>
        <v>308.435608</v>
      </c>
      <c r="N67" s="27">
        <f>'AEO 2023 Table 49 Raw'!Q56</f>
        <v>306.95196499999997</v>
      </c>
      <c r="O67" s="27">
        <f>'AEO 2023 Table 49 Raw'!R56</f>
        <v>305.66851800000001</v>
      </c>
      <c r="P67" s="27">
        <f>'AEO 2023 Table 49 Raw'!S56</f>
        <v>305.03460699999999</v>
      </c>
      <c r="Q67" s="27">
        <f>'AEO 2023 Table 49 Raw'!T56</f>
        <v>304.19439699999998</v>
      </c>
      <c r="R67" s="27">
        <f>'AEO 2023 Table 49 Raw'!U56</f>
        <v>304.49941999999999</v>
      </c>
      <c r="S67" s="27">
        <f>'AEO 2023 Table 49 Raw'!V56</f>
        <v>304.30911300000002</v>
      </c>
      <c r="T67" s="27">
        <f>'AEO 2023 Table 49 Raw'!W56</f>
        <v>305.04116800000003</v>
      </c>
      <c r="U67" s="27">
        <f>'AEO 2023 Table 49 Raw'!X56</f>
        <v>305.893463</v>
      </c>
      <c r="V67" s="27">
        <f>'AEO 2023 Table 49 Raw'!Y56</f>
        <v>307.88125600000001</v>
      </c>
      <c r="W67" s="27">
        <f>'AEO 2023 Table 49 Raw'!Z56</f>
        <v>310.12881499999997</v>
      </c>
      <c r="X67" s="27">
        <f>'AEO 2023 Table 49 Raw'!AA56</f>
        <v>312.144745</v>
      </c>
      <c r="Y67" s="27">
        <f>'AEO 2023 Table 49 Raw'!AB56</f>
        <v>314.16317700000002</v>
      </c>
      <c r="Z67" s="27">
        <f>'AEO 2023 Table 49 Raw'!AC56</f>
        <v>316.13433800000001</v>
      </c>
      <c r="AA67" s="27">
        <f>'AEO 2023 Table 49 Raw'!AD56</f>
        <v>318.57894900000002</v>
      </c>
      <c r="AB67" s="27">
        <f>'AEO 2023 Table 49 Raw'!AE56</f>
        <v>321.27621499999998</v>
      </c>
      <c r="AC67" s="27">
        <f>'AEO 2023 Table 49 Raw'!AF56</f>
        <v>323.71826199999998</v>
      </c>
      <c r="AD67" s="27">
        <f>'AEO 2023 Table 49 Raw'!AG56</f>
        <v>326.438965</v>
      </c>
      <c r="AE67" s="27">
        <f>'AEO 2023 Table 49 Raw'!AH56</f>
        <v>330.19555700000001</v>
      </c>
      <c r="AF67" s="46">
        <f>'AEO 2023 Table 49 Raw'!AI56</f>
        <v>-3.0000000000000001E-3</v>
      </c>
    </row>
    <row r="68" spans="1:32" ht="15" customHeight="1">
      <c r="A68" s="8" t="s">
        <v>1326</v>
      </c>
      <c r="B68" s="24" t="s">
        <v>915</v>
      </c>
      <c r="C68" s="27">
        <f>'AEO 2023 Table 49 Raw'!F57</f>
        <v>0.66564100000000004</v>
      </c>
      <c r="D68" s="27">
        <f>'AEO 2023 Table 49 Raw'!G57</f>
        <v>0.675709</v>
      </c>
      <c r="E68" s="27">
        <f>'AEO 2023 Table 49 Raw'!H57</f>
        <v>0.66355699999999995</v>
      </c>
      <c r="F68" s="27">
        <f>'AEO 2023 Table 49 Raw'!I57</f>
        <v>0.67183300000000001</v>
      </c>
      <c r="G68" s="27">
        <f>'AEO 2023 Table 49 Raw'!J57</f>
        <v>0.68261700000000003</v>
      </c>
      <c r="H68" s="27">
        <f>'AEO 2023 Table 49 Raw'!K57</f>
        <v>0.68776599999999999</v>
      </c>
      <c r="I68" s="27">
        <f>'AEO 2023 Table 49 Raw'!L57</f>
        <v>0.69333699999999998</v>
      </c>
      <c r="J68" s="27">
        <f>'AEO 2023 Table 49 Raw'!M57</f>
        <v>0.69942099999999996</v>
      </c>
      <c r="K68" s="27">
        <f>'AEO 2023 Table 49 Raw'!N57</f>
        <v>0.707839</v>
      </c>
      <c r="L68" s="27">
        <f>'AEO 2023 Table 49 Raw'!O57</f>
        <v>0.722499</v>
      </c>
      <c r="M68" s="27">
        <f>'AEO 2023 Table 49 Raw'!P57</f>
        <v>0.744564</v>
      </c>
      <c r="N68" s="27">
        <f>'AEO 2023 Table 49 Raw'!Q57</f>
        <v>0.773899</v>
      </c>
      <c r="O68" s="27">
        <f>'AEO 2023 Table 49 Raw'!R57</f>
        <v>0.80852400000000002</v>
      </c>
      <c r="P68" s="27">
        <f>'AEO 2023 Table 49 Raw'!S57</f>
        <v>0.84253400000000001</v>
      </c>
      <c r="Q68" s="27">
        <f>'AEO 2023 Table 49 Raw'!T57</f>
        <v>0.88069500000000001</v>
      </c>
      <c r="R68" s="27">
        <f>'AEO 2023 Table 49 Raw'!U57</f>
        <v>0.92671599999999998</v>
      </c>
      <c r="S68" s="27">
        <f>'AEO 2023 Table 49 Raw'!V57</f>
        <v>0.98036100000000004</v>
      </c>
      <c r="T68" s="27">
        <f>'AEO 2023 Table 49 Raw'!W57</f>
        <v>1.0412790000000001</v>
      </c>
      <c r="U68" s="27">
        <f>'AEO 2023 Table 49 Raw'!X57</f>
        <v>1.110665</v>
      </c>
      <c r="V68" s="27">
        <f>'AEO 2023 Table 49 Raw'!Y57</f>
        <v>1.190623</v>
      </c>
      <c r="W68" s="27">
        <f>'AEO 2023 Table 49 Raw'!Z57</f>
        <v>1.2770520000000001</v>
      </c>
      <c r="X68" s="27">
        <f>'AEO 2023 Table 49 Raw'!AA57</f>
        <v>1.3670169999999999</v>
      </c>
      <c r="Y68" s="27">
        <f>'AEO 2023 Table 49 Raw'!AB57</f>
        <v>1.4603250000000001</v>
      </c>
      <c r="Z68" s="27">
        <f>'AEO 2023 Table 49 Raw'!AC57</f>
        <v>1.557423</v>
      </c>
      <c r="AA68" s="27">
        <f>'AEO 2023 Table 49 Raw'!AD57</f>
        <v>1.659751</v>
      </c>
      <c r="AB68" s="27">
        <f>'AEO 2023 Table 49 Raw'!AE57</f>
        <v>1.7651950000000001</v>
      </c>
      <c r="AC68" s="27">
        <f>'AEO 2023 Table 49 Raw'!AF57</f>
        <v>1.869167</v>
      </c>
      <c r="AD68" s="27">
        <f>'AEO 2023 Table 49 Raw'!AG57</f>
        <v>1.964072</v>
      </c>
      <c r="AE68" s="27">
        <f>'AEO 2023 Table 49 Raw'!AH57</f>
        <v>2.0666609999999999</v>
      </c>
      <c r="AF68" s="46">
        <f>'AEO 2023 Table 49 Raw'!AI57</f>
        <v>4.1000000000000002E-2</v>
      </c>
    </row>
    <row r="69" spans="1:32" ht="15" customHeight="1">
      <c r="A69" s="8" t="s">
        <v>1327</v>
      </c>
      <c r="B69" s="24" t="s">
        <v>1274</v>
      </c>
      <c r="C69" s="27">
        <f>'AEO 2023 Table 49 Raw'!F58</f>
        <v>0.76195599999999997</v>
      </c>
      <c r="D69" s="27">
        <f>'AEO 2023 Table 49 Raw'!G58</f>
        <v>0.71386000000000005</v>
      </c>
      <c r="E69" s="27">
        <f>'AEO 2023 Table 49 Raw'!H58</f>
        <v>0.65049500000000005</v>
      </c>
      <c r="F69" s="27">
        <f>'AEO 2023 Table 49 Raw'!I58</f>
        <v>0.61428400000000005</v>
      </c>
      <c r="G69" s="27">
        <f>'AEO 2023 Table 49 Raw'!J58</f>
        <v>0.58108300000000002</v>
      </c>
      <c r="H69" s="27">
        <f>'AEO 2023 Table 49 Raw'!K58</f>
        <v>0.54375099999999998</v>
      </c>
      <c r="I69" s="27">
        <f>'AEO 2023 Table 49 Raw'!L58</f>
        <v>0.50951299999999999</v>
      </c>
      <c r="J69" s="27">
        <f>'AEO 2023 Table 49 Raw'!M58</f>
        <v>0.47646899999999998</v>
      </c>
      <c r="K69" s="27">
        <f>'AEO 2023 Table 49 Raw'!N58</f>
        <v>0.44259500000000002</v>
      </c>
      <c r="L69" s="27">
        <f>'AEO 2023 Table 49 Raw'!O58</f>
        <v>0.411607</v>
      </c>
      <c r="M69" s="27">
        <f>'AEO 2023 Table 49 Raw'!P58</f>
        <v>0.38387300000000002</v>
      </c>
      <c r="N69" s="27">
        <f>'AEO 2023 Table 49 Raw'!Q58</f>
        <v>0.35714699999999999</v>
      </c>
      <c r="O69" s="27">
        <f>'AEO 2023 Table 49 Raw'!R58</f>
        <v>0.33094800000000002</v>
      </c>
      <c r="P69" s="27">
        <f>'AEO 2023 Table 49 Raw'!S58</f>
        <v>0.306066</v>
      </c>
      <c r="Q69" s="27">
        <f>'AEO 2023 Table 49 Raw'!T58</f>
        <v>0.282223</v>
      </c>
      <c r="R69" s="27">
        <f>'AEO 2023 Table 49 Raw'!U58</f>
        <v>0.26147799999999999</v>
      </c>
      <c r="S69" s="27">
        <f>'AEO 2023 Table 49 Raw'!V58</f>
        <v>0.242872</v>
      </c>
      <c r="T69" s="27">
        <f>'AEO 2023 Table 49 Raw'!W58</f>
        <v>0.22689699999999999</v>
      </c>
      <c r="U69" s="27">
        <f>'AEO 2023 Table 49 Raw'!X58</f>
        <v>0.21221799999999999</v>
      </c>
      <c r="V69" s="27">
        <f>'AEO 2023 Table 49 Raw'!Y58</f>
        <v>0.19762399999999999</v>
      </c>
      <c r="W69" s="27">
        <f>'AEO 2023 Table 49 Raw'!Z58</f>
        <v>0.18465899999999999</v>
      </c>
      <c r="X69" s="27">
        <f>'AEO 2023 Table 49 Raw'!AA58</f>
        <v>0.16880600000000001</v>
      </c>
      <c r="Y69" s="27">
        <f>'AEO 2023 Table 49 Raw'!AB58</f>
        <v>0.152332</v>
      </c>
      <c r="Z69" s="27">
        <f>'AEO 2023 Table 49 Raw'!AC58</f>
        <v>0.13885700000000001</v>
      </c>
      <c r="AA69" s="27">
        <f>'AEO 2023 Table 49 Raw'!AD58</f>
        <v>0.127743</v>
      </c>
      <c r="AB69" s="27">
        <f>'AEO 2023 Table 49 Raw'!AE58</f>
        <v>0.116304</v>
      </c>
      <c r="AC69" s="27">
        <f>'AEO 2023 Table 49 Raw'!AF58</f>
        <v>0.104612</v>
      </c>
      <c r="AD69" s="27">
        <f>'AEO 2023 Table 49 Raw'!AG58</f>
        <v>9.4063999999999995E-2</v>
      </c>
      <c r="AE69" s="27">
        <f>'AEO 2023 Table 49 Raw'!AH58</f>
        <v>8.5439000000000001E-2</v>
      </c>
      <c r="AF69" s="46">
        <f>'AEO 2023 Table 49 Raw'!AI58</f>
        <v>-7.4999999999999997E-2</v>
      </c>
    </row>
    <row r="70" spans="1:32" ht="12" customHeight="1">
      <c r="A70" s="8" t="s">
        <v>1328</v>
      </c>
      <c r="B70" s="24" t="s">
        <v>1276</v>
      </c>
      <c r="C70" s="27">
        <f>'AEO 2023 Table 49 Raw'!F59</f>
        <v>10.295878</v>
      </c>
      <c r="D70" s="27">
        <f>'AEO 2023 Table 49 Raw'!G59</f>
        <v>10.632878</v>
      </c>
      <c r="E70" s="27">
        <f>'AEO 2023 Table 49 Raw'!H59</f>
        <v>10.765287000000001</v>
      </c>
      <c r="F70" s="27">
        <f>'AEO 2023 Table 49 Raw'!I59</f>
        <v>11.331614999999999</v>
      </c>
      <c r="G70" s="27">
        <f>'AEO 2023 Table 49 Raw'!J59</f>
        <v>12.009684</v>
      </c>
      <c r="H70" s="27">
        <f>'AEO 2023 Table 49 Raw'!K59</f>
        <v>12.689354</v>
      </c>
      <c r="I70" s="27">
        <f>'AEO 2023 Table 49 Raw'!L59</f>
        <v>13.42314</v>
      </c>
      <c r="J70" s="27">
        <f>'AEO 2023 Table 49 Raw'!M59</f>
        <v>14.217472000000001</v>
      </c>
      <c r="K70" s="27">
        <f>'AEO 2023 Table 49 Raw'!N59</f>
        <v>15.086945999999999</v>
      </c>
      <c r="L70" s="27">
        <f>'AEO 2023 Table 49 Raw'!O59</f>
        <v>16.109821</v>
      </c>
      <c r="M70" s="27">
        <f>'AEO 2023 Table 49 Raw'!P59</f>
        <v>17.277104999999999</v>
      </c>
      <c r="N70" s="27">
        <f>'AEO 2023 Table 49 Raw'!Q59</f>
        <v>18.528542999999999</v>
      </c>
      <c r="O70" s="27">
        <f>'AEO 2023 Table 49 Raw'!R59</f>
        <v>19.925039000000002</v>
      </c>
      <c r="P70" s="27">
        <f>'AEO 2023 Table 49 Raw'!S59</f>
        <v>21.457827000000002</v>
      </c>
      <c r="Q70" s="27">
        <f>'AEO 2023 Table 49 Raw'!T59</f>
        <v>23.014327999999999</v>
      </c>
      <c r="R70" s="27">
        <f>'AEO 2023 Table 49 Raw'!U59</f>
        <v>24.709301</v>
      </c>
      <c r="S70" s="27">
        <f>'AEO 2023 Table 49 Raw'!V59</f>
        <v>26.448592999999999</v>
      </c>
      <c r="T70" s="27">
        <f>'AEO 2023 Table 49 Raw'!W59</f>
        <v>28.179516</v>
      </c>
      <c r="U70" s="27">
        <f>'AEO 2023 Table 49 Raw'!X59</f>
        <v>30.039484000000002</v>
      </c>
      <c r="V70" s="27">
        <f>'AEO 2023 Table 49 Raw'!Y59</f>
        <v>31.961752000000001</v>
      </c>
      <c r="W70" s="27">
        <f>'AEO 2023 Table 49 Raw'!Z59</f>
        <v>33.889342999999997</v>
      </c>
      <c r="X70" s="27">
        <f>'AEO 2023 Table 49 Raw'!AA59</f>
        <v>35.689624999999999</v>
      </c>
      <c r="Y70" s="27">
        <f>'AEO 2023 Table 49 Raw'!AB59</f>
        <v>37.375155999999997</v>
      </c>
      <c r="Z70" s="27">
        <f>'AEO 2023 Table 49 Raw'!AC59</f>
        <v>38.991988999999997</v>
      </c>
      <c r="AA70" s="27">
        <f>'AEO 2023 Table 49 Raw'!AD59</f>
        <v>40.608612000000001</v>
      </c>
      <c r="AB70" s="27">
        <f>'AEO 2023 Table 49 Raw'!AE59</f>
        <v>42.189807999999999</v>
      </c>
      <c r="AC70" s="27">
        <f>'AEO 2023 Table 49 Raw'!AF59</f>
        <v>43.653927000000003</v>
      </c>
      <c r="AD70" s="27">
        <f>'AEO 2023 Table 49 Raw'!AG59</f>
        <v>45.100876</v>
      </c>
      <c r="AE70" s="27">
        <f>'AEO 2023 Table 49 Raw'!AH59</f>
        <v>46.679226</v>
      </c>
      <c r="AF70" s="46">
        <f>'AEO 2023 Table 49 Raw'!AI59</f>
        <v>5.5E-2</v>
      </c>
    </row>
    <row r="71" spans="1:32" ht="15" customHeight="1">
      <c r="A71" s="8" t="s">
        <v>1329</v>
      </c>
      <c r="B71" s="24" t="s">
        <v>1278</v>
      </c>
      <c r="C71" s="27">
        <f>'AEO 2023 Table 49 Raw'!F60</f>
        <v>3.8253000000000002E-2</v>
      </c>
      <c r="D71" s="27">
        <f>'AEO 2023 Table 49 Raw'!G60</f>
        <v>4.5018000000000002E-2</v>
      </c>
      <c r="E71" s="27">
        <f>'AEO 2023 Table 49 Raw'!H60</f>
        <v>4.8242E-2</v>
      </c>
      <c r="F71" s="27">
        <f>'AEO 2023 Table 49 Raw'!I60</f>
        <v>5.1845000000000002E-2</v>
      </c>
      <c r="G71" s="27">
        <f>'AEO 2023 Table 49 Raw'!J60</f>
        <v>5.4694E-2</v>
      </c>
      <c r="H71" s="27">
        <f>'AEO 2023 Table 49 Raw'!K60</f>
        <v>5.6196000000000003E-2</v>
      </c>
      <c r="I71" s="27">
        <f>'AEO 2023 Table 49 Raw'!L60</f>
        <v>5.6866E-2</v>
      </c>
      <c r="J71" s="27">
        <f>'AEO 2023 Table 49 Raw'!M60</f>
        <v>5.6933999999999998E-2</v>
      </c>
      <c r="K71" s="27">
        <f>'AEO 2023 Table 49 Raw'!N60</f>
        <v>5.6377999999999998E-2</v>
      </c>
      <c r="L71" s="27">
        <f>'AEO 2023 Table 49 Raw'!O60</f>
        <v>5.552E-2</v>
      </c>
      <c r="M71" s="27">
        <f>'AEO 2023 Table 49 Raw'!P60</f>
        <v>5.4418000000000001E-2</v>
      </c>
      <c r="N71" s="27">
        <f>'AEO 2023 Table 49 Raw'!Q60</f>
        <v>5.2996000000000001E-2</v>
      </c>
      <c r="O71" s="27">
        <f>'AEO 2023 Table 49 Raw'!R60</f>
        <v>5.1381000000000003E-2</v>
      </c>
      <c r="P71" s="27">
        <f>'AEO 2023 Table 49 Raw'!S60</f>
        <v>4.9708000000000002E-2</v>
      </c>
      <c r="Q71" s="27">
        <f>'AEO 2023 Table 49 Raw'!T60</f>
        <v>4.7556000000000001E-2</v>
      </c>
      <c r="R71" s="27">
        <f>'AEO 2023 Table 49 Raw'!U60</f>
        <v>4.5311999999999998E-2</v>
      </c>
      <c r="S71" s="27">
        <f>'AEO 2023 Table 49 Raw'!V60</f>
        <v>4.3498000000000002E-2</v>
      </c>
      <c r="T71" s="27">
        <f>'AEO 2023 Table 49 Raw'!W60</f>
        <v>4.1633000000000003E-2</v>
      </c>
      <c r="U71" s="27">
        <f>'AEO 2023 Table 49 Raw'!X60</f>
        <v>3.952E-2</v>
      </c>
      <c r="V71" s="27">
        <f>'AEO 2023 Table 49 Raw'!Y60</f>
        <v>3.7545000000000002E-2</v>
      </c>
      <c r="W71" s="27">
        <f>'AEO 2023 Table 49 Raw'!Z60</f>
        <v>3.5652999999999997E-2</v>
      </c>
      <c r="X71" s="27">
        <f>'AEO 2023 Table 49 Raw'!AA60</f>
        <v>3.3778000000000002E-2</v>
      </c>
      <c r="Y71" s="27">
        <f>'AEO 2023 Table 49 Raw'!AB60</f>
        <v>3.1965E-2</v>
      </c>
      <c r="Z71" s="27">
        <f>'AEO 2023 Table 49 Raw'!AC60</f>
        <v>3.0248000000000001E-2</v>
      </c>
      <c r="AA71" s="27">
        <f>'AEO 2023 Table 49 Raw'!AD60</f>
        <v>2.8676E-2</v>
      </c>
      <c r="AB71" s="27">
        <f>'AEO 2023 Table 49 Raw'!AE60</f>
        <v>2.7203999999999999E-2</v>
      </c>
      <c r="AC71" s="27">
        <f>'AEO 2023 Table 49 Raw'!AF60</f>
        <v>2.5776E-2</v>
      </c>
      <c r="AD71" s="27">
        <f>'AEO 2023 Table 49 Raw'!AG60</f>
        <v>2.4438000000000001E-2</v>
      </c>
      <c r="AE71" s="27">
        <f>'AEO 2023 Table 49 Raw'!AH60</f>
        <v>2.3210000000000001E-2</v>
      </c>
      <c r="AF71" s="46">
        <f>'AEO 2023 Table 49 Raw'!AI60</f>
        <v>-1.7999999999999999E-2</v>
      </c>
    </row>
    <row r="72" spans="1:32" ht="15" customHeight="1">
      <c r="A72" s="8" t="s">
        <v>1330</v>
      </c>
      <c r="B72" s="24" t="s">
        <v>1280</v>
      </c>
      <c r="C72" s="27">
        <f>'AEO 2023 Table 49 Raw'!F61</f>
        <v>0</v>
      </c>
      <c r="D72" s="27">
        <f>'AEO 2023 Table 49 Raw'!G61</f>
        <v>0</v>
      </c>
      <c r="E72" s="27">
        <f>'AEO 2023 Table 49 Raw'!H61</f>
        <v>4.0866E-2</v>
      </c>
      <c r="F72" s="27">
        <f>'AEO 2023 Table 49 Raw'!I61</f>
        <v>7.8053999999999998E-2</v>
      </c>
      <c r="G72" s="27">
        <f>'AEO 2023 Table 49 Raw'!J61</f>
        <v>0.11462700000000001</v>
      </c>
      <c r="H72" s="27">
        <f>'AEO 2023 Table 49 Raw'!K61</f>
        <v>0.14868700000000001</v>
      </c>
      <c r="I72" s="27">
        <f>'AEO 2023 Table 49 Raw'!L61</f>
        <v>0.180307</v>
      </c>
      <c r="J72" s="27">
        <f>'AEO 2023 Table 49 Raw'!M61</f>
        <v>0.209929</v>
      </c>
      <c r="K72" s="27">
        <f>'AEO 2023 Table 49 Raw'!N61</f>
        <v>0.23779900000000001</v>
      </c>
      <c r="L72" s="27">
        <f>'AEO 2023 Table 49 Raw'!O61</f>
        <v>0.26510099999999998</v>
      </c>
      <c r="M72" s="27">
        <f>'AEO 2023 Table 49 Raw'!P61</f>
        <v>0.29189799999999999</v>
      </c>
      <c r="N72" s="27">
        <f>'AEO 2023 Table 49 Raw'!Q61</f>
        <v>0.31765700000000002</v>
      </c>
      <c r="O72" s="27">
        <f>'AEO 2023 Table 49 Raw'!R61</f>
        <v>0.34306500000000001</v>
      </c>
      <c r="P72" s="27">
        <f>'AEO 2023 Table 49 Raw'!S61</f>
        <v>0.36933700000000003</v>
      </c>
      <c r="Q72" s="27">
        <f>'AEO 2023 Table 49 Raw'!T61</f>
        <v>0.39583800000000002</v>
      </c>
      <c r="R72" s="27">
        <f>'AEO 2023 Table 49 Raw'!U61</f>
        <v>0.42381099999999999</v>
      </c>
      <c r="S72" s="27">
        <f>'AEO 2023 Table 49 Raw'!V61</f>
        <v>0.453293</v>
      </c>
      <c r="T72" s="27">
        <f>'AEO 2023 Table 49 Raw'!W61</f>
        <v>0.48427999999999999</v>
      </c>
      <c r="U72" s="27">
        <f>'AEO 2023 Table 49 Raw'!X61</f>
        <v>0.51834100000000005</v>
      </c>
      <c r="V72" s="27">
        <f>'AEO 2023 Table 49 Raw'!Y61</f>
        <v>0.55694200000000005</v>
      </c>
      <c r="W72" s="27">
        <f>'AEO 2023 Table 49 Raw'!Z61</f>
        <v>0.59925099999999998</v>
      </c>
      <c r="X72" s="27">
        <f>'AEO 2023 Table 49 Raw'!AA61</f>
        <v>0.64158599999999999</v>
      </c>
      <c r="Y72" s="27">
        <f>'AEO 2023 Table 49 Raw'!AB61</f>
        <v>0.68623999999999996</v>
      </c>
      <c r="Z72" s="27">
        <f>'AEO 2023 Table 49 Raw'!AC61</f>
        <v>0.73363</v>
      </c>
      <c r="AA72" s="27">
        <f>'AEO 2023 Table 49 Raw'!AD61</f>
        <v>0.78493500000000005</v>
      </c>
      <c r="AB72" s="27">
        <f>'AEO 2023 Table 49 Raw'!AE61</f>
        <v>0.83958699999999997</v>
      </c>
      <c r="AC72" s="27">
        <f>'AEO 2023 Table 49 Raw'!AF61</f>
        <v>0.89587000000000006</v>
      </c>
      <c r="AD72" s="27">
        <f>'AEO 2023 Table 49 Raw'!AG61</f>
        <v>0.95473600000000003</v>
      </c>
      <c r="AE72" s="27">
        <f>'AEO 2023 Table 49 Raw'!AH61</f>
        <v>1.019001</v>
      </c>
      <c r="AF72" s="46" t="str">
        <f>'AEO 2023 Table 49 Raw'!AI61</f>
        <v>- -</v>
      </c>
    </row>
    <row r="73" spans="1:32" ht="15" customHeight="1">
      <c r="A73" s="8" t="s">
        <v>1331</v>
      </c>
      <c r="B73" s="24" t="s">
        <v>1282</v>
      </c>
      <c r="C73" s="27">
        <f>'AEO 2023 Table 49 Raw'!F62</f>
        <v>0</v>
      </c>
      <c r="D73" s="27">
        <f>'AEO 2023 Table 49 Raw'!G62</f>
        <v>0</v>
      </c>
      <c r="E73" s="27">
        <f>'AEO 2023 Table 49 Raw'!H62</f>
        <v>4.9535999999999997E-2</v>
      </c>
      <c r="F73" s="27">
        <f>'AEO 2023 Table 49 Raw'!I62</f>
        <v>9.3687000000000006E-2</v>
      </c>
      <c r="G73" s="27">
        <f>'AEO 2023 Table 49 Raw'!J62</f>
        <v>0.135908</v>
      </c>
      <c r="H73" s="27">
        <f>'AEO 2023 Table 49 Raw'!K62</f>
        <v>0.17466699999999999</v>
      </c>
      <c r="I73" s="27">
        <f>'AEO 2023 Table 49 Raw'!L62</f>
        <v>0.20999100000000001</v>
      </c>
      <c r="J73" s="27">
        <f>'AEO 2023 Table 49 Raw'!M62</f>
        <v>0.242647</v>
      </c>
      <c r="K73" s="27">
        <f>'AEO 2023 Table 49 Raw'!N62</f>
        <v>0.27346199999999998</v>
      </c>
      <c r="L73" s="27">
        <f>'AEO 2023 Table 49 Raw'!O62</f>
        <v>0.30448999999999998</v>
      </c>
      <c r="M73" s="27">
        <f>'AEO 2023 Table 49 Raw'!P62</f>
        <v>0.33584199999999997</v>
      </c>
      <c r="N73" s="27">
        <f>'AEO 2023 Table 49 Raw'!Q62</f>
        <v>0.36735699999999999</v>
      </c>
      <c r="O73" s="27">
        <f>'AEO 2023 Table 49 Raw'!R62</f>
        <v>0.39977800000000002</v>
      </c>
      <c r="P73" s="27">
        <f>'AEO 2023 Table 49 Raw'!S62</f>
        <v>0.43470599999999998</v>
      </c>
      <c r="Q73" s="27">
        <f>'AEO 2023 Table 49 Raw'!T62</f>
        <v>0.47173999999999999</v>
      </c>
      <c r="R73" s="27">
        <f>'AEO 2023 Table 49 Raw'!U62</f>
        <v>0.51267099999999999</v>
      </c>
      <c r="S73" s="27">
        <f>'AEO 2023 Table 49 Raw'!V62</f>
        <v>0.55772299999999997</v>
      </c>
      <c r="T73" s="27">
        <f>'AEO 2023 Table 49 Raw'!W62</f>
        <v>0.60706899999999997</v>
      </c>
      <c r="U73" s="27">
        <f>'AEO 2023 Table 49 Raw'!X62</f>
        <v>0.66298900000000005</v>
      </c>
      <c r="V73" s="27">
        <f>'AEO 2023 Table 49 Raw'!Y62</f>
        <v>0.72780400000000001</v>
      </c>
      <c r="W73" s="27">
        <f>'AEO 2023 Table 49 Raw'!Z62</f>
        <v>0.80057199999999995</v>
      </c>
      <c r="X73" s="27">
        <f>'AEO 2023 Table 49 Raw'!AA62</f>
        <v>0.87635600000000002</v>
      </c>
      <c r="Y73" s="27">
        <f>'AEO 2023 Table 49 Raw'!AB62</f>
        <v>0.95774199999999998</v>
      </c>
      <c r="Z73" s="27">
        <f>'AEO 2023 Table 49 Raw'!AC62</f>
        <v>1.0453520000000001</v>
      </c>
      <c r="AA73" s="27">
        <f>'AEO 2023 Table 49 Raw'!AD62</f>
        <v>1.140711</v>
      </c>
      <c r="AB73" s="27">
        <f>'AEO 2023 Table 49 Raw'!AE62</f>
        <v>1.242688</v>
      </c>
      <c r="AC73" s="27">
        <f>'AEO 2023 Table 49 Raw'!AF62</f>
        <v>1.348571</v>
      </c>
      <c r="AD73" s="27">
        <f>'AEO 2023 Table 49 Raw'!AG62</f>
        <v>1.459422</v>
      </c>
      <c r="AE73" s="27">
        <f>'AEO 2023 Table 49 Raw'!AH62</f>
        <v>1.579396</v>
      </c>
      <c r="AF73" s="46" t="str">
        <f>'AEO 2023 Table 49 Raw'!AI62</f>
        <v>- -</v>
      </c>
    </row>
    <row r="74" spans="1:32" ht="15" customHeight="1">
      <c r="A74" s="8" t="s">
        <v>1332</v>
      </c>
      <c r="B74" s="24" t="s">
        <v>1284</v>
      </c>
      <c r="C74" s="27">
        <f>'AEO 2023 Table 49 Raw'!F63</f>
        <v>0</v>
      </c>
      <c r="D74" s="27">
        <f>'AEO 2023 Table 49 Raw'!G63</f>
        <v>0</v>
      </c>
      <c r="E74" s="27">
        <f>'AEO 2023 Table 49 Raw'!H63</f>
        <v>8.6385000000000003E-2</v>
      </c>
      <c r="F74" s="27">
        <f>'AEO 2023 Table 49 Raw'!I63</f>
        <v>0.16839999999999999</v>
      </c>
      <c r="G74" s="27">
        <f>'AEO 2023 Table 49 Raw'!J63</f>
        <v>0.25216100000000002</v>
      </c>
      <c r="H74" s="27">
        <f>'AEO 2023 Table 49 Raw'!K63</f>
        <v>0.33343499999999998</v>
      </c>
      <c r="I74" s="27">
        <f>'AEO 2023 Table 49 Raw'!L63</f>
        <v>0.41050500000000001</v>
      </c>
      <c r="J74" s="27">
        <f>'AEO 2023 Table 49 Raw'!M63</f>
        <v>0.48533199999999999</v>
      </c>
      <c r="K74" s="27">
        <f>'AEO 2023 Table 49 Raw'!N63</f>
        <v>0.55828500000000003</v>
      </c>
      <c r="L74" s="27">
        <f>'AEO 2023 Table 49 Raw'!O63</f>
        <v>0.63211700000000004</v>
      </c>
      <c r="M74" s="27">
        <f>'AEO 2023 Table 49 Raw'!P63</f>
        <v>0.70640700000000001</v>
      </c>
      <c r="N74" s="27">
        <f>'AEO 2023 Table 49 Raw'!Q63</f>
        <v>0.77927199999999996</v>
      </c>
      <c r="O74" s="27">
        <f>'AEO 2023 Table 49 Raw'!R63</f>
        <v>0.85255199999999998</v>
      </c>
      <c r="P74" s="27">
        <f>'AEO 2023 Table 49 Raw'!S63</f>
        <v>0.92901999999999996</v>
      </c>
      <c r="Q74" s="27">
        <f>'AEO 2023 Table 49 Raw'!T63</f>
        <v>1.007674</v>
      </c>
      <c r="R74" s="27">
        <f>'AEO 2023 Table 49 Raw'!U63</f>
        <v>1.091607</v>
      </c>
      <c r="S74" s="27">
        <f>'AEO 2023 Table 49 Raw'!V63</f>
        <v>1.18082</v>
      </c>
      <c r="T74" s="27">
        <f>'AEO 2023 Table 49 Raw'!W63</f>
        <v>1.2754430000000001</v>
      </c>
      <c r="U74" s="27">
        <f>'AEO 2023 Table 49 Raw'!X63</f>
        <v>1.379785</v>
      </c>
      <c r="V74" s="27">
        <f>'AEO 2023 Table 49 Raw'!Y63</f>
        <v>1.4979819999999999</v>
      </c>
      <c r="W74" s="27">
        <f>'AEO 2023 Table 49 Raw'!Z63</f>
        <v>1.62791</v>
      </c>
      <c r="X74" s="27">
        <f>'AEO 2023 Table 49 Raw'!AA63</f>
        <v>1.7608470000000001</v>
      </c>
      <c r="Y74" s="27">
        <f>'AEO 2023 Table 49 Raw'!AB63</f>
        <v>1.901513</v>
      </c>
      <c r="Z74" s="27">
        <f>'AEO 2023 Table 49 Raw'!AC63</f>
        <v>2.0510109999999999</v>
      </c>
      <c r="AA74" s="27">
        <f>'AEO 2023 Table 49 Raw'!AD63</f>
        <v>2.212583</v>
      </c>
      <c r="AB74" s="27">
        <f>'AEO 2023 Table 49 Raw'!AE63</f>
        <v>2.3847529999999999</v>
      </c>
      <c r="AC74" s="27">
        <f>'AEO 2023 Table 49 Raw'!AF63</f>
        <v>2.5625330000000002</v>
      </c>
      <c r="AD74" s="27">
        <f>'AEO 2023 Table 49 Raw'!AG63</f>
        <v>2.7484489999999999</v>
      </c>
      <c r="AE74" s="27">
        <f>'AEO 2023 Table 49 Raw'!AH63</f>
        <v>2.950526</v>
      </c>
      <c r="AF74" s="46" t="str">
        <f>'AEO 2023 Table 49 Raw'!AI63</f>
        <v>- -</v>
      </c>
    </row>
    <row r="75" spans="1:32" ht="15" customHeight="1">
      <c r="A75" s="8" t="s">
        <v>1333</v>
      </c>
      <c r="B75" s="24" t="s">
        <v>1298</v>
      </c>
      <c r="C75" s="27">
        <f>'AEO 2023 Table 49 Raw'!F64</f>
        <v>969.67340100000001</v>
      </c>
      <c r="D75" s="27">
        <f>'AEO 2023 Table 49 Raw'!G64</f>
        <v>940.29730199999995</v>
      </c>
      <c r="E75" s="27">
        <f>'AEO 2023 Table 49 Raw'!H64</f>
        <v>891.14538600000003</v>
      </c>
      <c r="F75" s="27">
        <f>'AEO 2023 Table 49 Raw'!I64</f>
        <v>878.88366699999995</v>
      </c>
      <c r="G75" s="27">
        <f>'AEO 2023 Table 49 Raw'!J64</f>
        <v>872.87799099999995</v>
      </c>
      <c r="H75" s="27">
        <f>'AEO 2023 Table 49 Raw'!K64</f>
        <v>861.96752900000001</v>
      </c>
      <c r="I75" s="27">
        <f>'AEO 2023 Table 49 Raw'!L64</f>
        <v>852.94287099999997</v>
      </c>
      <c r="J75" s="27">
        <f>'AEO 2023 Table 49 Raw'!M64</f>
        <v>845.65936299999998</v>
      </c>
      <c r="K75" s="27">
        <f>'AEO 2023 Table 49 Raw'!N64</f>
        <v>837.86541699999998</v>
      </c>
      <c r="L75" s="27">
        <f>'AEO 2023 Table 49 Raw'!O64</f>
        <v>832.65808100000004</v>
      </c>
      <c r="M75" s="27">
        <f>'AEO 2023 Table 49 Raw'!P64</f>
        <v>830.452271</v>
      </c>
      <c r="N75" s="27">
        <f>'AEO 2023 Table 49 Raw'!Q64</f>
        <v>827.44641100000001</v>
      </c>
      <c r="O75" s="27">
        <f>'AEO 2023 Table 49 Raw'!R64</f>
        <v>825.00012200000003</v>
      </c>
      <c r="P75" s="27">
        <f>'AEO 2023 Table 49 Raw'!S64</f>
        <v>824.83050500000002</v>
      </c>
      <c r="Q75" s="27">
        <f>'AEO 2023 Table 49 Raw'!T64</f>
        <v>825.04901099999995</v>
      </c>
      <c r="R75" s="27">
        <f>'AEO 2023 Table 49 Raw'!U64</f>
        <v>828.01654099999996</v>
      </c>
      <c r="S75" s="27">
        <f>'AEO 2023 Table 49 Raw'!V64</f>
        <v>831.01391599999999</v>
      </c>
      <c r="T75" s="27">
        <f>'AEO 2023 Table 49 Raw'!W64</f>
        <v>834.98413100000005</v>
      </c>
      <c r="U75" s="27">
        <f>'AEO 2023 Table 49 Raw'!X64</f>
        <v>840.17871100000002</v>
      </c>
      <c r="V75" s="27">
        <f>'AEO 2023 Table 49 Raw'!Y64</f>
        <v>847.97546399999999</v>
      </c>
      <c r="W75" s="27">
        <f>'AEO 2023 Table 49 Raw'!Z64</f>
        <v>856.41192599999999</v>
      </c>
      <c r="X75" s="27">
        <f>'AEO 2023 Table 49 Raw'!AA64</f>
        <v>864.06841999999995</v>
      </c>
      <c r="Y75" s="27">
        <f>'AEO 2023 Table 49 Raw'!AB64</f>
        <v>871.63970900000004</v>
      </c>
      <c r="Z75" s="27">
        <f>'AEO 2023 Table 49 Raw'!AC64</f>
        <v>879.29986599999995</v>
      </c>
      <c r="AA75" s="27">
        <f>'AEO 2023 Table 49 Raw'!AD64</f>
        <v>888.27032499999996</v>
      </c>
      <c r="AB75" s="27">
        <f>'AEO 2023 Table 49 Raw'!AE64</f>
        <v>898.12817399999994</v>
      </c>
      <c r="AC75" s="27">
        <f>'AEO 2023 Table 49 Raw'!AF64</f>
        <v>907.28198199999997</v>
      </c>
      <c r="AD75" s="27">
        <f>'AEO 2023 Table 49 Raw'!AG64</f>
        <v>917.03747599999997</v>
      </c>
      <c r="AE75" s="27">
        <f>'AEO 2023 Table 49 Raw'!AH64</f>
        <v>929.96435499999995</v>
      </c>
      <c r="AF75" s="46">
        <f>'AEO 2023 Table 49 Raw'!AI64</f>
        <v>-1E-3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6"/>
    </row>
    <row r="77" spans="1:32" ht="15" customHeight="1">
      <c r="A77" s="8" t="s">
        <v>1334</v>
      </c>
      <c r="B77" s="24" t="s">
        <v>1269</v>
      </c>
      <c r="C77" s="27">
        <f>'AEO 2023 Table 49 Raw'!F66</f>
        <v>4152.2617190000001</v>
      </c>
      <c r="D77" s="27">
        <f>'AEO 2023 Table 49 Raw'!G66</f>
        <v>4051.2602539999998</v>
      </c>
      <c r="E77" s="27">
        <f>'AEO 2023 Table 49 Raw'!H66</f>
        <v>3846.5458979999999</v>
      </c>
      <c r="F77" s="27">
        <f>'AEO 2023 Table 49 Raw'!I66</f>
        <v>3796.2741700000001</v>
      </c>
      <c r="G77" s="27">
        <f>'AEO 2023 Table 49 Raw'!J66</f>
        <v>3768.9377439999998</v>
      </c>
      <c r="H77" s="27">
        <f>'AEO 2023 Table 49 Raw'!K66</f>
        <v>3716.298828</v>
      </c>
      <c r="I77" s="27">
        <f>'AEO 2023 Table 49 Raw'!L66</f>
        <v>3663.4157709999999</v>
      </c>
      <c r="J77" s="27">
        <f>'AEO 2023 Table 49 Raw'!M66</f>
        <v>3615.2453609999998</v>
      </c>
      <c r="K77" s="27">
        <f>'AEO 2023 Table 49 Raw'!N66</f>
        <v>3564.4335940000001</v>
      </c>
      <c r="L77" s="27">
        <f>'AEO 2023 Table 49 Raw'!O66</f>
        <v>3526.1323240000002</v>
      </c>
      <c r="M77" s="27">
        <f>'AEO 2023 Table 49 Raw'!P66</f>
        <v>3495.8627929999998</v>
      </c>
      <c r="N77" s="27">
        <f>'AEO 2023 Table 49 Raw'!Q66</f>
        <v>3463.1972660000001</v>
      </c>
      <c r="O77" s="27">
        <f>'AEO 2023 Table 49 Raw'!R66</f>
        <v>3432.1374510000001</v>
      </c>
      <c r="P77" s="27">
        <f>'AEO 2023 Table 49 Raw'!S66</f>
        <v>3409.8442380000001</v>
      </c>
      <c r="Q77" s="27">
        <f>'AEO 2023 Table 49 Raw'!T66</f>
        <v>3388.8703609999998</v>
      </c>
      <c r="R77" s="27">
        <f>'AEO 2023 Table 49 Raw'!U66</f>
        <v>3376.8066410000001</v>
      </c>
      <c r="S77" s="27">
        <f>'AEO 2023 Table 49 Raw'!V66</f>
        <v>3369.2006839999999</v>
      </c>
      <c r="T77" s="27">
        <f>'AEO 2023 Table 49 Raw'!W66</f>
        <v>3359.1828609999998</v>
      </c>
      <c r="U77" s="27">
        <f>'AEO 2023 Table 49 Raw'!X66</f>
        <v>3353.6989749999998</v>
      </c>
      <c r="V77" s="27">
        <f>'AEO 2023 Table 49 Raw'!Y66</f>
        <v>3356.1645509999998</v>
      </c>
      <c r="W77" s="27">
        <f>'AEO 2023 Table 49 Raw'!Z66</f>
        <v>3361.546875</v>
      </c>
      <c r="X77" s="27">
        <f>'AEO 2023 Table 49 Raw'!AA66</f>
        <v>3358.8090820000002</v>
      </c>
      <c r="Y77" s="27">
        <f>'AEO 2023 Table 49 Raw'!AB66</f>
        <v>3352.4030760000001</v>
      </c>
      <c r="Z77" s="27">
        <f>'AEO 2023 Table 49 Raw'!AC66</f>
        <v>3345.6533199999999</v>
      </c>
      <c r="AA77" s="27">
        <f>'AEO 2023 Table 49 Raw'!AD66</f>
        <v>3342.625732</v>
      </c>
      <c r="AB77" s="27">
        <f>'AEO 2023 Table 49 Raw'!AE66</f>
        <v>3340.586914</v>
      </c>
      <c r="AC77" s="27">
        <f>'AEO 2023 Table 49 Raw'!AF66</f>
        <v>3334.3977049999999</v>
      </c>
      <c r="AD77" s="27">
        <f>'AEO 2023 Table 49 Raw'!AG66</f>
        <v>3329.2048340000001</v>
      </c>
      <c r="AE77" s="27">
        <f>'AEO 2023 Table 49 Raw'!AH66</f>
        <v>3335.0913089999999</v>
      </c>
      <c r="AF77" s="46">
        <f>'AEO 2023 Table 49 Raw'!AI66</f>
        <v>-8.0000000000000002E-3</v>
      </c>
    </row>
    <row r="78" spans="1:32" ht="15" customHeight="1">
      <c r="A78" s="8" t="s">
        <v>1335</v>
      </c>
      <c r="B78" s="24" t="s">
        <v>1271</v>
      </c>
      <c r="C78" s="27">
        <f>'AEO 2023 Table 49 Raw'!F67</f>
        <v>3.9677310000000001</v>
      </c>
      <c r="D78" s="27">
        <f>'AEO 2023 Table 49 Raw'!G67</f>
        <v>3.8795809999999999</v>
      </c>
      <c r="E78" s="27">
        <f>'AEO 2023 Table 49 Raw'!H67</f>
        <v>3.748961</v>
      </c>
      <c r="F78" s="27">
        <f>'AEO 2023 Table 49 Raw'!I67</f>
        <v>3.804376</v>
      </c>
      <c r="G78" s="27">
        <f>'AEO 2023 Table 49 Raw'!J67</f>
        <v>3.9466299999999999</v>
      </c>
      <c r="H78" s="27">
        <f>'AEO 2023 Table 49 Raw'!K67</f>
        <v>4.1082619999999999</v>
      </c>
      <c r="I78" s="27">
        <f>'AEO 2023 Table 49 Raw'!L67</f>
        <v>4.2847780000000002</v>
      </c>
      <c r="J78" s="27">
        <f>'AEO 2023 Table 49 Raw'!M67</f>
        <v>4.471298</v>
      </c>
      <c r="K78" s="27">
        <f>'AEO 2023 Table 49 Raw'!N67</f>
        <v>4.6729050000000001</v>
      </c>
      <c r="L78" s="27">
        <f>'AEO 2023 Table 49 Raw'!O67</f>
        <v>4.8766809999999996</v>
      </c>
      <c r="M78" s="27">
        <f>'AEO 2023 Table 49 Raw'!P67</f>
        <v>5.0702740000000004</v>
      </c>
      <c r="N78" s="27">
        <f>'AEO 2023 Table 49 Raw'!Q67</f>
        <v>5.242038</v>
      </c>
      <c r="O78" s="27">
        <f>'AEO 2023 Table 49 Raw'!R67</f>
        <v>5.394997</v>
      </c>
      <c r="P78" s="27">
        <f>'AEO 2023 Table 49 Raw'!S67</f>
        <v>5.5370809999999997</v>
      </c>
      <c r="Q78" s="27">
        <f>'AEO 2023 Table 49 Raw'!T67</f>
        <v>5.6465259999999997</v>
      </c>
      <c r="R78" s="27">
        <f>'AEO 2023 Table 49 Raw'!U67</f>
        <v>5.7460440000000004</v>
      </c>
      <c r="S78" s="27">
        <f>'AEO 2023 Table 49 Raw'!V67</f>
        <v>5.8260719999999999</v>
      </c>
      <c r="T78" s="27">
        <f>'AEO 2023 Table 49 Raw'!W67</f>
        <v>5.8895150000000003</v>
      </c>
      <c r="U78" s="27">
        <f>'AEO 2023 Table 49 Raw'!X67</f>
        <v>5.9561719999999996</v>
      </c>
      <c r="V78" s="27">
        <f>'AEO 2023 Table 49 Raw'!Y67</f>
        <v>6.0317109999999996</v>
      </c>
      <c r="W78" s="27">
        <f>'AEO 2023 Table 49 Raw'!Z67</f>
        <v>6.078335</v>
      </c>
      <c r="X78" s="27">
        <f>'AEO 2023 Table 49 Raw'!AA67</f>
        <v>6.0980780000000001</v>
      </c>
      <c r="Y78" s="27">
        <f>'AEO 2023 Table 49 Raw'!AB67</f>
        <v>6.1251129999999998</v>
      </c>
      <c r="Z78" s="27">
        <f>'AEO 2023 Table 49 Raw'!AC67</f>
        <v>6.1589780000000003</v>
      </c>
      <c r="AA78" s="27">
        <f>'AEO 2023 Table 49 Raw'!AD67</f>
        <v>6.203964</v>
      </c>
      <c r="AB78" s="27">
        <f>'AEO 2023 Table 49 Raw'!AE67</f>
        <v>6.2526570000000001</v>
      </c>
      <c r="AC78" s="27">
        <f>'AEO 2023 Table 49 Raw'!AF67</f>
        <v>6.2947360000000003</v>
      </c>
      <c r="AD78" s="27">
        <f>'AEO 2023 Table 49 Raw'!AG67</f>
        <v>6.3391840000000004</v>
      </c>
      <c r="AE78" s="27">
        <f>'AEO 2023 Table 49 Raw'!AH67</f>
        <v>6.4048619999999996</v>
      </c>
      <c r="AF78" s="46">
        <f>'AEO 2023 Table 49 Raw'!AI67</f>
        <v>1.7000000000000001E-2</v>
      </c>
    </row>
    <row r="79" spans="1:32" ht="15" customHeight="1">
      <c r="A79" s="8" t="s">
        <v>1336</v>
      </c>
      <c r="B79" s="24" t="s">
        <v>915</v>
      </c>
      <c r="C79" s="27">
        <f>'AEO 2023 Table 49 Raw'!F68</f>
        <v>0.57084400000000002</v>
      </c>
      <c r="D79" s="27">
        <f>'AEO 2023 Table 49 Raw'!G68</f>
        <v>0.61738400000000004</v>
      </c>
      <c r="E79" s="27">
        <f>'AEO 2023 Table 49 Raw'!H68</f>
        <v>0.63749800000000001</v>
      </c>
      <c r="F79" s="27">
        <f>'AEO 2023 Table 49 Raw'!I68</f>
        <v>0.67205499999999996</v>
      </c>
      <c r="G79" s="27">
        <f>'AEO 2023 Table 49 Raw'!J68</f>
        <v>0.70587999999999995</v>
      </c>
      <c r="H79" s="27">
        <f>'AEO 2023 Table 49 Raw'!K68</f>
        <v>0.72835499999999997</v>
      </c>
      <c r="I79" s="27">
        <f>'AEO 2023 Table 49 Raw'!L68</f>
        <v>0.74263400000000002</v>
      </c>
      <c r="J79" s="27">
        <f>'AEO 2023 Table 49 Raw'!M68</f>
        <v>0.74897899999999995</v>
      </c>
      <c r="K79" s="27">
        <f>'AEO 2023 Table 49 Raw'!N68</f>
        <v>0.74971299999999996</v>
      </c>
      <c r="L79" s="27">
        <f>'AEO 2023 Table 49 Raw'!O68</f>
        <v>0.74907299999999999</v>
      </c>
      <c r="M79" s="27">
        <f>'AEO 2023 Table 49 Raw'!P68</f>
        <v>0.747027</v>
      </c>
      <c r="N79" s="27">
        <f>'AEO 2023 Table 49 Raw'!Q68</f>
        <v>0.74541299999999999</v>
      </c>
      <c r="O79" s="27">
        <f>'AEO 2023 Table 49 Raw'!R68</f>
        <v>0.74653800000000003</v>
      </c>
      <c r="P79" s="27">
        <f>'AEO 2023 Table 49 Raw'!S68</f>
        <v>0.75076200000000004</v>
      </c>
      <c r="Q79" s="27">
        <f>'AEO 2023 Table 49 Raw'!T68</f>
        <v>0.75361500000000003</v>
      </c>
      <c r="R79" s="27">
        <f>'AEO 2023 Table 49 Raw'!U68</f>
        <v>0.75738700000000003</v>
      </c>
      <c r="S79" s="27">
        <f>'AEO 2023 Table 49 Raw'!V68</f>
        <v>0.75910900000000003</v>
      </c>
      <c r="T79" s="27">
        <f>'AEO 2023 Table 49 Raw'!W68</f>
        <v>0.75982700000000003</v>
      </c>
      <c r="U79" s="27">
        <f>'AEO 2023 Table 49 Raw'!X68</f>
        <v>0.76071299999999997</v>
      </c>
      <c r="V79" s="27">
        <f>'AEO 2023 Table 49 Raw'!Y68</f>
        <v>0.76464299999999996</v>
      </c>
      <c r="W79" s="27">
        <f>'AEO 2023 Table 49 Raw'!Z68</f>
        <v>0.76882300000000003</v>
      </c>
      <c r="X79" s="27">
        <f>'AEO 2023 Table 49 Raw'!AA68</f>
        <v>0.77114000000000005</v>
      </c>
      <c r="Y79" s="27">
        <f>'AEO 2023 Table 49 Raw'!AB68</f>
        <v>0.77261899999999994</v>
      </c>
      <c r="Z79" s="27">
        <f>'AEO 2023 Table 49 Raw'!AC68</f>
        <v>0.77435699999999996</v>
      </c>
      <c r="AA79" s="27">
        <f>'AEO 2023 Table 49 Raw'!AD68</f>
        <v>0.77759</v>
      </c>
      <c r="AB79" s="27">
        <f>'AEO 2023 Table 49 Raw'!AE68</f>
        <v>0.78141700000000003</v>
      </c>
      <c r="AC79" s="27">
        <f>'AEO 2023 Table 49 Raw'!AF68</f>
        <v>0.78419000000000005</v>
      </c>
      <c r="AD79" s="27">
        <f>'AEO 2023 Table 49 Raw'!AG68</f>
        <v>0.78606299999999996</v>
      </c>
      <c r="AE79" s="27">
        <f>'AEO 2023 Table 49 Raw'!AH68</f>
        <v>0.78914700000000004</v>
      </c>
      <c r="AF79" s="46">
        <f>'AEO 2023 Table 49 Raw'!AI68</f>
        <v>1.2E-2</v>
      </c>
    </row>
    <row r="80" spans="1:32" ht="15" customHeight="1">
      <c r="A80" s="8" t="s">
        <v>1337</v>
      </c>
      <c r="B80" s="24" t="s">
        <v>1274</v>
      </c>
      <c r="C80" s="27">
        <f>'AEO 2023 Table 49 Raw'!F69</f>
        <v>50.390369</v>
      </c>
      <c r="D80" s="27">
        <f>'AEO 2023 Table 49 Raw'!G69</f>
        <v>50.411324</v>
      </c>
      <c r="E80" s="27">
        <f>'AEO 2023 Table 49 Raw'!H69</f>
        <v>48.670558999999997</v>
      </c>
      <c r="F80" s="27">
        <f>'AEO 2023 Table 49 Raw'!I69</f>
        <v>48.402335999999998</v>
      </c>
      <c r="G80" s="27">
        <f>'AEO 2023 Table 49 Raw'!J69</f>
        <v>48.006019999999999</v>
      </c>
      <c r="H80" s="27">
        <f>'AEO 2023 Table 49 Raw'!K69</f>
        <v>46.864071000000003</v>
      </c>
      <c r="I80" s="27">
        <f>'AEO 2023 Table 49 Raw'!L69</f>
        <v>45.360588</v>
      </c>
      <c r="J80" s="27">
        <f>'AEO 2023 Table 49 Raw'!M69</f>
        <v>43.716701999999998</v>
      </c>
      <c r="K80" s="27">
        <f>'AEO 2023 Table 49 Raw'!N69</f>
        <v>41.921421000000002</v>
      </c>
      <c r="L80" s="27">
        <f>'AEO 2023 Table 49 Raw'!O69</f>
        <v>40.369568000000001</v>
      </c>
      <c r="M80" s="27">
        <f>'AEO 2023 Table 49 Raw'!P69</f>
        <v>39.167800999999997</v>
      </c>
      <c r="N80" s="27">
        <f>'AEO 2023 Table 49 Raw'!Q69</f>
        <v>38.300120999999997</v>
      </c>
      <c r="O80" s="27">
        <f>'AEO 2023 Table 49 Raw'!R69</f>
        <v>37.839897000000001</v>
      </c>
      <c r="P80" s="27">
        <f>'AEO 2023 Table 49 Raw'!S69</f>
        <v>37.791255999999997</v>
      </c>
      <c r="Q80" s="27">
        <f>'AEO 2023 Table 49 Raw'!T69</f>
        <v>38.010727000000003</v>
      </c>
      <c r="R80" s="27">
        <f>'AEO 2023 Table 49 Raw'!U69</f>
        <v>38.577461</v>
      </c>
      <c r="S80" s="27">
        <f>'AEO 2023 Table 49 Raw'!V69</f>
        <v>39.426105</v>
      </c>
      <c r="T80" s="27">
        <f>'AEO 2023 Table 49 Raw'!W69</f>
        <v>40.505901000000001</v>
      </c>
      <c r="U80" s="27">
        <f>'AEO 2023 Table 49 Raw'!X69</f>
        <v>41.897770000000001</v>
      </c>
      <c r="V80" s="27">
        <f>'AEO 2023 Table 49 Raw'!Y69</f>
        <v>43.604328000000002</v>
      </c>
      <c r="W80" s="27">
        <f>'AEO 2023 Table 49 Raw'!Z69</f>
        <v>45.496887000000001</v>
      </c>
      <c r="X80" s="27">
        <f>'AEO 2023 Table 49 Raw'!AA69</f>
        <v>47.441223000000001</v>
      </c>
      <c r="Y80" s="27">
        <f>'AEO 2023 Table 49 Raw'!AB69</f>
        <v>49.494002999999999</v>
      </c>
      <c r="Z80" s="27">
        <f>'AEO 2023 Table 49 Raw'!AC69</f>
        <v>51.692951000000001</v>
      </c>
      <c r="AA80" s="27">
        <f>'AEO 2023 Table 49 Raw'!AD69</f>
        <v>54.107796</v>
      </c>
      <c r="AB80" s="27">
        <f>'AEO 2023 Table 49 Raw'!AE69</f>
        <v>56.709389000000002</v>
      </c>
      <c r="AC80" s="27">
        <f>'AEO 2023 Table 49 Raw'!AF69</f>
        <v>59.354168000000001</v>
      </c>
      <c r="AD80" s="27">
        <f>'AEO 2023 Table 49 Raw'!AG69</f>
        <v>62.146529999999998</v>
      </c>
      <c r="AE80" s="27">
        <f>'AEO 2023 Table 49 Raw'!AH69</f>
        <v>65.318398000000002</v>
      </c>
      <c r="AF80" s="46">
        <f>'AEO 2023 Table 49 Raw'!AI69</f>
        <v>8.9999999999999993E-3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6" t="str">
        <f>'AEO 2023 Table 49 Raw'!AI70</f>
        <v>- -</v>
      </c>
    </row>
    <row r="82" spans="1:32" ht="15" customHeight="1">
      <c r="A82" s="8" t="s">
        <v>1339</v>
      </c>
      <c r="B82" s="24" t="s">
        <v>1278</v>
      </c>
      <c r="C82" s="27">
        <f>'AEO 2023 Table 49 Raw'!F71</f>
        <v>4.7272000000000002E-2</v>
      </c>
      <c r="D82" s="27">
        <f>'AEO 2023 Table 49 Raw'!G71</f>
        <v>5.5855000000000002E-2</v>
      </c>
      <c r="E82" s="27">
        <f>'AEO 2023 Table 49 Raw'!H71</f>
        <v>6.1033999999999998E-2</v>
      </c>
      <c r="F82" s="27">
        <f>'AEO 2023 Table 49 Raw'!I71</f>
        <v>6.7311999999999997E-2</v>
      </c>
      <c r="G82" s="27">
        <f>'AEO 2023 Table 49 Raw'!J71</f>
        <v>7.3022000000000004E-2</v>
      </c>
      <c r="H82" s="27">
        <f>'AEO 2023 Table 49 Raw'!K71</f>
        <v>7.7170000000000002E-2</v>
      </c>
      <c r="I82" s="27">
        <f>'AEO 2023 Table 49 Raw'!L71</f>
        <v>8.0183000000000004E-2</v>
      </c>
      <c r="J82" s="27">
        <f>'AEO 2023 Table 49 Raw'!M71</f>
        <v>8.2242999999999997E-2</v>
      </c>
      <c r="K82" s="27">
        <f>'AEO 2023 Table 49 Raw'!N71</f>
        <v>8.3119999999999999E-2</v>
      </c>
      <c r="L82" s="27">
        <f>'AEO 2023 Table 49 Raw'!O71</f>
        <v>8.3152000000000004E-2</v>
      </c>
      <c r="M82" s="27">
        <f>'AEO 2023 Table 49 Raw'!P71</f>
        <v>8.2326999999999997E-2</v>
      </c>
      <c r="N82" s="27">
        <f>'AEO 2023 Table 49 Raw'!Q71</f>
        <v>8.0481999999999998E-2</v>
      </c>
      <c r="O82" s="27">
        <f>'AEO 2023 Table 49 Raw'!R71</f>
        <v>7.7817999999999998E-2</v>
      </c>
      <c r="P82" s="27">
        <f>'AEO 2023 Table 49 Raw'!S71</f>
        <v>7.4621999999999994E-2</v>
      </c>
      <c r="Q82" s="27">
        <f>'AEO 2023 Table 49 Raw'!T71</f>
        <v>7.1008000000000002E-2</v>
      </c>
      <c r="R82" s="27">
        <f>'AEO 2023 Table 49 Raw'!U71</f>
        <v>6.7477999999999996E-2</v>
      </c>
      <c r="S82" s="27">
        <f>'AEO 2023 Table 49 Raw'!V71</f>
        <v>6.3936000000000007E-2</v>
      </c>
      <c r="T82" s="27">
        <f>'AEO 2023 Table 49 Raw'!W71</f>
        <v>5.9832000000000003E-2</v>
      </c>
      <c r="U82" s="27">
        <f>'AEO 2023 Table 49 Raw'!X71</f>
        <v>5.5739999999999998E-2</v>
      </c>
      <c r="V82" s="27">
        <f>'AEO 2023 Table 49 Raw'!Y71</f>
        <v>5.2282000000000002E-2</v>
      </c>
      <c r="W82" s="27">
        <f>'AEO 2023 Table 49 Raw'!Z71</f>
        <v>4.9356999999999998E-2</v>
      </c>
      <c r="X82" s="27">
        <f>'AEO 2023 Table 49 Raw'!AA71</f>
        <v>4.6261999999999998E-2</v>
      </c>
      <c r="Y82" s="27">
        <f>'AEO 2023 Table 49 Raw'!AB71</f>
        <v>4.3493999999999998E-2</v>
      </c>
      <c r="Z82" s="27">
        <f>'AEO 2023 Table 49 Raw'!AC71</f>
        <v>4.0967999999999997E-2</v>
      </c>
      <c r="AA82" s="27">
        <f>'AEO 2023 Table 49 Raw'!AD71</f>
        <v>3.8684000000000003E-2</v>
      </c>
      <c r="AB82" s="27">
        <f>'AEO 2023 Table 49 Raw'!AE71</f>
        <v>3.6575000000000003E-2</v>
      </c>
      <c r="AC82" s="27">
        <f>'AEO 2023 Table 49 Raw'!AF71</f>
        <v>3.4571999999999999E-2</v>
      </c>
      <c r="AD82" s="27">
        <f>'AEO 2023 Table 49 Raw'!AG71</f>
        <v>3.2730000000000002E-2</v>
      </c>
      <c r="AE82" s="27">
        <f>'AEO 2023 Table 49 Raw'!AH71</f>
        <v>3.1115E-2</v>
      </c>
      <c r="AF82" s="46">
        <f>'AEO 2023 Table 49 Raw'!AI71</f>
        <v>-1.4999999999999999E-2</v>
      </c>
    </row>
    <row r="83" spans="1:32" ht="15" customHeight="1">
      <c r="A83" s="8" t="s">
        <v>1340</v>
      </c>
      <c r="B83" s="24" t="s">
        <v>1280</v>
      </c>
      <c r="C83" s="27">
        <f>'AEO 2023 Table 49 Raw'!F72</f>
        <v>0</v>
      </c>
      <c r="D83" s="27">
        <f>'AEO 2023 Table 49 Raw'!G72</f>
        <v>0</v>
      </c>
      <c r="E83" s="27">
        <f>'AEO 2023 Table 49 Raw'!H72</f>
        <v>9.9241999999999997E-2</v>
      </c>
      <c r="F83" s="27">
        <f>'AEO 2023 Table 49 Raw'!I72</f>
        <v>0.112928</v>
      </c>
      <c r="G83" s="27">
        <f>'AEO 2023 Table 49 Raw'!J72</f>
        <v>0.12847500000000001</v>
      </c>
      <c r="H83" s="27">
        <f>'AEO 2023 Table 49 Raw'!K72</f>
        <v>0.14380299999999999</v>
      </c>
      <c r="I83" s="27">
        <f>'AEO 2023 Table 49 Raw'!L72</f>
        <v>0.15917600000000001</v>
      </c>
      <c r="J83" s="27">
        <f>'AEO 2023 Table 49 Raw'!M72</f>
        <v>0.17436299999999999</v>
      </c>
      <c r="K83" s="27">
        <f>'AEO 2023 Table 49 Raw'!N72</f>
        <v>0.18865799999999999</v>
      </c>
      <c r="L83" s="27">
        <f>'AEO 2023 Table 49 Raw'!O72</f>
        <v>0.20246600000000001</v>
      </c>
      <c r="M83" s="27">
        <f>'AEO 2023 Table 49 Raw'!P72</f>
        <v>0.215451</v>
      </c>
      <c r="N83" s="27">
        <f>'AEO 2023 Table 49 Raw'!Q72</f>
        <v>0.226831</v>
      </c>
      <c r="O83" s="27">
        <f>'AEO 2023 Table 49 Raw'!R72</f>
        <v>0.23669200000000001</v>
      </c>
      <c r="P83" s="27">
        <f>'AEO 2023 Table 49 Raw'!S72</f>
        <v>0.24548700000000001</v>
      </c>
      <c r="Q83" s="27">
        <f>'AEO 2023 Table 49 Raw'!T72</f>
        <v>0.252834</v>
      </c>
      <c r="R83" s="27">
        <f>'AEO 2023 Table 49 Raw'!U72</f>
        <v>0.259658</v>
      </c>
      <c r="S83" s="27">
        <f>'AEO 2023 Table 49 Raw'!V72</f>
        <v>0.26618799999999998</v>
      </c>
      <c r="T83" s="27">
        <f>'AEO 2023 Table 49 Raw'!W72</f>
        <v>0.272843</v>
      </c>
      <c r="U83" s="27">
        <f>'AEO 2023 Table 49 Raw'!X72</f>
        <v>0.28106500000000001</v>
      </c>
      <c r="V83" s="27">
        <f>'AEO 2023 Table 49 Raw'!Y72</f>
        <v>0.29217700000000002</v>
      </c>
      <c r="W83" s="27">
        <f>'AEO 2023 Table 49 Raw'!Z72</f>
        <v>0.30646899999999999</v>
      </c>
      <c r="X83" s="27">
        <f>'AEO 2023 Table 49 Raw'!AA72</f>
        <v>0.318685</v>
      </c>
      <c r="Y83" s="27">
        <f>'AEO 2023 Table 49 Raw'!AB72</f>
        <v>0.330507</v>
      </c>
      <c r="Z83" s="27">
        <f>'AEO 2023 Table 49 Raw'!AC72</f>
        <v>0.34577999999999998</v>
      </c>
      <c r="AA83" s="27">
        <f>'AEO 2023 Table 49 Raw'!AD72</f>
        <v>0.367585</v>
      </c>
      <c r="AB83" s="27">
        <f>'AEO 2023 Table 49 Raw'!AE72</f>
        <v>0.38973400000000002</v>
      </c>
      <c r="AC83" s="27">
        <f>'AEO 2023 Table 49 Raw'!AF72</f>
        <v>0.413549</v>
      </c>
      <c r="AD83" s="27">
        <f>'AEO 2023 Table 49 Raw'!AG72</f>
        <v>0.439724</v>
      </c>
      <c r="AE83" s="27">
        <f>'AEO 2023 Table 49 Raw'!AH72</f>
        <v>0.46970400000000001</v>
      </c>
      <c r="AF83" s="46" t="str">
        <f>'AEO 2023 Table 49 Raw'!AI72</f>
        <v>- -</v>
      </c>
    </row>
    <row r="84" spans="1:32" ht="15" customHeight="1">
      <c r="A84" s="8" t="s">
        <v>1341</v>
      </c>
      <c r="B84" s="24" t="s">
        <v>1282</v>
      </c>
      <c r="C84" s="27">
        <f>'AEO 2023 Table 49 Raw'!F73</f>
        <v>0</v>
      </c>
      <c r="D84" s="27">
        <f>'AEO 2023 Table 49 Raw'!G73</f>
        <v>0</v>
      </c>
      <c r="E84" s="27">
        <f>'AEO 2023 Table 49 Raw'!H73</f>
        <v>0.207594</v>
      </c>
      <c r="F84" s="27">
        <f>'AEO 2023 Table 49 Raw'!I73</f>
        <v>0.23404</v>
      </c>
      <c r="G84" s="27">
        <f>'AEO 2023 Table 49 Raw'!J73</f>
        <v>0.26388600000000001</v>
      </c>
      <c r="H84" s="27">
        <f>'AEO 2023 Table 49 Raw'!K73</f>
        <v>0.29298099999999999</v>
      </c>
      <c r="I84" s="27">
        <f>'AEO 2023 Table 49 Raw'!L73</f>
        <v>0.32167600000000002</v>
      </c>
      <c r="J84" s="27">
        <f>'AEO 2023 Table 49 Raw'!M73</f>
        <v>0.34956900000000002</v>
      </c>
      <c r="K84" s="27">
        <f>'AEO 2023 Table 49 Raw'!N73</f>
        <v>0.37529499999999999</v>
      </c>
      <c r="L84" s="27">
        <f>'AEO 2023 Table 49 Raw'!O73</f>
        <v>0.39978000000000002</v>
      </c>
      <c r="M84" s="27">
        <f>'AEO 2023 Table 49 Raw'!P73</f>
        <v>0.42220299999999999</v>
      </c>
      <c r="N84" s="27">
        <f>'AEO 2023 Table 49 Raw'!Q73</f>
        <v>0.44100499999999998</v>
      </c>
      <c r="O84" s="27">
        <f>'AEO 2023 Table 49 Raw'!R73</f>
        <v>0.45628200000000002</v>
      </c>
      <c r="P84" s="27">
        <f>'AEO 2023 Table 49 Raw'!S73</f>
        <v>0.46895500000000001</v>
      </c>
      <c r="Q84" s="27">
        <f>'AEO 2023 Table 49 Raw'!T73</f>
        <v>0.47830899999999998</v>
      </c>
      <c r="R84" s="27">
        <f>'AEO 2023 Table 49 Raw'!U73</f>
        <v>0.48619899999999999</v>
      </c>
      <c r="S84" s="27">
        <f>'AEO 2023 Table 49 Raw'!V73</f>
        <v>0.49312699999999998</v>
      </c>
      <c r="T84" s="27">
        <f>'AEO 2023 Table 49 Raw'!W73</f>
        <v>0.49996499999999999</v>
      </c>
      <c r="U84" s="27">
        <f>'AEO 2023 Table 49 Raw'!X73</f>
        <v>0.50951900000000006</v>
      </c>
      <c r="V84" s="27">
        <f>'AEO 2023 Table 49 Raw'!Y73</f>
        <v>0.52428799999999998</v>
      </c>
      <c r="W84" s="27">
        <f>'AEO 2023 Table 49 Raw'!Z73</f>
        <v>0.54485399999999995</v>
      </c>
      <c r="X84" s="27">
        <f>'AEO 2023 Table 49 Raw'!AA73</f>
        <v>0.56017899999999998</v>
      </c>
      <c r="Y84" s="27">
        <f>'AEO 2023 Table 49 Raw'!AB73</f>
        <v>0.57355999999999996</v>
      </c>
      <c r="Z84" s="27">
        <f>'AEO 2023 Table 49 Raw'!AC73</f>
        <v>0.59272100000000005</v>
      </c>
      <c r="AA84" s="27">
        <f>'AEO 2023 Table 49 Raw'!AD73</f>
        <v>0.62355099999999997</v>
      </c>
      <c r="AB84" s="27">
        <f>'AEO 2023 Table 49 Raw'!AE73</f>
        <v>0.65265499999999999</v>
      </c>
      <c r="AC84" s="27">
        <f>'AEO 2023 Table 49 Raw'!AF73</f>
        <v>0.68276199999999998</v>
      </c>
      <c r="AD84" s="27">
        <f>'AEO 2023 Table 49 Raw'!AG73</f>
        <v>0.71473500000000001</v>
      </c>
      <c r="AE84" s="27">
        <f>'AEO 2023 Table 49 Raw'!AH73</f>
        <v>0.75055499999999997</v>
      </c>
      <c r="AF84" s="46" t="str">
        <f>'AEO 2023 Table 49 Raw'!AI73</f>
        <v>- -</v>
      </c>
    </row>
    <row r="85" spans="1:32" ht="15" customHeight="1">
      <c r="A85" s="8" t="s">
        <v>1342</v>
      </c>
      <c r="B85" s="24" t="s">
        <v>1284</v>
      </c>
      <c r="C85" s="27">
        <f>'AEO 2023 Table 49 Raw'!F74</f>
        <v>0</v>
      </c>
      <c r="D85" s="27">
        <f>'AEO 2023 Table 49 Raw'!G74</f>
        <v>0</v>
      </c>
      <c r="E85" s="27">
        <f>'AEO 2023 Table 49 Raw'!H74</f>
        <v>0.117615</v>
      </c>
      <c r="F85" s="27">
        <f>'AEO 2023 Table 49 Raw'!I74</f>
        <v>0.23133999999999999</v>
      </c>
      <c r="G85" s="27">
        <f>'AEO 2023 Table 49 Raw'!J74</f>
        <v>0.350748</v>
      </c>
      <c r="H85" s="27">
        <f>'AEO 2023 Table 49 Raw'!K74</f>
        <v>0.47081499999999998</v>
      </c>
      <c r="I85" s="27">
        <f>'AEO 2023 Table 49 Raw'!L74</f>
        <v>0.58951100000000001</v>
      </c>
      <c r="J85" s="27">
        <f>'AEO 2023 Table 49 Raw'!M74</f>
        <v>0.708951</v>
      </c>
      <c r="K85" s="27">
        <f>'AEO 2023 Table 49 Raw'!N74</f>
        <v>0.828322</v>
      </c>
      <c r="L85" s="27">
        <f>'AEO 2023 Table 49 Raw'!O74</f>
        <v>0.95015499999999997</v>
      </c>
      <c r="M85" s="27">
        <f>'AEO 2023 Table 49 Raw'!P74</f>
        <v>1.072397</v>
      </c>
      <c r="N85" s="27">
        <f>'AEO 2023 Table 49 Raw'!Q74</f>
        <v>1.1903870000000001</v>
      </c>
      <c r="O85" s="27">
        <f>'AEO 2023 Table 49 Raw'!R74</f>
        <v>1.30416</v>
      </c>
      <c r="P85" s="27">
        <f>'AEO 2023 Table 49 Raw'!S74</f>
        <v>1.415008</v>
      </c>
      <c r="Q85" s="27">
        <f>'AEO 2023 Table 49 Raw'!T74</f>
        <v>1.519093</v>
      </c>
      <c r="R85" s="27">
        <f>'AEO 2023 Table 49 Raw'!U74</f>
        <v>1.6192690000000001</v>
      </c>
      <c r="S85" s="27">
        <f>'AEO 2023 Table 49 Raw'!V74</f>
        <v>1.7139420000000001</v>
      </c>
      <c r="T85" s="27">
        <f>'AEO 2023 Table 49 Raw'!W74</f>
        <v>1.802511</v>
      </c>
      <c r="U85" s="27">
        <f>'AEO 2023 Table 49 Raw'!X74</f>
        <v>1.891103</v>
      </c>
      <c r="V85" s="27">
        <f>'AEO 2023 Table 49 Raw'!Y74</f>
        <v>1.9852620000000001</v>
      </c>
      <c r="W85" s="27">
        <f>'AEO 2023 Table 49 Raw'!Z74</f>
        <v>2.0833050000000002</v>
      </c>
      <c r="X85" s="27">
        <f>'AEO 2023 Table 49 Raw'!AA74</f>
        <v>2.1767949999999998</v>
      </c>
      <c r="Y85" s="27">
        <f>'AEO 2023 Table 49 Raw'!AB74</f>
        <v>2.267576</v>
      </c>
      <c r="Z85" s="27">
        <f>'AEO 2023 Table 49 Raw'!AC74</f>
        <v>2.3618730000000001</v>
      </c>
      <c r="AA85" s="27">
        <f>'AEO 2023 Table 49 Raw'!AD74</f>
        <v>2.4697429999999998</v>
      </c>
      <c r="AB85" s="27">
        <f>'AEO 2023 Table 49 Raw'!AE74</f>
        <v>2.587386</v>
      </c>
      <c r="AC85" s="27">
        <f>'AEO 2023 Table 49 Raw'!AF74</f>
        <v>2.7114750000000001</v>
      </c>
      <c r="AD85" s="27">
        <f>'AEO 2023 Table 49 Raw'!AG74</f>
        <v>2.8473039999999998</v>
      </c>
      <c r="AE85" s="27">
        <f>'AEO 2023 Table 49 Raw'!AH74</f>
        <v>3.004864</v>
      </c>
      <c r="AF85" s="46" t="str">
        <f>'AEO 2023 Table 49 Raw'!AI74</f>
        <v>- -</v>
      </c>
    </row>
    <row r="86" spans="1:32" ht="15" customHeight="1">
      <c r="A86" s="8" t="s">
        <v>1343</v>
      </c>
      <c r="B86" s="24" t="s">
        <v>1310</v>
      </c>
      <c r="C86" s="27">
        <f>'AEO 2023 Table 49 Raw'!F75</f>
        <v>4207.2402339999999</v>
      </c>
      <c r="D86" s="27">
        <f>'AEO 2023 Table 49 Raw'!G75</f>
        <v>4106.2250979999999</v>
      </c>
      <c r="E86" s="27">
        <f>'AEO 2023 Table 49 Raw'!H75</f>
        <v>3900.0893550000001</v>
      </c>
      <c r="F86" s="27">
        <f>'AEO 2023 Table 49 Raw'!I75</f>
        <v>3849.796875</v>
      </c>
      <c r="G86" s="27">
        <f>'AEO 2023 Table 49 Raw'!J75</f>
        <v>3822.4113769999999</v>
      </c>
      <c r="H86" s="27">
        <f>'AEO 2023 Table 49 Raw'!K75</f>
        <v>3768.984375</v>
      </c>
      <c r="I86" s="27">
        <f>'AEO 2023 Table 49 Raw'!L75</f>
        <v>3714.9555660000001</v>
      </c>
      <c r="J86" s="27">
        <f>'AEO 2023 Table 49 Raw'!M75</f>
        <v>3665.498047</v>
      </c>
      <c r="K86" s="27">
        <f>'AEO 2023 Table 49 Raw'!N75</f>
        <v>3613.2526859999998</v>
      </c>
      <c r="L86" s="27">
        <f>'AEO 2023 Table 49 Raw'!O75</f>
        <v>3573.7629390000002</v>
      </c>
      <c r="M86" s="27">
        <f>'AEO 2023 Table 49 Raw'!P75</f>
        <v>3542.639404</v>
      </c>
      <c r="N86" s="27">
        <f>'AEO 2023 Table 49 Raw'!Q75</f>
        <v>3509.4235840000001</v>
      </c>
      <c r="O86" s="27">
        <f>'AEO 2023 Table 49 Raw'!R75</f>
        <v>3478.1928710000002</v>
      </c>
      <c r="P86" s="27">
        <f>'AEO 2023 Table 49 Raw'!S75</f>
        <v>3456.1286620000001</v>
      </c>
      <c r="Q86" s="27">
        <f>'AEO 2023 Table 49 Raw'!T75</f>
        <v>3435.6020509999998</v>
      </c>
      <c r="R86" s="27">
        <f>'AEO 2023 Table 49 Raw'!U75</f>
        <v>3424.319336</v>
      </c>
      <c r="S86" s="27">
        <f>'AEO 2023 Table 49 Raw'!V75</f>
        <v>3417.749268</v>
      </c>
      <c r="T86" s="27">
        <f>'AEO 2023 Table 49 Raw'!W75</f>
        <v>3408.9731449999999</v>
      </c>
      <c r="U86" s="27">
        <f>'AEO 2023 Table 49 Raw'!X75</f>
        <v>3405.0505370000001</v>
      </c>
      <c r="V86" s="27">
        <f>'AEO 2023 Table 49 Raw'!Y75</f>
        <v>3409.4182129999999</v>
      </c>
      <c r="W86" s="27">
        <f>'AEO 2023 Table 49 Raw'!Z75</f>
        <v>3416.8745119999999</v>
      </c>
      <c r="X86" s="27">
        <f>'AEO 2023 Table 49 Raw'!AA75</f>
        <v>3416.220703</v>
      </c>
      <c r="Y86" s="27">
        <f>'AEO 2023 Table 49 Raw'!AB75</f>
        <v>3412.0107419999999</v>
      </c>
      <c r="Z86" s="27">
        <f>'AEO 2023 Table 49 Raw'!AC75</f>
        <v>3407.6206050000001</v>
      </c>
      <c r="AA86" s="27">
        <f>'AEO 2023 Table 49 Raw'!AD75</f>
        <v>3407.2143550000001</v>
      </c>
      <c r="AB86" s="27">
        <f>'AEO 2023 Table 49 Raw'!AE75</f>
        <v>3407.9982909999999</v>
      </c>
      <c r="AC86" s="27">
        <f>'AEO 2023 Table 49 Raw'!AF75</f>
        <v>3404.6728520000001</v>
      </c>
      <c r="AD86" s="27">
        <f>'AEO 2023 Table 49 Raw'!AG75</f>
        <v>3402.5102539999998</v>
      </c>
      <c r="AE86" s="27">
        <f>'AEO 2023 Table 49 Raw'!AH75</f>
        <v>3411.860596</v>
      </c>
      <c r="AF86" s="46">
        <f>'AEO 2023 Table 49 Raw'!AI75</f>
        <v>-7.0000000000000001E-3</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6"/>
    </row>
    <row r="88" spans="1:32" ht="15" customHeight="1">
      <c r="A88" s="8" t="s">
        <v>1345</v>
      </c>
      <c r="B88" s="24" t="s">
        <v>1269</v>
      </c>
      <c r="C88" s="27">
        <f>'AEO 2023 Table 49 Raw'!F77</f>
        <v>5252.3500979999999</v>
      </c>
      <c r="D88" s="27">
        <f>'AEO 2023 Table 49 Raw'!G77</f>
        <v>5110.5810549999997</v>
      </c>
      <c r="E88" s="27">
        <f>'AEO 2023 Table 49 Raw'!H77</f>
        <v>4845.3969729999999</v>
      </c>
      <c r="F88" s="27">
        <f>'AEO 2023 Table 49 Raw'!I77</f>
        <v>4778.1362300000001</v>
      </c>
      <c r="G88" s="27">
        <f>'AEO 2023 Table 49 Raw'!J77</f>
        <v>4739.669922</v>
      </c>
      <c r="H88" s="27">
        <f>'AEO 2023 Table 49 Raw'!K77</f>
        <v>4668.8505859999996</v>
      </c>
      <c r="I88" s="27">
        <f>'AEO 2023 Table 49 Raw'!L77</f>
        <v>4600.044922</v>
      </c>
      <c r="J88" s="27">
        <f>'AEO 2023 Table 49 Raw'!M77</f>
        <v>4539.6040039999998</v>
      </c>
      <c r="K88" s="27">
        <f>'AEO 2023 Table 49 Raw'!N77</f>
        <v>4478.1591799999997</v>
      </c>
      <c r="L88" s="27">
        <f>'AEO 2023 Table 49 Raw'!O77</f>
        <v>4433.7495120000003</v>
      </c>
      <c r="M88" s="27">
        <f>'AEO 2023 Table 49 Raw'!P77</f>
        <v>4400.6835940000001</v>
      </c>
      <c r="N88" s="27">
        <f>'AEO 2023 Table 49 Raw'!Q77</f>
        <v>4365.0756840000004</v>
      </c>
      <c r="O88" s="27">
        <f>'AEO 2023 Table 49 Raw'!R77</f>
        <v>4332.234375</v>
      </c>
      <c r="P88" s="27">
        <f>'AEO 2023 Table 49 Raw'!S77</f>
        <v>4310.7197269999997</v>
      </c>
      <c r="Q88" s="27">
        <f>'AEO 2023 Table 49 Raw'!T77</f>
        <v>4291.0351559999999</v>
      </c>
      <c r="R88" s="27">
        <f>'AEO 2023 Table 49 Raw'!U77</f>
        <v>4282.5590819999998</v>
      </c>
      <c r="S88" s="27">
        <f>'AEO 2023 Table 49 Raw'!V77</f>
        <v>4279.5185549999997</v>
      </c>
      <c r="T88" s="27">
        <f>'AEO 2023 Table 49 Raw'!W77</f>
        <v>4274.5527339999999</v>
      </c>
      <c r="U88" s="27">
        <f>'AEO 2023 Table 49 Raw'!X77</f>
        <v>4276.3461909999996</v>
      </c>
      <c r="V88" s="27">
        <f>'AEO 2023 Table 49 Raw'!Y77</f>
        <v>4288.8349609999996</v>
      </c>
      <c r="W88" s="27">
        <f>'AEO 2023 Table 49 Raw'!Z77</f>
        <v>4304.9692379999997</v>
      </c>
      <c r="X88" s="27">
        <f>'AEO 2023 Table 49 Raw'!AA77</f>
        <v>4312.3110349999997</v>
      </c>
      <c r="Y88" s="27">
        <f>'AEO 2023 Table 49 Raw'!AB77</f>
        <v>4316.4331050000001</v>
      </c>
      <c r="Z88" s="27">
        <f>'AEO 2023 Table 49 Raw'!AC77</f>
        <v>4321.6142579999996</v>
      </c>
      <c r="AA88" s="27">
        <f>'AEO 2023 Table 49 Raw'!AD77</f>
        <v>4333.1513670000004</v>
      </c>
      <c r="AB88" s="27">
        <f>'AEO 2023 Table 49 Raw'!AE77</f>
        <v>4347.4868159999996</v>
      </c>
      <c r="AC88" s="27">
        <f>'AEO 2023 Table 49 Raw'!AF77</f>
        <v>4357.5170900000003</v>
      </c>
      <c r="AD88" s="27">
        <f>'AEO 2023 Table 49 Raw'!AG77</f>
        <v>4370.1206050000001</v>
      </c>
      <c r="AE88" s="27">
        <f>'AEO 2023 Table 49 Raw'!AH77</f>
        <v>4398.5668949999999</v>
      </c>
      <c r="AF88" s="46">
        <f>'AEO 2023 Table 49 Raw'!AI77</f>
        <v>-6.0000000000000001E-3</v>
      </c>
    </row>
    <row r="89" spans="1:32" ht="15" customHeight="1">
      <c r="A89" s="8" t="s">
        <v>1346</v>
      </c>
      <c r="B89" s="24" t="s">
        <v>1271</v>
      </c>
      <c r="C89" s="27">
        <f>'AEO 2023 Table 49 Raw'!F78</f>
        <v>561.49310300000002</v>
      </c>
      <c r="D89" s="27">
        <f>'AEO 2023 Table 49 Raw'!G78</f>
        <v>553.55658000000005</v>
      </c>
      <c r="E89" s="27">
        <f>'AEO 2023 Table 49 Raw'!H78</f>
        <v>534.46356200000002</v>
      </c>
      <c r="F89" s="27">
        <f>'AEO 2023 Table 49 Raw'!I78</f>
        <v>536.68194600000004</v>
      </c>
      <c r="G89" s="27">
        <f>'AEO 2023 Table 49 Raw'!J78</f>
        <v>541.73455799999999</v>
      </c>
      <c r="H89" s="27">
        <f>'AEO 2023 Table 49 Raw'!K78</f>
        <v>541.58624299999997</v>
      </c>
      <c r="I89" s="27">
        <f>'AEO 2023 Table 49 Raw'!L78</f>
        <v>542.06726100000003</v>
      </c>
      <c r="J89" s="27">
        <f>'AEO 2023 Table 49 Raw'!M78</f>
        <v>543.94970699999999</v>
      </c>
      <c r="K89" s="27">
        <f>'AEO 2023 Table 49 Raw'!N78</f>
        <v>545.55291699999998</v>
      </c>
      <c r="L89" s="27">
        <f>'AEO 2023 Table 49 Raw'!O78</f>
        <v>548.458618</v>
      </c>
      <c r="M89" s="27">
        <f>'AEO 2023 Table 49 Raw'!P78</f>
        <v>553.25665300000003</v>
      </c>
      <c r="N89" s="27">
        <f>'AEO 2023 Table 49 Raw'!Q78</f>
        <v>557.63348399999995</v>
      </c>
      <c r="O89" s="27">
        <f>'AEO 2023 Table 49 Raw'!R78</f>
        <v>562.20770300000004</v>
      </c>
      <c r="P89" s="27">
        <f>'AEO 2023 Table 49 Raw'!S78</f>
        <v>567.571594</v>
      </c>
      <c r="Q89" s="27">
        <f>'AEO 2023 Table 49 Raw'!T78</f>
        <v>572.53949</v>
      </c>
      <c r="R89" s="27">
        <f>'AEO 2023 Table 49 Raw'!U78</f>
        <v>579.068848</v>
      </c>
      <c r="S89" s="27">
        <f>'AEO 2023 Table 49 Raw'!V78</f>
        <v>585.03991699999995</v>
      </c>
      <c r="T89" s="27">
        <f>'AEO 2023 Table 49 Raw'!W78</f>
        <v>591.45642099999998</v>
      </c>
      <c r="U89" s="27">
        <f>'AEO 2023 Table 49 Raw'!X78</f>
        <v>598.375854</v>
      </c>
      <c r="V89" s="27">
        <f>'AEO 2023 Table 49 Raw'!Y78</f>
        <v>607.359375</v>
      </c>
      <c r="W89" s="27">
        <f>'AEO 2023 Table 49 Raw'!Z78</f>
        <v>616.35497999999995</v>
      </c>
      <c r="X89" s="27">
        <f>'AEO 2023 Table 49 Raw'!AA78</f>
        <v>623.80096400000002</v>
      </c>
      <c r="Y89" s="27">
        <f>'AEO 2023 Table 49 Raw'!AB78</f>
        <v>630.99438499999997</v>
      </c>
      <c r="Z89" s="27">
        <f>'AEO 2023 Table 49 Raw'!AC78</f>
        <v>638.469604</v>
      </c>
      <c r="AA89" s="27">
        <f>'AEO 2023 Table 49 Raw'!AD78</f>
        <v>647.394409</v>
      </c>
      <c r="AB89" s="27">
        <f>'AEO 2023 Table 49 Raw'!AE78</f>
        <v>657.14135699999997</v>
      </c>
      <c r="AC89" s="27">
        <f>'AEO 2023 Table 49 Raw'!AF78</f>
        <v>666.42858899999999</v>
      </c>
      <c r="AD89" s="27">
        <f>'AEO 2023 Table 49 Raw'!AG78</f>
        <v>676.61492899999996</v>
      </c>
      <c r="AE89" s="27">
        <f>'AEO 2023 Table 49 Raw'!AH78</f>
        <v>689.78936799999997</v>
      </c>
      <c r="AF89" s="46">
        <f>'AEO 2023 Table 49 Raw'!AI78</f>
        <v>7.0000000000000001E-3</v>
      </c>
    </row>
    <row r="90" spans="1:32" ht="12" customHeight="1">
      <c r="A90" s="8" t="s">
        <v>1347</v>
      </c>
      <c r="B90" s="24" t="s">
        <v>915</v>
      </c>
      <c r="C90" s="27">
        <f>'AEO 2023 Table 49 Raw'!F79</f>
        <v>1.245309</v>
      </c>
      <c r="D90" s="27">
        <f>'AEO 2023 Table 49 Raw'!G79</f>
        <v>1.368722</v>
      </c>
      <c r="E90" s="27">
        <f>'AEO 2023 Table 49 Raw'!H79</f>
        <v>1.4355169999999999</v>
      </c>
      <c r="F90" s="27">
        <f>'AEO 2023 Table 49 Raw'!I79</f>
        <v>1.532454</v>
      </c>
      <c r="G90" s="27">
        <f>'AEO 2023 Table 49 Raw'!J79</f>
        <v>1.626533</v>
      </c>
      <c r="H90" s="27">
        <f>'AEO 2023 Table 49 Raw'!K79</f>
        <v>1.694982</v>
      </c>
      <c r="I90" s="27">
        <f>'AEO 2023 Table 49 Raw'!L79</f>
        <v>1.7518199999999999</v>
      </c>
      <c r="J90" s="27">
        <f>'AEO 2023 Table 49 Raw'!M79</f>
        <v>1.8004150000000001</v>
      </c>
      <c r="K90" s="27">
        <f>'AEO 2023 Table 49 Raw'!N79</f>
        <v>1.845191</v>
      </c>
      <c r="L90" s="27">
        <f>'AEO 2023 Table 49 Raw'!O79</f>
        <v>1.896531</v>
      </c>
      <c r="M90" s="27">
        <f>'AEO 2023 Table 49 Raw'!P79</f>
        <v>1.9548829999999999</v>
      </c>
      <c r="N90" s="27">
        <f>'AEO 2023 Table 49 Raw'!Q79</f>
        <v>2.0210590000000002</v>
      </c>
      <c r="O90" s="27">
        <f>'AEO 2023 Table 49 Raw'!R79</f>
        <v>2.0957119999999998</v>
      </c>
      <c r="P90" s="27">
        <f>'AEO 2023 Table 49 Raw'!S79</f>
        <v>2.1747070000000002</v>
      </c>
      <c r="Q90" s="27">
        <f>'AEO 2023 Table 49 Raw'!T79</f>
        <v>2.2582599999999999</v>
      </c>
      <c r="R90" s="27">
        <f>'AEO 2023 Table 49 Raw'!U79</f>
        <v>2.3547769999999999</v>
      </c>
      <c r="S90" s="27">
        <f>'AEO 2023 Table 49 Raw'!V79</f>
        <v>2.4609380000000001</v>
      </c>
      <c r="T90" s="27">
        <f>'AEO 2023 Table 49 Raw'!W79</f>
        <v>2.5781489999999998</v>
      </c>
      <c r="U90" s="27">
        <f>'AEO 2023 Table 49 Raw'!X79</f>
        <v>2.7103630000000001</v>
      </c>
      <c r="V90" s="27">
        <f>'AEO 2023 Table 49 Raw'!Y79</f>
        <v>2.8641049999999999</v>
      </c>
      <c r="W90" s="27">
        <f>'AEO 2023 Table 49 Raw'!Z79</f>
        <v>3.0309499999999998</v>
      </c>
      <c r="X90" s="27">
        <f>'AEO 2023 Table 49 Raw'!AA79</f>
        <v>3.2053590000000001</v>
      </c>
      <c r="Y90" s="27">
        <f>'AEO 2023 Table 49 Raw'!AB79</f>
        <v>3.3881730000000001</v>
      </c>
      <c r="Z90" s="27">
        <f>'AEO 2023 Table 49 Raw'!AC79</f>
        <v>3.5846079999999998</v>
      </c>
      <c r="AA90" s="27">
        <f>'AEO 2023 Table 49 Raw'!AD79</f>
        <v>3.7999939999999999</v>
      </c>
      <c r="AB90" s="27">
        <f>'AEO 2023 Table 49 Raw'!AE79</f>
        <v>4.0295050000000003</v>
      </c>
      <c r="AC90" s="27">
        <f>'AEO 2023 Table 49 Raw'!AF79</f>
        <v>4.2632539999999999</v>
      </c>
      <c r="AD90" s="27">
        <f>'AEO 2023 Table 49 Raw'!AG79</f>
        <v>4.4974220000000003</v>
      </c>
      <c r="AE90" s="27">
        <f>'AEO 2023 Table 49 Raw'!AH79</f>
        <v>4.7562040000000003</v>
      </c>
      <c r="AF90" s="46">
        <f>'AEO 2023 Table 49 Raw'!AI79</f>
        <v>4.9000000000000002E-2</v>
      </c>
    </row>
    <row r="91" spans="1:32" ht="15" customHeight="1">
      <c r="A91" s="8" t="s">
        <v>1348</v>
      </c>
      <c r="B91" s="24" t="s">
        <v>1274</v>
      </c>
      <c r="C91" s="27">
        <f>'AEO 2023 Table 49 Raw'!F80</f>
        <v>51.344439999999999</v>
      </c>
      <c r="D91" s="27">
        <f>'AEO 2023 Table 49 Raw'!G80</f>
        <v>51.298411999999999</v>
      </c>
      <c r="E91" s="27">
        <f>'AEO 2023 Table 49 Raw'!H80</f>
        <v>49.474513999999999</v>
      </c>
      <c r="F91" s="27">
        <f>'AEO 2023 Table 49 Raw'!I80</f>
        <v>49.158157000000003</v>
      </c>
      <c r="G91" s="27">
        <f>'AEO 2023 Table 49 Raw'!J80</f>
        <v>48.717976</v>
      </c>
      <c r="H91" s="27">
        <f>'AEO 2023 Table 49 Raw'!K80</f>
        <v>47.527847000000001</v>
      </c>
      <c r="I91" s="27">
        <f>'AEO 2023 Table 49 Raw'!L80</f>
        <v>45.980331</v>
      </c>
      <c r="J91" s="27">
        <f>'AEO 2023 Table 49 Raw'!M80</f>
        <v>44.294730999999999</v>
      </c>
      <c r="K91" s="27">
        <f>'AEO 2023 Table 49 Raw'!N80</f>
        <v>42.457531000000003</v>
      </c>
      <c r="L91" s="27">
        <f>'AEO 2023 Table 49 Raw'!O80</f>
        <v>40.867519000000001</v>
      </c>
      <c r="M91" s="27">
        <f>'AEO 2023 Table 49 Raw'!P80</f>
        <v>39.631583999999997</v>
      </c>
      <c r="N91" s="27">
        <f>'AEO 2023 Table 49 Raw'!Q80</f>
        <v>38.730724000000002</v>
      </c>
      <c r="O91" s="27">
        <f>'AEO 2023 Table 49 Raw'!R80</f>
        <v>38.237572</v>
      </c>
      <c r="P91" s="27">
        <f>'AEO 2023 Table 49 Raw'!S80</f>
        <v>38.156917999999997</v>
      </c>
      <c r="Q91" s="27">
        <f>'AEO 2023 Table 49 Raw'!T80</f>
        <v>38.345267999999997</v>
      </c>
      <c r="R91" s="27">
        <f>'AEO 2023 Table 49 Raw'!U80</f>
        <v>38.883620999999998</v>
      </c>
      <c r="S91" s="27">
        <f>'AEO 2023 Table 49 Raw'!V80</f>
        <v>39.706623</v>
      </c>
      <c r="T91" s="27">
        <f>'AEO 2023 Table 49 Raw'!W80</f>
        <v>40.76408</v>
      </c>
      <c r="U91" s="27">
        <f>'AEO 2023 Table 49 Raw'!X80</f>
        <v>42.134956000000003</v>
      </c>
      <c r="V91" s="27">
        <f>'AEO 2023 Table 49 Raw'!Y80</f>
        <v>43.822018</v>
      </c>
      <c r="W91" s="27">
        <f>'AEO 2023 Table 49 Raw'!Z80</f>
        <v>45.698028999999998</v>
      </c>
      <c r="X91" s="27">
        <f>'AEO 2023 Table 49 Raw'!AA80</f>
        <v>47.623897999999997</v>
      </c>
      <c r="Y91" s="27">
        <f>'AEO 2023 Table 49 Raw'!AB80</f>
        <v>49.658524</v>
      </c>
      <c r="Z91" s="27">
        <f>'AEO 2023 Table 49 Raw'!AC80</f>
        <v>51.842841999999997</v>
      </c>
      <c r="AA91" s="27">
        <f>'AEO 2023 Table 49 Raw'!AD80</f>
        <v>54.245663</v>
      </c>
      <c r="AB91" s="27">
        <f>'AEO 2023 Table 49 Raw'!AE80</f>
        <v>56.835182000000003</v>
      </c>
      <c r="AC91" s="27">
        <f>'AEO 2023 Table 49 Raw'!AF80</f>
        <v>59.467426000000003</v>
      </c>
      <c r="AD91" s="27">
        <f>'AEO 2023 Table 49 Raw'!AG80</f>
        <v>62.248260000000002</v>
      </c>
      <c r="AE91" s="27">
        <f>'AEO 2023 Table 49 Raw'!AH80</f>
        <v>65.410285999999999</v>
      </c>
      <c r="AF91" s="46">
        <f>'AEO 2023 Table 49 Raw'!AI80</f>
        <v>8.9999999999999993E-3</v>
      </c>
    </row>
    <row r="92" spans="1:32" ht="15" customHeight="1">
      <c r="A92" s="8" t="s">
        <v>1349</v>
      </c>
      <c r="B92" s="24" t="s">
        <v>1276</v>
      </c>
      <c r="C92" s="27">
        <f>'AEO 2023 Table 49 Raw'!F81</f>
        <v>56.216380999999998</v>
      </c>
      <c r="D92" s="27">
        <f>'AEO 2023 Table 49 Raw'!G81</f>
        <v>54.877743000000002</v>
      </c>
      <c r="E92" s="27">
        <f>'AEO 2023 Table 49 Raw'!H81</f>
        <v>52.607666000000002</v>
      </c>
      <c r="F92" s="27">
        <f>'AEO 2023 Table 49 Raw'!I81</f>
        <v>52.49118</v>
      </c>
      <c r="G92" s="27">
        <f>'AEO 2023 Table 49 Raw'!J81</f>
        <v>52.601233999999998</v>
      </c>
      <c r="H92" s="27">
        <f>'AEO 2023 Table 49 Raw'!K81</f>
        <v>52.409892999999997</v>
      </c>
      <c r="I92" s="27">
        <f>'AEO 2023 Table 49 Raw'!L81</f>
        <v>52.413131999999997</v>
      </c>
      <c r="J92" s="27">
        <f>'AEO 2023 Table 49 Raw'!M81</f>
        <v>52.726784000000002</v>
      </c>
      <c r="K92" s="27">
        <f>'AEO 2023 Table 49 Raw'!N81</f>
        <v>53.182448999999998</v>
      </c>
      <c r="L92" s="27">
        <f>'AEO 2023 Table 49 Raw'!O81</f>
        <v>53.990490000000001</v>
      </c>
      <c r="M92" s="27">
        <f>'AEO 2023 Table 49 Raw'!P81</f>
        <v>55.085526000000002</v>
      </c>
      <c r="N92" s="27">
        <f>'AEO 2023 Table 49 Raw'!Q81</f>
        <v>56.244911000000002</v>
      </c>
      <c r="O92" s="27">
        <f>'AEO 2023 Table 49 Raw'!R81</f>
        <v>57.344062999999998</v>
      </c>
      <c r="P92" s="27">
        <f>'AEO 2023 Table 49 Raw'!S81</f>
        <v>58.450859000000001</v>
      </c>
      <c r="Q92" s="27">
        <f>'AEO 2023 Table 49 Raw'!T81</f>
        <v>59.402194999999999</v>
      </c>
      <c r="R92" s="27">
        <f>'AEO 2023 Table 49 Raw'!U81</f>
        <v>60.498859000000003</v>
      </c>
      <c r="S92" s="27">
        <f>'AEO 2023 Table 49 Raw'!V81</f>
        <v>61.488297000000003</v>
      </c>
      <c r="T92" s="27">
        <f>'AEO 2023 Table 49 Raw'!W81</f>
        <v>62.456130999999999</v>
      </c>
      <c r="U92" s="27">
        <f>'AEO 2023 Table 49 Raw'!X81</f>
        <v>63.715651999999999</v>
      </c>
      <c r="V92" s="27">
        <f>'AEO 2023 Table 49 Raw'!Y81</f>
        <v>65.304878000000002</v>
      </c>
      <c r="W92" s="27">
        <f>'AEO 2023 Table 49 Raw'!Z81</f>
        <v>67.048385999999994</v>
      </c>
      <c r="X92" s="27">
        <f>'AEO 2023 Table 49 Raw'!AA81</f>
        <v>68.787475999999998</v>
      </c>
      <c r="Y92" s="27">
        <f>'AEO 2023 Table 49 Raw'!AB81</f>
        <v>70.589896999999993</v>
      </c>
      <c r="Z92" s="27">
        <f>'AEO 2023 Table 49 Raw'!AC81</f>
        <v>72.443573000000001</v>
      </c>
      <c r="AA92" s="27">
        <f>'AEO 2023 Table 49 Raw'!AD81</f>
        <v>74.450271999999998</v>
      </c>
      <c r="AB92" s="27">
        <f>'AEO 2023 Table 49 Raw'!AE81</f>
        <v>76.514481000000004</v>
      </c>
      <c r="AC92" s="27">
        <f>'AEO 2023 Table 49 Raw'!AF81</f>
        <v>78.475707999999997</v>
      </c>
      <c r="AD92" s="27">
        <f>'AEO 2023 Table 49 Raw'!AG81</f>
        <v>80.458625999999995</v>
      </c>
      <c r="AE92" s="27">
        <f>'AEO 2023 Table 49 Raw'!AH81</f>
        <v>82.736480999999998</v>
      </c>
      <c r="AF92" s="46">
        <f>'AEO 2023 Table 49 Raw'!AI81</f>
        <v>1.4E-2</v>
      </c>
    </row>
    <row r="93" spans="1:32" ht="15" customHeight="1">
      <c r="A93" s="8" t="s">
        <v>1350</v>
      </c>
      <c r="B93" s="24" t="s">
        <v>1278</v>
      </c>
      <c r="C93" s="27">
        <f>'AEO 2023 Table 49 Raw'!F82</f>
        <v>9.0144000000000002E-2</v>
      </c>
      <c r="D93" s="27">
        <f>'AEO 2023 Table 49 Raw'!G82</f>
        <v>0.10502499999999999</v>
      </c>
      <c r="E93" s="27">
        <f>'AEO 2023 Table 49 Raw'!H82</f>
        <v>0.112969</v>
      </c>
      <c r="F93" s="27">
        <f>'AEO 2023 Table 49 Raw'!I82</f>
        <v>0.12260699999999999</v>
      </c>
      <c r="G93" s="27">
        <f>'AEO 2023 Table 49 Raw'!J82</f>
        <v>0.13098399999999999</v>
      </c>
      <c r="H93" s="27">
        <f>'AEO 2023 Table 49 Raw'!K82</f>
        <v>0.13647200000000001</v>
      </c>
      <c r="I93" s="27">
        <f>'AEO 2023 Table 49 Raw'!L82</f>
        <v>0.14004</v>
      </c>
      <c r="J93" s="27">
        <f>'AEO 2023 Table 49 Raw'!M82</f>
        <v>0.14199400000000001</v>
      </c>
      <c r="K93" s="27">
        <f>'AEO 2023 Table 49 Raw'!N82</f>
        <v>0.14208599999999999</v>
      </c>
      <c r="L93" s="27">
        <f>'AEO 2023 Table 49 Raw'!O82</f>
        <v>0.14104700000000001</v>
      </c>
      <c r="M93" s="27">
        <f>'AEO 2023 Table 49 Raw'!P82</f>
        <v>0.138929</v>
      </c>
      <c r="N93" s="27">
        <f>'AEO 2023 Table 49 Raw'!Q82</f>
        <v>0.13531799999999999</v>
      </c>
      <c r="O93" s="27">
        <f>'AEO 2023 Table 49 Raw'!R82</f>
        <v>0.13064799999999999</v>
      </c>
      <c r="P93" s="27">
        <f>'AEO 2023 Table 49 Raw'!S82</f>
        <v>0.125472</v>
      </c>
      <c r="Q93" s="27">
        <f>'AEO 2023 Table 49 Raw'!T82</f>
        <v>0.11946</v>
      </c>
      <c r="R93" s="27">
        <f>'AEO 2023 Table 49 Raw'!U82</f>
        <v>0.113495</v>
      </c>
      <c r="S93" s="27">
        <f>'AEO 2023 Table 49 Raw'!V82</f>
        <v>0.107986</v>
      </c>
      <c r="T93" s="27">
        <f>'AEO 2023 Table 49 Raw'!W82</f>
        <v>0.101897</v>
      </c>
      <c r="U93" s="27">
        <f>'AEO 2023 Table 49 Raw'!X82</f>
        <v>9.5645999999999995E-2</v>
      </c>
      <c r="V93" s="27">
        <f>'AEO 2023 Table 49 Raw'!Y82</f>
        <v>9.0204999999999994E-2</v>
      </c>
      <c r="W93" s="27">
        <f>'AEO 2023 Table 49 Raw'!Z82</f>
        <v>8.5379999999999998E-2</v>
      </c>
      <c r="X93" s="27">
        <f>'AEO 2023 Table 49 Raw'!AA82</f>
        <v>8.0401E-2</v>
      </c>
      <c r="Y93" s="27">
        <f>'AEO 2023 Table 49 Raw'!AB82</f>
        <v>7.5750999999999999E-2</v>
      </c>
      <c r="Z93" s="27">
        <f>'AEO 2023 Table 49 Raw'!AC82</f>
        <v>7.1421999999999999E-2</v>
      </c>
      <c r="AA93" s="27">
        <f>'AEO 2023 Table 49 Raw'!AD82</f>
        <v>6.7505999999999997E-2</v>
      </c>
      <c r="AB93" s="27">
        <f>'AEO 2023 Table 49 Raw'!AE82</f>
        <v>6.3881999999999994E-2</v>
      </c>
      <c r="AC93" s="27">
        <f>'AEO 2023 Table 49 Raw'!AF82</f>
        <v>6.0420000000000001E-2</v>
      </c>
      <c r="AD93" s="27">
        <f>'AEO 2023 Table 49 Raw'!AG82</f>
        <v>5.7217999999999998E-2</v>
      </c>
      <c r="AE93" s="27">
        <f>'AEO 2023 Table 49 Raw'!AH82</f>
        <v>5.4359999999999999E-2</v>
      </c>
      <c r="AF93" s="46">
        <f>'AEO 2023 Table 49 Raw'!AI82</f>
        <v>-1.7999999999999999E-2</v>
      </c>
    </row>
    <row r="94" spans="1:32" ht="15" customHeight="1">
      <c r="A94" s="8" t="s">
        <v>1351</v>
      </c>
      <c r="B94" s="24" t="s">
        <v>1280</v>
      </c>
      <c r="C94" s="27">
        <f>'AEO 2023 Table 49 Raw'!F83</f>
        <v>0</v>
      </c>
      <c r="D94" s="27">
        <f>'AEO 2023 Table 49 Raw'!G83</f>
        <v>3.3550000000000003E-2</v>
      </c>
      <c r="E94" s="27">
        <f>'AEO 2023 Table 49 Raw'!H83</f>
        <v>0.20424500000000001</v>
      </c>
      <c r="F94" s="27">
        <f>'AEO 2023 Table 49 Raw'!I83</f>
        <v>0.28856300000000001</v>
      </c>
      <c r="G94" s="27">
        <f>'AEO 2023 Table 49 Raw'!J83</f>
        <v>0.375023</v>
      </c>
      <c r="H94" s="27">
        <f>'AEO 2023 Table 49 Raw'!K83</f>
        <v>0.456038</v>
      </c>
      <c r="I94" s="27">
        <f>'AEO 2023 Table 49 Raw'!L83</f>
        <v>0.53367900000000001</v>
      </c>
      <c r="J94" s="27">
        <f>'AEO 2023 Table 49 Raw'!M83</f>
        <v>0.60923000000000005</v>
      </c>
      <c r="K94" s="27">
        <f>'AEO 2023 Table 49 Raw'!N83</f>
        <v>0.68181700000000001</v>
      </c>
      <c r="L94" s="27">
        <f>'AEO 2023 Table 49 Raw'!O83</f>
        <v>0.75393699999999997</v>
      </c>
      <c r="M94" s="27">
        <f>'AEO 2023 Table 49 Raw'!P83</f>
        <v>0.825407</v>
      </c>
      <c r="N94" s="27">
        <f>'AEO 2023 Table 49 Raw'!Q83</f>
        <v>0.89473999999999998</v>
      </c>
      <c r="O94" s="27">
        <f>'AEO 2023 Table 49 Raw'!R83</f>
        <v>0.96365000000000001</v>
      </c>
      <c r="P94" s="27">
        <f>'AEO 2023 Table 49 Raw'!S83</f>
        <v>1.034959</v>
      </c>
      <c r="Q94" s="27">
        <f>'AEO 2023 Table 49 Raw'!T83</f>
        <v>1.107715</v>
      </c>
      <c r="R94" s="27">
        <f>'AEO 2023 Table 49 Raw'!U83</f>
        <v>1.1859550000000001</v>
      </c>
      <c r="S94" s="27">
        <f>'AEO 2023 Table 49 Raw'!V83</f>
        <v>1.270535</v>
      </c>
      <c r="T94" s="27">
        <f>'AEO 2023 Table 49 Raw'!W83</f>
        <v>1.362236</v>
      </c>
      <c r="U94" s="27">
        <f>'AEO 2023 Table 49 Raw'!X83</f>
        <v>1.4663090000000001</v>
      </c>
      <c r="V94" s="27">
        <f>'AEO 2023 Table 49 Raw'!Y83</f>
        <v>1.5869819999999999</v>
      </c>
      <c r="W94" s="27">
        <f>'AEO 2023 Table 49 Raw'!Z83</f>
        <v>1.7213099999999999</v>
      </c>
      <c r="X94" s="27">
        <f>'AEO 2023 Table 49 Raw'!AA83</f>
        <v>1.8578380000000001</v>
      </c>
      <c r="Y94" s="27">
        <f>'AEO 2023 Table 49 Raw'!AB83</f>
        <v>2.0017390000000002</v>
      </c>
      <c r="Z94" s="27">
        <f>'AEO 2023 Table 49 Raw'!AC83</f>
        <v>2.15903</v>
      </c>
      <c r="AA94" s="27">
        <f>'AEO 2023 Table 49 Raw'!AD83</f>
        <v>2.334174</v>
      </c>
      <c r="AB94" s="27">
        <f>'AEO 2023 Table 49 Raw'!AE83</f>
        <v>2.5188329999999999</v>
      </c>
      <c r="AC94" s="27">
        <f>'AEO 2023 Table 49 Raw'!AF83</f>
        <v>2.7095750000000001</v>
      </c>
      <c r="AD94" s="27">
        <f>'AEO 2023 Table 49 Raw'!AG83</f>
        <v>2.9109120000000002</v>
      </c>
      <c r="AE94" s="27">
        <f>'AEO 2023 Table 49 Raw'!AH83</f>
        <v>3.1321850000000002</v>
      </c>
      <c r="AF94" s="46" t="str">
        <f>'AEO 2023 Table 49 Raw'!AI83</f>
        <v>- -</v>
      </c>
    </row>
    <row r="95" spans="1:32" ht="12" customHeight="1">
      <c r="A95" s="8" t="s">
        <v>1352</v>
      </c>
      <c r="B95" s="24" t="s">
        <v>1282</v>
      </c>
      <c r="C95" s="27">
        <f>'AEO 2023 Table 49 Raw'!F84</f>
        <v>0</v>
      </c>
      <c r="D95" s="27">
        <f>'AEO 2023 Table 49 Raw'!G84</f>
        <v>3.8387999999999999E-2</v>
      </c>
      <c r="E95" s="27">
        <f>'AEO 2023 Table 49 Raw'!H84</f>
        <v>0.33105699999999999</v>
      </c>
      <c r="F95" s="27">
        <f>'AEO 2023 Table 49 Raw'!I84</f>
        <v>0.43989099999999998</v>
      </c>
      <c r="G95" s="27">
        <f>'AEO 2023 Table 49 Raw'!J84</f>
        <v>0.55061499999999997</v>
      </c>
      <c r="H95" s="27">
        <f>'AEO 2023 Table 49 Raw'!K84</f>
        <v>0.65379900000000002</v>
      </c>
      <c r="I95" s="27">
        <f>'AEO 2023 Table 49 Raw'!L84</f>
        <v>0.75166100000000002</v>
      </c>
      <c r="J95" s="27">
        <f>'AEO 2023 Table 49 Raw'!M84</f>
        <v>0.84602200000000005</v>
      </c>
      <c r="K95" s="27">
        <f>'AEO 2023 Table 49 Raw'!N84</f>
        <v>0.93627300000000002</v>
      </c>
      <c r="L95" s="27">
        <f>'AEO 2023 Table 49 Raw'!O84</f>
        <v>1.026921</v>
      </c>
      <c r="M95" s="27">
        <f>'AEO 2023 Table 49 Raw'!P84</f>
        <v>1.1173649999999999</v>
      </c>
      <c r="N95" s="27">
        <f>'AEO 2023 Table 49 Raw'!Q84</f>
        <v>1.2058120000000001</v>
      </c>
      <c r="O95" s="27">
        <f>'AEO 2023 Table 49 Raw'!R84</f>
        <v>1.2941800000000001</v>
      </c>
      <c r="P95" s="27">
        <f>'AEO 2023 Table 49 Raw'!S84</f>
        <v>1.386466</v>
      </c>
      <c r="Q95" s="27">
        <f>'AEO 2023 Table 49 Raw'!T84</f>
        <v>1.481757</v>
      </c>
      <c r="R95" s="27">
        <f>'AEO 2023 Table 49 Raw'!U84</f>
        <v>1.586133</v>
      </c>
      <c r="S95" s="27">
        <f>'AEO 2023 Table 49 Raw'!V84</f>
        <v>1.7011529999999999</v>
      </c>
      <c r="T95" s="27">
        <f>'AEO 2023 Table 49 Raw'!W84</f>
        <v>1.828349</v>
      </c>
      <c r="U95" s="27">
        <f>'AEO 2023 Table 49 Raw'!X84</f>
        <v>1.9756659999999999</v>
      </c>
      <c r="V95" s="27">
        <f>'AEO 2023 Table 49 Raw'!Y84</f>
        <v>2.1498539999999999</v>
      </c>
      <c r="W95" s="27">
        <f>'AEO 2023 Table 49 Raw'!Z84</f>
        <v>2.3476620000000001</v>
      </c>
      <c r="X95" s="27">
        <f>'AEO 2023 Table 49 Raw'!AA84</f>
        <v>2.549725</v>
      </c>
      <c r="Y95" s="27">
        <f>'AEO 2023 Table 49 Raw'!AB84</f>
        <v>2.7632330000000001</v>
      </c>
      <c r="Z95" s="27">
        <f>'AEO 2023 Table 49 Raw'!AC84</f>
        <v>2.9987810000000001</v>
      </c>
      <c r="AA95" s="27">
        <f>'AEO 2023 Table 49 Raw'!AD84</f>
        <v>3.264249</v>
      </c>
      <c r="AB95" s="27">
        <f>'AEO 2023 Table 49 Raw'!AE84</f>
        <v>3.5428060000000001</v>
      </c>
      <c r="AC95" s="27">
        <f>'AEO 2023 Table 49 Raw'!AF84</f>
        <v>3.8304239999999998</v>
      </c>
      <c r="AD95" s="27">
        <f>'AEO 2023 Table 49 Raw'!AG84</f>
        <v>4.1327800000000003</v>
      </c>
      <c r="AE95" s="27">
        <f>'AEO 2023 Table 49 Raw'!AH84</f>
        <v>4.4624689999999996</v>
      </c>
      <c r="AF95" s="46" t="str">
        <f>'AEO 2023 Table 49 Raw'!AI84</f>
        <v>- -</v>
      </c>
    </row>
    <row r="96" spans="1:32" ht="15" customHeight="1">
      <c r="A96" s="8" t="s">
        <v>1353</v>
      </c>
      <c r="B96" s="24" t="s">
        <v>1284</v>
      </c>
      <c r="C96" s="27">
        <f>'AEO 2023 Table 49 Raw'!F85</f>
        <v>0</v>
      </c>
      <c r="D96" s="27">
        <f>'AEO 2023 Table 49 Raw'!G85</f>
        <v>0</v>
      </c>
      <c r="E96" s="27">
        <f>'AEO 2023 Table 49 Raw'!H85</f>
        <v>0.204012</v>
      </c>
      <c r="F96" s="27">
        <f>'AEO 2023 Table 49 Raw'!I85</f>
        <v>0.39976899999999999</v>
      </c>
      <c r="G96" s="27">
        <f>'AEO 2023 Table 49 Raw'!J85</f>
        <v>0.60295299999999996</v>
      </c>
      <c r="H96" s="27">
        <f>'AEO 2023 Table 49 Raw'!K85</f>
        <v>0.80430999999999997</v>
      </c>
      <c r="I96" s="27">
        <f>'AEO 2023 Table 49 Raw'!L85</f>
        <v>1.0000910000000001</v>
      </c>
      <c r="J96" s="27">
        <f>'AEO 2023 Table 49 Raw'!M85</f>
        <v>1.1943729999999999</v>
      </c>
      <c r="K96" s="27">
        <f>'AEO 2023 Table 49 Raw'!N85</f>
        <v>1.3867100000000001</v>
      </c>
      <c r="L96" s="27">
        <f>'AEO 2023 Table 49 Raw'!O85</f>
        <v>1.582389</v>
      </c>
      <c r="M96" s="27">
        <f>'AEO 2023 Table 49 Raw'!P85</f>
        <v>1.7789360000000001</v>
      </c>
      <c r="N96" s="27">
        <f>'AEO 2023 Table 49 Raw'!Q85</f>
        <v>1.9698040000000001</v>
      </c>
      <c r="O96" s="27">
        <f>'AEO 2023 Table 49 Raw'!R85</f>
        <v>2.1568679999999998</v>
      </c>
      <c r="P96" s="27">
        <f>'AEO 2023 Table 49 Raw'!S85</f>
        <v>2.3441960000000002</v>
      </c>
      <c r="Q96" s="27">
        <f>'AEO 2023 Table 49 Raw'!T85</f>
        <v>2.526945</v>
      </c>
      <c r="R96" s="27">
        <f>'AEO 2023 Table 49 Raw'!U85</f>
        <v>2.7110639999999999</v>
      </c>
      <c r="S96" s="27">
        <f>'AEO 2023 Table 49 Raw'!V85</f>
        <v>2.8949579999999999</v>
      </c>
      <c r="T96" s="27">
        <f>'AEO 2023 Table 49 Raw'!W85</f>
        <v>3.0781589999999999</v>
      </c>
      <c r="U96" s="27">
        <f>'AEO 2023 Table 49 Raw'!X85</f>
        <v>3.2711000000000001</v>
      </c>
      <c r="V96" s="27">
        <f>'AEO 2023 Table 49 Raw'!Y85</f>
        <v>3.483463</v>
      </c>
      <c r="W96" s="27">
        <f>'AEO 2023 Table 49 Raw'!Z85</f>
        <v>3.7114410000000002</v>
      </c>
      <c r="X96" s="27">
        <f>'AEO 2023 Table 49 Raw'!AA85</f>
        <v>3.937872</v>
      </c>
      <c r="Y96" s="27">
        <f>'AEO 2023 Table 49 Raw'!AB85</f>
        <v>4.1693220000000002</v>
      </c>
      <c r="Z96" s="27">
        <f>'AEO 2023 Table 49 Raw'!AC85</f>
        <v>4.4131179999999999</v>
      </c>
      <c r="AA96" s="27">
        <f>'AEO 2023 Table 49 Raw'!AD85</f>
        <v>4.6825609999999998</v>
      </c>
      <c r="AB96" s="27">
        <f>'AEO 2023 Table 49 Raw'!AE85</f>
        <v>4.9723740000000003</v>
      </c>
      <c r="AC96" s="27">
        <f>'AEO 2023 Table 49 Raw'!AF85</f>
        <v>5.2742399999999998</v>
      </c>
      <c r="AD96" s="27">
        <f>'AEO 2023 Table 49 Raw'!AG85</f>
        <v>5.59598</v>
      </c>
      <c r="AE96" s="27">
        <f>'AEO 2023 Table 49 Raw'!AH85</f>
        <v>5.9556120000000004</v>
      </c>
      <c r="AF96" s="46" t="str">
        <f>'AEO 2023 Table 49 Raw'!AI85</f>
        <v>- -</v>
      </c>
    </row>
    <row r="97" spans="1:32" ht="12" customHeight="1">
      <c r="A97" s="8" t="s">
        <v>1354</v>
      </c>
      <c r="B97" s="23" t="s">
        <v>1355</v>
      </c>
      <c r="C97" s="27">
        <f>'AEO 2023 Table 49 Raw'!F86</f>
        <v>5922.7416990000002</v>
      </c>
      <c r="D97" s="27">
        <f>'AEO 2023 Table 49 Raw'!G86</f>
        <v>5771.8579099999997</v>
      </c>
      <c r="E97" s="27">
        <f>'AEO 2023 Table 49 Raw'!H86</f>
        <v>5484.2299800000001</v>
      </c>
      <c r="F97" s="27">
        <f>'AEO 2023 Table 49 Raw'!I86</f>
        <v>5419.251953</v>
      </c>
      <c r="G97" s="27">
        <f>'AEO 2023 Table 49 Raw'!J86</f>
        <v>5386.0083009999998</v>
      </c>
      <c r="H97" s="27">
        <f>'AEO 2023 Table 49 Raw'!K86</f>
        <v>5314.1215819999998</v>
      </c>
      <c r="I97" s="27">
        <f>'AEO 2023 Table 49 Raw'!L86</f>
        <v>5244.6831050000001</v>
      </c>
      <c r="J97" s="27">
        <f>'AEO 2023 Table 49 Raw'!M86</f>
        <v>5185.1635740000002</v>
      </c>
      <c r="K97" s="27">
        <f>'AEO 2023 Table 49 Raw'!N86</f>
        <v>5124.3442379999997</v>
      </c>
      <c r="L97" s="27">
        <f>'AEO 2023 Table 49 Raw'!O86</f>
        <v>5082.4672849999997</v>
      </c>
      <c r="M97" s="27">
        <f>'AEO 2023 Table 49 Raw'!P86</f>
        <v>5054.4726559999999</v>
      </c>
      <c r="N97" s="27">
        <f>'AEO 2023 Table 49 Raw'!Q86</f>
        <v>5023.9101559999999</v>
      </c>
      <c r="O97" s="27">
        <f>'AEO 2023 Table 49 Raw'!R86</f>
        <v>4996.6645509999998</v>
      </c>
      <c r="P97" s="27">
        <f>'AEO 2023 Table 49 Raw'!S86</f>
        <v>4981.9619140000004</v>
      </c>
      <c r="Q97" s="27">
        <f>'AEO 2023 Table 49 Raw'!T86</f>
        <v>4968.814453</v>
      </c>
      <c r="R97" s="27">
        <f>'AEO 2023 Table 49 Raw'!U86</f>
        <v>4968.9628910000001</v>
      </c>
      <c r="S97" s="27">
        <f>'AEO 2023 Table 49 Raw'!V86</f>
        <v>4974.189453</v>
      </c>
      <c r="T97" s="27">
        <f>'AEO 2023 Table 49 Raw'!W86</f>
        <v>4978.1772460000002</v>
      </c>
      <c r="U97" s="27">
        <f>'AEO 2023 Table 49 Raw'!X86</f>
        <v>4990.0927730000003</v>
      </c>
      <c r="V97" s="27">
        <f>'AEO 2023 Table 49 Raw'!Y86</f>
        <v>5015.4985349999997</v>
      </c>
      <c r="W97" s="27">
        <f>'AEO 2023 Table 49 Raw'!Z86</f>
        <v>5044.9648440000001</v>
      </c>
      <c r="X97" s="27">
        <f>'AEO 2023 Table 49 Raw'!AA86</f>
        <v>5064.154297</v>
      </c>
      <c r="Y97" s="27">
        <f>'AEO 2023 Table 49 Raw'!AB86</f>
        <v>5080.0727539999998</v>
      </c>
      <c r="Z97" s="27">
        <f>'AEO 2023 Table 49 Raw'!AC86</f>
        <v>5097.5947269999997</v>
      </c>
      <c r="AA97" s="27">
        <f>'AEO 2023 Table 49 Raw'!AD86</f>
        <v>5123.3945309999999</v>
      </c>
      <c r="AB97" s="27">
        <f>'AEO 2023 Table 49 Raw'!AE86</f>
        <v>5153.1035160000001</v>
      </c>
      <c r="AC97" s="27">
        <f>'AEO 2023 Table 49 Raw'!AF86</f>
        <v>5178.0278319999998</v>
      </c>
      <c r="AD97" s="27">
        <f>'AEO 2023 Table 49 Raw'!AG86</f>
        <v>5206.6357420000004</v>
      </c>
      <c r="AE97" s="27">
        <f>'AEO 2023 Table 49 Raw'!AH86</f>
        <v>5254.8657229999999</v>
      </c>
      <c r="AF97" s="46">
        <f>'AEO 2023 Table 49 Raw'!AI86</f>
        <v>-4.0000000000000001E-3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6"/>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6"/>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6"/>
    </row>
    <row r="101" spans="1:32" ht="15" customHeight="1">
      <c r="A101" s="8" t="s">
        <v>1357</v>
      </c>
      <c r="B101" s="24" t="s">
        <v>1269</v>
      </c>
      <c r="C101" s="27">
        <f>'AEO 2023 Table 49 Raw'!F89</f>
        <v>14.991571</v>
      </c>
      <c r="D101" s="27">
        <f>'AEO 2023 Table 49 Raw'!G89</f>
        <v>15.211595000000001</v>
      </c>
      <c r="E101" s="27">
        <f>'AEO 2023 Table 49 Raw'!H89</f>
        <v>15.484577</v>
      </c>
      <c r="F101" s="27">
        <f>'AEO 2023 Table 49 Raw'!I89</f>
        <v>15.812652999999999</v>
      </c>
      <c r="G101" s="27">
        <f>'AEO 2023 Table 49 Raw'!J89</f>
        <v>16.166391000000001</v>
      </c>
      <c r="H101" s="27">
        <f>'AEO 2023 Table 49 Raw'!K89</f>
        <v>16.518035999999999</v>
      </c>
      <c r="I101" s="27">
        <f>'AEO 2023 Table 49 Raw'!L89</f>
        <v>16.855011000000001</v>
      </c>
      <c r="J101" s="27">
        <f>'AEO 2023 Table 49 Raw'!M89</f>
        <v>17.183745999999999</v>
      </c>
      <c r="K101" s="27">
        <f>'AEO 2023 Table 49 Raw'!N89</f>
        <v>17.495493</v>
      </c>
      <c r="L101" s="27">
        <f>'AEO 2023 Table 49 Raw'!O89</f>
        <v>17.785087999999998</v>
      </c>
      <c r="M101" s="27">
        <f>'AEO 2023 Table 49 Raw'!P89</f>
        <v>18.053366</v>
      </c>
      <c r="N101" s="27">
        <f>'AEO 2023 Table 49 Raw'!Q89</f>
        <v>18.301306</v>
      </c>
      <c r="O101" s="27">
        <f>'AEO 2023 Table 49 Raw'!R89</f>
        <v>18.525534</v>
      </c>
      <c r="P101" s="27">
        <f>'AEO 2023 Table 49 Raw'!S89</f>
        <v>18.728891000000001</v>
      </c>
      <c r="Q101" s="27">
        <f>'AEO 2023 Table 49 Raw'!T89</f>
        <v>18.916074999999999</v>
      </c>
      <c r="R101" s="27">
        <f>'AEO 2023 Table 49 Raw'!U89</f>
        <v>19.087166</v>
      </c>
      <c r="S101" s="27">
        <f>'AEO 2023 Table 49 Raw'!V89</f>
        <v>19.242260000000002</v>
      </c>
      <c r="T101" s="27">
        <f>'AEO 2023 Table 49 Raw'!W89</f>
        <v>19.376818</v>
      </c>
      <c r="U101" s="27">
        <f>'AEO 2023 Table 49 Raw'!X89</f>
        <v>19.493739999999999</v>
      </c>
      <c r="V101" s="27">
        <f>'AEO 2023 Table 49 Raw'!Y89</f>
        <v>19.596890999999999</v>
      </c>
      <c r="W101" s="27">
        <f>'AEO 2023 Table 49 Raw'!Z89</f>
        <v>19.68432</v>
      </c>
      <c r="X101" s="27">
        <f>'AEO 2023 Table 49 Raw'!AA89</f>
        <v>19.743828000000001</v>
      </c>
      <c r="Y101" s="27">
        <f>'AEO 2023 Table 49 Raw'!AB89</f>
        <v>19.788149000000001</v>
      </c>
      <c r="Z101" s="27">
        <f>'AEO 2023 Table 49 Raw'!AC89</f>
        <v>19.821467999999999</v>
      </c>
      <c r="AA101" s="27">
        <f>'AEO 2023 Table 49 Raw'!AD89</f>
        <v>19.84684</v>
      </c>
      <c r="AB101" s="27">
        <f>'AEO 2023 Table 49 Raw'!AE89</f>
        <v>19.865002</v>
      </c>
      <c r="AC101" s="27">
        <f>'AEO 2023 Table 49 Raw'!AF89</f>
        <v>19.874714000000001</v>
      </c>
      <c r="AD101" s="27">
        <f>'AEO 2023 Table 49 Raw'!AG89</f>
        <v>19.879958999999999</v>
      </c>
      <c r="AE101" s="27">
        <f>'AEO 2023 Table 49 Raw'!AH89</f>
        <v>19.886780000000002</v>
      </c>
      <c r="AF101" s="46">
        <f>'AEO 2023 Table 49 Raw'!AI89</f>
        <v>0.01</v>
      </c>
    </row>
    <row r="102" spans="1:32" ht="15" customHeight="1">
      <c r="A102" s="8" t="s">
        <v>1358</v>
      </c>
      <c r="B102" s="24" t="s">
        <v>1271</v>
      </c>
      <c r="C102" s="27">
        <f>'AEO 2023 Table 49 Raw'!F90</f>
        <v>10.727261</v>
      </c>
      <c r="D102" s="27">
        <f>'AEO 2023 Table 49 Raw'!G90</f>
        <v>11.023596</v>
      </c>
      <c r="E102" s="27">
        <f>'AEO 2023 Table 49 Raw'!H90</f>
        <v>11.326833000000001</v>
      </c>
      <c r="F102" s="27">
        <f>'AEO 2023 Table 49 Raw'!I90</f>
        <v>11.641966</v>
      </c>
      <c r="G102" s="27">
        <f>'AEO 2023 Table 49 Raw'!J90</f>
        <v>11.944675999999999</v>
      </c>
      <c r="H102" s="27">
        <f>'AEO 2023 Table 49 Raw'!K90</f>
        <v>12.242323000000001</v>
      </c>
      <c r="I102" s="27">
        <f>'AEO 2023 Table 49 Raw'!L90</f>
        <v>12.511077999999999</v>
      </c>
      <c r="J102" s="27">
        <f>'AEO 2023 Table 49 Raw'!M90</f>
        <v>12.766503999999999</v>
      </c>
      <c r="K102" s="27">
        <f>'AEO 2023 Table 49 Raw'!N90</f>
        <v>13.004842999999999</v>
      </c>
      <c r="L102" s="27">
        <f>'AEO 2023 Table 49 Raw'!O90</f>
        <v>13.227696999999999</v>
      </c>
      <c r="M102" s="27">
        <f>'AEO 2023 Table 49 Raw'!P90</f>
        <v>13.427649000000001</v>
      </c>
      <c r="N102" s="27">
        <f>'AEO 2023 Table 49 Raw'!Q90</f>
        <v>13.605565</v>
      </c>
      <c r="O102" s="27">
        <f>'AEO 2023 Table 49 Raw'!R90</f>
        <v>13.766423</v>
      </c>
      <c r="P102" s="27">
        <f>'AEO 2023 Table 49 Raw'!S90</f>
        <v>13.913394</v>
      </c>
      <c r="Q102" s="27">
        <f>'AEO 2023 Table 49 Raw'!T90</f>
        <v>14.045983</v>
      </c>
      <c r="R102" s="27">
        <f>'AEO 2023 Table 49 Raw'!U90</f>
        <v>14.166235</v>
      </c>
      <c r="S102" s="27">
        <f>'AEO 2023 Table 49 Raw'!V90</f>
        <v>14.278549999999999</v>
      </c>
      <c r="T102" s="27">
        <f>'AEO 2023 Table 49 Raw'!W90</f>
        <v>14.386614</v>
      </c>
      <c r="U102" s="27">
        <f>'AEO 2023 Table 49 Raw'!X90</f>
        <v>14.487640000000001</v>
      </c>
      <c r="V102" s="27">
        <f>'AEO 2023 Table 49 Raw'!Y90</f>
        <v>14.578472</v>
      </c>
      <c r="W102" s="27">
        <f>'AEO 2023 Table 49 Raw'!Z90</f>
        <v>14.663252</v>
      </c>
      <c r="X102" s="27">
        <f>'AEO 2023 Table 49 Raw'!AA90</f>
        <v>14.744173</v>
      </c>
      <c r="Y102" s="27">
        <f>'AEO 2023 Table 49 Raw'!AB90</f>
        <v>14.81321</v>
      </c>
      <c r="Z102" s="27">
        <f>'AEO 2023 Table 49 Raw'!AC90</f>
        <v>14.874953</v>
      </c>
      <c r="AA102" s="27">
        <f>'AEO 2023 Table 49 Raw'!AD90</f>
        <v>14.92802</v>
      </c>
      <c r="AB102" s="27">
        <f>'AEO 2023 Table 49 Raw'!AE90</f>
        <v>14.972471000000001</v>
      </c>
      <c r="AC102" s="27">
        <f>'AEO 2023 Table 49 Raw'!AF90</f>
        <v>15.009852</v>
      </c>
      <c r="AD102" s="27">
        <f>'AEO 2023 Table 49 Raw'!AG90</f>
        <v>15.041335</v>
      </c>
      <c r="AE102" s="27">
        <f>'AEO 2023 Table 49 Raw'!AH90</f>
        <v>15.066075</v>
      </c>
      <c r="AF102" s="46">
        <f>'AEO 2023 Table 49 Raw'!AI90</f>
        <v>1.2E-2</v>
      </c>
    </row>
    <row r="103" spans="1:32" ht="15" customHeight="1">
      <c r="A103" s="8" t="s">
        <v>1359</v>
      </c>
      <c r="B103" s="24" t="s">
        <v>915</v>
      </c>
      <c r="C103" s="27">
        <f>'AEO 2023 Table 49 Raw'!F91</f>
        <v>8.2871159999999993</v>
      </c>
      <c r="D103" s="27">
        <f>'AEO 2023 Table 49 Raw'!G91</f>
        <v>12.056087</v>
      </c>
      <c r="E103" s="27">
        <f>'AEO 2023 Table 49 Raw'!H91</f>
        <v>12.368434000000001</v>
      </c>
      <c r="F103" s="27">
        <f>'AEO 2023 Table 49 Raw'!I91</f>
        <v>12.526861</v>
      </c>
      <c r="G103" s="27">
        <f>'AEO 2023 Table 49 Raw'!J91</f>
        <v>12.638263999999999</v>
      </c>
      <c r="H103" s="27">
        <f>'AEO 2023 Table 49 Raw'!K91</f>
        <v>12.745540999999999</v>
      </c>
      <c r="I103" s="27">
        <f>'AEO 2023 Table 49 Raw'!L91</f>
        <v>12.844571</v>
      </c>
      <c r="J103" s="27">
        <f>'AEO 2023 Table 49 Raw'!M91</f>
        <v>12.961005</v>
      </c>
      <c r="K103" s="27">
        <f>'AEO 2023 Table 49 Raw'!N91</f>
        <v>13.1058</v>
      </c>
      <c r="L103" s="27">
        <f>'AEO 2023 Table 49 Raw'!O91</f>
        <v>13.273557</v>
      </c>
      <c r="M103" s="27">
        <f>'AEO 2023 Table 49 Raw'!P91</f>
        <v>13.444089</v>
      </c>
      <c r="N103" s="27">
        <f>'AEO 2023 Table 49 Raw'!Q91</f>
        <v>13.609778</v>
      </c>
      <c r="O103" s="27">
        <f>'AEO 2023 Table 49 Raw'!R91</f>
        <v>13.765779</v>
      </c>
      <c r="P103" s="27">
        <f>'AEO 2023 Table 49 Raw'!S91</f>
        <v>13.902246999999999</v>
      </c>
      <c r="Q103" s="27">
        <f>'AEO 2023 Table 49 Raw'!T91</f>
        <v>14.019773000000001</v>
      </c>
      <c r="R103" s="27">
        <f>'AEO 2023 Table 49 Raw'!U91</f>
        <v>14.121765999999999</v>
      </c>
      <c r="S103" s="27">
        <f>'AEO 2023 Table 49 Raw'!V91</f>
        <v>14.173227000000001</v>
      </c>
      <c r="T103" s="27">
        <f>'AEO 2023 Table 49 Raw'!W91</f>
        <v>14.218676</v>
      </c>
      <c r="U103" s="27">
        <f>'AEO 2023 Table 49 Raw'!X91</f>
        <v>14.263655</v>
      </c>
      <c r="V103" s="27">
        <f>'AEO 2023 Table 49 Raw'!Y91</f>
        <v>14.310888</v>
      </c>
      <c r="W103" s="27">
        <f>'AEO 2023 Table 49 Raw'!Z91</f>
        <v>14.362545000000001</v>
      </c>
      <c r="X103" s="27">
        <f>'AEO 2023 Table 49 Raw'!AA91</f>
        <v>14.420403</v>
      </c>
      <c r="Y103" s="27">
        <f>'AEO 2023 Table 49 Raw'!AB91</f>
        <v>14.487467000000001</v>
      </c>
      <c r="Z103" s="27">
        <f>'AEO 2023 Table 49 Raw'!AC91</f>
        <v>14.559766</v>
      </c>
      <c r="AA103" s="27">
        <f>'AEO 2023 Table 49 Raw'!AD91</f>
        <v>14.633145000000001</v>
      </c>
      <c r="AB103" s="27">
        <f>'AEO 2023 Table 49 Raw'!AE91</f>
        <v>14.704266000000001</v>
      </c>
      <c r="AC103" s="27">
        <f>'AEO 2023 Table 49 Raw'!AF91</f>
        <v>14.770429999999999</v>
      </c>
      <c r="AD103" s="27">
        <f>'AEO 2023 Table 49 Raw'!AG91</f>
        <v>14.830685000000001</v>
      </c>
      <c r="AE103" s="27">
        <f>'AEO 2023 Table 49 Raw'!AH91</f>
        <v>14.881904</v>
      </c>
      <c r="AF103" s="46">
        <f>'AEO 2023 Table 49 Raw'!AI91</f>
        <v>2.1000000000000001E-2</v>
      </c>
    </row>
    <row r="104" spans="1:32" ht="15" customHeight="1">
      <c r="A104" s="8" t="s">
        <v>1360</v>
      </c>
      <c r="B104" s="24" t="s">
        <v>1274</v>
      </c>
      <c r="C104" s="27">
        <f>'AEO 2023 Table 49 Raw'!F92</f>
        <v>10.037065</v>
      </c>
      <c r="D104" s="27">
        <f>'AEO 2023 Table 49 Raw'!G92</f>
        <v>10.03825</v>
      </c>
      <c r="E104" s="27">
        <f>'AEO 2023 Table 49 Raw'!H92</f>
        <v>10.039481</v>
      </c>
      <c r="F104" s="27">
        <f>'AEO 2023 Table 49 Raw'!I92</f>
        <v>10.040760000000001</v>
      </c>
      <c r="G104" s="27">
        <f>'AEO 2023 Table 49 Raw'!J92</f>
        <v>10.04208</v>
      </c>
      <c r="H104" s="27">
        <f>'AEO 2023 Table 49 Raw'!K92</f>
        <v>10.043437000000001</v>
      </c>
      <c r="I104" s="27">
        <f>'AEO 2023 Table 49 Raw'!L92</f>
        <v>10.044828000000001</v>
      </c>
      <c r="J104" s="27">
        <f>'AEO 2023 Table 49 Raw'!M92</f>
        <v>10.046250000000001</v>
      </c>
      <c r="K104" s="27">
        <f>'AEO 2023 Table 49 Raw'!N92</f>
        <v>10.047701999999999</v>
      </c>
      <c r="L104" s="27">
        <f>'AEO 2023 Table 49 Raw'!O92</f>
        <v>10.049174000000001</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10.185604</v>
      </c>
      <c r="S104" s="27">
        <f>'AEO 2023 Table 49 Raw'!V92</f>
        <v>10.231821</v>
      </c>
      <c r="T104" s="27">
        <f>'AEO 2023 Table 49 Raw'!W92</f>
        <v>10.265867</v>
      </c>
      <c r="U104" s="27">
        <f>'AEO 2023 Table 49 Raw'!X92</f>
        <v>10.275095</v>
      </c>
      <c r="V104" s="27">
        <f>'AEO 2023 Table 49 Raw'!Y92</f>
        <v>10.257891000000001</v>
      </c>
      <c r="W104" s="27">
        <f>'AEO 2023 Table 49 Raw'!Z92</f>
        <v>10.216536</v>
      </c>
      <c r="X104" s="27">
        <f>'AEO 2023 Table 49 Raw'!AA92</f>
        <v>10.161301</v>
      </c>
      <c r="Y104" s="27">
        <f>'AEO 2023 Table 49 Raw'!AB92</f>
        <v>10.092755</v>
      </c>
      <c r="Z104" s="27">
        <f>'AEO 2023 Table 49 Raw'!AC92</f>
        <v>10.027177999999999</v>
      </c>
      <c r="AA104" s="27">
        <f>'AEO 2023 Table 49 Raw'!AD92</f>
        <v>9.9940409999999993</v>
      </c>
      <c r="AB104" s="27">
        <f>'AEO 2023 Table 49 Raw'!AE92</f>
        <v>10.014453</v>
      </c>
      <c r="AC104" s="27">
        <f>'AEO 2023 Table 49 Raw'!AF92</f>
        <v>10.061934000000001</v>
      </c>
      <c r="AD104" s="27">
        <f>'AEO 2023 Table 49 Raw'!AG92</f>
        <v>10.114001</v>
      </c>
      <c r="AE104" s="27">
        <f>'AEO 2023 Table 49 Raw'!AH92</f>
        <v>10.188727999999999</v>
      </c>
      <c r="AF104" s="46">
        <f>'AEO 2023 Table 49 Raw'!AI92</f>
        <v>1E-3</v>
      </c>
    </row>
    <row r="105" spans="1:32" ht="15" customHeight="1">
      <c r="A105" s="8" t="s">
        <v>1361</v>
      </c>
      <c r="B105" s="24" t="s">
        <v>1276</v>
      </c>
      <c r="C105" s="27">
        <f>'AEO 2023 Table 49 Raw'!F93</f>
        <v>10.318965</v>
      </c>
      <c r="D105" s="27">
        <f>'AEO 2023 Table 49 Raw'!G93</f>
        <v>10.462876</v>
      </c>
      <c r="E105" s="27">
        <f>'AEO 2023 Table 49 Raw'!H93</f>
        <v>10.629910000000001</v>
      </c>
      <c r="F105" s="27">
        <f>'AEO 2023 Table 49 Raw'!I93</f>
        <v>10.81418</v>
      </c>
      <c r="G105" s="27">
        <f>'AEO 2023 Table 49 Raw'!J93</f>
        <v>11.000325999999999</v>
      </c>
      <c r="H105" s="27">
        <f>'AEO 2023 Table 49 Raw'!K93</f>
        <v>11.193063</v>
      </c>
      <c r="I105" s="27">
        <f>'AEO 2023 Table 49 Raw'!L93</f>
        <v>11.370927999999999</v>
      </c>
      <c r="J105" s="27">
        <f>'AEO 2023 Table 49 Raw'!M93</f>
        <v>11.544205</v>
      </c>
      <c r="K105" s="27">
        <f>'AEO 2023 Table 49 Raw'!N93</f>
        <v>11.715437</v>
      </c>
      <c r="L105" s="27">
        <f>'AEO 2023 Table 49 Raw'!O93</f>
        <v>11.884753</v>
      </c>
      <c r="M105" s="27">
        <f>'AEO 2023 Table 49 Raw'!P93</f>
        <v>12.047556</v>
      </c>
      <c r="N105" s="27">
        <f>'AEO 2023 Table 49 Raw'!Q93</f>
        <v>12.207088000000001</v>
      </c>
      <c r="O105" s="27">
        <f>'AEO 2023 Table 49 Raw'!R93</f>
        <v>12.375811000000001</v>
      </c>
      <c r="P105" s="27">
        <f>'AEO 2023 Table 49 Raw'!S93</f>
        <v>12.554228</v>
      </c>
      <c r="Q105" s="27">
        <f>'AEO 2023 Table 49 Raw'!T93</f>
        <v>12.743791999999999</v>
      </c>
      <c r="R105" s="27">
        <f>'AEO 2023 Table 49 Raw'!U93</f>
        <v>12.939296000000001</v>
      </c>
      <c r="S105" s="27">
        <f>'AEO 2023 Table 49 Raw'!V93</f>
        <v>13.151059</v>
      </c>
      <c r="T105" s="27">
        <f>'AEO 2023 Table 49 Raw'!W93</f>
        <v>13.368111000000001</v>
      </c>
      <c r="U105" s="27">
        <f>'AEO 2023 Table 49 Raw'!X93</f>
        <v>13.584597</v>
      </c>
      <c r="V105" s="27">
        <f>'AEO 2023 Table 49 Raw'!Y93</f>
        <v>13.785242999999999</v>
      </c>
      <c r="W105" s="27">
        <f>'AEO 2023 Table 49 Raw'!Z93</f>
        <v>13.966173</v>
      </c>
      <c r="X105" s="27">
        <f>'AEO 2023 Table 49 Raw'!AA93</f>
        <v>14.119256999999999</v>
      </c>
      <c r="Y105" s="27">
        <f>'AEO 2023 Table 49 Raw'!AB93</f>
        <v>14.244424</v>
      </c>
      <c r="Z105" s="27">
        <f>'AEO 2023 Table 49 Raw'!AC93</f>
        <v>14.349624</v>
      </c>
      <c r="AA105" s="27">
        <f>'AEO 2023 Table 49 Raw'!AD93</f>
        <v>14.438890000000001</v>
      </c>
      <c r="AB105" s="27">
        <f>'AEO 2023 Table 49 Raw'!AE93</f>
        <v>14.513379</v>
      </c>
      <c r="AC105" s="27">
        <f>'AEO 2023 Table 49 Raw'!AF93</f>
        <v>14.57565</v>
      </c>
      <c r="AD105" s="27">
        <f>'AEO 2023 Table 49 Raw'!AG93</f>
        <v>14.635149999999999</v>
      </c>
      <c r="AE105" s="27">
        <f>'AEO 2023 Table 49 Raw'!AH93</f>
        <v>14.690023999999999</v>
      </c>
      <c r="AF105" s="46">
        <f>'AEO 2023 Table 49 Raw'!AI93</f>
        <v>1.2999999999999999E-2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24.121077</v>
      </c>
      <c r="G106" s="27">
        <f>'AEO 2023 Table 49 Raw'!J94</f>
        <v>24.121357</v>
      </c>
      <c r="H106" s="27">
        <f>'AEO 2023 Table 49 Raw'!K94</f>
        <v>24.121646999999999</v>
      </c>
      <c r="I106" s="27">
        <f>'AEO 2023 Table 49 Raw'!L94</f>
        <v>24.12191</v>
      </c>
      <c r="J106" s="27">
        <f>'AEO 2023 Table 49 Raw'!M94</f>
        <v>24.1206</v>
      </c>
      <c r="K106" s="27">
        <f>'AEO 2023 Table 49 Raw'!N94</f>
        <v>24.120342000000001</v>
      </c>
      <c r="L106" s="27">
        <f>'AEO 2023 Table 49 Raw'!O94</f>
        <v>24.120314</v>
      </c>
      <c r="M106" s="27">
        <f>'AEO 2023 Table 49 Raw'!P94</f>
        <v>24.120284999999999</v>
      </c>
      <c r="N106" s="27">
        <f>'AEO 2023 Table 49 Raw'!Q94</f>
        <v>24.116171000000001</v>
      </c>
      <c r="O106" s="27">
        <f>'AEO 2023 Table 49 Raw'!R94</f>
        <v>24.116140000000001</v>
      </c>
      <c r="P106" s="27">
        <f>'AEO 2023 Table 49 Raw'!S94</f>
        <v>24.116116000000002</v>
      </c>
      <c r="Q106" s="27">
        <f>'AEO 2023 Table 49 Raw'!T94</f>
        <v>24.116083</v>
      </c>
      <c r="R106" s="27">
        <f>'AEO 2023 Table 49 Raw'!U94</f>
        <v>24.116057999999999</v>
      </c>
      <c r="S106" s="27">
        <f>'AEO 2023 Table 49 Raw'!V94</f>
        <v>24.116028</v>
      </c>
      <c r="T106" s="27">
        <f>'AEO 2023 Table 49 Raw'!W94</f>
        <v>24.116002999999999</v>
      </c>
      <c r="U106" s="27">
        <f>'AEO 2023 Table 49 Raw'!X94</f>
        <v>24.121918000000001</v>
      </c>
      <c r="V106" s="27">
        <f>'AEO 2023 Table 49 Raw'!Y94</f>
        <v>24.121891000000002</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6">
        <f>'AEO 2023 Table 49 Raw'!AI94</f>
        <v>0</v>
      </c>
    </row>
    <row r="107" spans="1:32" ht="15" customHeight="1">
      <c r="A107" s="8" t="s">
        <v>1363</v>
      </c>
      <c r="B107" s="24" t="s">
        <v>1280</v>
      </c>
      <c r="C107" s="27">
        <f>'AEO 2023 Table 49 Raw'!F95</f>
        <v>0</v>
      </c>
      <c r="D107" s="27">
        <f>'AEO 2023 Table 49 Raw'!G95</f>
        <v>23.149456000000001</v>
      </c>
      <c r="E107" s="27">
        <f>'AEO 2023 Table 49 Raw'!H95</f>
        <v>23.470123000000001</v>
      </c>
      <c r="F107" s="27">
        <f>'AEO 2023 Table 49 Raw'!I95</f>
        <v>23.713712999999998</v>
      </c>
      <c r="G107" s="27">
        <f>'AEO 2023 Table 49 Raw'!J95</f>
        <v>23.940372</v>
      </c>
      <c r="H107" s="27">
        <f>'AEO 2023 Table 49 Raw'!K95</f>
        <v>24.182469999999999</v>
      </c>
      <c r="I107" s="27">
        <f>'AEO 2023 Table 49 Raw'!L95</f>
        <v>24.431868000000001</v>
      </c>
      <c r="J107" s="27">
        <f>'AEO 2023 Table 49 Raw'!M95</f>
        <v>24.732227000000002</v>
      </c>
      <c r="K107" s="27">
        <f>'AEO 2023 Table 49 Raw'!N95</f>
        <v>25.081416999999998</v>
      </c>
      <c r="L107" s="27">
        <f>'AEO 2023 Table 49 Raw'!O95</f>
        <v>25.471083</v>
      </c>
      <c r="M107" s="27">
        <f>'AEO 2023 Table 49 Raw'!P95</f>
        <v>25.885245999999999</v>
      </c>
      <c r="N107" s="27">
        <f>'AEO 2023 Table 49 Raw'!Q95</f>
        <v>26.288267000000001</v>
      </c>
      <c r="O107" s="27">
        <f>'AEO 2023 Table 49 Raw'!R95</f>
        <v>26.665755999999998</v>
      </c>
      <c r="P107" s="27">
        <f>'AEO 2023 Table 49 Raw'!S95</f>
        <v>27.004694000000001</v>
      </c>
      <c r="Q107" s="27">
        <f>'AEO 2023 Table 49 Raw'!T95</f>
        <v>27.308788</v>
      </c>
      <c r="R107" s="27">
        <f>'AEO 2023 Table 49 Raw'!U95</f>
        <v>27.576632</v>
      </c>
      <c r="S107" s="27">
        <f>'AEO 2023 Table 49 Raw'!V95</f>
        <v>27.808911999999999</v>
      </c>
      <c r="T107" s="27">
        <f>'AEO 2023 Table 49 Raw'!W95</f>
        <v>28.007152999999999</v>
      </c>
      <c r="U107" s="27">
        <f>'AEO 2023 Table 49 Raw'!X95</f>
        <v>28.173525000000001</v>
      </c>
      <c r="V107" s="27">
        <f>'AEO 2023 Table 49 Raw'!Y95</f>
        <v>28.311274999999998</v>
      </c>
      <c r="W107" s="27">
        <f>'AEO 2023 Table 49 Raw'!Z95</f>
        <v>28.429134000000001</v>
      </c>
      <c r="X107" s="27">
        <f>'AEO 2023 Table 49 Raw'!AA95</f>
        <v>28.527283000000001</v>
      </c>
      <c r="Y107" s="27">
        <f>'AEO 2023 Table 49 Raw'!AB95</f>
        <v>28.612321999999999</v>
      </c>
      <c r="Z107" s="27">
        <f>'AEO 2023 Table 49 Raw'!AC95</f>
        <v>28.686836</v>
      </c>
      <c r="AA107" s="27">
        <f>'AEO 2023 Table 49 Raw'!AD95</f>
        <v>28.759208999999998</v>
      </c>
      <c r="AB107" s="27">
        <f>'AEO 2023 Table 49 Raw'!AE95</f>
        <v>28.827680999999998</v>
      </c>
      <c r="AC107" s="27">
        <f>'AEO 2023 Table 49 Raw'!AF95</f>
        <v>28.887018000000001</v>
      </c>
      <c r="AD107" s="27">
        <f>'AEO 2023 Table 49 Raw'!AG95</f>
        <v>28.943342000000001</v>
      </c>
      <c r="AE107" s="27">
        <f>'AEO 2023 Table 49 Raw'!AH95</f>
        <v>28.996307000000002</v>
      </c>
      <c r="AF107" s="46" t="str">
        <f>'AEO 2023 Table 49 Raw'!AI95</f>
        <v>- -</v>
      </c>
    </row>
    <row r="108" spans="1:32" ht="15" customHeight="1">
      <c r="A108" s="8" t="s">
        <v>1364</v>
      </c>
      <c r="B108" s="24" t="s">
        <v>1282</v>
      </c>
      <c r="C108" s="27">
        <f>'AEO 2023 Table 49 Raw'!F96</f>
        <v>0</v>
      </c>
      <c r="D108" s="27">
        <f>'AEO 2023 Table 49 Raw'!G96</f>
        <v>18.960066000000001</v>
      </c>
      <c r="E108" s="27">
        <f>'AEO 2023 Table 49 Raw'!H96</f>
        <v>19.098022</v>
      </c>
      <c r="F108" s="27">
        <f>'AEO 2023 Table 49 Raw'!I96</f>
        <v>19.223227000000001</v>
      </c>
      <c r="G108" s="27">
        <f>'AEO 2023 Table 49 Raw'!J96</f>
        <v>19.312619999999999</v>
      </c>
      <c r="H108" s="27">
        <f>'AEO 2023 Table 49 Raw'!K96</f>
        <v>19.404986999999998</v>
      </c>
      <c r="I108" s="27">
        <f>'AEO 2023 Table 49 Raw'!L96</f>
        <v>19.493341000000001</v>
      </c>
      <c r="J108" s="27">
        <f>'AEO 2023 Table 49 Raw'!M96</f>
        <v>19.59693</v>
      </c>
      <c r="K108" s="27">
        <f>'AEO 2023 Table 49 Raw'!N96</f>
        <v>19.715492000000001</v>
      </c>
      <c r="L108" s="27">
        <f>'AEO 2023 Table 49 Raw'!O96</f>
        <v>19.847909999999999</v>
      </c>
      <c r="M108" s="27">
        <f>'AEO 2023 Table 49 Raw'!P96</f>
        <v>19.990172999999999</v>
      </c>
      <c r="N108" s="27">
        <f>'AEO 2023 Table 49 Raw'!Q96</f>
        <v>20.137159</v>
      </c>
      <c r="O108" s="27">
        <f>'AEO 2023 Table 49 Raw'!R96</f>
        <v>20.276675999999998</v>
      </c>
      <c r="P108" s="27">
        <f>'AEO 2023 Table 49 Raw'!S96</f>
        <v>20.410191999999999</v>
      </c>
      <c r="Q108" s="27">
        <f>'AEO 2023 Table 49 Raw'!T96</f>
        <v>20.539286000000001</v>
      </c>
      <c r="R108" s="27">
        <f>'AEO 2023 Table 49 Raw'!U96</f>
        <v>20.658928</v>
      </c>
      <c r="S108" s="27">
        <f>'AEO 2023 Table 49 Raw'!V96</f>
        <v>20.769338999999999</v>
      </c>
      <c r="T108" s="27">
        <f>'AEO 2023 Table 49 Raw'!W96</f>
        <v>20.870913000000002</v>
      </c>
      <c r="U108" s="27">
        <f>'AEO 2023 Table 49 Raw'!X96</f>
        <v>20.964269999999999</v>
      </c>
      <c r="V108" s="27">
        <f>'AEO 2023 Table 49 Raw'!Y96</f>
        <v>21.049906</v>
      </c>
      <c r="W108" s="27">
        <f>'AEO 2023 Table 49 Raw'!Z96</f>
        <v>21.129764999999999</v>
      </c>
      <c r="X108" s="27">
        <f>'AEO 2023 Table 49 Raw'!AA96</f>
        <v>21.203676000000002</v>
      </c>
      <c r="Y108" s="27">
        <f>'AEO 2023 Table 49 Raw'!AB96</f>
        <v>21.271059000000001</v>
      </c>
      <c r="Z108" s="27">
        <f>'AEO 2023 Table 49 Raw'!AC96</f>
        <v>21.331727999999998</v>
      </c>
      <c r="AA108" s="27">
        <f>'AEO 2023 Table 49 Raw'!AD96</f>
        <v>21.387815</v>
      </c>
      <c r="AB108" s="27">
        <f>'AEO 2023 Table 49 Raw'!AE96</f>
        <v>21.437214000000001</v>
      </c>
      <c r="AC108" s="27">
        <f>'AEO 2023 Table 49 Raw'!AF96</f>
        <v>21.480042999999998</v>
      </c>
      <c r="AD108" s="27">
        <f>'AEO 2023 Table 49 Raw'!AG96</f>
        <v>21.516966</v>
      </c>
      <c r="AE108" s="27">
        <f>'AEO 2023 Table 49 Raw'!AH96</f>
        <v>21.548399</v>
      </c>
      <c r="AF108" s="46"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17.306601000000001</v>
      </c>
      <c r="G109" s="27">
        <f>'AEO 2023 Table 49 Raw'!J97</f>
        <v>16.937453999999999</v>
      </c>
      <c r="H109" s="27">
        <f>'AEO 2023 Table 49 Raw'!K97</f>
        <v>16.755987000000001</v>
      </c>
      <c r="I109" s="27">
        <f>'AEO 2023 Table 49 Raw'!L97</f>
        <v>16.644065999999999</v>
      </c>
      <c r="J109" s="27">
        <f>'AEO 2023 Table 49 Raw'!M97</f>
        <v>16.56596</v>
      </c>
      <c r="K109" s="27">
        <f>'AEO 2023 Table 49 Raw'!N97</f>
        <v>16.508001</v>
      </c>
      <c r="L109" s="27">
        <f>'AEO 2023 Table 49 Raw'!O97</f>
        <v>16.463609999999999</v>
      </c>
      <c r="M109" s="27">
        <f>'AEO 2023 Table 49 Raw'!P97</f>
        <v>16.428965000000002</v>
      </c>
      <c r="N109" s="27">
        <f>'AEO 2023 Table 49 Raw'!Q97</f>
        <v>16.401381000000001</v>
      </c>
      <c r="O109" s="27">
        <f>'AEO 2023 Table 49 Raw'!R97</f>
        <v>16.379100999999999</v>
      </c>
      <c r="P109" s="27">
        <f>'AEO 2023 Table 49 Raw'!S97</f>
        <v>16.361032000000002</v>
      </c>
      <c r="Q109" s="27">
        <f>'AEO 2023 Table 49 Raw'!T97</f>
        <v>16.346399000000002</v>
      </c>
      <c r="R109" s="27">
        <f>'AEO 2023 Table 49 Raw'!U97</f>
        <v>16.334648000000001</v>
      </c>
      <c r="S109" s="27">
        <f>'AEO 2023 Table 49 Raw'!V97</f>
        <v>16.325319</v>
      </c>
      <c r="T109" s="27">
        <f>'AEO 2023 Table 49 Raw'!W97</f>
        <v>16.318047</v>
      </c>
      <c r="U109" s="27">
        <f>'AEO 2023 Table 49 Raw'!X97</f>
        <v>16.312505999999999</v>
      </c>
      <c r="V109" s="27">
        <f>'AEO 2023 Table 49 Raw'!Y97</f>
        <v>16.308388000000001</v>
      </c>
      <c r="W109" s="27">
        <f>'AEO 2023 Table 49 Raw'!Z97</f>
        <v>16.305408</v>
      </c>
      <c r="X109" s="27">
        <f>'AEO 2023 Table 49 Raw'!AA97</f>
        <v>16.300101999999999</v>
      </c>
      <c r="Y109" s="27">
        <f>'AEO 2023 Table 49 Raw'!AB97</f>
        <v>16.295074</v>
      </c>
      <c r="Z109" s="27">
        <f>'AEO 2023 Table 49 Raw'!AC97</f>
        <v>16.290724000000001</v>
      </c>
      <c r="AA109" s="27">
        <f>'AEO 2023 Table 49 Raw'!AD97</f>
        <v>16.286944999999999</v>
      </c>
      <c r="AB109" s="27">
        <f>'AEO 2023 Table 49 Raw'!AE97</f>
        <v>16.278238000000002</v>
      </c>
      <c r="AC109" s="27">
        <f>'AEO 2023 Table 49 Raw'!AF97</f>
        <v>16.271512999999999</v>
      </c>
      <c r="AD109" s="27">
        <f>'AEO 2023 Table 49 Raw'!AG97</f>
        <v>16.266266000000002</v>
      </c>
      <c r="AE109" s="27">
        <f>'AEO 2023 Table 49 Raw'!AH97</f>
        <v>16.262136000000002</v>
      </c>
      <c r="AF109" s="46" t="str">
        <f>'AEO 2023 Table 49 Raw'!AI97</f>
        <v>- -</v>
      </c>
    </row>
    <row r="110" spans="1:32" ht="15" customHeight="1">
      <c r="A110" s="8" t="s">
        <v>1366</v>
      </c>
      <c r="B110" s="24" t="s">
        <v>1367</v>
      </c>
      <c r="C110" s="27">
        <f>'AEO 2023 Table 49 Raw'!F98</f>
        <v>13.702213</v>
      </c>
      <c r="D110" s="27">
        <f>'AEO 2023 Table 49 Raw'!G98</f>
        <v>13.889806999999999</v>
      </c>
      <c r="E110" s="27">
        <f>'AEO 2023 Table 49 Raw'!H98</f>
        <v>14.120136</v>
      </c>
      <c r="F110" s="27">
        <f>'AEO 2023 Table 49 Raw'!I98</f>
        <v>14.394496999999999</v>
      </c>
      <c r="G110" s="27">
        <f>'AEO 2023 Table 49 Raw'!J98</f>
        <v>14.683396</v>
      </c>
      <c r="H110" s="27">
        <f>'AEO 2023 Table 49 Raw'!K98</f>
        <v>14.973089999999999</v>
      </c>
      <c r="I110" s="27">
        <f>'AEO 2023 Table 49 Raw'!L98</f>
        <v>15.24527</v>
      </c>
      <c r="J110" s="27">
        <f>'AEO 2023 Table 49 Raw'!M98</f>
        <v>15.509849000000001</v>
      </c>
      <c r="K110" s="27">
        <f>'AEO 2023 Table 49 Raw'!N98</f>
        <v>15.760767</v>
      </c>
      <c r="L110" s="27">
        <f>'AEO 2023 Table 49 Raw'!O98</f>
        <v>15.996268000000001</v>
      </c>
      <c r="M110" s="27">
        <f>'AEO 2023 Table 49 Raw'!P98</f>
        <v>16.210611</v>
      </c>
      <c r="N110" s="27">
        <f>'AEO 2023 Table 49 Raw'!Q98</f>
        <v>16.404022000000001</v>
      </c>
      <c r="O110" s="27">
        <f>'AEO 2023 Table 49 Raw'!R98</f>
        <v>16.578821000000001</v>
      </c>
      <c r="P110" s="27">
        <f>'AEO 2023 Table 49 Raw'!S98</f>
        <v>16.737928</v>
      </c>
      <c r="Q110" s="27">
        <f>'AEO 2023 Table 49 Raw'!T98</f>
        <v>16.882185</v>
      </c>
      <c r="R110" s="27">
        <f>'AEO 2023 Table 49 Raw'!U98</f>
        <v>17.012547000000001</v>
      </c>
      <c r="S110" s="27">
        <f>'AEO 2023 Table 49 Raw'!V98</f>
        <v>17.132104999999999</v>
      </c>
      <c r="T110" s="27">
        <f>'AEO 2023 Table 49 Raw'!W98</f>
        <v>17.241561999999998</v>
      </c>
      <c r="U110" s="27">
        <f>'AEO 2023 Table 49 Raw'!X98</f>
        <v>17.340250000000001</v>
      </c>
      <c r="V110" s="27">
        <f>'AEO 2023 Table 49 Raw'!Y98</f>
        <v>17.427076</v>
      </c>
      <c r="W110" s="27">
        <f>'AEO 2023 Table 49 Raw'!Z98</f>
        <v>17.504683</v>
      </c>
      <c r="X110" s="27">
        <f>'AEO 2023 Table 49 Raw'!AA98</f>
        <v>17.569610999999998</v>
      </c>
      <c r="Y110" s="27">
        <f>'AEO 2023 Table 49 Raw'!AB98</f>
        <v>17.623173000000001</v>
      </c>
      <c r="Z110" s="27">
        <f>'AEO 2023 Table 49 Raw'!AC98</f>
        <v>17.669407</v>
      </c>
      <c r="AA110" s="27">
        <f>'AEO 2023 Table 49 Raw'!AD98</f>
        <v>17.708447</v>
      </c>
      <c r="AB110" s="27">
        <f>'AEO 2023 Table 49 Raw'!AE98</f>
        <v>17.740431000000001</v>
      </c>
      <c r="AC110" s="27">
        <f>'AEO 2023 Table 49 Raw'!AF98</f>
        <v>17.765574000000001</v>
      </c>
      <c r="AD110" s="27">
        <f>'AEO 2023 Table 49 Raw'!AG98</f>
        <v>17.786239999999999</v>
      </c>
      <c r="AE110" s="27">
        <f>'AEO 2023 Table 49 Raw'!AH98</f>
        <v>17.804569000000001</v>
      </c>
      <c r="AF110" s="46">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6"/>
    </row>
    <row r="112" spans="1:32" ht="15" customHeight="1">
      <c r="A112" s="8" t="s">
        <v>1368</v>
      </c>
      <c r="B112" s="24" t="s">
        <v>1269</v>
      </c>
      <c r="C112" s="27">
        <f>'AEO 2023 Table 49 Raw'!F100</f>
        <v>9.1937549999999995</v>
      </c>
      <c r="D112" s="27">
        <f>'AEO 2023 Table 49 Raw'!G100</f>
        <v>9.3630479999999991</v>
      </c>
      <c r="E112" s="27">
        <f>'AEO 2023 Table 49 Raw'!H100</f>
        <v>9.5380009999999995</v>
      </c>
      <c r="F112" s="27">
        <f>'AEO 2023 Table 49 Raw'!I100</f>
        <v>9.730359</v>
      </c>
      <c r="G112" s="27">
        <f>'AEO 2023 Table 49 Raw'!J100</f>
        <v>9.9488920000000007</v>
      </c>
      <c r="H112" s="27">
        <f>'AEO 2023 Table 49 Raw'!K100</f>
        <v>10.186105</v>
      </c>
      <c r="I112" s="27">
        <f>'AEO 2023 Table 49 Raw'!L100</f>
        <v>10.416041</v>
      </c>
      <c r="J112" s="27">
        <f>'AEO 2023 Table 49 Raw'!M100</f>
        <v>10.651486</v>
      </c>
      <c r="K112" s="27">
        <f>'AEO 2023 Table 49 Raw'!N100</f>
        <v>10.892861999999999</v>
      </c>
      <c r="L112" s="27">
        <f>'AEO 2023 Table 49 Raw'!O100</f>
        <v>11.138788999999999</v>
      </c>
      <c r="M112" s="27">
        <f>'AEO 2023 Table 49 Raw'!P100</f>
        <v>11.37626</v>
      </c>
      <c r="N112" s="27">
        <f>'AEO 2023 Table 49 Raw'!Q100</f>
        <v>11.598172999999999</v>
      </c>
      <c r="O112" s="27">
        <f>'AEO 2023 Table 49 Raw'!R100</f>
        <v>11.806641000000001</v>
      </c>
      <c r="P112" s="27">
        <f>'AEO 2023 Table 49 Raw'!S100</f>
        <v>12.001018</v>
      </c>
      <c r="Q112" s="27">
        <f>'AEO 2023 Table 49 Raw'!T100</f>
        <v>12.179326</v>
      </c>
      <c r="R112" s="27">
        <f>'AEO 2023 Table 49 Raw'!U100</f>
        <v>12.341768</v>
      </c>
      <c r="S112" s="27">
        <f>'AEO 2023 Table 49 Raw'!V100</f>
        <v>12.490705</v>
      </c>
      <c r="T112" s="27">
        <f>'AEO 2023 Table 49 Raw'!W100</f>
        <v>12.627177</v>
      </c>
      <c r="U112" s="27">
        <f>'AEO 2023 Table 49 Raw'!X100</f>
        <v>12.752413000000001</v>
      </c>
      <c r="V112" s="27">
        <f>'AEO 2023 Table 49 Raw'!Y100</f>
        <v>12.868891</v>
      </c>
      <c r="W112" s="27">
        <f>'AEO 2023 Table 49 Raw'!Z100</f>
        <v>12.975377</v>
      </c>
      <c r="X112" s="27">
        <f>'AEO 2023 Table 49 Raw'!AA100</f>
        <v>13.066754</v>
      </c>
      <c r="Y112" s="27">
        <f>'AEO 2023 Table 49 Raw'!AB100</f>
        <v>13.144446</v>
      </c>
      <c r="Z112" s="27">
        <f>'AEO 2023 Table 49 Raw'!AC100</f>
        <v>13.213316000000001</v>
      </c>
      <c r="AA112" s="27">
        <f>'AEO 2023 Table 49 Raw'!AD100</f>
        <v>13.277433</v>
      </c>
      <c r="AB112" s="27">
        <f>'AEO 2023 Table 49 Raw'!AE100</f>
        <v>13.335597999999999</v>
      </c>
      <c r="AC112" s="27">
        <f>'AEO 2023 Table 49 Raw'!AF100</f>
        <v>13.388761000000001</v>
      </c>
      <c r="AD112" s="27">
        <f>'AEO 2023 Table 49 Raw'!AG100</f>
        <v>13.439349999999999</v>
      </c>
      <c r="AE112" s="27">
        <f>'AEO 2023 Table 49 Raw'!AH100</f>
        <v>13.488466000000001</v>
      </c>
      <c r="AF112" s="46">
        <f>'AEO 2023 Table 49 Raw'!AI100</f>
        <v>1.4E-2</v>
      </c>
    </row>
    <row r="113" spans="1:32" ht="12" customHeight="1">
      <c r="A113" s="8" t="s">
        <v>1369</v>
      </c>
      <c r="B113" s="24" t="s">
        <v>1271</v>
      </c>
      <c r="C113" s="27">
        <f>'AEO 2023 Table 49 Raw'!F101</f>
        <v>6.7499419999999999</v>
      </c>
      <c r="D113" s="27">
        <f>'AEO 2023 Table 49 Raw'!G101</f>
        <v>6.818263</v>
      </c>
      <c r="E113" s="27">
        <f>'AEO 2023 Table 49 Raw'!H101</f>
        <v>6.8909940000000001</v>
      </c>
      <c r="F113" s="27">
        <f>'AEO 2023 Table 49 Raw'!I101</f>
        <v>6.9757879999999997</v>
      </c>
      <c r="G113" s="27">
        <f>'AEO 2023 Table 49 Raw'!J101</f>
        <v>7.0752920000000001</v>
      </c>
      <c r="H113" s="27">
        <f>'AEO 2023 Table 49 Raw'!K101</f>
        <v>7.1880139999999999</v>
      </c>
      <c r="I113" s="27">
        <f>'AEO 2023 Table 49 Raw'!L101</f>
        <v>7.2980869999999998</v>
      </c>
      <c r="J113" s="27">
        <f>'AEO 2023 Table 49 Raw'!M101</f>
        <v>7.4132170000000004</v>
      </c>
      <c r="K113" s="27">
        <f>'AEO 2023 Table 49 Raw'!N101</f>
        <v>7.5345789999999999</v>
      </c>
      <c r="L113" s="27">
        <f>'AEO 2023 Table 49 Raw'!O101</f>
        <v>7.6618719999999998</v>
      </c>
      <c r="M113" s="27">
        <f>'AEO 2023 Table 49 Raw'!P101</f>
        <v>7.7882429999999996</v>
      </c>
      <c r="N113" s="27">
        <f>'AEO 2023 Table 49 Raw'!Q101</f>
        <v>7.9123150000000004</v>
      </c>
      <c r="O113" s="27">
        <f>'AEO 2023 Table 49 Raw'!R101</f>
        <v>8.0307890000000004</v>
      </c>
      <c r="P113" s="27">
        <f>'AEO 2023 Table 49 Raw'!S101</f>
        <v>8.1445830000000008</v>
      </c>
      <c r="Q113" s="27">
        <f>'AEO 2023 Table 49 Raw'!T101</f>
        <v>8.2538599999999995</v>
      </c>
      <c r="R113" s="27">
        <f>'AEO 2023 Table 49 Raw'!U101</f>
        <v>8.3553479999999993</v>
      </c>
      <c r="S113" s="27">
        <f>'AEO 2023 Table 49 Raw'!V101</f>
        <v>8.4541970000000006</v>
      </c>
      <c r="T113" s="27">
        <f>'AEO 2023 Table 49 Raw'!W101</f>
        <v>8.5431790000000003</v>
      </c>
      <c r="U113" s="27">
        <f>'AEO 2023 Table 49 Raw'!X101</f>
        <v>8.6292080000000002</v>
      </c>
      <c r="V113" s="27">
        <f>'AEO 2023 Table 49 Raw'!Y101</f>
        <v>8.7085380000000008</v>
      </c>
      <c r="W113" s="27">
        <f>'AEO 2023 Table 49 Raw'!Z101</f>
        <v>8.7821390000000008</v>
      </c>
      <c r="X113" s="27">
        <f>'AEO 2023 Table 49 Raw'!AA101</f>
        <v>8.8472310000000007</v>
      </c>
      <c r="Y113" s="27">
        <f>'AEO 2023 Table 49 Raw'!AB101</f>
        <v>8.904871</v>
      </c>
      <c r="Z113" s="27">
        <f>'AEO 2023 Table 49 Raw'!AC101</f>
        <v>8.958691</v>
      </c>
      <c r="AA113" s="27">
        <f>'AEO 2023 Table 49 Raw'!AD101</f>
        <v>9.0095399999999994</v>
      </c>
      <c r="AB113" s="27">
        <f>'AEO 2023 Table 49 Raw'!AE101</f>
        <v>9.0579859999999996</v>
      </c>
      <c r="AC113" s="27">
        <f>'AEO 2023 Table 49 Raw'!AF101</f>
        <v>9.102468</v>
      </c>
      <c r="AD113" s="27">
        <f>'AEO 2023 Table 49 Raw'!AG101</f>
        <v>9.1434730000000002</v>
      </c>
      <c r="AE113" s="27">
        <f>'AEO 2023 Table 49 Raw'!AH101</f>
        <v>9.1832279999999997</v>
      </c>
      <c r="AF113" s="46">
        <f>'AEO 2023 Table 49 Raw'!AI101</f>
        <v>1.0999999999999999E-2</v>
      </c>
    </row>
    <row r="114" spans="1:32" ht="15" customHeight="1">
      <c r="A114" s="8" t="s">
        <v>1370</v>
      </c>
      <c r="B114" s="24" t="s">
        <v>915</v>
      </c>
      <c r="C114" s="27">
        <f>'AEO 2023 Table 49 Raw'!F102</f>
        <v>6.6743959999999998</v>
      </c>
      <c r="D114" s="27">
        <f>'AEO 2023 Table 49 Raw'!G102</f>
        <v>6.7482839999999999</v>
      </c>
      <c r="E114" s="27">
        <f>'AEO 2023 Table 49 Raw'!H102</f>
        <v>6.8245959999999997</v>
      </c>
      <c r="F114" s="27">
        <f>'AEO 2023 Table 49 Raw'!I102</f>
        <v>6.9083649999999999</v>
      </c>
      <c r="G114" s="27">
        <f>'AEO 2023 Table 49 Raw'!J102</f>
        <v>7.0082610000000001</v>
      </c>
      <c r="H114" s="27">
        <f>'AEO 2023 Table 49 Raw'!K102</f>
        <v>7.1255459999999999</v>
      </c>
      <c r="I114" s="27">
        <f>'AEO 2023 Table 49 Raw'!L102</f>
        <v>7.2495589999999996</v>
      </c>
      <c r="J114" s="27">
        <f>'AEO 2023 Table 49 Raw'!M102</f>
        <v>7.3878459999999997</v>
      </c>
      <c r="K114" s="27">
        <f>'AEO 2023 Table 49 Raw'!N102</f>
        <v>7.5403989999999999</v>
      </c>
      <c r="L114" s="27">
        <f>'AEO 2023 Table 49 Raw'!O102</f>
        <v>7.7085330000000001</v>
      </c>
      <c r="M114" s="27">
        <f>'AEO 2023 Table 49 Raw'!P102</f>
        <v>7.8831769999999999</v>
      </c>
      <c r="N114" s="27">
        <f>'AEO 2023 Table 49 Raw'!Q102</f>
        <v>8.0531769999999998</v>
      </c>
      <c r="O114" s="27">
        <f>'AEO 2023 Table 49 Raw'!R102</f>
        <v>8.2143549999999994</v>
      </c>
      <c r="P114" s="27">
        <f>'AEO 2023 Table 49 Raw'!S102</f>
        <v>8.3754480000000004</v>
      </c>
      <c r="Q114" s="27">
        <f>'AEO 2023 Table 49 Raw'!T102</f>
        <v>8.5245879999999996</v>
      </c>
      <c r="R114" s="27">
        <f>'AEO 2023 Table 49 Raw'!U102</f>
        <v>8.6599240000000002</v>
      </c>
      <c r="S114" s="27">
        <f>'AEO 2023 Table 49 Raw'!V102</f>
        <v>8.7803389999999997</v>
      </c>
      <c r="T114" s="27">
        <f>'AEO 2023 Table 49 Raw'!W102</f>
        <v>8.8844449999999995</v>
      </c>
      <c r="U114" s="27">
        <f>'AEO 2023 Table 49 Raw'!X102</f>
        <v>8.9709789999999998</v>
      </c>
      <c r="V114" s="27">
        <f>'AEO 2023 Table 49 Raw'!Y102</f>
        <v>9.0407910000000005</v>
      </c>
      <c r="W114" s="27">
        <f>'AEO 2023 Table 49 Raw'!Z102</f>
        <v>9.0975889999999993</v>
      </c>
      <c r="X114" s="27">
        <f>'AEO 2023 Table 49 Raw'!AA102</f>
        <v>9.1440529999999995</v>
      </c>
      <c r="Y114" s="27">
        <f>'AEO 2023 Table 49 Raw'!AB102</f>
        <v>9.1816820000000003</v>
      </c>
      <c r="Z114" s="27">
        <f>'AEO 2023 Table 49 Raw'!AC102</f>
        <v>9.2120470000000001</v>
      </c>
      <c r="AA114" s="27">
        <f>'AEO 2023 Table 49 Raw'!AD102</f>
        <v>9.2366569999999992</v>
      </c>
      <c r="AB114" s="27">
        <f>'AEO 2023 Table 49 Raw'!AE102</f>
        <v>9.2568680000000008</v>
      </c>
      <c r="AC114" s="27">
        <f>'AEO 2023 Table 49 Raw'!AF102</f>
        <v>9.2737049999999996</v>
      </c>
      <c r="AD114" s="27">
        <f>'AEO 2023 Table 49 Raw'!AG102</f>
        <v>9.3008790000000001</v>
      </c>
      <c r="AE114" s="27">
        <f>'AEO 2023 Table 49 Raw'!AH102</f>
        <v>9.3228170000000006</v>
      </c>
      <c r="AF114" s="46">
        <f>'AEO 2023 Table 49 Raw'!AI102</f>
        <v>1.2E-2</v>
      </c>
    </row>
    <row r="115" spans="1:32" ht="15" customHeight="1">
      <c r="A115" s="8" t="s">
        <v>1371</v>
      </c>
      <c r="B115" s="24" t="s">
        <v>1274</v>
      </c>
      <c r="C115" s="27">
        <f>'AEO 2023 Table 49 Raw'!F103</f>
        <v>6.6825979999999996</v>
      </c>
      <c r="D115" s="27">
        <f>'AEO 2023 Table 49 Raw'!G103</f>
        <v>6.7417720000000001</v>
      </c>
      <c r="E115" s="27">
        <f>'AEO 2023 Table 49 Raw'!H103</f>
        <v>6.8016430000000003</v>
      </c>
      <c r="F115" s="27">
        <f>'AEO 2023 Table 49 Raw'!I103</f>
        <v>6.8638000000000003</v>
      </c>
      <c r="G115" s="27">
        <f>'AEO 2023 Table 49 Raw'!J103</f>
        <v>6.9287549999999998</v>
      </c>
      <c r="H115" s="27">
        <f>'AEO 2023 Table 49 Raw'!K103</f>
        <v>6.9947790000000003</v>
      </c>
      <c r="I115" s="27">
        <f>'AEO 2023 Table 49 Raw'!L103</f>
        <v>7.0525450000000003</v>
      </c>
      <c r="J115" s="27">
        <f>'AEO 2023 Table 49 Raw'!M103</f>
        <v>7.108994</v>
      </c>
      <c r="K115" s="27">
        <f>'AEO 2023 Table 49 Raw'!N103</f>
        <v>7.1655379999999997</v>
      </c>
      <c r="L115" s="27">
        <f>'AEO 2023 Table 49 Raw'!O103</f>
        <v>7.2183979999999996</v>
      </c>
      <c r="M115" s="27">
        <f>'AEO 2023 Table 49 Raw'!P103</f>
        <v>7.263903</v>
      </c>
      <c r="N115" s="27">
        <f>'AEO 2023 Table 49 Raw'!Q103</f>
        <v>7.3034809999999997</v>
      </c>
      <c r="O115" s="27">
        <f>'AEO 2023 Table 49 Raw'!R103</f>
        <v>7.3414830000000002</v>
      </c>
      <c r="P115" s="27">
        <f>'AEO 2023 Table 49 Raw'!S103</f>
        <v>7.3764919999999998</v>
      </c>
      <c r="Q115" s="27">
        <f>'AEO 2023 Table 49 Raw'!T103</f>
        <v>7.4092370000000001</v>
      </c>
      <c r="R115" s="27">
        <f>'AEO 2023 Table 49 Raw'!U103</f>
        <v>7.4353480000000003</v>
      </c>
      <c r="S115" s="27">
        <f>'AEO 2023 Table 49 Raw'!V103</f>
        <v>7.4563439999999996</v>
      </c>
      <c r="T115" s="27">
        <f>'AEO 2023 Table 49 Raw'!W103</f>
        <v>7.4668469999999996</v>
      </c>
      <c r="U115" s="27">
        <f>'AEO 2023 Table 49 Raw'!X103</f>
        <v>7.4715119999999997</v>
      </c>
      <c r="V115" s="27">
        <f>'AEO 2023 Table 49 Raw'!Y103</f>
        <v>7.4810759999999998</v>
      </c>
      <c r="W115" s="27">
        <f>'AEO 2023 Table 49 Raw'!Z103</f>
        <v>7.4846550000000001</v>
      </c>
      <c r="X115" s="27">
        <f>'AEO 2023 Table 49 Raw'!AA103</f>
        <v>7.5115100000000004</v>
      </c>
      <c r="Y115" s="27">
        <f>'AEO 2023 Table 49 Raw'!AB103</f>
        <v>7.5545010000000001</v>
      </c>
      <c r="Z115" s="27">
        <f>'AEO 2023 Table 49 Raw'!AC103</f>
        <v>7.585331</v>
      </c>
      <c r="AA115" s="27">
        <f>'AEO 2023 Table 49 Raw'!AD103</f>
        <v>7.6070979999999997</v>
      </c>
      <c r="AB115" s="27">
        <f>'AEO 2023 Table 49 Raw'!AE103</f>
        <v>7.6460379999999999</v>
      </c>
      <c r="AC115" s="27">
        <f>'AEO 2023 Table 49 Raw'!AF103</f>
        <v>7.6973529999999997</v>
      </c>
      <c r="AD115" s="27">
        <f>'AEO 2023 Table 49 Raw'!AG103</f>
        <v>7.7510060000000003</v>
      </c>
      <c r="AE115" s="27">
        <f>'AEO 2023 Table 49 Raw'!AH103</f>
        <v>7.7981009999999999</v>
      </c>
      <c r="AF115" s="46">
        <f>'AEO 2023 Table 49 Raw'!AI103</f>
        <v>6.0000000000000001E-3</v>
      </c>
    </row>
    <row r="116" spans="1:32" ht="15" customHeight="1">
      <c r="A116" s="8" t="s">
        <v>1372</v>
      </c>
      <c r="B116" s="24" t="s">
        <v>1276</v>
      </c>
      <c r="C116" s="27">
        <f>'AEO 2023 Table 49 Raw'!F104</f>
        <v>6.8747230000000004</v>
      </c>
      <c r="D116" s="27">
        <f>'AEO 2023 Table 49 Raw'!G104</f>
        <v>6.948556</v>
      </c>
      <c r="E116" s="27">
        <f>'AEO 2023 Table 49 Raw'!H104</f>
        <v>7.0378990000000003</v>
      </c>
      <c r="F116" s="27">
        <f>'AEO 2023 Table 49 Raw'!I104</f>
        <v>7.1445910000000001</v>
      </c>
      <c r="G116" s="27">
        <f>'AEO 2023 Table 49 Raw'!J104</f>
        <v>7.2736559999999999</v>
      </c>
      <c r="H116" s="27">
        <f>'AEO 2023 Table 49 Raw'!K104</f>
        <v>7.4228129999999997</v>
      </c>
      <c r="I116" s="27">
        <f>'AEO 2023 Table 49 Raw'!L104</f>
        <v>7.5626100000000003</v>
      </c>
      <c r="J116" s="27">
        <f>'AEO 2023 Table 49 Raw'!M104</f>
        <v>7.7083940000000002</v>
      </c>
      <c r="K116" s="27">
        <f>'AEO 2023 Table 49 Raw'!N104</f>
        <v>7.8582489999999998</v>
      </c>
      <c r="L116" s="27">
        <f>'AEO 2023 Table 49 Raw'!O104</f>
        <v>8.0147510000000004</v>
      </c>
      <c r="M116" s="27">
        <f>'AEO 2023 Table 49 Raw'!P104</f>
        <v>8.1666469999999993</v>
      </c>
      <c r="N116" s="27">
        <f>'AEO 2023 Table 49 Raw'!Q104</f>
        <v>8.310727</v>
      </c>
      <c r="O116" s="27">
        <f>'AEO 2023 Table 49 Raw'!R104</f>
        <v>8.4342450000000007</v>
      </c>
      <c r="P116" s="27">
        <f>'AEO 2023 Table 49 Raw'!S104</f>
        <v>8.5433839999999996</v>
      </c>
      <c r="Q116" s="27">
        <f>'AEO 2023 Table 49 Raw'!T104</f>
        <v>8.6401939999999993</v>
      </c>
      <c r="R116" s="27">
        <f>'AEO 2023 Table 49 Raw'!U104</f>
        <v>8.7217319999999994</v>
      </c>
      <c r="S116" s="27">
        <f>'AEO 2023 Table 49 Raw'!V104</f>
        <v>8.7918050000000001</v>
      </c>
      <c r="T116" s="27">
        <f>'AEO 2023 Table 49 Raw'!W104</f>
        <v>8.8525510000000001</v>
      </c>
      <c r="U116" s="27">
        <f>'AEO 2023 Table 49 Raw'!X104</f>
        <v>8.9001850000000005</v>
      </c>
      <c r="V116" s="27">
        <f>'AEO 2023 Table 49 Raw'!Y104</f>
        <v>8.9433950000000006</v>
      </c>
      <c r="W116" s="27">
        <f>'AEO 2023 Table 49 Raw'!Z104</f>
        <v>8.9804169999999992</v>
      </c>
      <c r="X116" s="27">
        <f>'AEO 2023 Table 49 Raw'!AA104</f>
        <v>9.0118539999999996</v>
      </c>
      <c r="Y116" s="27">
        <f>'AEO 2023 Table 49 Raw'!AB104</f>
        <v>9.0391560000000002</v>
      </c>
      <c r="Z116" s="27">
        <f>'AEO 2023 Table 49 Raw'!AC104</f>
        <v>9.0629369999999998</v>
      </c>
      <c r="AA116" s="27">
        <f>'AEO 2023 Table 49 Raw'!AD104</f>
        <v>9.0847069999999999</v>
      </c>
      <c r="AB116" s="27">
        <f>'AEO 2023 Table 49 Raw'!AE104</f>
        <v>9.1050740000000001</v>
      </c>
      <c r="AC116" s="27">
        <f>'AEO 2023 Table 49 Raw'!AF104</f>
        <v>9.1246109999999998</v>
      </c>
      <c r="AD116" s="27">
        <f>'AEO 2023 Table 49 Raw'!AG104</f>
        <v>9.141845</v>
      </c>
      <c r="AE116" s="27">
        <f>'AEO 2023 Table 49 Raw'!AH104</f>
        <v>9.1568729999999992</v>
      </c>
      <c r="AF116" s="46">
        <f>'AEO 2023 Table 49 Raw'!AI104</f>
        <v>0.01</v>
      </c>
    </row>
    <row r="117" spans="1:32" ht="15" customHeight="1">
      <c r="A117" s="8" t="s">
        <v>1373</v>
      </c>
      <c r="B117" s="24" t="s">
        <v>1278</v>
      </c>
      <c r="C117" s="27">
        <f>'AEO 2023 Table 49 Raw'!F105</f>
        <v>17.406807000000001</v>
      </c>
      <c r="D117" s="27">
        <f>'AEO 2023 Table 49 Raw'!G105</f>
        <v>17.424098999999998</v>
      </c>
      <c r="E117" s="27">
        <f>'AEO 2023 Table 49 Raw'!H105</f>
        <v>17.487753000000001</v>
      </c>
      <c r="F117" s="27">
        <f>'AEO 2023 Table 49 Raw'!I105</f>
        <v>17.583872</v>
      </c>
      <c r="G117" s="27">
        <f>'AEO 2023 Table 49 Raw'!J105</f>
        <v>17.713106</v>
      </c>
      <c r="H117" s="27">
        <f>'AEO 2023 Table 49 Raw'!K105</f>
        <v>17.862566000000001</v>
      </c>
      <c r="I117" s="27">
        <f>'AEO 2023 Table 49 Raw'!L105</f>
        <v>17.998460999999999</v>
      </c>
      <c r="J117" s="27">
        <f>'AEO 2023 Table 49 Raw'!M105</f>
        <v>18.142097</v>
      </c>
      <c r="K117" s="27">
        <f>'AEO 2023 Table 49 Raw'!N105</f>
        <v>18.29138</v>
      </c>
      <c r="L117" s="27">
        <f>'AEO 2023 Table 49 Raw'!O105</f>
        <v>18.443114999999999</v>
      </c>
      <c r="M117" s="27">
        <f>'AEO 2023 Table 49 Raw'!P105</f>
        <v>18.589081</v>
      </c>
      <c r="N117" s="27">
        <f>'AEO 2023 Table 49 Raw'!Q105</f>
        <v>18.723317999999999</v>
      </c>
      <c r="O117" s="27">
        <f>'AEO 2023 Table 49 Raw'!R105</f>
        <v>18.808907000000001</v>
      </c>
      <c r="P117" s="27">
        <f>'AEO 2023 Table 49 Raw'!S105</f>
        <v>18.901827000000001</v>
      </c>
      <c r="Q117" s="27">
        <f>'AEO 2023 Table 49 Raw'!T105</f>
        <v>19.013104999999999</v>
      </c>
      <c r="R117" s="27">
        <f>'AEO 2023 Table 49 Raw'!U105</f>
        <v>19.106895000000002</v>
      </c>
      <c r="S117" s="27">
        <f>'AEO 2023 Table 49 Raw'!V105</f>
        <v>19.166423999999999</v>
      </c>
      <c r="T117" s="27">
        <f>'AEO 2023 Table 49 Raw'!W105</f>
        <v>19.215738000000002</v>
      </c>
      <c r="U117" s="27">
        <f>'AEO 2023 Table 49 Raw'!X105</f>
        <v>19.279952999999999</v>
      </c>
      <c r="V117" s="27">
        <f>'AEO 2023 Table 49 Raw'!Y105</f>
        <v>19.331071999999999</v>
      </c>
      <c r="W117" s="27">
        <f>'AEO 2023 Table 49 Raw'!Z105</f>
        <v>19.372630999999998</v>
      </c>
      <c r="X117" s="27">
        <f>'AEO 2023 Table 49 Raw'!AA105</f>
        <v>19.404136999999999</v>
      </c>
      <c r="Y117" s="27">
        <f>'AEO 2023 Table 49 Raw'!AB105</f>
        <v>19.428083000000001</v>
      </c>
      <c r="Z117" s="27">
        <f>'AEO 2023 Table 49 Raw'!AC105</f>
        <v>19.445557000000001</v>
      </c>
      <c r="AA117" s="27">
        <f>'AEO 2023 Table 49 Raw'!AD105</f>
        <v>19.457405000000001</v>
      </c>
      <c r="AB117" s="27">
        <f>'AEO 2023 Table 49 Raw'!AE105</f>
        <v>19.467448999999998</v>
      </c>
      <c r="AC117" s="27">
        <f>'AEO 2023 Table 49 Raw'!AF105</f>
        <v>19.474360000000001</v>
      </c>
      <c r="AD117" s="27">
        <f>'AEO 2023 Table 49 Raw'!AG105</f>
        <v>19.434919000000001</v>
      </c>
      <c r="AE117" s="27">
        <f>'AEO 2023 Table 49 Raw'!AH105</f>
        <v>19.435227999999999</v>
      </c>
      <c r="AF117" s="46">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14.554022</v>
      </c>
      <c r="F118" s="27">
        <f>'AEO 2023 Table 49 Raw'!I106</f>
        <v>14.814317000000001</v>
      </c>
      <c r="G118" s="27">
        <f>'AEO 2023 Table 49 Raw'!J106</f>
        <v>15.00323</v>
      </c>
      <c r="H118" s="27">
        <f>'AEO 2023 Table 49 Raw'!K106</f>
        <v>15.200825999999999</v>
      </c>
      <c r="I118" s="27">
        <f>'AEO 2023 Table 49 Raw'!L106</f>
        <v>15.376538</v>
      </c>
      <c r="J118" s="27">
        <f>'AEO 2023 Table 49 Raw'!M106</f>
        <v>15.563200999999999</v>
      </c>
      <c r="K118" s="27">
        <f>'AEO 2023 Table 49 Raw'!N106</f>
        <v>15.757630000000001</v>
      </c>
      <c r="L118" s="27">
        <f>'AEO 2023 Table 49 Raw'!O106</f>
        <v>15.96672</v>
      </c>
      <c r="M118" s="27">
        <f>'AEO 2023 Table 49 Raw'!P106</f>
        <v>16.191044000000002</v>
      </c>
      <c r="N118" s="27">
        <f>'AEO 2023 Table 49 Raw'!Q106</f>
        <v>16.42831</v>
      </c>
      <c r="O118" s="27">
        <f>'AEO 2023 Table 49 Raw'!R106</f>
        <v>16.669428</v>
      </c>
      <c r="P118" s="27">
        <f>'AEO 2023 Table 49 Raw'!S106</f>
        <v>16.886568</v>
      </c>
      <c r="Q118" s="27">
        <f>'AEO 2023 Table 49 Raw'!T106</f>
        <v>17.102198000000001</v>
      </c>
      <c r="R118" s="27">
        <f>'AEO 2023 Table 49 Raw'!U106</f>
        <v>17.305384</v>
      </c>
      <c r="S118" s="27">
        <f>'AEO 2023 Table 49 Raw'!V106</f>
        <v>17.484766</v>
      </c>
      <c r="T118" s="27">
        <f>'AEO 2023 Table 49 Raw'!W106</f>
        <v>17.641791999999999</v>
      </c>
      <c r="U118" s="27">
        <f>'AEO 2023 Table 49 Raw'!X106</f>
        <v>17.777649</v>
      </c>
      <c r="V118" s="27">
        <f>'AEO 2023 Table 49 Raw'!Y106</f>
        <v>17.894065999999999</v>
      </c>
      <c r="W118" s="27">
        <f>'AEO 2023 Table 49 Raw'!Z106</f>
        <v>17.991945000000001</v>
      </c>
      <c r="X118" s="27">
        <f>'AEO 2023 Table 49 Raw'!AA106</f>
        <v>18.085419000000002</v>
      </c>
      <c r="Y118" s="27">
        <f>'AEO 2023 Table 49 Raw'!AB106</f>
        <v>18.162974999999999</v>
      </c>
      <c r="Z118" s="27">
        <f>'AEO 2023 Table 49 Raw'!AC106</f>
        <v>18.228062000000001</v>
      </c>
      <c r="AA118" s="27">
        <f>'AEO 2023 Table 49 Raw'!AD106</f>
        <v>18.282409999999999</v>
      </c>
      <c r="AB118" s="27">
        <f>'AEO 2023 Table 49 Raw'!AE106</f>
        <v>18.328299999999999</v>
      </c>
      <c r="AC118" s="27">
        <f>'AEO 2023 Table 49 Raw'!AF106</f>
        <v>18.366968</v>
      </c>
      <c r="AD118" s="27">
        <f>'AEO 2023 Table 49 Raw'!AG106</f>
        <v>18.399705999999998</v>
      </c>
      <c r="AE118" s="27">
        <f>'AEO 2023 Table 49 Raw'!AH106</f>
        <v>18.427444000000001</v>
      </c>
      <c r="AF118" s="46" t="str">
        <f>'AEO 2023 Table 49 Raw'!AI106</f>
        <v>- -</v>
      </c>
    </row>
    <row r="119" spans="1:32" ht="15" customHeight="1">
      <c r="A119" s="8" t="s">
        <v>1375</v>
      </c>
      <c r="B119" s="24" t="s">
        <v>1282</v>
      </c>
      <c r="C119" s="27">
        <f>'AEO 2023 Table 49 Raw'!F107</f>
        <v>0</v>
      </c>
      <c r="D119" s="27">
        <f>'AEO 2023 Table 49 Raw'!G107</f>
        <v>0</v>
      </c>
      <c r="E119" s="27">
        <f>'AEO 2023 Table 49 Raw'!H107</f>
        <v>10.500695</v>
      </c>
      <c r="F119" s="27">
        <f>'AEO 2023 Table 49 Raw'!I107</f>
        <v>10.659402</v>
      </c>
      <c r="G119" s="27">
        <f>'AEO 2023 Table 49 Raw'!J107</f>
        <v>10.766124</v>
      </c>
      <c r="H119" s="27">
        <f>'AEO 2023 Table 49 Raw'!K107</f>
        <v>10.873374999999999</v>
      </c>
      <c r="I119" s="27">
        <f>'AEO 2023 Table 49 Raw'!L107</f>
        <v>10.969151</v>
      </c>
      <c r="J119" s="27">
        <f>'AEO 2023 Table 49 Raw'!M107</f>
        <v>11.080956</v>
      </c>
      <c r="K119" s="27">
        <f>'AEO 2023 Table 49 Raw'!N107</f>
        <v>11.21373</v>
      </c>
      <c r="L119" s="27">
        <f>'AEO 2023 Table 49 Raw'!O107</f>
        <v>11.370428</v>
      </c>
      <c r="M119" s="27">
        <f>'AEO 2023 Table 49 Raw'!P107</f>
        <v>11.540792</v>
      </c>
      <c r="N119" s="27">
        <f>'AEO 2023 Table 49 Raw'!Q107</f>
        <v>11.723292000000001</v>
      </c>
      <c r="O119" s="27">
        <f>'AEO 2023 Table 49 Raw'!R107</f>
        <v>11.913783</v>
      </c>
      <c r="P119" s="27">
        <f>'AEO 2023 Table 49 Raw'!S107</f>
        <v>12.087382</v>
      </c>
      <c r="Q119" s="27">
        <f>'AEO 2023 Table 49 Raw'!T107</f>
        <v>12.261493</v>
      </c>
      <c r="R119" s="27">
        <f>'AEO 2023 Table 49 Raw'!U107</f>
        <v>12.425720999999999</v>
      </c>
      <c r="S119" s="27">
        <f>'AEO 2023 Table 49 Raw'!V107</f>
        <v>12.569376999999999</v>
      </c>
      <c r="T119" s="27">
        <f>'AEO 2023 Table 49 Raw'!W107</f>
        <v>12.693707</v>
      </c>
      <c r="U119" s="27">
        <f>'AEO 2023 Table 49 Raw'!X107</f>
        <v>12.799974000000001</v>
      </c>
      <c r="V119" s="27">
        <f>'AEO 2023 Table 49 Raw'!Y107</f>
        <v>12.889846</v>
      </c>
      <c r="W119" s="27">
        <f>'AEO 2023 Table 49 Raw'!Z107</f>
        <v>12.964359</v>
      </c>
      <c r="X119" s="27">
        <f>'AEO 2023 Table 49 Raw'!AA107</f>
        <v>13.033125</v>
      </c>
      <c r="Y119" s="27">
        <f>'AEO 2023 Table 49 Raw'!AB107</f>
        <v>13.089351000000001</v>
      </c>
      <c r="Z119" s="27">
        <f>'AEO 2023 Table 49 Raw'!AC107</f>
        <v>13.108040000000001</v>
      </c>
      <c r="AA119" s="27">
        <f>'AEO 2023 Table 49 Raw'!AD107</f>
        <v>13.125721</v>
      </c>
      <c r="AB119" s="27">
        <f>'AEO 2023 Table 49 Raw'!AE107</f>
        <v>13.145986000000001</v>
      </c>
      <c r="AC119" s="27">
        <f>'AEO 2023 Table 49 Raw'!AF107</f>
        <v>13.169606</v>
      </c>
      <c r="AD119" s="27">
        <f>'AEO 2023 Table 49 Raw'!AG107</f>
        <v>13.197775</v>
      </c>
      <c r="AE119" s="27">
        <f>'AEO 2023 Table 49 Raw'!AH107</f>
        <v>13.231432</v>
      </c>
      <c r="AF119" s="46"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11.516742000000001</v>
      </c>
      <c r="G120" s="27">
        <f>'AEO 2023 Table 49 Raw'!J108</f>
        <v>11.516781999999999</v>
      </c>
      <c r="H120" s="27">
        <f>'AEO 2023 Table 49 Raw'!K108</f>
        <v>11.516798</v>
      </c>
      <c r="I120" s="27">
        <f>'AEO 2023 Table 49 Raw'!L108</f>
        <v>11.516813000000001</v>
      </c>
      <c r="J120" s="27">
        <f>'AEO 2023 Table 49 Raw'!M108</f>
        <v>11.516829</v>
      </c>
      <c r="K120" s="27">
        <f>'AEO 2023 Table 49 Raw'!N108</f>
        <v>11.516845</v>
      </c>
      <c r="L120" s="27">
        <f>'AEO 2023 Table 49 Raw'!O108</f>
        <v>11.516864</v>
      </c>
      <c r="M120" s="27">
        <f>'AEO 2023 Table 49 Raw'!P108</f>
        <v>11.516883</v>
      </c>
      <c r="N120" s="27">
        <f>'AEO 2023 Table 49 Raw'!Q108</f>
        <v>11.516895999999999</v>
      </c>
      <c r="O120" s="27">
        <f>'AEO 2023 Table 49 Raw'!R108</f>
        <v>11.516911</v>
      </c>
      <c r="P120" s="27">
        <f>'AEO 2023 Table 49 Raw'!S108</f>
        <v>11.516913000000001</v>
      </c>
      <c r="Q120" s="27">
        <f>'AEO 2023 Table 49 Raw'!T108</f>
        <v>11.516914999999999</v>
      </c>
      <c r="R120" s="27">
        <f>'AEO 2023 Table 49 Raw'!U108</f>
        <v>11.516920000000001</v>
      </c>
      <c r="S120" s="27">
        <f>'AEO 2023 Table 49 Raw'!V108</f>
        <v>11.516926</v>
      </c>
      <c r="T120" s="27">
        <f>'AEO 2023 Table 49 Raw'!W108</f>
        <v>11.516932000000001</v>
      </c>
      <c r="U120" s="27">
        <f>'AEO 2023 Table 49 Raw'!X108</f>
        <v>11.516935999999999</v>
      </c>
      <c r="V120" s="27">
        <f>'AEO 2023 Table 49 Raw'!Y108</f>
        <v>11.516940999999999</v>
      </c>
      <c r="W120" s="27">
        <f>'AEO 2023 Table 49 Raw'!Z108</f>
        <v>11.516945</v>
      </c>
      <c r="X120" s="27">
        <f>'AEO 2023 Table 49 Raw'!AA108</f>
        <v>11.516951000000001</v>
      </c>
      <c r="Y120" s="27">
        <f>'AEO 2023 Table 49 Raw'!AB108</f>
        <v>11.516957</v>
      </c>
      <c r="Z120" s="27">
        <f>'AEO 2023 Table 49 Raw'!AC108</f>
        <v>11.516961999999999</v>
      </c>
      <c r="AA120" s="27">
        <f>'AEO 2023 Table 49 Raw'!AD108</f>
        <v>11.516970000000001</v>
      </c>
      <c r="AB120" s="27">
        <f>'AEO 2023 Table 49 Raw'!AE108</f>
        <v>11.516973</v>
      </c>
      <c r="AC120" s="27">
        <f>'AEO 2023 Table 49 Raw'!AF108</f>
        <v>11.516973999999999</v>
      </c>
      <c r="AD120" s="27">
        <f>'AEO 2023 Table 49 Raw'!AG108</f>
        <v>11.516978</v>
      </c>
      <c r="AE120" s="27">
        <f>'AEO 2023 Table 49 Raw'!AH108</f>
        <v>11.516991000000001</v>
      </c>
      <c r="AF120" s="46" t="str">
        <f>'AEO 2023 Table 49 Raw'!AI108</f>
        <v>- -</v>
      </c>
    </row>
    <row r="121" spans="1:32" ht="15" customHeight="1">
      <c r="A121" s="8" t="s">
        <v>1377</v>
      </c>
      <c r="B121" s="24" t="s">
        <v>1378</v>
      </c>
      <c r="C121" s="27">
        <f>'AEO 2023 Table 49 Raw'!F109</f>
        <v>8.2100329999999992</v>
      </c>
      <c r="D121" s="27">
        <f>'AEO 2023 Table 49 Raw'!G109</f>
        <v>8.3386019999999998</v>
      </c>
      <c r="E121" s="27">
        <f>'AEO 2023 Table 49 Raw'!H109</f>
        <v>8.4704379999999997</v>
      </c>
      <c r="F121" s="27">
        <f>'AEO 2023 Table 49 Raw'!I109</f>
        <v>8.6186509999999998</v>
      </c>
      <c r="G121" s="27">
        <f>'AEO 2023 Table 49 Raw'!J109</f>
        <v>8.7882459999999991</v>
      </c>
      <c r="H121" s="27">
        <f>'AEO 2023 Table 49 Raw'!K109</f>
        <v>8.9747819999999994</v>
      </c>
      <c r="I121" s="27">
        <f>'AEO 2023 Table 49 Raw'!L109</f>
        <v>9.1551960000000001</v>
      </c>
      <c r="J121" s="27">
        <f>'AEO 2023 Table 49 Raw'!M109</f>
        <v>9.3400970000000001</v>
      </c>
      <c r="K121" s="27">
        <f>'AEO 2023 Table 49 Raw'!N109</f>
        <v>9.531352</v>
      </c>
      <c r="L121" s="27">
        <f>'AEO 2023 Table 49 Raw'!O109</f>
        <v>9.7283080000000002</v>
      </c>
      <c r="M121" s="27">
        <f>'AEO 2023 Table 49 Raw'!P109</f>
        <v>9.9192850000000004</v>
      </c>
      <c r="N121" s="27">
        <f>'AEO 2023 Table 49 Raw'!Q109</f>
        <v>10.100607</v>
      </c>
      <c r="O121" s="27">
        <f>'AEO 2023 Table 49 Raw'!R109</f>
        <v>10.271395</v>
      </c>
      <c r="P121" s="27">
        <f>'AEO 2023 Table 49 Raw'!S109</f>
        <v>10.432682</v>
      </c>
      <c r="Q121" s="27">
        <f>'AEO 2023 Table 49 Raw'!T109</f>
        <v>10.584282</v>
      </c>
      <c r="R121" s="27">
        <f>'AEO 2023 Table 49 Raw'!U109</f>
        <v>10.722507</v>
      </c>
      <c r="S121" s="27">
        <f>'AEO 2023 Table 49 Raw'!V109</f>
        <v>10.854096</v>
      </c>
      <c r="T121" s="27">
        <f>'AEO 2023 Table 49 Raw'!W109</f>
        <v>10.971408</v>
      </c>
      <c r="U121" s="27">
        <f>'AEO 2023 Table 49 Raw'!X109</f>
        <v>11.08229</v>
      </c>
      <c r="V121" s="27">
        <f>'AEO 2023 Table 49 Raw'!Y109</f>
        <v>11.184255</v>
      </c>
      <c r="W121" s="27">
        <f>'AEO 2023 Table 49 Raw'!Z109</f>
        <v>11.277761</v>
      </c>
      <c r="X121" s="27">
        <f>'AEO 2023 Table 49 Raw'!AA109</f>
        <v>11.358736</v>
      </c>
      <c r="Y121" s="27">
        <f>'AEO 2023 Table 49 Raw'!AB109</f>
        <v>11.428546000000001</v>
      </c>
      <c r="Z121" s="27">
        <f>'AEO 2023 Table 49 Raw'!AC109</f>
        <v>11.492031000000001</v>
      </c>
      <c r="AA121" s="27">
        <f>'AEO 2023 Table 49 Raw'!AD109</f>
        <v>11.551504</v>
      </c>
      <c r="AB121" s="27">
        <f>'AEO 2023 Table 49 Raw'!AE109</f>
        <v>11.606895</v>
      </c>
      <c r="AC121" s="27">
        <f>'AEO 2023 Table 49 Raw'!AF109</f>
        <v>11.657833999999999</v>
      </c>
      <c r="AD121" s="27">
        <f>'AEO 2023 Table 49 Raw'!AG109</f>
        <v>11.705629</v>
      </c>
      <c r="AE121" s="27">
        <f>'AEO 2023 Table 49 Raw'!AH109</f>
        <v>11.752484000000001</v>
      </c>
      <c r="AF121" s="46">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6"/>
    </row>
    <row r="123" spans="1:32" ht="15" customHeight="1">
      <c r="A123" s="8" t="s">
        <v>1379</v>
      </c>
      <c r="B123" s="24" t="s">
        <v>1269</v>
      </c>
      <c r="C123" s="27">
        <f>'AEO 2023 Table 49 Raw'!F111</f>
        <v>6.1747990000000001</v>
      </c>
      <c r="D123" s="27">
        <f>'AEO 2023 Table 49 Raw'!G111</f>
        <v>6.2619530000000001</v>
      </c>
      <c r="E123" s="27">
        <f>'AEO 2023 Table 49 Raw'!H111</f>
        <v>6.3573370000000002</v>
      </c>
      <c r="F123" s="27">
        <f>'AEO 2023 Table 49 Raw'!I111</f>
        <v>6.4627980000000003</v>
      </c>
      <c r="G123" s="27">
        <f>'AEO 2023 Table 49 Raw'!J111</f>
        <v>6.5807399999999996</v>
      </c>
      <c r="H123" s="27">
        <f>'AEO 2023 Table 49 Raw'!K111</f>
        <v>6.7065510000000002</v>
      </c>
      <c r="I123" s="27">
        <f>'AEO 2023 Table 49 Raw'!L111</f>
        <v>6.827197</v>
      </c>
      <c r="J123" s="27">
        <f>'AEO 2023 Table 49 Raw'!M111</f>
        <v>6.9452819999999997</v>
      </c>
      <c r="K123" s="27">
        <f>'AEO 2023 Table 49 Raw'!N111</f>
        <v>7.0617390000000002</v>
      </c>
      <c r="L123" s="27">
        <f>'AEO 2023 Table 49 Raw'!O111</f>
        <v>7.1760520000000003</v>
      </c>
      <c r="M123" s="27">
        <f>'AEO 2023 Table 49 Raw'!P111</f>
        <v>7.2841969999999998</v>
      </c>
      <c r="N123" s="27">
        <f>'AEO 2023 Table 49 Raw'!Q111</f>
        <v>7.3811229999999997</v>
      </c>
      <c r="O123" s="27">
        <f>'AEO 2023 Table 49 Raw'!R111</f>
        <v>7.4671500000000002</v>
      </c>
      <c r="P123" s="27">
        <f>'AEO 2023 Table 49 Raw'!S111</f>
        <v>7.5432480000000002</v>
      </c>
      <c r="Q123" s="27">
        <f>'AEO 2023 Table 49 Raw'!T111</f>
        <v>7.6103079999999999</v>
      </c>
      <c r="R123" s="27">
        <f>'AEO 2023 Table 49 Raw'!U111</f>
        <v>7.668577</v>
      </c>
      <c r="S123" s="27">
        <f>'AEO 2023 Table 49 Raw'!V111</f>
        <v>7.7182060000000003</v>
      </c>
      <c r="T123" s="27">
        <f>'AEO 2023 Table 49 Raw'!W111</f>
        <v>7.7613969999999997</v>
      </c>
      <c r="U123" s="27">
        <f>'AEO 2023 Table 49 Raw'!X111</f>
        <v>7.7988650000000002</v>
      </c>
      <c r="V123" s="27">
        <f>'AEO 2023 Table 49 Raw'!Y111</f>
        <v>7.8324629999999997</v>
      </c>
      <c r="W123" s="27">
        <f>'AEO 2023 Table 49 Raw'!Z111</f>
        <v>7.8607189999999996</v>
      </c>
      <c r="X123" s="27">
        <f>'AEO 2023 Table 49 Raw'!AA111</f>
        <v>7.8849790000000004</v>
      </c>
      <c r="Y123" s="27">
        <f>'AEO 2023 Table 49 Raw'!AB111</f>
        <v>7.9055140000000002</v>
      </c>
      <c r="Z123" s="27">
        <f>'AEO 2023 Table 49 Raw'!AC111</f>
        <v>7.9232820000000004</v>
      </c>
      <c r="AA123" s="27">
        <f>'AEO 2023 Table 49 Raw'!AD111</f>
        <v>7.9396560000000003</v>
      </c>
      <c r="AB123" s="27">
        <f>'AEO 2023 Table 49 Raw'!AE111</f>
        <v>7.955184</v>
      </c>
      <c r="AC123" s="27">
        <f>'AEO 2023 Table 49 Raw'!AF111</f>
        <v>7.9701199999999996</v>
      </c>
      <c r="AD123" s="27">
        <f>'AEO 2023 Table 49 Raw'!AG111</f>
        <v>7.9853399999999999</v>
      </c>
      <c r="AE123" s="27">
        <f>'AEO 2023 Table 49 Raw'!AH111</f>
        <v>8.0011159999999997</v>
      </c>
      <c r="AF123" s="46">
        <f>'AEO 2023 Table 49 Raw'!AI111</f>
        <v>8.9999999999999993E-3</v>
      </c>
    </row>
    <row r="124" spans="1:32" ht="15" customHeight="1">
      <c r="A124" s="8" t="s">
        <v>1380</v>
      </c>
      <c r="B124" s="24" t="s">
        <v>1271</v>
      </c>
      <c r="C124" s="27">
        <f>'AEO 2023 Table 49 Raw'!F112</f>
        <v>5.6049069999999999</v>
      </c>
      <c r="D124" s="27">
        <f>'AEO 2023 Table 49 Raw'!G112</f>
        <v>5.6840859999999997</v>
      </c>
      <c r="E124" s="27">
        <f>'AEO 2023 Table 49 Raw'!H112</f>
        <v>5.7586240000000002</v>
      </c>
      <c r="F124" s="27">
        <f>'AEO 2023 Table 49 Raw'!I112</f>
        <v>5.8325500000000003</v>
      </c>
      <c r="G124" s="27">
        <f>'AEO 2023 Table 49 Raw'!J112</f>
        <v>5.9011120000000004</v>
      </c>
      <c r="H124" s="27">
        <f>'AEO 2023 Table 49 Raw'!K112</f>
        <v>5.9638330000000002</v>
      </c>
      <c r="I124" s="27">
        <f>'AEO 2023 Table 49 Raw'!L112</f>
        <v>6.0192990000000002</v>
      </c>
      <c r="J124" s="27">
        <f>'AEO 2023 Table 49 Raw'!M112</f>
        <v>6.0730360000000001</v>
      </c>
      <c r="K124" s="27">
        <f>'AEO 2023 Table 49 Raw'!N112</f>
        <v>6.1218149999999998</v>
      </c>
      <c r="L124" s="27">
        <f>'AEO 2023 Table 49 Raw'!O112</f>
        <v>6.170604</v>
      </c>
      <c r="M124" s="27">
        <f>'AEO 2023 Table 49 Raw'!P112</f>
        <v>6.2194159999999998</v>
      </c>
      <c r="N124" s="27">
        <f>'AEO 2023 Table 49 Raw'!Q112</f>
        <v>6.2668150000000002</v>
      </c>
      <c r="O124" s="27">
        <f>'AEO 2023 Table 49 Raw'!R112</f>
        <v>6.3104889999999996</v>
      </c>
      <c r="P124" s="27">
        <f>'AEO 2023 Table 49 Raw'!S112</f>
        <v>6.3508459999999998</v>
      </c>
      <c r="Q124" s="27">
        <f>'AEO 2023 Table 49 Raw'!T112</f>
        <v>6.3894310000000001</v>
      </c>
      <c r="R124" s="27">
        <f>'AEO 2023 Table 49 Raw'!U112</f>
        <v>6.425465</v>
      </c>
      <c r="S124" s="27">
        <f>'AEO 2023 Table 49 Raw'!V112</f>
        <v>6.4598050000000002</v>
      </c>
      <c r="T124" s="27">
        <f>'AEO 2023 Table 49 Raw'!W112</f>
        <v>6.4932359999999996</v>
      </c>
      <c r="U124" s="27">
        <f>'AEO 2023 Table 49 Raw'!X112</f>
        <v>6.5258500000000002</v>
      </c>
      <c r="V124" s="27">
        <f>'AEO 2023 Table 49 Raw'!Y112</f>
        <v>6.5540370000000001</v>
      </c>
      <c r="W124" s="27">
        <f>'AEO 2023 Table 49 Raw'!Z112</f>
        <v>6.5806040000000001</v>
      </c>
      <c r="X124" s="27">
        <f>'AEO 2023 Table 49 Raw'!AA112</f>
        <v>6.6070989999999998</v>
      </c>
      <c r="Y124" s="27">
        <f>'AEO 2023 Table 49 Raw'!AB112</f>
        <v>6.6315499999999998</v>
      </c>
      <c r="Z124" s="27">
        <f>'AEO 2023 Table 49 Raw'!AC112</f>
        <v>6.6504399999999997</v>
      </c>
      <c r="AA124" s="27">
        <f>'AEO 2023 Table 49 Raw'!AD112</f>
        <v>6.66676</v>
      </c>
      <c r="AB124" s="27">
        <f>'AEO 2023 Table 49 Raw'!AE112</f>
        <v>6.6811579999999999</v>
      </c>
      <c r="AC124" s="27">
        <f>'AEO 2023 Table 49 Raw'!AF112</f>
        <v>6.6938719999999998</v>
      </c>
      <c r="AD124" s="27">
        <f>'AEO 2023 Table 49 Raw'!AG112</f>
        <v>6.7054320000000001</v>
      </c>
      <c r="AE124" s="27">
        <f>'AEO 2023 Table 49 Raw'!AH112</f>
        <v>6.7158249999999997</v>
      </c>
      <c r="AF124" s="46">
        <f>'AEO 2023 Table 49 Raw'!AI112</f>
        <v>6.0000000000000001E-3</v>
      </c>
    </row>
    <row r="125" spans="1:32" ht="15" customHeight="1">
      <c r="A125" s="8" t="s">
        <v>1381</v>
      </c>
      <c r="B125" s="24" t="s">
        <v>915</v>
      </c>
      <c r="C125" s="27">
        <f>'AEO 2023 Table 49 Raw'!F113</f>
        <v>6.0561639999999999</v>
      </c>
      <c r="D125" s="27">
        <f>'AEO 2023 Table 49 Raw'!G113</f>
        <v>6.05009</v>
      </c>
      <c r="E125" s="27">
        <f>'AEO 2023 Table 49 Raw'!H113</f>
        <v>6.044244</v>
      </c>
      <c r="F125" s="27">
        <f>'AEO 2023 Table 49 Raw'!I113</f>
        <v>6.0436730000000001</v>
      </c>
      <c r="G125" s="27">
        <f>'AEO 2023 Table 49 Raw'!J113</f>
        <v>6.0513760000000003</v>
      </c>
      <c r="H125" s="27">
        <f>'AEO 2023 Table 49 Raw'!K113</f>
        <v>6.0719669999999999</v>
      </c>
      <c r="I125" s="27">
        <f>'AEO 2023 Table 49 Raw'!L113</f>
        <v>6.1002729999999996</v>
      </c>
      <c r="J125" s="27">
        <f>'AEO 2023 Table 49 Raw'!M113</f>
        <v>6.141127</v>
      </c>
      <c r="K125" s="27">
        <f>'AEO 2023 Table 49 Raw'!N113</f>
        <v>6.1933230000000004</v>
      </c>
      <c r="L125" s="27">
        <f>'AEO 2023 Table 49 Raw'!O113</f>
        <v>6.2575960000000004</v>
      </c>
      <c r="M125" s="27">
        <f>'AEO 2023 Table 49 Raw'!P113</f>
        <v>6.3302649999999998</v>
      </c>
      <c r="N125" s="27">
        <f>'AEO 2023 Table 49 Raw'!Q113</f>
        <v>6.4042709999999996</v>
      </c>
      <c r="O125" s="27">
        <f>'AEO 2023 Table 49 Raw'!R113</f>
        <v>6.4708009999999998</v>
      </c>
      <c r="P125" s="27">
        <f>'AEO 2023 Table 49 Raw'!S113</f>
        <v>6.5271929999999996</v>
      </c>
      <c r="Q125" s="27">
        <f>'AEO 2023 Table 49 Raw'!T113</f>
        <v>6.5777429999999999</v>
      </c>
      <c r="R125" s="27">
        <f>'AEO 2023 Table 49 Raw'!U113</f>
        <v>6.6236420000000003</v>
      </c>
      <c r="S125" s="27">
        <f>'AEO 2023 Table 49 Raw'!V113</f>
        <v>6.6655819999999997</v>
      </c>
      <c r="T125" s="27">
        <f>'AEO 2023 Table 49 Raw'!W113</f>
        <v>6.7035020000000003</v>
      </c>
      <c r="U125" s="27">
        <f>'AEO 2023 Table 49 Raw'!X113</f>
        <v>6.7382920000000004</v>
      </c>
      <c r="V125" s="27">
        <f>'AEO 2023 Table 49 Raw'!Y113</f>
        <v>6.7690739999999998</v>
      </c>
      <c r="W125" s="27">
        <f>'AEO 2023 Table 49 Raw'!Z113</f>
        <v>6.7931039999999996</v>
      </c>
      <c r="X125" s="27">
        <f>'AEO 2023 Table 49 Raw'!AA113</f>
        <v>6.8134740000000003</v>
      </c>
      <c r="Y125" s="27">
        <f>'AEO 2023 Table 49 Raw'!AB113</f>
        <v>6.8305689999999997</v>
      </c>
      <c r="Z125" s="27">
        <f>'AEO 2023 Table 49 Raw'!AC113</f>
        <v>6.8446600000000002</v>
      </c>
      <c r="AA125" s="27">
        <f>'AEO 2023 Table 49 Raw'!AD113</f>
        <v>6.8562510000000003</v>
      </c>
      <c r="AB125" s="27">
        <f>'AEO 2023 Table 49 Raw'!AE113</f>
        <v>6.8658250000000001</v>
      </c>
      <c r="AC125" s="27">
        <f>'AEO 2023 Table 49 Raw'!AF113</f>
        <v>6.8741620000000001</v>
      </c>
      <c r="AD125" s="27">
        <f>'AEO 2023 Table 49 Raw'!AG113</f>
        <v>6.8837580000000003</v>
      </c>
      <c r="AE125" s="27">
        <f>'AEO 2023 Table 49 Raw'!AH113</f>
        <v>6.8956309999999998</v>
      </c>
      <c r="AF125" s="46">
        <f>'AEO 2023 Table 49 Raw'!AI113</f>
        <v>5.0000000000000001E-3</v>
      </c>
    </row>
    <row r="126" spans="1:32" ht="15" customHeight="1">
      <c r="A126" s="8" t="s">
        <v>1382</v>
      </c>
      <c r="B126" s="24" t="s">
        <v>1274</v>
      </c>
      <c r="C126" s="27">
        <f>'AEO 2023 Table 49 Raw'!F114</f>
        <v>5.9053300000000002</v>
      </c>
      <c r="D126" s="27">
        <f>'AEO 2023 Table 49 Raw'!G114</f>
        <v>5.9815870000000002</v>
      </c>
      <c r="E126" s="27">
        <f>'AEO 2023 Table 49 Raw'!H114</f>
        <v>6.0646469999999999</v>
      </c>
      <c r="F126" s="27">
        <f>'AEO 2023 Table 49 Raw'!I114</f>
        <v>6.1548160000000003</v>
      </c>
      <c r="G126" s="27">
        <f>'AEO 2023 Table 49 Raw'!J114</f>
        <v>6.2513589999999999</v>
      </c>
      <c r="H126" s="27">
        <f>'AEO 2023 Table 49 Raw'!K114</f>
        <v>6.3517840000000003</v>
      </c>
      <c r="I126" s="27">
        <f>'AEO 2023 Table 49 Raw'!L114</f>
        <v>6.4435320000000003</v>
      </c>
      <c r="J126" s="27">
        <f>'AEO 2023 Table 49 Raw'!M114</f>
        <v>6.5330539999999999</v>
      </c>
      <c r="K126" s="27">
        <f>'AEO 2023 Table 49 Raw'!N114</f>
        <v>6.6222009999999996</v>
      </c>
      <c r="L126" s="27">
        <f>'AEO 2023 Table 49 Raw'!O114</f>
        <v>6.7132750000000003</v>
      </c>
      <c r="M126" s="27">
        <f>'AEO 2023 Table 49 Raw'!P114</f>
        <v>6.8028829999999996</v>
      </c>
      <c r="N126" s="27">
        <f>'AEO 2023 Table 49 Raw'!Q114</f>
        <v>6.8863409999999998</v>
      </c>
      <c r="O126" s="27">
        <f>'AEO 2023 Table 49 Raw'!R114</f>
        <v>6.9628620000000003</v>
      </c>
      <c r="P126" s="27">
        <f>'AEO 2023 Table 49 Raw'!S114</f>
        <v>7.0341649999999998</v>
      </c>
      <c r="Q126" s="27">
        <f>'AEO 2023 Table 49 Raw'!T114</f>
        <v>7.1013489999999999</v>
      </c>
      <c r="R126" s="27">
        <f>'AEO 2023 Table 49 Raw'!U114</f>
        <v>7.1629139999999998</v>
      </c>
      <c r="S126" s="27">
        <f>'AEO 2023 Table 49 Raw'!V114</f>
        <v>7.2184290000000004</v>
      </c>
      <c r="T126" s="27">
        <f>'AEO 2023 Table 49 Raw'!W114</f>
        <v>7.2673389999999998</v>
      </c>
      <c r="U126" s="27">
        <f>'AEO 2023 Table 49 Raw'!X114</f>
        <v>7.3092519999999999</v>
      </c>
      <c r="V126" s="27">
        <f>'AEO 2023 Table 49 Raw'!Y114</f>
        <v>7.344379</v>
      </c>
      <c r="W126" s="27">
        <f>'AEO 2023 Table 49 Raw'!Z114</f>
        <v>7.3738380000000001</v>
      </c>
      <c r="X126" s="27">
        <f>'AEO 2023 Table 49 Raw'!AA114</f>
        <v>7.3993339999999996</v>
      </c>
      <c r="Y126" s="27">
        <f>'AEO 2023 Table 49 Raw'!AB114</f>
        <v>7.4216160000000002</v>
      </c>
      <c r="Z126" s="27">
        <f>'AEO 2023 Table 49 Raw'!AC114</f>
        <v>7.4417020000000003</v>
      </c>
      <c r="AA126" s="27">
        <f>'AEO 2023 Table 49 Raw'!AD114</f>
        <v>7.4606060000000003</v>
      </c>
      <c r="AB126" s="27">
        <f>'AEO 2023 Table 49 Raw'!AE114</f>
        <v>7.4786130000000002</v>
      </c>
      <c r="AC126" s="27">
        <f>'AEO 2023 Table 49 Raw'!AF114</f>
        <v>7.4976149999999997</v>
      </c>
      <c r="AD126" s="27">
        <f>'AEO 2023 Table 49 Raw'!AG114</f>
        <v>7.5171770000000002</v>
      </c>
      <c r="AE126" s="27">
        <f>'AEO 2023 Table 49 Raw'!AH114</f>
        <v>7.5364300000000002</v>
      </c>
      <c r="AF126" s="46">
        <f>'AEO 2023 Table 49 Raw'!AI114</f>
        <v>8.9999999999999993E-3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6" t="str">
        <f>'AEO 2023 Table 49 Raw'!AI115</f>
        <v>- -</v>
      </c>
    </row>
    <row r="128" spans="1:32" ht="12" customHeight="1">
      <c r="A128" s="8" t="s">
        <v>1384</v>
      </c>
      <c r="B128" s="24" t="s">
        <v>1278</v>
      </c>
      <c r="C128" s="27">
        <f>'AEO 2023 Table 49 Raw'!F116</f>
        <v>12.511476999999999</v>
      </c>
      <c r="D128" s="27">
        <f>'AEO 2023 Table 49 Raw'!G116</f>
        <v>12.21505</v>
      </c>
      <c r="E128" s="27">
        <f>'AEO 2023 Table 49 Raw'!H116</f>
        <v>12.051012999999999</v>
      </c>
      <c r="F128" s="27">
        <f>'AEO 2023 Table 49 Raw'!I116</f>
        <v>11.942622999999999</v>
      </c>
      <c r="G128" s="27">
        <f>'AEO 2023 Table 49 Raw'!J116</f>
        <v>11.8613</v>
      </c>
      <c r="H128" s="27">
        <f>'AEO 2023 Table 49 Raw'!K116</f>
        <v>11.798519000000001</v>
      </c>
      <c r="I128" s="27">
        <f>'AEO 2023 Table 49 Raw'!L116</f>
        <v>11.745168</v>
      </c>
      <c r="J128" s="27">
        <f>'AEO 2023 Table 49 Raw'!M116</f>
        <v>11.700215999999999</v>
      </c>
      <c r="K128" s="27">
        <f>'AEO 2023 Table 49 Raw'!N116</f>
        <v>11.660985</v>
      </c>
      <c r="L128" s="27">
        <f>'AEO 2023 Table 49 Raw'!O116</f>
        <v>11.625696</v>
      </c>
      <c r="M128" s="27">
        <f>'AEO 2023 Table 49 Raw'!P116</f>
        <v>11.594666</v>
      </c>
      <c r="N128" s="27">
        <f>'AEO 2023 Table 49 Raw'!Q116</f>
        <v>11.568281000000001</v>
      </c>
      <c r="O128" s="27">
        <f>'AEO 2023 Table 49 Raw'!R116</f>
        <v>11.548491</v>
      </c>
      <c r="P128" s="27">
        <f>'AEO 2023 Table 49 Raw'!S116</f>
        <v>11.538435</v>
      </c>
      <c r="Q128" s="27">
        <f>'AEO 2023 Table 49 Raw'!T116</f>
        <v>11.527933000000001</v>
      </c>
      <c r="R128" s="27">
        <f>'AEO 2023 Table 49 Raw'!U116</f>
        <v>11.522664000000001</v>
      </c>
      <c r="S128" s="27">
        <f>'AEO 2023 Table 49 Raw'!V116</f>
        <v>11.529144000000001</v>
      </c>
      <c r="T128" s="27">
        <f>'AEO 2023 Table 49 Raw'!W116</f>
        <v>11.540755000000001</v>
      </c>
      <c r="U128" s="27">
        <f>'AEO 2023 Table 49 Raw'!X116</f>
        <v>11.536139</v>
      </c>
      <c r="V128" s="27">
        <f>'AEO 2023 Table 49 Raw'!Y116</f>
        <v>11.542384</v>
      </c>
      <c r="W128" s="27">
        <f>'AEO 2023 Table 49 Raw'!Z116</f>
        <v>11.568135</v>
      </c>
      <c r="X128" s="27">
        <f>'AEO 2023 Table 49 Raw'!AA116</f>
        <v>11.592658</v>
      </c>
      <c r="Y128" s="27">
        <f>'AEO 2023 Table 49 Raw'!AB116</f>
        <v>11.604426</v>
      </c>
      <c r="Z128" s="27">
        <f>'AEO 2023 Table 49 Raw'!AC116</f>
        <v>11.612539999999999</v>
      </c>
      <c r="AA128" s="27">
        <f>'AEO 2023 Table 49 Raw'!AD116</f>
        <v>11.618320000000001</v>
      </c>
      <c r="AB128" s="27">
        <f>'AEO 2023 Table 49 Raw'!AE116</f>
        <v>11.622355000000001</v>
      </c>
      <c r="AC128" s="27">
        <f>'AEO 2023 Table 49 Raw'!AF116</f>
        <v>11.6251</v>
      </c>
      <c r="AD128" s="27">
        <f>'AEO 2023 Table 49 Raw'!AG116</f>
        <v>11.626976000000001</v>
      </c>
      <c r="AE128" s="27">
        <f>'AEO 2023 Table 49 Raw'!AH116</f>
        <v>11.628166999999999</v>
      </c>
      <c r="AF128" s="46">
        <f>'AEO 2023 Table 49 Raw'!AI116</f>
        <v>-3.0000000000000001E-3</v>
      </c>
    </row>
    <row r="129" spans="1:32" ht="12" customHeight="1">
      <c r="A129" s="8" t="s">
        <v>1385</v>
      </c>
      <c r="B129" s="24" t="s">
        <v>1280</v>
      </c>
      <c r="C129" s="27">
        <f>'AEO 2023 Table 49 Raw'!F117</f>
        <v>0</v>
      </c>
      <c r="D129" s="27">
        <f>'AEO 2023 Table 49 Raw'!G117</f>
        <v>0</v>
      </c>
      <c r="E129" s="27">
        <f>'AEO 2023 Table 49 Raw'!H117</f>
        <v>1.5462100000000001</v>
      </c>
      <c r="F129" s="27">
        <f>'AEO 2023 Table 49 Raw'!I117</f>
        <v>2.667834</v>
      </c>
      <c r="G129" s="27">
        <f>'AEO 2023 Table 49 Raw'!J117</f>
        <v>3.5359449999999999</v>
      </c>
      <c r="H129" s="27">
        <f>'AEO 2023 Table 49 Raw'!K117</f>
        <v>4.2200980000000001</v>
      </c>
      <c r="I129" s="27">
        <f>'AEO 2023 Table 49 Raw'!L117</f>
        <v>4.7630480000000004</v>
      </c>
      <c r="J129" s="27">
        <f>'AEO 2023 Table 49 Raw'!M117</f>
        <v>5.2221289999999998</v>
      </c>
      <c r="K129" s="27">
        <f>'AEO 2023 Table 49 Raw'!N117</f>
        <v>5.6388619999999996</v>
      </c>
      <c r="L129" s="27">
        <f>'AEO 2023 Table 49 Raw'!O117</f>
        <v>6.034707</v>
      </c>
      <c r="M129" s="27">
        <f>'AEO 2023 Table 49 Raw'!P117</f>
        <v>6.4202940000000002</v>
      </c>
      <c r="N129" s="27">
        <f>'AEO 2023 Table 49 Raw'!Q117</f>
        <v>6.8037359999999998</v>
      </c>
      <c r="O129" s="27">
        <f>'AEO 2023 Table 49 Raw'!R117</f>
        <v>7.1909299999999998</v>
      </c>
      <c r="P129" s="27">
        <f>'AEO 2023 Table 49 Raw'!S117</f>
        <v>7.5786249999999997</v>
      </c>
      <c r="Q129" s="27">
        <f>'AEO 2023 Table 49 Raw'!T117</f>
        <v>7.970453</v>
      </c>
      <c r="R129" s="27">
        <f>'AEO 2023 Table 49 Raw'!U117</f>
        <v>8.3584219999999991</v>
      </c>
      <c r="S129" s="27">
        <f>'AEO 2023 Table 49 Raw'!V117</f>
        <v>8.728866</v>
      </c>
      <c r="T129" s="27">
        <f>'AEO 2023 Table 49 Raw'!W117</f>
        <v>9.0694949999999999</v>
      </c>
      <c r="U129" s="27">
        <f>'AEO 2023 Table 49 Raw'!X117</f>
        <v>9.3651269999999993</v>
      </c>
      <c r="V129" s="27">
        <f>'AEO 2023 Table 49 Raw'!Y117</f>
        <v>9.6004400000000008</v>
      </c>
      <c r="W129" s="27">
        <f>'AEO 2023 Table 49 Raw'!Z117</f>
        <v>9.7604550000000003</v>
      </c>
      <c r="X129" s="27">
        <f>'AEO 2023 Table 49 Raw'!AA117</f>
        <v>9.9778359999999999</v>
      </c>
      <c r="Y129" s="27">
        <f>'AEO 2023 Table 49 Raw'!AB117</f>
        <v>10.206051</v>
      </c>
      <c r="Z129" s="27">
        <f>'AEO 2023 Table 49 Raw'!AC117</f>
        <v>10.354150000000001</v>
      </c>
      <c r="AA129" s="27">
        <f>'AEO 2023 Table 49 Raw'!AD117</f>
        <v>10.379908</v>
      </c>
      <c r="AB129" s="27">
        <f>'AEO 2023 Table 49 Raw'!AE117</f>
        <v>10.453087</v>
      </c>
      <c r="AC129" s="27">
        <f>'AEO 2023 Table 49 Raw'!AF117</f>
        <v>10.518205</v>
      </c>
      <c r="AD129" s="27">
        <f>'AEO 2023 Table 49 Raw'!AG117</f>
        <v>10.575891</v>
      </c>
      <c r="AE129" s="27">
        <f>'AEO 2023 Table 49 Raw'!AH117</f>
        <v>10.626896</v>
      </c>
      <c r="AF129" s="46" t="str">
        <f>'AEO 2023 Table 49 Raw'!AI117</f>
        <v>- -</v>
      </c>
    </row>
    <row r="130" spans="1:32" ht="12" customHeight="1">
      <c r="A130" s="8" t="s">
        <v>1386</v>
      </c>
      <c r="B130" s="24" t="s">
        <v>1282</v>
      </c>
      <c r="C130" s="27">
        <f>'AEO 2023 Table 49 Raw'!F118</f>
        <v>0</v>
      </c>
      <c r="D130" s="27">
        <f>'AEO 2023 Table 49 Raw'!G118</f>
        <v>0</v>
      </c>
      <c r="E130" s="27">
        <f>'AEO 2023 Table 49 Raw'!H118</f>
        <v>1.475897</v>
      </c>
      <c r="F130" s="27">
        <f>'AEO 2023 Table 49 Raw'!I118</f>
        <v>2.5436749999999999</v>
      </c>
      <c r="G130" s="27">
        <f>'AEO 2023 Table 49 Raw'!J118</f>
        <v>3.367648</v>
      </c>
      <c r="H130" s="27">
        <f>'AEO 2023 Table 49 Raw'!K118</f>
        <v>4.0167299999999999</v>
      </c>
      <c r="I130" s="27">
        <f>'AEO 2023 Table 49 Raw'!L118</f>
        <v>4.5287550000000003</v>
      </c>
      <c r="J130" s="27">
        <f>'AEO 2023 Table 49 Raw'!M118</f>
        <v>4.9594750000000003</v>
      </c>
      <c r="K130" s="27">
        <f>'AEO 2023 Table 49 Raw'!N118</f>
        <v>5.350174</v>
      </c>
      <c r="L130" s="27">
        <f>'AEO 2023 Table 49 Raw'!O118</f>
        <v>5.7233029999999996</v>
      </c>
      <c r="M130" s="27">
        <f>'AEO 2023 Table 49 Raw'!P118</f>
        <v>6.08786</v>
      </c>
      <c r="N130" s="27">
        <f>'AEO 2023 Table 49 Raw'!Q118</f>
        <v>6.4536480000000003</v>
      </c>
      <c r="O130" s="27">
        <f>'AEO 2023 Table 49 Raw'!R118</f>
        <v>6.8266289999999996</v>
      </c>
      <c r="P130" s="27">
        <f>'AEO 2023 Table 49 Raw'!S118</f>
        <v>7.2042310000000001</v>
      </c>
      <c r="Q130" s="27">
        <f>'AEO 2023 Table 49 Raw'!T118</f>
        <v>7.5891729999999997</v>
      </c>
      <c r="R130" s="27">
        <f>'AEO 2023 Table 49 Raw'!U118</f>
        <v>7.9742620000000004</v>
      </c>
      <c r="S130" s="27">
        <f>'AEO 2023 Table 49 Raw'!V118</f>
        <v>8.3461929999999995</v>
      </c>
      <c r="T130" s="27">
        <f>'AEO 2023 Table 49 Raw'!W118</f>
        <v>8.6915639999999996</v>
      </c>
      <c r="U130" s="27">
        <f>'AEO 2023 Table 49 Raw'!X118</f>
        <v>8.9933770000000006</v>
      </c>
      <c r="V130" s="27">
        <f>'AEO 2023 Table 49 Raw'!Y118</f>
        <v>9.2333660000000002</v>
      </c>
      <c r="W130" s="27">
        <f>'AEO 2023 Table 49 Raw'!Z118</f>
        <v>9.3928949999999993</v>
      </c>
      <c r="X130" s="27">
        <f>'AEO 2023 Table 49 Raw'!AA118</f>
        <v>9.6214270000000006</v>
      </c>
      <c r="Y130" s="27">
        <f>'AEO 2023 Table 49 Raw'!AB118</f>
        <v>9.8681219999999996</v>
      </c>
      <c r="Z130" s="27">
        <f>'AEO 2023 Table 49 Raw'!AC118</f>
        <v>10.026495000000001</v>
      </c>
      <c r="AA130" s="27">
        <f>'AEO 2023 Table 49 Raw'!AD118</f>
        <v>10.043054</v>
      </c>
      <c r="AB130" s="27">
        <f>'AEO 2023 Table 49 Raw'!AE118</f>
        <v>10.119680000000001</v>
      </c>
      <c r="AC130" s="27">
        <f>'AEO 2023 Table 49 Raw'!AF118</f>
        <v>10.190099</v>
      </c>
      <c r="AD130" s="27">
        <f>'AEO 2023 Table 49 Raw'!AG118</f>
        <v>10.255001999999999</v>
      </c>
      <c r="AE130" s="27">
        <f>'AEO 2023 Table 49 Raw'!AH118</f>
        <v>10.315215999999999</v>
      </c>
      <c r="AF130" s="46" t="str">
        <f>'AEO 2023 Table 49 Raw'!AI118</f>
        <v>- -</v>
      </c>
    </row>
    <row r="131" spans="1:32" ht="12" customHeight="1">
      <c r="A131" s="8" t="s">
        <v>1387</v>
      </c>
      <c r="B131" s="24" t="s">
        <v>1284</v>
      </c>
      <c r="C131" s="27">
        <f>'AEO 2023 Table 49 Raw'!F119</f>
        <v>0</v>
      </c>
      <c r="D131" s="27">
        <f>'AEO 2023 Table 49 Raw'!G119</f>
        <v>0</v>
      </c>
      <c r="E131" s="27">
        <f>'AEO 2023 Table 49 Raw'!H119</f>
        <v>7.1006359999999997</v>
      </c>
      <c r="F131" s="27">
        <f>'AEO 2023 Table 49 Raw'!I119</f>
        <v>7.1056739999999996</v>
      </c>
      <c r="G131" s="27">
        <f>'AEO 2023 Table 49 Raw'!J119</f>
        <v>7.1072839999999999</v>
      </c>
      <c r="H131" s="27">
        <f>'AEO 2023 Table 49 Raw'!K119</f>
        <v>7.1079730000000003</v>
      </c>
      <c r="I131" s="27">
        <f>'AEO 2023 Table 49 Raw'!L119</f>
        <v>7.108314</v>
      </c>
      <c r="J131" s="27">
        <f>'AEO 2023 Table 49 Raw'!M119</f>
        <v>7.1084709999999998</v>
      </c>
      <c r="K131" s="27">
        <f>'AEO 2023 Table 49 Raw'!N119</f>
        <v>7.1085339999999997</v>
      </c>
      <c r="L131" s="27">
        <f>'AEO 2023 Table 49 Raw'!O119</f>
        <v>7.1085469999999997</v>
      </c>
      <c r="M131" s="27">
        <f>'AEO 2023 Table 49 Raw'!P119</f>
        <v>7.1085580000000004</v>
      </c>
      <c r="N131" s="27">
        <f>'AEO 2023 Table 49 Raw'!Q119</f>
        <v>7.1085739999999999</v>
      </c>
      <c r="O131" s="27">
        <f>'AEO 2023 Table 49 Raw'!R119</f>
        <v>7.1086029999999996</v>
      </c>
      <c r="P131" s="27">
        <f>'AEO 2023 Table 49 Raw'!S119</f>
        <v>7.1086499999999999</v>
      </c>
      <c r="Q131" s="27">
        <f>'AEO 2023 Table 49 Raw'!T119</f>
        <v>7.1087069999999999</v>
      </c>
      <c r="R131" s="27">
        <f>'AEO 2023 Table 49 Raw'!U119</f>
        <v>7.1087759999999998</v>
      </c>
      <c r="S131" s="27">
        <f>'AEO 2023 Table 49 Raw'!V119</f>
        <v>7.1088550000000001</v>
      </c>
      <c r="T131" s="27">
        <f>'AEO 2023 Table 49 Raw'!W119</f>
        <v>7.1089450000000003</v>
      </c>
      <c r="U131" s="27">
        <f>'AEO 2023 Table 49 Raw'!X119</f>
        <v>7.1090460000000002</v>
      </c>
      <c r="V131" s="27">
        <f>'AEO 2023 Table 49 Raw'!Y119</f>
        <v>7.109159</v>
      </c>
      <c r="W131" s="27">
        <f>'AEO 2023 Table 49 Raw'!Z119</f>
        <v>7.1092849999999999</v>
      </c>
      <c r="X131" s="27">
        <f>'AEO 2023 Table 49 Raw'!AA119</f>
        <v>7.1094460000000002</v>
      </c>
      <c r="Y131" s="27">
        <f>'AEO 2023 Table 49 Raw'!AB119</f>
        <v>7.1096320000000004</v>
      </c>
      <c r="Z131" s="27">
        <f>'AEO 2023 Table 49 Raw'!AC119</f>
        <v>7.1098220000000003</v>
      </c>
      <c r="AA131" s="27">
        <f>'AEO 2023 Table 49 Raw'!AD119</f>
        <v>7.1100050000000001</v>
      </c>
      <c r="AB131" s="27">
        <f>'AEO 2023 Table 49 Raw'!AE119</f>
        <v>7.1102160000000003</v>
      </c>
      <c r="AC131" s="27">
        <f>'AEO 2023 Table 49 Raw'!AF119</f>
        <v>7.1104399999999996</v>
      </c>
      <c r="AD131" s="27">
        <f>'AEO 2023 Table 49 Raw'!AG119</f>
        <v>7.1106780000000001</v>
      </c>
      <c r="AE131" s="27">
        <f>'AEO 2023 Table 49 Raw'!AH119</f>
        <v>7.1109239999999998</v>
      </c>
      <c r="AF131" s="46" t="str">
        <f>'AEO 2023 Table 49 Raw'!AI119</f>
        <v>- -</v>
      </c>
    </row>
    <row r="132" spans="1:32" ht="12" customHeight="1">
      <c r="A132" s="8" t="s">
        <v>1388</v>
      </c>
      <c r="B132" s="24" t="s">
        <v>1389</v>
      </c>
      <c r="C132" s="27">
        <f>'AEO 2023 Table 49 Raw'!F120</f>
        <v>6.1709589999999999</v>
      </c>
      <c r="D132" s="27">
        <f>'AEO 2023 Table 49 Raw'!G120</f>
        <v>6.2578699999999996</v>
      </c>
      <c r="E132" s="27">
        <f>'AEO 2023 Table 49 Raw'!H120</f>
        <v>6.352989</v>
      </c>
      <c r="F132" s="27">
        <f>'AEO 2023 Table 49 Raw'!I120</f>
        <v>6.4581540000000004</v>
      </c>
      <c r="G132" s="27">
        <f>'AEO 2023 Table 49 Raw'!J120</f>
        <v>6.5757159999999999</v>
      </c>
      <c r="H132" s="27">
        <f>'AEO 2023 Table 49 Raw'!K120</f>
        <v>6.7011060000000002</v>
      </c>
      <c r="I132" s="27">
        <f>'AEO 2023 Table 49 Raw'!L120</f>
        <v>6.8213169999999996</v>
      </c>
      <c r="J132" s="27">
        <f>'AEO 2023 Table 49 Raw'!M120</f>
        <v>6.9390010000000002</v>
      </c>
      <c r="K132" s="27">
        <f>'AEO 2023 Table 49 Raw'!N120</f>
        <v>7.0550889999999997</v>
      </c>
      <c r="L132" s="27">
        <f>'AEO 2023 Table 49 Raw'!O120</f>
        <v>7.1690870000000002</v>
      </c>
      <c r="M132" s="27">
        <f>'AEO 2023 Table 49 Raw'!P120</f>
        <v>7.2769599999999999</v>
      </c>
      <c r="N132" s="27">
        <f>'AEO 2023 Table 49 Raw'!Q120</f>
        <v>7.3736439999999996</v>
      </c>
      <c r="O132" s="27">
        <f>'AEO 2023 Table 49 Raw'!R120</f>
        <v>7.459435</v>
      </c>
      <c r="P132" s="27">
        <f>'AEO 2023 Table 49 Raw'!S120</f>
        <v>7.5353149999999998</v>
      </c>
      <c r="Q132" s="27">
        <f>'AEO 2023 Table 49 Raw'!T120</f>
        <v>7.602195</v>
      </c>
      <c r="R132" s="27">
        <f>'AEO 2023 Table 49 Raw'!U120</f>
        <v>7.6603050000000001</v>
      </c>
      <c r="S132" s="27">
        <f>'AEO 2023 Table 49 Raw'!V120</f>
        <v>7.709797</v>
      </c>
      <c r="T132" s="27">
        <f>'AEO 2023 Table 49 Raw'!W120</f>
        <v>7.7528280000000001</v>
      </c>
      <c r="U132" s="27">
        <f>'AEO 2023 Table 49 Raw'!X120</f>
        <v>7.7900999999999998</v>
      </c>
      <c r="V132" s="27">
        <f>'AEO 2023 Table 49 Raw'!Y120</f>
        <v>7.8234380000000003</v>
      </c>
      <c r="W132" s="27">
        <f>'AEO 2023 Table 49 Raw'!Z120</f>
        <v>7.8514330000000001</v>
      </c>
      <c r="X132" s="27">
        <f>'AEO 2023 Table 49 Raw'!AA120</f>
        <v>7.8754229999999996</v>
      </c>
      <c r="Y132" s="27">
        <f>'AEO 2023 Table 49 Raw'!AB120</f>
        <v>7.8956739999999996</v>
      </c>
      <c r="Z132" s="27">
        <f>'AEO 2023 Table 49 Raw'!AC120</f>
        <v>7.9131369999999999</v>
      </c>
      <c r="AA132" s="27">
        <f>'AEO 2023 Table 49 Raw'!AD120</f>
        <v>7.9291869999999998</v>
      </c>
      <c r="AB132" s="27">
        <f>'AEO 2023 Table 49 Raw'!AE120</f>
        <v>7.9443659999999996</v>
      </c>
      <c r="AC132" s="27">
        <f>'AEO 2023 Table 49 Raw'!AF120</f>
        <v>7.9589650000000001</v>
      </c>
      <c r="AD132" s="27">
        <f>'AEO 2023 Table 49 Raw'!AG120</f>
        <v>7.9738420000000003</v>
      </c>
      <c r="AE132" s="27">
        <f>'AEO 2023 Table 49 Raw'!AH120</f>
        <v>7.989236</v>
      </c>
      <c r="AF132" s="46">
        <f>'AEO 2023 Table 49 Raw'!AI120</f>
        <v>8.9999999999999993E-3</v>
      </c>
    </row>
    <row r="133" spans="1:32" ht="12" customHeight="1">
      <c r="A133" s="8" t="s">
        <v>1390</v>
      </c>
      <c r="B133" s="23" t="s">
        <v>1391</v>
      </c>
      <c r="C133" s="27">
        <f>'AEO 2023 Table 49 Raw'!F121</f>
        <v>7.4724740000000001</v>
      </c>
      <c r="D133" s="27">
        <f>'AEO 2023 Table 49 Raw'!G121</f>
        <v>7.5766819999999999</v>
      </c>
      <c r="E133" s="27">
        <f>'AEO 2023 Table 49 Raw'!H121</f>
        <v>7.700844</v>
      </c>
      <c r="F133" s="27">
        <f>'AEO 2023 Table 49 Raw'!I121</f>
        <v>7.8437400000000004</v>
      </c>
      <c r="G133" s="27">
        <f>'AEO 2023 Table 49 Raw'!J121</f>
        <v>7.999511</v>
      </c>
      <c r="H133" s="27">
        <f>'AEO 2023 Table 49 Raw'!K121</f>
        <v>8.1603049999999993</v>
      </c>
      <c r="I133" s="27">
        <f>'AEO 2023 Table 49 Raw'!L121</f>
        <v>8.3163560000000007</v>
      </c>
      <c r="J133" s="27">
        <f>'AEO 2023 Table 49 Raw'!M121</f>
        <v>8.4746269999999999</v>
      </c>
      <c r="K133" s="27">
        <f>'AEO 2023 Table 49 Raw'!N121</f>
        <v>8.6351530000000007</v>
      </c>
      <c r="L133" s="27">
        <f>'AEO 2023 Table 49 Raw'!O121</f>
        <v>8.7954790000000003</v>
      </c>
      <c r="M133" s="27">
        <f>'AEO 2023 Table 49 Raw'!P121</f>
        <v>8.9499169999999992</v>
      </c>
      <c r="N133" s="27">
        <f>'AEO 2023 Table 49 Raw'!Q121</f>
        <v>9.0938180000000006</v>
      </c>
      <c r="O133" s="27">
        <f>'AEO 2023 Table 49 Raw'!R121</f>
        <v>9.2271490000000007</v>
      </c>
      <c r="P133" s="27">
        <f>'AEO 2023 Table 49 Raw'!S121</f>
        <v>9.3494010000000003</v>
      </c>
      <c r="Q133" s="27">
        <f>'AEO 2023 Table 49 Raw'!T121</f>
        <v>9.4612189999999998</v>
      </c>
      <c r="R133" s="27">
        <f>'AEO 2023 Table 49 Raw'!U121</f>
        <v>9.5623450000000005</v>
      </c>
      <c r="S133" s="27">
        <f>'AEO 2023 Table 49 Raw'!V121</f>
        <v>9.6539210000000004</v>
      </c>
      <c r="T133" s="27">
        <f>'AEO 2023 Table 49 Raw'!W121</f>
        <v>9.7384280000000008</v>
      </c>
      <c r="U133" s="27">
        <f>'AEO 2023 Table 49 Raw'!X121</f>
        <v>9.8176799999999993</v>
      </c>
      <c r="V133" s="27">
        <f>'AEO 2023 Table 49 Raw'!Y121</f>
        <v>9.8923550000000002</v>
      </c>
      <c r="W133" s="27">
        <f>'AEO 2023 Table 49 Raw'!Z121</f>
        <v>9.959937</v>
      </c>
      <c r="X133" s="27">
        <f>'AEO 2023 Table 49 Raw'!AA121</f>
        <v>10.021582</v>
      </c>
      <c r="Y133" s="27">
        <f>'AEO 2023 Table 49 Raw'!AB121</f>
        <v>10.079031000000001</v>
      </c>
      <c r="Z133" s="27">
        <f>'AEO 2023 Table 49 Raw'!AC121</f>
        <v>10.135020000000001</v>
      </c>
      <c r="AA133" s="27">
        <f>'AEO 2023 Table 49 Raw'!AD121</f>
        <v>10.191300999999999</v>
      </c>
      <c r="AB133" s="27">
        <f>'AEO 2023 Table 49 Raw'!AE121</f>
        <v>10.247446</v>
      </c>
      <c r="AC133" s="27">
        <f>'AEO 2023 Table 49 Raw'!AF121</f>
        <v>10.302699</v>
      </c>
      <c r="AD133" s="27">
        <f>'AEO 2023 Table 49 Raw'!AG121</f>
        <v>10.359052999999999</v>
      </c>
      <c r="AE133" s="27">
        <f>'AEO 2023 Table 49 Raw'!AH121</f>
        <v>10.417540000000001</v>
      </c>
      <c r="AF133" s="46">
        <f>'AEO 2023 Table 49 Raw'!AI121</f>
        <v>1.2E-2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6"/>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6"/>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6"/>
    </row>
    <row r="137" spans="1:32" ht="12" customHeight="1">
      <c r="A137" s="8" t="s">
        <v>1393</v>
      </c>
      <c r="B137" s="24" t="s">
        <v>1269</v>
      </c>
      <c r="C137" s="27">
        <f>'AEO 2023 Table 49 Raw'!F124</f>
        <v>3.0156809999999998</v>
      </c>
      <c r="D137" s="27">
        <f>'AEO 2023 Table 49 Raw'!G124</f>
        <v>3.0937869999999998</v>
      </c>
      <c r="E137" s="27">
        <f>'AEO 2023 Table 49 Raw'!H124</f>
        <v>3.1732860000000001</v>
      </c>
      <c r="F137" s="27">
        <f>'AEO 2023 Table 49 Raw'!I124</f>
        <v>3.2577069999999999</v>
      </c>
      <c r="G137" s="27">
        <f>'AEO 2023 Table 49 Raw'!J124</f>
        <v>3.3434029999999999</v>
      </c>
      <c r="H137" s="27">
        <f>'AEO 2023 Table 49 Raw'!K124</f>
        <v>3.4212829999999999</v>
      </c>
      <c r="I137" s="27">
        <f>'AEO 2023 Table 49 Raw'!L124</f>
        <v>3.494319</v>
      </c>
      <c r="J137" s="27">
        <f>'AEO 2023 Table 49 Raw'!M124</f>
        <v>3.5660249999999998</v>
      </c>
      <c r="K137" s="27">
        <f>'AEO 2023 Table 49 Raw'!N124</f>
        <v>3.637527</v>
      </c>
      <c r="L137" s="27">
        <f>'AEO 2023 Table 49 Raw'!O124</f>
        <v>3.7071610000000002</v>
      </c>
      <c r="M137" s="27">
        <f>'AEO 2023 Table 49 Raw'!P124</f>
        <v>3.7743069999999999</v>
      </c>
      <c r="N137" s="27">
        <f>'AEO 2023 Table 49 Raw'!Q124</f>
        <v>3.8342649999999998</v>
      </c>
      <c r="O137" s="27">
        <f>'AEO 2023 Table 49 Raw'!R124</f>
        <v>3.8921420000000002</v>
      </c>
      <c r="P137" s="27">
        <f>'AEO 2023 Table 49 Raw'!S124</f>
        <v>3.9476390000000001</v>
      </c>
      <c r="Q137" s="27">
        <f>'AEO 2023 Table 49 Raw'!T124</f>
        <v>4.0036110000000003</v>
      </c>
      <c r="R137" s="27">
        <f>'AEO 2023 Table 49 Raw'!U124</f>
        <v>4.0597139999999996</v>
      </c>
      <c r="S137" s="27">
        <f>'AEO 2023 Table 49 Raw'!V124</f>
        <v>4.1169609999999999</v>
      </c>
      <c r="T137" s="27">
        <f>'AEO 2023 Table 49 Raw'!W124</f>
        <v>4.1722789999999996</v>
      </c>
      <c r="U137" s="27">
        <f>'AEO 2023 Table 49 Raw'!X124</f>
        <v>4.2245699999999999</v>
      </c>
      <c r="V137" s="27">
        <f>'AEO 2023 Table 49 Raw'!Y124</f>
        <v>4.2787449999999998</v>
      </c>
      <c r="W137" s="27">
        <f>'AEO 2023 Table 49 Raw'!Z124</f>
        <v>4.3329510000000004</v>
      </c>
      <c r="X137" s="27">
        <f>'AEO 2023 Table 49 Raw'!AA124</f>
        <v>4.3937379999999999</v>
      </c>
      <c r="Y137" s="27">
        <f>'AEO 2023 Table 49 Raw'!AB124</f>
        <v>4.4600070000000001</v>
      </c>
      <c r="Z137" s="27">
        <f>'AEO 2023 Table 49 Raw'!AC124</f>
        <v>4.526173</v>
      </c>
      <c r="AA137" s="27">
        <f>'AEO 2023 Table 49 Raw'!AD124</f>
        <v>4.5915869999999996</v>
      </c>
      <c r="AB137" s="27">
        <f>'AEO 2023 Table 49 Raw'!AE124</f>
        <v>4.6613049999999996</v>
      </c>
      <c r="AC137" s="27">
        <f>'AEO 2023 Table 49 Raw'!AF124</f>
        <v>4.7340590000000002</v>
      </c>
      <c r="AD137" s="27">
        <f>'AEO 2023 Table 49 Raw'!AG124</f>
        <v>4.8066550000000001</v>
      </c>
      <c r="AE137" s="27">
        <f>'AEO 2023 Table 49 Raw'!AH124</f>
        <v>4.8826850000000004</v>
      </c>
      <c r="AF137" s="46">
        <f>'AEO 2023 Table 49 Raw'!AI124</f>
        <v>1.7000000000000001E-2</v>
      </c>
    </row>
    <row r="138" spans="1:32" ht="12" customHeight="1">
      <c r="A138" s="8" t="s">
        <v>1394</v>
      </c>
      <c r="B138" s="24" t="s">
        <v>1271</v>
      </c>
      <c r="C138" s="27">
        <f>'AEO 2023 Table 49 Raw'!F125</f>
        <v>1.312297</v>
      </c>
      <c r="D138" s="27">
        <f>'AEO 2023 Table 49 Raw'!G125</f>
        <v>1.387262</v>
      </c>
      <c r="E138" s="27">
        <f>'AEO 2023 Table 49 Raw'!H125</f>
        <v>1.4679629999999999</v>
      </c>
      <c r="F138" s="27">
        <f>'AEO 2023 Table 49 Raw'!I125</f>
        <v>1.5565</v>
      </c>
      <c r="G138" s="27">
        <f>'AEO 2023 Table 49 Raw'!J125</f>
        <v>1.649397</v>
      </c>
      <c r="H138" s="27">
        <f>'AEO 2023 Table 49 Raw'!K125</f>
        <v>1.7392319999999999</v>
      </c>
      <c r="I138" s="27">
        <f>'AEO 2023 Table 49 Raw'!L125</f>
        <v>1.826676</v>
      </c>
      <c r="J138" s="27">
        <f>'AEO 2023 Table 49 Raw'!M125</f>
        <v>1.9136200000000001</v>
      </c>
      <c r="K138" s="27">
        <f>'AEO 2023 Table 49 Raw'!N125</f>
        <v>2.0019520000000002</v>
      </c>
      <c r="L138" s="27">
        <f>'AEO 2023 Table 49 Raw'!O125</f>
        <v>2.0892930000000001</v>
      </c>
      <c r="M138" s="27">
        <f>'AEO 2023 Table 49 Raw'!P125</f>
        <v>2.1760790000000001</v>
      </c>
      <c r="N138" s="27">
        <f>'AEO 2023 Table 49 Raw'!Q125</f>
        <v>2.2594089999999998</v>
      </c>
      <c r="O138" s="27">
        <f>'AEO 2023 Table 49 Raw'!R125</f>
        <v>2.3414839999999999</v>
      </c>
      <c r="P138" s="27">
        <f>'AEO 2023 Table 49 Raw'!S125</f>
        <v>2.4214829999999998</v>
      </c>
      <c r="Q138" s="27">
        <f>'AEO 2023 Table 49 Raw'!T125</f>
        <v>2.5027020000000002</v>
      </c>
      <c r="R138" s="27">
        <f>'AEO 2023 Table 49 Raw'!U125</f>
        <v>2.584552</v>
      </c>
      <c r="S138" s="27">
        <f>'AEO 2023 Table 49 Raw'!V125</f>
        <v>2.6660490000000001</v>
      </c>
      <c r="T138" s="27">
        <f>'AEO 2023 Table 49 Raw'!W125</f>
        <v>2.746791</v>
      </c>
      <c r="U138" s="27">
        <f>'AEO 2023 Table 49 Raw'!X125</f>
        <v>2.8270749999999998</v>
      </c>
      <c r="V138" s="27">
        <f>'AEO 2023 Table 49 Raw'!Y125</f>
        <v>2.910142</v>
      </c>
      <c r="W138" s="27">
        <f>'AEO 2023 Table 49 Raw'!Z125</f>
        <v>2.9911249999999998</v>
      </c>
      <c r="X138" s="27">
        <f>'AEO 2023 Table 49 Raw'!AA125</f>
        <v>3.0747010000000001</v>
      </c>
      <c r="Y138" s="27">
        <f>'AEO 2023 Table 49 Raw'!AB125</f>
        <v>3.163303</v>
      </c>
      <c r="Z138" s="27">
        <f>'AEO 2023 Table 49 Raw'!AC125</f>
        <v>3.2540070000000001</v>
      </c>
      <c r="AA138" s="27">
        <f>'AEO 2023 Table 49 Raw'!AD125</f>
        <v>3.345472</v>
      </c>
      <c r="AB138" s="27">
        <f>'AEO 2023 Table 49 Raw'!AE125</f>
        <v>3.4395790000000002</v>
      </c>
      <c r="AC138" s="27">
        <f>'AEO 2023 Table 49 Raw'!AF125</f>
        <v>3.534446</v>
      </c>
      <c r="AD138" s="27">
        <f>'AEO 2023 Table 49 Raw'!AG125</f>
        <v>3.6277910000000002</v>
      </c>
      <c r="AE138" s="27">
        <f>'AEO 2023 Table 49 Raw'!AH125</f>
        <v>3.7212640000000001</v>
      </c>
      <c r="AF138" s="46">
        <f>'AEO 2023 Table 49 Raw'!AI125</f>
        <v>3.7999999999999999E-2</v>
      </c>
    </row>
    <row r="139" spans="1:32" ht="12" customHeight="1">
      <c r="A139" s="8" t="s">
        <v>1395</v>
      </c>
      <c r="B139" s="24" t="s">
        <v>915</v>
      </c>
      <c r="C139" s="27">
        <f>'AEO 2023 Table 49 Raw'!F126</f>
        <v>1.18E-4</v>
      </c>
      <c r="D139" s="27">
        <f>'AEO 2023 Table 49 Raw'!G126</f>
        <v>3.8000000000000002E-4</v>
      </c>
      <c r="E139" s="27">
        <f>'AEO 2023 Table 49 Raw'!H126</f>
        <v>6.38E-4</v>
      </c>
      <c r="F139" s="27">
        <f>'AEO 2023 Table 49 Raw'!I126</f>
        <v>8.8699999999999998E-4</v>
      </c>
      <c r="G139" s="27">
        <f>'AEO 2023 Table 49 Raw'!J126</f>
        <v>1.1329999999999999E-3</v>
      </c>
      <c r="H139" s="27">
        <f>'AEO 2023 Table 49 Raw'!K126</f>
        <v>1.371E-3</v>
      </c>
      <c r="I139" s="27">
        <f>'AEO 2023 Table 49 Raw'!L126</f>
        <v>1.606E-3</v>
      </c>
      <c r="J139" s="27">
        <f>'AEO 2023 Table 49 Raw'!M126</f>
        <v>1.8500000000000001E-3</v>
      </c>
      <c r="K139" s="27">
        <f>'AEO 2023 Table 49 Raw'!N126</f>
        <v>2.1090000000000002E-3</v>
      </c>
      <c r="L139" s="27">
        <f>'AEO 2023 Table 49 Raw'!O126</f>
        <v>2.3860000000000001E-3</v>
      </c>
      <c r="M139" s="27">
        <f>'AEO 2023 Table 49 Raw'!P126</f>
        <v>2.676E-3</v>
      </c>
      <c r="N139" s="27">
        <f>'AEO 2023 Table 49 Raw'!Q126</f>
        <v>2.98E-3</v>
      </c>
      <c r="O139" s="27">
        <f>'AEO 2023 Table 49 Raw'!R126</f>
        <v>3.2829999999999999E-3</v>
      </c>
      <c r="P139" s="27">
        <f>'AEO 2023 Table 49 Raw'!S126</f>
        <v>3.5980000000000001E-3</v>
      </c>
      <c r="Q139" s="27">
        <f>'AEO 2023 Table 49 Raw'!T126</f>
        <v>3.9399999999999999E-3</v>
      </c>
      <c r="R139" s="27">
        <f>'AEO 2023 Table 49 Raw'!U126</f>
        <v>4.3119999999999999E-3</v>
      </c>
      <c r="S139" s="27">
        <f>'AEO 2023 Table 49 Raw'!V126</f>
        <v>4.7080000000000004E-3</v>
      </c>
      <c r="T139" s="27">
        <f>'AEO 2023 Table 49 Raw'!W126</f>
        <v>5.1409999999999997E-3</v>
      </c>
      <c r="U139" s="27">
        <f>'AEO 2023 Table 49 Raw'!X126</f>
        <v>5.6100000000000004E-3</v>
      </c>
      <c r="V139" s="27">
        <f>'AEO 2023 Table 49 Raw'!Y126</f>
        <v>6.1180000000000002E-3</v>
      </c>
      <c r="W139" s="27">
        <f>'AEO 2023 Table 49 Raw'!Z126</f>
        <v>6.6709999999999998E-3</v>
      </c>
      <c r="X139" s="27">
        <f>'AEO 2023 Table 49 Raw'!AA126</f>
        <v>7.2810000000000001E-3</v>
      </c>
      <c r="Y139" s="27">
        <f>'AEO 2023 Table 49 Raw'!AB126</f>
        <v>7.9520000000000007E-3</v>
      </c>
      <c r="Z139" s="27">
        <f>'AEO 2023 Table 49 Raw'!AC126</f>
        <v>8.6910000000000008E-3</v>
      </c>
      <c r="AA139" s="27">
        <f>'AEO 2023 Table 49 Raw'!AD126</f>
        <v>9.4970000000000002E-3</v>
      </c>
      <c r="AB139" s="27">
        <f>'AEO 2023 Table 49 Raw'!AE126</f>
        <v>1.0370000000000001E-2</v>
      </c>
      <c r="AC139" s="27">
        <f>'AEO 2023 Table 49 Raw'!AF126</f>
        <v>1.1306E-2</v>
      </c>
      <c r="AD139" s="27">
        <f>'AEO 2023 Table 49 Raw'!AG126</f>
        <v>1.2309E-2</v>
      </c>
      <c r="AE139" s="27">
        <f>'AEO 2023 Table 49 Raw'!AH126</f>
        <v>1.3376000000000001E-2</v>
      </c>
      <c r="AF139" s="46">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6">
        <f>'AEO 2023 Table 49 Raw'!AI127</f>
        <v>-2.9000000000000001E-2</v>
      </c>
    </row>
    <row r="141" spans="1:32" ht="12" customHeight="1">
      <c r="A141" s="8" t="s">
        <v>1397</v>
      </c>
      <c r="B141" s="24" t="s">
        <v>1276</v>
      </c>
      <c r="C141" s="27">
        <f>'AEO 2023 Table 49 Raw'!F128</f>
        <v>0.22825999999999999</v>
      </c>
      <c r="D141" s="27">
        <f>'AEO 2023 Table 49 Raw'!G128</f>
        <v>0.23888599999999999</v>
      </c>
      <c r="E141" s="27">
        <f>'AEO 2023 Table 49 Raw'!H128</f>
        <v>0.24976699999999999</v>
      </c>
      <c r="F141" s="27">
        <f>'AEO 2023 Table 49 Raw'!I128</f>
        <v>0.26049800000000001</v>
      </c>
      <c r="G141" s="27">
        <f>'AEO 2023 Table 49 Raw'!J128</f>
        <v>0.27071299999999998</v>
      </c>
      <c r="H141" s="27">
        <f>'AEO 2023 Table 49 Raw'!K128</f>
        <v>0.28038000000000002</v>
      </c>
      <c r="I141" s="27">
        <f>'AEO 2023 Table 49 Raw'!L128</f>
        <v>0.28927599999999998</v>
      </c>
      <c r="J141" s="27">
        <f>'AEO 2023 Table 49 Raw'!M128</f>
        <v>0.29790800000000001</v>
      </c>
      <c r="K141" s="27">
        <f>'AEO 2023 Table 49 Raw'!N128</f>
        <v>0.30649999999999999</v>
      </c>
      <c r="L141" s="27">
        <f>'AEO 2023 Table 49 Raw'!O128</f>
        <v>0.31514399999999998</v>
      </c>
      <c r="M141" s="27">
        <f>'AEO 2023 Table 49 Raw'!P128</f>
        <v>0.32358300000000001</v>
      </c>
      <c r="N141" s="27">
        <f>'AEO 2023 Table 49 Raw'!Q128</f>
        <v>0.33188600000000001</v>
      </c>
      <c r="O141" s="27">
        <f>'AEO 2023 Table 49 Raw'!R128</f>
        <v>0.34006700000000001</v>
      </c>
      <c r="P141" s="27">
        <f>'AEO 2023 Table 49 Raw'!S128</f>
        <v>0.34820000000000001</v>
      </c>
      <c r="Q141" s="27">
        <f>'AEO 2023 Table 49 Raw'!T128</f>
        <v>0.35629699999999997</v>
      </c>
      <c r="R141" s="27">
        <f>'AEO 2023 Table 49 Raw'!U128</f>
        <v>0.364367</v>
      </c>
      <c r="S141" s="27">
        <f>'AEO 2023 Table 49 Raw'!V128</f>
        <v>0.37243500000000002</v>
      </c>
      <c r="T141" s="27">
        <f>'AEO 2023 Table 49 Raw'!W128</f>
        <v>0.38046099999999999</v>
      </c>
      <c r="U141" s="27">
        <f>'AEO 2023 Table 49 Raw'!X128</f>
        <v>0.38846599999999998</v>
      </c>
      <c r="V141" s="27">
        <f>'AEO 2023 Table 49 Raw'!Y128</f>
        <v>0.39646999999999999</v>
      </c>
      <c r="W141" s="27">
        <f>'AEO 2023 Table 49 Raw'!Z128</f>
        <v>0.40442299999999998</v>
      </c>
      <c r="X141" s="27">
        <f>'AEO 2023 Table 49 Raw'!AA128</f>
        <v>0.41231800000000002</v>
      </c>
      <c r="Y141" s="27">
        <f>'AEO 2023 Table 49 Raw'!AB128</f>
        <v>0.41898200000000002</v>
      </c>
      <c r="Z141" s="27">
        <f>'AEO 2023 Table 49 Raw'!AC128</f>
        <v>0.42269699999999999</v>
      </c>
      <c r="AA141" s="27">
        <f>'AEO 2023 Table 49 Raw'!AD128</f>
        <v>0.42430699999999999</v>
      </c>
      <c r="AB141" s="27">
        <f>'AEO 2023 Table 49 Raw'!AE128</f>
        <v>0.424481</v>
      </c>
      <c r="AC141" s="27">
        <f>'AEO 2023 Table 49 Raw'!AF128</f>
        <v>0.42436499999999999</v>
      </c>
      <c r="AD141" s="27">
        <f>'AEO 2023 Table 49 Raw'!AG128</f>
        <v>0.42138399999999998</v>
      </c>
      <c r="AE141" s="27">
        <f>'AEO 2023 Table 49 Raw'!AH128</f>
        <v>0.41784500000000002</v>
      </c>
      <c r="AF141" s="46">
        <f>'AEO 2023 Table 49 Raw'!AI128</f>
        <v>2.1999999999999999E-2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6">
        <f>'AEO 2023 Table 49 Raw'!AI129</f>
        <v>-9.4E-2</v>
      </c>
    </row>
    <row r="143" spans="1:32" ht="12" customHeight="1">
      <c r="A143" s="8" t="s">
        <v>1399</v>
      </c>
      <c r="B143" s="24" t="s">
        <v>1280</v>
      </c>
      <c r="C143" s="27">
        <f>'AEO 2023 Table 49 Raw'!F130</f>
        <v>0</v>
      </c>
      <c r="D143" s="27">
        <f>'AEO 2023 Table 49 Raw'!G130</f>
        <v>3.0699999999999998E-4</v>
      </c>
      <c r="E143" s="27">
        <f>'AEO 2023 Table 49 Raw'!H130</f>
        <v>6.2399999999999999E-4</v>
      </c>
      <c r="F143" s="27">
        <f>'AEO 2023 Table 49 Raw'!I130</f>
        <v>9.5600000000000004E-4</v>
      </c>
      <c r="G143" s="27">
        <f>'AEO 2023 Table 49 Raw'!J130</f>
        <v>1.302E-3</v>
      </c>
      <c r="H143" s="27">
        <f>'AEO 2023 Table 49 Raw'!K130</f>
        <v>1.645E-3</v>
      </c>
      <c r="I143" s="27">
        <f>'AEO 2023 Table 49 Raw'!L130</f>
        <v>1.9970000000000001E-3</v>
      </c>
      <c r="J143" s="27">
        <f>'AEO 2023 Table 49 Raw'!M130</f>
        <v>2.3700000000000001E-3</v>
      </c>
      <c r="K143" s="27">
        <f>'AEO 2023 Table 49 Raw'!N130</f>
        <v>2.7690000000000002E-3</v>
      </c>
      <c r="L143" s="27">
        <f>'AEO 2023 Table 49 Raw'!O130</f>
        <v>3.1970000000000002E-3</v>
      </c>
      <c r="M143" s="27">
        <f>'AEO 2023 Table 49 Raw'!P130</f>
        <v>3.6510000000000002E-3</v>
      </c>
      <c r="N143" s="27">
        <f>'AEO 2023 Table 49 Raw'!Q130</f>
        <v>4.1339999999999997E-3</v>
      </c>
      <c r="O143" s="27">
        <f>'AEO 2023 Table 49 Raw'!R130</f>
        <v>4.6540000000000002E-3</v>
      </c>
      <c r="P143" s="27">
        <f>'AEO 2023 Table 49 Raw'!S130</f>
        <v>5.2160000000000002E-3</v>
      </c>
      <c r="Q143" s="27">
        <f>'AEO 2023 Table 49 Raw'!T130</f>
        <v>5.8310000000000002E-3</v>
      </c>
      <c r="R143" s="27">
        <f>'AEO 2023 Table 49 Raw'!U130</f>
        <v>6.5059999999999996E-3</v>
      </c>
      <c r="S143" s="27">
        <f>'AEO 2023 Table 49 Raw'!V130</f>
        <v>7.2509999999999996E-3</v>
      </c>
      <c r="T143" s="27">
        <f>'AEO 2023 Table 49 Raw'!W130</f>
        <v>8.0739999999999996E-3</v>
      </c>
      <c r="U143" s="27">
        <f>'AEO 2023 Table 49 Raw'!X130</f>
        <v>8.9800000000000001E-3</v>
      </c>
      <c r="V143" s="27">
        <f>'AEO 2023 Table 49 Raw'!Y130</f>
        <v>9.9740000000000002E-3</v>
      </c>
      <c r="W143" s="27">
        <f>'AEO 2023 Table 49 Raw'!Z130</f>
        <v>1.1056E-2</v>
      </c>
      <c r="X143" s="27">
        <f>'AEO 2023 Table 49 Raw'!AA130</f>
        <v>1.2229E-2</v>
      </c>
      <c r="Y143" s="27">
        <f>'AEO 2023 Table 49 Raw'!AB130</f>
        <v>1.3492000000000001E-2</v>
      </c>
      <c r="Z143" s="27">
        <f>'AEO 2023 Table 49 Raw'!AC130</f>
        <v>1.4853E-2</v>
      </c>
      <c r="AA143" s="27">
        <f>'AEO 2023 Table 49 Raw'!AD130</f>
        <v>1.6306000000000001E-2</v>
      </c>
      <c r="AB143" s="27">
        <f>'AEO 2023 Table 49 Raw'!AE130</f>
        <v>1.7843000000000001E-2</v>
      </c>
      <c r="AC143" s="27">
        <f>'AEO 2023 Table 49 Raw'!AF130</f>
        <v>1.9458E-2</v>
      </c>
      <c r="AD143" s="27">
        <f>'AEO 2023 Table 49 Raw'!AG130</f>
        <v>2.1159000000000001E-2</v>
      </c>
      <c r="AE143" s="27">
        <f>'AEO 2023 Table 49 Raw'!AH130</f>
        <v>2.2943000000000002E-2</v>
      </c>
      <c r="AF143" s="46" t="str">
        <f>'AEO 2023 Table 49 Raw'!AI130</f>
        <v>- -</v>
      </c>
    </row>
    <row r="144" spans="1:32" ht="12" customHeight="1">
      <c r="A144" s="8" t="s">
        <v>1400</v>
      </c>
      <c r="B144" s="24" t="s">
        <v>1282</v>
      </c>
      <c r="C144" s="27">
        <f>'AEO 2023 Table 49 Raw'!F131</f>
        <v>0</v>
      </c>
      <c r="D144" s="27">
        <f>'AEO 2023 Table 49 Raw'!G131</f>
        <v>3.19E-4</v>
      </c>
      <c r="E144" s="27">
        <f>'AEO 2023 Table 49 Raw'!H131</f>
        <v>6.4899999999999995E-4</v>
      </c>
      <c r="F144" s="27">
        <f>'AEO 2023 Table 49 Raw'!I131</f>
        <v>9.8799999999999995E-4</v>
      </c>
      <c r="G144" s="27">
        <f>'AEO 2023 Table 49 Raw'!J131</f>
        <v>1.3309999999999999E-3</v>
      </c>
      <c r="H144" s="27">
        <f>'AEO 2023 Table 49 Raw'!K131</f>
        <v>1.6659999999999999E-3</v>
      </c>
      <c r="I144" s="27">
        <f>'AEO 2023 Table 49 Raw'!L131</f>
        <v>2.0010000000000002E-3</v>
      </c>
      <c r="J144" s="27">
        <f>'AEO 2023 Table 49 Raw'!M131</f>
        <v>2.3509999999999998E-3</v>
      </c>
      <c r="K144" s="27">
        <f>'AEO 2023 Table 49 Raw'!N131</f>
        <v>2.722E-3</v>
      </c>
      <c r="L144" s="27">
        <f>'AEO 2023 Table 49 Raw'!O131</f>
        <v>3.1199999999999999E-3</v>
      </c>
      <c r="M144" s="27">
        <f>'AEO 2023 Table 49 Raw'!P131</f>
        <v>3.545E-3</v>
      </c>
      <c r="N144" s="27">
        <f>'AEO 2023 Table 49 Raw'!Q131</f>
        <v>4.0020000000000003E-3</v>
      </c>
      <c r="O144" s="27">
        <f>'AEO 2023 Table 49 Raw'!R131</f>
        <v>4.4999999999999997E-3</v>
      </c>
      <c r="P144" s="27">
        <f>'AEO 2023 Table 49 Raw'!S131</f>
        <v>5.0480000000000004E-3</v>
      </c>
      <c r="Q144" s="27">
        <f>'AEO 2023 Table 49 Raw'!T131</f>
        <v>5.6569999999999997E-3</v>
      </c>
      <c r="R144" s="27">
        <f>'AEO 2023 Table 49 Raw'!U131</f>
        <v>6.3369999999999998E-3</v>
      </c>
      <c r="S144" s="27">
        <f>'AEO 2023 Table 49 Raw'!V131</f>
        <v>7.0990000000000003E-3</v>
      </c>
      <c r="T144" s="27">
        <f>'AEO 2023 Table 49 Raw'!W131</f>
        <v>7.953E-3</v>
      </c>
      <c r="U144" s="27">
        <f>'AEO 2023 Table 49 Raw'!X131</f>
        <v>8.9049999999999997E-3</v>
      </c>
      <c r="V144" s="27">
        <f>'AEO 2023 Table 49 Raw'!Y131</f>
        <v>9.9640000000000006E-3</v>
      </c>
      <c r="W144" s="27">
        <f>'AEO 2023 Table 49 Raw'!Z131</f>
        <v>1.1129E-2</v>
      </c>
      <c r="X144" s="27">
        <f>'AEO 2023 Table 49 Raw'!AA131</f>
        <v>1.2402E-2</v>
      </c>
      <c r="Y144" s="27">
        <f>'AEO 2023 Table 49 Raw'!AB131</f>
        <v>1.3781E-2</v>
      </c>
      <c r="Z144" s="27">
        <f>'AEO 2023 Table 49 Raw'!AC131</f>
        <v>1.5273E-2</v>
      </c>
      <c r="AA144" s="27">
        <f>'AEO 2023 Table 49 Raw'!AD131</f>
        <v>1.6872000000000002E-2</v>
      </c>
      <c r="AB144" s="27">
        <f>'AEO 2023 Table 49 Raw'!AE131</f>
        <v>1.8567E-2</v>
      </c>
      <c r="AC144" s="27">
        <f>'AEO 2023 Table 49 Raw'!AF131</f>
        <v>2.0351000000000001E-2</v>
      </c>
      <c r="AD144" s="27">
        <f>'AEO 2023 Table 49 Raw'!AG131</f>
        <v>2.2228999999999999E-2</v>
      </c>
      <c r="AE144" s="27">
        <f>'AEO 2023 Table 49 Raw'!AH131</f>
        <v>2.4201E-2</v>
      </c>
      <c r="AF144" s="46"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9.9999999999999995E-7</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1.9999999999999999E-6</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6" t="str">
        <f>'AEO 2023 Table 49 Raw'!AI132</f>
        <v>- -</v>
      </c>
    </row>
    <row r="146" spans="1:32" ht="12" customHeight="1">
      <c r="A146" s="8" t="s">
        <v>1402</v>
      </c>
      <c r="B146" s="24" t="s">
        <v>1286</v>
      </c>
      <c r="C146" s="27">
        <f>'AEO 2023 Table 49 Raw'!F133</f>
        <v>4.5572350000000004</v>
      </c>
      <c r="D146" s="27">
        <f>'AEO 2023 Table 49 Raw'!G133</f>
        <v>4.7218169999999997</v>
      </c>
      <c r="E146" s="27">
        <f>'AEO 2023 Table 49 Raw'!H133</f>
        <v>4.8937980000000003</v>
      </c>
      <c r="F146" s="27">
        <f>'AEO 2023 Table 49 Raw'!I133</f>
        <v>5.0784019999999996</v>
      </c>
      <c r="G146" s="27">
        <f>'AEO 2023 Table 49 Raw'!J133</f>
        <v>5.2681370000000003</v>
      </c>
      <c r="H146" s="27">
        <f>'AEO 2023 Table 49 Raw'!K133</f>
        <v>5.4464290000000002</v>
      </c>
      <c r="I146" s="27">
        <f>'AEO 2023 Table 49 Raw'!L133</f>
        <v>5.6167220000000002</v>
      </c>
      <c r="J146" s="27">
        <f>'AEO 2023 Table 49 Raw'!M133</f>
        <v>5.7849630000000003</v>
      </c>
      <c r="K146" s="27">
        <f>'AEO 2023 Table 49 Raw'!N133</f>
        <v>5.9544100000000002</v>
      </c>
      <c r="L146" s="27">
        <f>'AEO 2023 Table 49 Raw'!O133</f>
        <v>6.1211200000000003</v>
      </c>
      <c r="M146" s="27">
        <f>'AEO 2023 Table 49 Raw'!P133</f>
        <v>6.2846489999999999</v>
      </c>
      <c r="N146" s="27">
        <f>'AEO 2023 Table 49 Raw'!Q133</f>
        <v>6.4374760000000002</v>
      </c>
      <c r="O146" s="27">
        <f>'AEO 2023 Table 49 Raw'!R133</f>
        <v>6.586919</v>
      </c>
      <c r="P146" s="27">
        <f>'AEO 2023 Table 49 Raw'!S133</f>
        <v>6.7319610000000001</v>
      </c>
      <c r="Q146" s="27">
        <f>'AEO 2023 Table 49 Raw'!T133</f>
        <v>6.8788020000000003</v>
      </c>
      <c r="R146" s="27">
        <f>'AEO 2023 Table 49 Raw'!U133</f>
        <v>7.0265409999999999</v>
      </c>
      <c r="S146" s="27">
        <f>'AEO 2023 Table 49 Raw'!V133</f>
        <v>7.1752359999999999</v>
      </c>
      <c r="T146" s="27">
        <f>'AEO 2023 Table 49 Raw'!W133</f>
        <v>7.3214220000000001</v>
      </c>
      <c r="U146" s="27">
        <f>'AEO 2023 Table 49 Raw'!X133</f>
        <v>7.4643079999999999</v>
      </c>
      <c r="V146" s="27">
        <f>'AEO 2023 Table 49 Raw'!Y133</f>
        <v>7.6121090000000002</v>
      </c>
      <c r="W146" s="27">
        <f>'AEO 2023 Table 49 Raw'!Z133</f>
        <v>7.758038</v>
      </c>
      <c r="X146" s="27">
        <f>'AEO 2023 Table 49 Raw'!AA133</f>
        <v>7.9133319999999996</v>
      </c>
      <c r="Y146" s="27">
        <f>'AEO 2023 Table 49 Raw'!AB133</f>
        <v>8.0781569999999991</v>
      </c>
      <c r="Z146" s="27">
        <f>'AEO 2023 Table 49 Raw'!AC133</f>
        <v>8.2423029999999997</v>
      </c>
      <c r="AA146" s="27">
        <f>'AEO 2023 Table 49 Raw'!AD133</f>
        <v>8.4046179999999993</v>
      </c>
      <c r="AB146" s="27">
        <f>'AEO 2023 Table 49 Raw'!AE133</f>
        <v>8.5726890000000004</v>
      </c>
      <c r="AC146" s="27">
        <f>'AEO 2023 Table 49 Raw'!AF133</f>
        <v>8.7444760000000006</v>
      </c>
      <c r="AD146" s="27">
        <f>'AEO 2023 Table 49 Raw'!AG133</f>
        <v>8.9119620000000008</v>
      </c>
      <c r="AE146" s="27">
        <f>'AEO 2023 Table 49 Raw'!AH133</f>
        <v>9.0826750000000001</v>
      </c>
      <c r="AF146" s="46">
        <f>'AEO 2023 Table 49 Raw'!AI133</f>
        <v>2.5000000000000001E-2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6"/>
    </row>
    <row r="148" spans="1:32" ht="12" customHeight="1">
      <c r="A148" s="8" t="s">
        <v>1403</v>
      </c>
      <c r="B148" s="24" t="s">
        <v>1269</v>
      </c>
      <c r="C148" s="27">
        <f>'AEO 2023 Table 49 Raw'!F135</f>
        <v>2.2437930000000001</v>
      </c>
      <c r="D148" s="27">
        <f>'AEO 2023 Table 49 Raw'!G135</f>
        <v>2.2844410000000002</v>
      </c>
      <c r="E148" s="27">
        <f>'AEO 2023 Table 49 Raw'!H135</f>
        <v>2.3172649999999999</v>
      </c>
      <c r="F148" s="27">
        <f>'AEO 2023 Table 49 Raw'!I135</f>
        <v>2.3506819999999999</v>
      </c>
      <c r="G148" s="27">
        <f>'AEO 2023 Table 49 Raw'!J135</f>
        <v>2.3899870000000001</v>
      </c>
      <c r="H148" s="27">
        <f>'AEO 2023 Table 49 Raw'!K135</f>
        <v>2.432153</v>
      </c>
      <c r="I148" s="27">
        <f>'AEO 2023 Table 49 Raw'!L135</f>
        <v>2.4722759999999999</v>
      </c>
      <c r="J148" s="27">
        <f>'AEO 2023 Table 49 Raw'!M135</f>
        <v>2.5084599999999999</v>
      </c>
      <c r="K148" s="27">
        <f>'AEO 2023 Table 49 Raw'!N135</f>
        <v>2.5447150000000001</v>
      </c>
      <c r="L148" s="27">
        <f>'AEO 2023 Table 49 Raw'!O135</f>
        <v>2.5796160000000001</v>
      </c>
      <c r="M148" s="27">
        <f>'AEO 2023 Table 49 Raw'!P135</f>
        <v>2.6133150000000001</v>
      </c>
      <c r="N148" s="27">
        <f>'AEO 2023 Table 49 Raw'!Q135</f>
        <v>2.6407189999999998</v>
      </c>
      <c r="O148" s="27">
        <f>'AEO 2023 Table 49 Raw'!R135</f>
        <v>2.664415</v>
      </c>
      <c r="P148" s="27">
        <f>'AEO 2023 Table 49 Raw'!S135</f>
        <v>2.689578</v>
      </c>
      <c r="Q148" s="27">
        <f>'AEO 2023 Table 49 Raw'!T135</f>
        <v>2.7175440000000002</v>
      </c>
      <c r="R148" s="27">
        <f>'AEO 2023 Table 49 Raw'!U135</f>
        <v>2.7470110000000001</v>
      </c>
      <c r="S148" s="27">
        <f>'AEO 2023 Table 49 Raw'!V135</f>
        <v>2.77617</v>
      </c>
      <c r="T148" s="27">
        <f>'AEO 2023 Table 49 Raw'!W135</f>
        <v>2.8032870000000001</v>
      </c>
      <c r="U148" s="27">
        <f>'AEO 2023 Table 49 Raw'!X135</f>
        <v>2.8276270000000001</v>
      </c>
      <c r="V148" s="27">
        <f>'AEO 2023 Table 49 Raw'!Y135</f>
        <v>2.850117</v>
      </c>
      <c r="W148" s="27">
        <f>'AEO 2023 Table 49 Raw'!Z135</f>
        <v>2.8733200000000001</v>
      </c>
      <c r="X148" s="27">
        <f>'AEO 2023 Table 49 Raw'!AA135</f>
        <v>2.9026079999999999</v>
      </c>
      <c r="Y148" s="27">
        <f>'AEO 2023 Table 49 Raw'!AB135</f>
        <v>2.935902</v>
      </c>
      <c r="Z148" s="27">
        <f>'AEO 2023 Table 49 Raw'!AC135</f>
        <v>2.9688289999999999</v>
      </c>
      <c r="AA148" s="27">
        <f>'AEO 2023 Table 49 Raw'!AD135</f>
        <v>2.99885</v>
      </c>
      <c r="AB148" s="27">
        <f>'AEO 2023 Table 49 Raw'!AE135</f>
        <v>3.0290789999999999</v>
      </c>
      <c r="AC148" s="27">
        <f>'AEO 2023 Table 49 Raw'!AF135</f>
        <v>3.0593159999999999</v>
      </c>
      <c r="AD148" s="27">
        <f>'AEO 2023 Table 49 Raw'!AG135</f>
        <v>3.087488</v>
      </c>
      <c r="AE148" s="27">
        <f>'AEO 2023 Table 49 Raw'!AH135</f>
        <v>3.1134759999999999</v>
      </c>
      <c r="AF148" s="46">
        <f>'AEO 2023 Table 49 Raw'!AI135</f>
        <v>1.2E-2</v>
      </c>
    </row>
    <row r="149" spans="1:32" ht="12" customHeight="1">
      <c r="A149" s="8" t="s">
        <v>1404</v>
      </c>
      <c r="B149" s="24" t="s">
        <v>1271</v>
      </c>
      <c r="C149" s="27">
        <f>'AEO 2023 Table 49 Raw'!F136</f>
        <v>1.5028360000000001</v>
      </c>
      <c r="D149" s="27">
        <f>'AEO 2023 Table 49 Raw'!G136</f>
        <v>1.509487</v>
      </c>
      <c r="E149" s="27">
        <f>'AEO 2023 Table 49 Raw'!H136</f>
        <v>1.5147569999999999</v>
      </c>
      <c r="F149" s="27">
        <f>'AEO 2023 Table 49 Raw'!I136</f>
        <v>1.5235700000000001</v>
      </c>
      <c r="G149" s="27">
        <f>'AEO 2023 Table 49 Raw'!J136</f>
        <v>1.5380799999999999</v>
      </c>
      <c r="H149" s="27">
        <f>'AEO 2023 Table 49 Raw'!K136</f>
        <v>1.556527</v>
      </c>
      <c r="I149" s="27">
        <f>'AEO 2023 Table 49 Raw'!L136</f>
        <v>1.574117</v>
      </c>
      <c r="J149" s="27">
        <f>'AEO 2023 Table 49 Raw'!M136</f>
        <v>1.590346</v>
      </c>
      <c r="K149" s="27">
        <f>'AEO 2023 Table 49 Raw'!N136</f>
        <v>1.607723</v>
      </c>
      <c r="L149" s="27">
        <f>'AEO 2023 Table 49 Raw'!O136</f>
        <v>1.623184</v>
      </c>
      <c r="M149" s="27">
        <f>'AEO 2023 Table 49 Raw'!P136</f>
        <v>1.6395770000000001</v>
      </c>
      <c r="N149" s="27">
        <f>'AEO 2023 Table 49 Raw'!Q136</f>
        <v>1.6515169999999999</v>
      </c>
      <c r="O149" s="27">
        <f>'AEO 2023 Table 49 Raw'!R136</f>
        <v>1.6620299999999999</v>
      </c>
      <c r="P149" s="27">
        <f>'AEO 2023 Table 49 Raw'!S136</f>
        <v>1.675335</v>
      </c>
      <c r="Q149" s="27">
        <f>'AEO 2023 Table 49 Raw'!T136</f>
        <v>1.6898569999999999</v>
      </c>
      <c r="R149" s="27">
        <f>'AEO 2023 Table 49 Raw'!U136</f>
        <v>1.705219</v>
      </c>
      <c r="S149" s="27">
        <f>'AEO 2023 Table 49 Raw'!V136</f>
        <v>1.720421</v>
      </c>
      <c r="T149" s="27">
        <f>'AEO 2023 Table 49 Raw'!W136</f>
        <v>1.7366010000000001</v>
      </c>
      <c r="U149" s="27">
        <f>'AEO 2023 Table 49 Raw'!X136</f>
        <v>1.7504949999999999</v>
      </c>
      <c r="V149" s="27">
        <f>'AEO 2023 Table 49 Raw'!Y136</f>
        <v>1.7652410000000001</v>
      </c>
      <c r="W149" s="27">
        <f>'AEO 2023 Table 49 Raw'!Z136</f>
        <v>1.781126</v>
      </c>
      <c r="X149" s="27">
        <f>'AEO 2023 Table 49 Raw'!AA136</f>
        <v>1.799871</v>
      </c>
      <c r="Y149" s="27">
        <f>'AEO 2023 Table 49 Raw'!AB136</f>
        <v>1.820044</v>
      </c>
      <c r="Z149" s="27">
        <f>'AEO 2023 Table 49 Raw'!AC136</f>
        <v>1.838576</v>
      </c>
      <c r="AA149" s="27">
        <f>'AEO 2023 Table 49 Raw'!AD136</f>
        <v>1.855199</v>
      </c>
      <c r="AB149" s="27">
        <f>'AEO 2023 Table 49 Raw'!AE136</f>
        <v>1.870995</v>
      </c>
      <c r="AC149" s="27">
        <f>'AEO 2023 Table 49 Raw'!AF136</f>
        <v>1.886344</v>
      </c>
      <c r="AD149" s="27">
        <f>'AEO 2023 Table 49 Raw'!AG136</f>
        <v>1.901041</v>
      </c>
      <c r="AE149" s="27">
        <f>'AEO 2023 Table 49 Raw'!AH136</f>
        <v>1.9135420000000001</v>
      </c>
      <c r="AF149" s="46">
        <f>'AEO 2023 Table 49 Raw'!AI136</f>
        <v>8.9999999999999993E-3</v>
      </c>
    </row>
    <row r="150" spans="1:32" ht="15" customHeight="1">
      <c r="A150" s="8" t="s">
        <v>1405</v>
      </c>
      <c r="B150" s="24" t="s">
        <v>915</v>
      </c>
      <c r="C150" s="27">
        <f>'AEO 2023 Table 49 Raw'!F137</f>
        <v>2.4919999999999999E-3</v>
      </c>
      <c r="D150" s="27">
        <f>'AEO 2023 Table 49 Raw'!G137</f>
        <v>2.506E-3</v>
      </c>
      <c r="E150" s="27">
        <f>'AEO 2023 Table 49 Raw'!H137</f>
        <v>2.5330000000000001E-3</v>
      </c>
      <c r="F150" s="27">
        <f>'AEO 2023 Table 49 Raw'!I137</f>
        <v>2.5739999999999999E-3</v>
      </c>
      <c r="G150" s="27">
        <f>'AEO 2023 Table 49 Raw'!J137</f>
        <v>2.6380000000000002E-3</v>
      </c>
      <c r="H150" s="27">
        <f>'AEO 2023 Table 49 Raw'!K137</f>
        <v>2.7160000000000001E-3</v>
      </c>
      <c r="I150" s="27">
        <f>'AEO 2023 Table 49 Raw'!L137</f>
        <v>2.8E-3</v>
      </c>
      <c r="J150" s="27">
        <f>'AEO 2023 Table 49 Raw'!M137</f>
        <v>2.8760000000000001E-3</v>
      </c>
      <c r="K150" s="27">
        <f>'AEO 2023 Table 49 Raw'!N137</f>
        <v>2.9640000000000001E-3</v>
      </c>
      <c r="L150" s="27">
        <f>'AEO 2023 Table 49 Raw'!O137</f>
        <v>3.0609999999999999E-3</v>
      </c>
      <c r="M150" s="27">
        <f>'AEO 2023 Table 49 Raw'!P137</f>
        <v>3.1749999999999999E-3</v>
      </c>
      <c r="N150" s="27">
        <f>'AEO 2023 Table 49 Raw'!Q137</f>
        <v>3.3140000000000001E-3</v>
      </c>
      <c r="O150" s="27">
        <f>'AEO 2023 Table 49 Raw'!R137</f>
        <v>3.4510000000000001E-3</v>
      </c>
      <c r="P150" s="27">
        <f>'AEO 2023 Table 49 Raw'!S137</f>
        <v>3.594E-3</v>
      </c>
      <c r="Q150" s="27">
        <f>'AEO 2023 Table 49 Raw'!T137</f>
        <v>3.774E-3</v>
      </c>
      <c r="R150" s="27">
        <f>'AEO 2023 Table 49 Raw'!U137</f>
        <v>3.9890000000000004E-3</v>
      </c>
      <c r="S150" s="27">
        <f>'AEO 2023 Table 49 Raw'!V137</f>
        <v>4.2370000000000003E-3</v>
      </c>
      <c r="T150" s="27">
        <f>'AEO 2023 Table 49 Raw'!W137</f>
        <v>4.5170000000000002E-3</v>
      </c>
      <c r="U150" s="27">
        <f>'AEO 2023 Table 49 Raw'!X137</f>
        <v>4.8190000000000004E-3</v>
      </c>
      <c r="V150" s="27">
        <f>'AEO 2023 Table 49 Raw'!Y137</f>
        <v>5.1460000000000004E-3</v>
      </c>
      <c r="W150" s="27">
        <f>'AEO 2023 Table 49 Raw'!Z137</f>
        <v>5.4949999999999999E-3</v>
      </c>
      <c r="X150" s="27">
        <f>'AEO 2023 Table 49 Raw'!AA137</f>
        <v>5.8700000000000002E-3</v>
      </c>
      <c r="Y150" s="27">
        <f>'AEO 2023 Table 49 Raw'!AB137</f>
        <v>6.2659999999999999E-3</v>
      </c>
      <c r="Z150" s="27">
        <f>'AEO 2023 Table 49 Raw'!AC137</f>
        <v>6.6779999999999999E-3</v>
      </c>
      <c r="AA150" s="27">
        <f>'AEO 2023 Table 49 Raw'!AD137</f>
        <v>7.1019999999999998E-3</v>
      </c>
      <c r="AB150" s="27">
        <f>'AEO 2023 Table 49 Raw'!AE137</f>
        <v>7.5380000000000004E-3</v>
      </c>
      <c r="AC150" s="27">
        <f>'AEO 2023 Table 49 Raw'!AF137</f>
        <v>7.9850000000000008E-3</v>
      </c>
      <c r="AD150" s="27">
        <f>'AEO 2023 Table 49 Raw'!AG137</f>
        <v>8.3580000000000008E-3</v>
      </c>
      <c r="AE150" s="27">
        <f>'AEO 2023 Table 49 Raw'!AH137</f>
        <v>8.7500000000000008E-3</v>
      </c>
      <c r="AF150" s="46">
        <f>'AEO 2023 Table 49 Raw'!AI137</f>
        <v>4.5999999999999999E-2</v>
      </c>
    </row>
    <row r="151" spans="1:32" ht="15" customHeight="1">
      <c r="A151" s="8" t="s">
        <v>1406</v>
      </c>
      <c r="B151" s="24" t="s">
        <v>1274</v>
      </c>
      <c r="C151" s="27">
        <f>'AEO 2023 Table 49 Raw'!F138</f>
        <v>2.4350000000000001E-3</v>
      </c>
      <c r="D151" s="27">
        <f>'AEO 2023 Table 49 Raw'!G138</f>
        <v>2.4659999999999999E-3</v>
      </c>
      <c r="E151" s="27">
        <f>'AEO 2023 Table 49 Raw'!H138</f>
        <v>2.4789999999999999E-3</v>
      </c>
      <c r="F151" s="27">
        <f>'AEO 2023 Table 49 Raw'!I138</f>
        <v>2.48E-3</v>
      </c>
      <c r="G151" s="27">
        <f>'AEO 2023 Table 49 Raw'!J138</f>
        <v>2.4729999999999999E-3</v>
      </c>
      <c r="H151" s="27">
        <f>'AEO 2023 Table 49 Raw'!K138</f>
        <v>2.457E-3</v>
      </c>
      <c r="I151" s="27">
        <f>'AEO 2023 Table 49 Raw'!L138</f>
        <v>2.431E-3</v>
      </c>
      <c r="J151" s="27">
        <f>'AEO 2023 Table 49 Raw'!M138</f>
        <v>2.3960000000000001E-3</v>
      </c>
      <c r="K151" s="27">
        <f>'AEO 2023 Table 49 Raw'!N138</f>
        <v>2.3530000000000001E-3</v>
      </c>
      <c r="L151" s="27">
        <f>'AEO 2023 Table 49 Raw'!O138</f>
        <v>2.3040000000000001E-3</v>
      </c>
      <c r="M151" s="27">
        <f>'AEO 2023 Table 49 Raw'!P138</f>
        <v>2.2469999999999999E-3</v>
      </c>
      <c r="N151" s="27">
        <f>'AEO 2023 Table 49 Raw'!Q138</f>
        <v>2.1849999999999999E-3</v>
      </c>
      <c r="O151" s="27">
        <f>'AEO 2023 Table 49 Raw'!R138</f>
        <v>2.117E-3</v>
      </c>
      <c r="P151" s="27">
        <f>'AEO 2023 Table 49 Raw'!S138</f>
        <v>2.042E-3</v>
      </c>
      <c r="Q151" s="27">
        <f>'AEO 2023 Table 49 Raw'!T138</f>
        <v>1.957E-3</v>
      </c>
      <c r="R151" s="27">
        <f>'AEO 2023 Table 49 Raw'!U138</f>
        <v>1.8710000000000001E-3</v>
      </c>
      <c r="S151" s="27">
        <f>'AEO 2023 Table 49 Raw'!V138</f>
        <v>1.7830000000000001E-3</v>
      </c>
      <c r="T151" s="27">
        <f>'AEO 2023 Table 49 Raw'!W138</f>
        <v>1.6999999999999999E-3</v>
      </c>
      <c r="U151" s="27">
        <f>'AEO 2023 Table 49 Raw'!X138</f>
        <v>1.6230000000000001E-3</v>
      </c>
      <c r="V151" s="27">
        <f>'AEO 2023 Table 49 Raw'!Y138</f>
        <v>1.534E-3</v>
      </c>
      <c r="W151" s="27">
        <f>'AEO 2023 Table 49 Raw'!Z138</f>
        <v>1.454E-3</v>
      </c>
      <c r="X151" s="27">
        <f>'AEO 2023 Table 49 Raw'!AA138</f>
        <v>1.3489999999999999E-3</v>
      </c>
      <c r="Y151" s="27">
        <f>'AEO 2023 Table 49 Raw'!AB138</f>
        <v>1.2359999999999999E-3</v>
      </c>
      <c r="Z151" s="27">
        <f>'AEO 2023 Table 49 Raw'!AC138</f>
        <v>1.1440000000000001E-3</v>
      </c>
      <c r="AA151" s="27">
        <f>'AEO 2023 Table 49 Raw'!AD138</f>
        <v>1.0640000000000001E-3</v>
      </c>
      <c r="AB151" s="27">
        <f>'AEO 2023 Table 49 Raw'!AE138</f>
        <v>9.7900000000000005E-4</v>
      </c>
      <c r="AC151" s="27">
        <f>'AEO 2023 Table 49 Raw'!AF138</f>
        <v>8.8999999999999995E-4</v>
      </c>
      <c r="AD151" s="27">
        <f>'AEO 2023 Table 49 Raw'!AG138</f>
        <v>8.0900000000000004E-4</v>
      </c>
      <c r="AE151" s="27">
        <f>'AEO 2023 Table 49 Raw'!AH138</f>
        <v>7.3899999999999997E-4</v>
      </c>
      <c r="AF151" s="46">
        <f>'AEO 2023 Table 49 Raw'!AI138</f>
        <v>-4.2000000000000003E-2</v>
      </c>
    </row>
    <row r="152" spans="1:32" ht="15" customHeight="1">
      <c r="A152" s="8" t="s">
        <v>1407</v>
      </c>
      <c r="B152" s="24" t="s">
        <v>1276</v>
      </c>
      <c r="C152" s="27">
        <f>'AEO 2023 Table 49 Raw'!F139</f>
        <v>3.3628999999999999E-2</v>
      </c>
      <c r="D152" s="27">
        <f>'AEO 2023 Table 49 Raw'!G139</f>
        <v>3.6839999999999998E-2</v>
      </c>
      <c r="E152" s="27">
        <f>'AEO 2023 Table 49 Raw'!H139</f>
        <v>4.0247999999999999E-2</v>
      </c>
      <c r="F152" s="27">
        <f>'AEO 2023 Table 49 Raw'!I139</f>
        <v>4.3880000000000002E-2</v>
      </c>
      <c r="G152" s="27">
        <f>'AEO 2023 Table 49 Raw'!J139</f>
        <v>4.7954999999999998E-2</v>
      </c>
      <c r="H152" s="27">
        <f>'AEO 2023 Table 49 Raw'!K139</f>
        <v>5.2548999999999998E-2</v>
      </c>
      <c r="I152" s="27">
        <f>'AEO 2023 Table 49 Raw'!L139</f>
        <v>5.7374000000000001E-2</v>
      </c>
      <c r="J152" s="27">
        <f>'AEO 2023 Table 49 Raw'!M139</f>
        <v>6.2461000000000003E-2</v>
      </c>
      <c r="K152" s="27">
        <f>'AEO 2023 Table 49 Raw'!N139</f>
        <v>6.7969000000000002E-2</v>
      </c>
      <c r="L152" s="27">
        <f>'AEO 2023 Table 49 Raw'!O139</f>
        <v>7.4059E-2</v>
      </c>
      <c r="M152" s="27">
        <f>'AEO 2023 Table 49 Raw'!P139</f>
        <v>8.0627000000000004E-2</v>
      </c>
      <c r="N152" s="27">
        <f>'AEO 2023 Table 49 Raw'!Q139</f>
        <v>8.7716000000000002E-2</v>
      </c>
      <c r="O152" s="27">
        <f>'AEO 2023 Table 49 Raw'!R139</f>
        <v>9.5298999999999995E-2</v>
      </c>
      <c r="P152" s="27">
        <f>'AEO 2023 Table 49 Raw'!S139</f>
        <v>0.103434</v>
      </c>
      <c r="Q152" s="27">
        <f>'AEO 2023 Table 49 Raw'!T139</f>
        <v>0.112051</v>
      </c>
      <c r="R152" s="27">
        <f>'AEO 2023 Table 49 Raw'!U139</f>
        <v>0.12110799999999999</v>
      </c>
      <c r="S152" s="27">
        <f>'AEO 2023 Table 49 Raw'!V139</f>
        <v>0.13051699999999999</v>
      </c>
      <c r="T152" s="27">
        <f>'AEO 2023 Table 49 Raw'!W139</f>
        <v>0.14015900000000001</v>
      </c>
      <c r="U152" s="27">
        <f>'AEO 2023 Table 49 Raw'!X139</f>
        <v>0.149978</v>
      </c>
      <c r="V152" s="27">
        <f>'AEO 2023 Table 49 Raw'!Y139</f>
        <v>0.16000800000000001</v>
      </c>
      <c r="W152" s="27">
        <f>'AEO 2023 Table 49 Raw'!Z139</f>
        <v>0.17017099999999999</v>
      </c>
      <c r="X152" s="27">
        <f>'AEO 2023 Table 49 Raw'!AA139</f>
        <v>0.18032500000000001</v>
      </c>
      <c r="Y152" s="27">
        <f>'AEO 2023 Table 49 Raw'!AB139</f>
        <v>0.19026299999999999</v>
      </c>
      <c r="Z152" s="27">
        <f>'AEO 2023 Table 49 Raw'!AC139</f>
        <v>0.199933</v>
      </c>
      <c r="AA152" s="27">
        <f>'AEO 2023 Table 49 Raw'!AD139</f>
        <v>0.20926700000000001</v>
      </c>
      <c r="AB152" s="27">
        <f>'AEO 2023 Table 49 Raw'!AE139</f>
        <v>0.218306</v>
      </c>
      <c r="AC152" s="27">
        <f>'AEO 2023 Table 49 Raw'!AF139</f>
        <v>0.22698399999999999</v>
      </c>
      <c r="AD152" s="27">
        <f>'AEO 2023 Table 49 Raw'!AG139</f>
        <v>0.23544000000000001</v>
      </c>
      <c r="AE152" s="27">
        <f>'AEO 2023 Table 49 Raw'!AH139</f>
        <v>0.24367</v>
      </c>
      <c r="AF152" s="46">
        <f>'AEO 2023 Table 49 Raw'!AI139</f>
        <v>7.2999999999999995E-2</v>
      </c>
    </row>
    <row r="153" spans="1:32" ht="15" customHeight="1">
      <c r="A153" s="8" t="s">
        <v>1408</v>
      </c>
      <c r="B153" s="24" t="s">
        <v>1278</v>
      </c>
      <c r="C153" s="27">
        <f>'AEO 2023 Table 49 Raw'!F140</f>
        <v>2.4399999999999999E-4</v>
      </c>
      <c r="D153" s="27">
        <f>'AEO 2023 Table 49 Raw'!G140</f>
        <v>3.01E-4</v>
      </c>
      <c r="E153" s="27">
        <f>'AEO 2023 Table 49 Raw'!H140</f>
        <v>3.4900000000000003E-4</v>
      </c>
      <c r="F153" s="27">
        <f>'AEO 2023 Table 49 Raw'!I140</f>
        <v>3.8999999999999999E-4</v>
      </c>
      <c r="G153" s="27">
        <f>'AEO 2023 Table 49 Raw'!J140</f>
        <v>4.28E-4</v>
      </c>
      <c r="H153" s="27">
        <f>'AEO 2023 Table 49 Raw'!K140</f>
        <v>4.6099999999999998E-4</v>
      </c>
      <c r="I153" s="27">
        <f>'AEO 2023 Table 49 Raw'!L140</f>
        <v>4.8899999999999996E-4</v>
      </c>
      <c r="J153" s="27">
        <f>'AEO 2023 Table 49 Raw'!M140</f>
        <v>5.1199999999999998E-4</v>
      </c>
      <c r="K153" s="27">
        <f>'AEO 2023 Table 49 Raw'!N140</f>
        <v>5.31E-4</v>
      </c>
      <c r="L153" s="27">
        <f>'AEO 2023 Table 49 Raw'!O140</f>
        <v>5.4500000000000002E-4</v>
      </c>
      <c r="M153" s="27">
        <f>'AEO 2023 Table 49 Raw'!P140</f>
        <v>5.5599999999999996E-4</v>
      </c>
      <c r="N153" s="27">
        <f>'AEO 2023 Table 49 Raw'!Q140</f>
        <v>5.62E-4</v>
      </c>
      <c r="O153" s="27">
        <f>'AEO 2023 Table 49 Raw'!R140</f>
        <v>5.6499999999999996E-4</v>
      </c>
      <c r="P153" s="27">
        <f>'AEO 2023 Table 49 Raw'!S140</f>
        <v>5.6599999999999999E-4</v>
      </c>
      <c r="Q153" s="27">
        <f>'AEO 2023 Table 49 Raw'!T140</f>
        <v>5.6300000000000002E-4</v>
      </c>
      <c r="R153" s="27">
        <f>'AEO 2023 Table 49 Raw'!U140</f>
        <v>5.5800000000000001E-4</v>
      </c>
      <c r="S153" s="27">
        <f>'AEO 2023 Table 49 Raw'!V140</f>
        <v>5.5000000000000003E-4</v>
      </c>
      <c r="T153" s="27">
        <f>'AEO 2023 Table 49 Raw'!W140</f>
        <v>5.4100000000000003E-4</v>
      </c>
      <c r="U153" s="27">
        <f>'AEO 2023 Table 49 Raw'!X140</f>
        <v>5.2899999999999996E-4</v>
      </c>
      <c r="V153" s="27">
        <f>'AEO 2023 Table 49 Raw'!Y140</f>
        <v>5.1599999999999997E-4</v>
      </c>
      <c r="W153" s="27">
        <f>'AEO 2023 Table 49 Raw'!Z140</f>
        <v>5.0199999999999995E-4</v>
      </c>
      <c r="X153" s="27">
        <f>'AEO 2023 Table 49 Raw'!AA140</f>
        <v>4.86E-4</v>
      </c>
      <c r="Y153" s="27">
        <f>'AEO 2023 Table 49 Raw'!AB140</f>
        <v>4.6999999999999999E-4</v>
      </c>
      <c r="Z153" s="27">
        <f>'AEO 2023 Table 49 Raw'!AC140</f>
        <v>4.5199999999999998E-4</v>
      </c>
      <c r="AA153" s="27">
        <f>'AEO 2023 Table 49 Raw'!AD140</f>
        <v>4.35E-4</v>
      </c>
      <c r="AB153" s="27">
        <f>'AEO 2023 Table 49 Raw'!AE140</f>
        <v>4.17E-4</v>
      </c>
      <c r="AC153" s="27">
        <f>'AEO 2023 Table 49 Raw'!AF140</f>
        <v>4.0000000000000002E-4</v>
      </c>
      <c r="AD153" s="27">
        <f>'AEO 2023 Table 49 Raw'!AG140</f>
        <v>3.8099999999999999E-4</v>
      </c>
      <c r="AE153" s="27">
        <f>'AEO 2023 Table 49 Raw'!AH140</f>
        <v>3.6299999999999999E-4</v>
      </c>
      <c r="AF153" s="46">
        <f>'AEO 2023 Table 49 Raw'!AI140</f>
        <v>1.4E-2</v>
      </c>
    </row>
    <row r="154" spans="1:32" ht="15" customHeight="1">
      <c r="A154" s="8" t="s">
        <v>1409</v>
      </c>
      <c r="B154" s="24" t="s">
        <v>1280</v>
      </c>
      <c r="C154" s="27">
        <f>'AEO 2023 Table 49 Raw'!F141</f>
        <v>0</v>
      </c>
      <c r="D154" s="27">
        <f>'AEO 2023 Table 49 Raw'!G141</f>
        <v>0</v>
      </c>
      <c r="E154" s="27">
        <f>'AEO 2023 Table 49 Raw'!H141</f>
        <v>2.0699999999999999E-4</v>
      </c>
      <c r="F154" s="27">
        <f>'AEO 2023 Table 49 Raw'!I141</f>
        <v>4.1599999999999997E-4</v>
      </c>
      <c r="G154" s="27">
        <f>'AEO 2023 Table 49 Raw'!J141</f>
        <v>6.3699999999999998E-4</v>
      </c>
      <c r="H154" s="27">
        <f>'AEO 2023 Table 49 Raw'!K141</f>
        <v>8.6799999999999996E-4</v>
      </c>
      <c r="I154" s="27">
        <f>'AEO 2023 Table 49 Raw'!L141</f>
        <v>1.1000000000000001E-3</v>
      </c>
      <c r="J154" s="27">
        <f>'AEO 2023 Table 49 Raw'!M141</f>
        <v>1.3339999999999999E-3</v>
      </c>
      <c r="K154" s="27">
        <f>'AEO 2023 Table 49 Raw'!N141</f>
        <v>1.573E-3</v>
      </c>
      <c r="L154" s="27">
        <f>'AEO 2023 Table 49 Raw'!O141</f>
        <v>1.817E-3</v>
      </c>
      <c r="M154" s="27">
        <f>'AEO 2023 Table 49 Raw'!P141</f>
        <v>2.0669999999999998E-3</v>
      </c>
      <c r="N154" s="27">
        <f>'AEO 2023 Table 49 Raw'!Q141</f>
        <v>2.3240000000000001E-3</v>
      </c>
      <c r="O154" s="27">
        <f>'AEO 2023 Table 49 Raw'!R141</f>
        <v>2.5899999999999999E-3</v>
      </c>
      <c r="P154" s="27">
        <f>'AEO 2023 Table 49 Raw'!S141</f>
        <v>2.8670000000000002E-3</v>
      </c>
      <c r="Q154" s="27">
        <f>'AEO 2023 Table 49 Raw'!T141</f>
        <v>3.1589999999999999E-3</v>
      </c>
      <c r="R154" s="27">
        <f>'AEO 2023 Table 49 Raw'!U141</f>
        <v>3.4640000000000001E-3</v>
      </c>
      <c r="S154" s="27">
        <f>'AEO 2023 Table 49 Raw'!V141</f>
        <v>3.7850000000000002E-3</v>
      </c>
      <c r="T154" s="27">
        <f>'AEO 2023 Table 49 Raw'!W141</f>
        <v>4.1219999999999998E-3</v>
      </c>
      <c r="U154" s="27">
        <f>'AEO 2023 Table 49 Raw'!X141</f>
        <v>4.4749999999999998E-3</v>
      </c>
      <c r="V154" s="27">
        <f>'AEO 2023 Table 49 Raw'!Y141</f>
        <v>4.8479999999999999E-3</v>
      </c>
      <c r="W154" s="27">
        <f>'AEO 2023 Table 49 Raw'!Z141</f>
        <v>5.2430000000000003E-3</v>
      </c>
      <c r="X154" s="27">
        <f>'AEO 2023 Table 49 Raw'!AA141</f>
        <v>5.6629999999999996E-3</v>
      </c>
      <c r="Y154" s="27">
        <f>'AEO 2023 Table 49 Raw'!AB141</f>
        <v>6.1019999999999998E-3</v>
      </c>
      <c r="Z154" s="27">
        <f>'AEO 2023 Table 49 Raw'!AC141</f>
        <v>6.5599999999999999E-3</v>
      </c>
      <c r="AA154" s="27">
        <f>'AEO 2023 Table 49 Raw'!AD141</f>
        <v>7.0340000000000003E-3</v>
      </c>
      <c r="AB154" s="27">
        <f>'AEO 2023 Table 49 Raw'!AE141</f>
        <v>7.5269999999999998E-3</v>
      </c>
      <c r="AC154" s="27">
        <f>'AEO 2023 Table 49 Raw'!AF141</f>
        <v>8.0389999999999993E-3</v>
      </c>
      <c r="AD154" s="27">
        <f>'AEO 2023 Table 49 Raw'!AG141</f>
        <v>8.567E-3</v>
      </c>
      <c r="AE154" s="27">
        <f>'AEO 2023 Table 49 Raw'!AH141</f>
        <v>9.1090000000000008E-3</v>
      </c>
      <c r="AF154" s="46" t="str">
        <f>'AEO 2023 Table 49 Raw'!AI141</f>
        <v>- -</v>
      </c>
    </row>
    <row r="155" spans="1:32" ht="15" customHeight="1">
      <c r="A155" s="8" t="s">
        <v>1410</v>
      </c>
      <c r="B155" s="24" t="s">
        <v>1282</v>
      </c>
      <c r="C155" s="27">
        <f>'AEO 2023 Table 49 Raw'!F142</f>
        <v>0</v>
      </c>
      <c r="D155" s="27">
        <f>'AEO 2023 Table 49 Raw'!G142</f>
        <v>0</v>
      </c>
      <c r="E155" s="27">
        <f>'AEO 2023 Table 49 Raw'!H142</f>
        <v>2.0100000000000001E-4</v>
      </c>
      <c r="F155" s="27">
        <f>'AEO 2023 Table 49 Raw'!I142</f>
        <v>3.9899999999999999E-4</v>
      </c>
      <c r="G155" s="27">
        <f>'AEO 2023 Table 49 Raw'!J142</f>
        <v>6.02E-4</v>
      </c>
      <c r="H155" s="27">
        <f>'AEO 2023 Table 49 Raw'!K142</f>
        <v>8.0999999999999996E-4</v>
      </c>
      <c r="I155" s="27">
        <f>'AEO 2023 Table 49 Raw'!L142</f>
        <v>1.016E-3</v>
      </c>
      <c r="J155" s="27">
        <f>'AEO 2023 Table 49 Raw'!M142</f>
        <v>1.222E-3</v>
      </c>
      <c r="K155" s="27">
        <f>'AEO 2023 Table 49 Raw'!N142</f>
        <v>1.4319999999999999E-3</v>
      </c>
      <c r="L155" s="27">
        <f>'AEO 2023 Table 49 Raw'!O142</f>
        <v>1.6540000000000001E-3</v>
      </c>
      <c r="M155" s="27">
        <f>'AEO 2023 Table 49 Raw'!P142</f>
        <v>1.884E-3</v>
      </c>
      <c r="N155" s="27">
        <f>'AEO 2023 Table 49 Raw'!Q142</f>
        <v>2.1280000000000001E-3</v>
      </c>
      <c r="O155" s="27">
        <f>'AEO 2023 Table 49 Raw'!R142</f>
        <v>2.3890000000000001E-3</v>
      </c>
      <c r="P155" s="27">
        <f>'AEO 2023 Table 49 Raw'!S142</f>
        <v>2.6679999999999998E-3</v>
      </c>
      <c r="Q155" s="27">
        <f>'AEO 2023 Table 49 Raw'!T142</f>
        <v>2.9719999999999998E-3</v>
      </c>
      <c r="R155" s="27">
        <f>'AEO 2023 Table 49 Raw'!U142</f>
        <v>3.3019999999999998E-3</v>
      </c>
      <c r="S155" s="27">
        <f>'AEO 2023 Table 49 Raw'!V142</f>
        <v>3.6600000000000001E-3</v>
      </c>
      <c r="T155" s="27">
        <f>'AEO 2023 Table 49 Raw'!W142</f>
        <v>4.0480000000000004E-3</v>
      </c>
      <c r="U155" s="27">
        <f>'AEO 2023 Table 49 Raw'!X142</f>
        <v>4.47E-3</v>
      </c>
      <c r="V155" s="27">
        <f>'AEO 2023 Table 49 Raw'!Y142</f>
        <v>4.9309999999999996E-3</v>
      </c>
      <c r="W155" s="27">
        <f>'AEO 2023 Table 49 Raw'!Z142</f>
        <v>5.4349999999999997E-3</v>
      </c>
      <c r="X155" s="27">
        <f>'AEO 2023 Table 49 Raw'!AA142</f>
        <v>5.9829999999999996E-3</v>
      </c>
      <c r="Y155" s="27">
        <f>'AEO 2023 Table 49 Raw'!AB142</f>
        <v>6.5709999999999996E-3</v>
      </c>
      <c r="Z155" s="27">
        <f>'AEO 2023 Table 49 Raw'!AC142</f>
        <v>7.1859999999999997E-3</v>
      </c>
      <c r="AA155" s="27">
        <f>'AEO 2023 Table 49 Raw'!AD142</f>
        <v>7.8370000000000002E-3</v>
      </c>
      <c r="AB155" s="27">
        <f>'AEO 2023 Table 49 Raw'!AE142</f>
        <v>8.5269999999999999E-3</v>
      </c>
      <c r="AC155" s="27">
        <f>'AEO 2023 Table 49 Raw'!AF142</f>
        <v>9.2549999999999993E-3</v>
      </c>
      <c r="AD155" s="27">
        <f>'AEO 2023 Table 49 Raw'!AG142</f>
        <v>1.0018000000000001E-2</v>
      </c>
      <c r="AE155" s="27">
        <f>'AEO 2023 Table 49 Raw'!AH142</f>
        <v>1.0814000000000001E-2</v>
      </c>
      <c r="AF155" s="46" t="str">
        <f>'AEO 2023 Table 49 Raw'!AI142</f>
        <v>- -</v>
      </c>
    </row>
    <row r="156" spans="1:32" ht="15" customHeight="1">
      <c r="A156" s="8" t="s">
        <v>1411</v>
      </c>
      <c r="B156" s="24" t="s">
        <v>1284</v>
      </c>
      <c r="C156" s="27">
        <f>'AEO 2023 Table 49 Raw'!F143</f>
        <v>0</v>
      </c>
      <c r="D156" s="27">
        <f>'AEO 2023 Table 49 Raw'!G143</f>
        <v>0</v>
      </c>
      <c r="E156" s="27">
        <f>'AEO 2023 Table 49 Raw'!H143</f>
        <v>3.4600000000000001E-4</v>
      </c>
      <c r="F156" s="27">
        <f>'AEO 2023 Table 49 Raw'!I143</f>
        <v>6.9800000000000005E-4</v>
      </c>
      <c r="G156" s="27">
        <f>'AEO 2023 Table 49 Raw'!J143</f>
        <v>1.0759999999999999E-3</v>
      </c>
      <c r="H156" s="27">
        <f>'AEO 2023 Table 49 Raw'!K143</f>
        <v>1.4729999999999999E-3</v>
      </c>
      <c r="I156" s="27">
        <f>'AEO 2023 Table 49 Raw'!L143</f>
        <v>1.8749999999999999E-3</v>
      </c>
      <c r="J156" s="27">
        <f>'AEO 2023 Table 49 Raw'!M143</f>
        <v>2.2799999999999999E-3</v>
      </c>
      <c r="K156" s="27">
        <f>'AEO 2023 Table 49 Raw'!N143</f>
        <v>2.6940000000000002E-3</v>
      </c>
      <c r="L156" s="27">
        <f>'AEO 2023 Table 49 Raw'!O143</f>
        <v>3.1199999999999999E-3</v>
      </c>
      <c r="M156" s="27">
        <f>'AEO 2023 Table 49 Raw'!P143</f>
        <v>3.5530000000000002E-3</v>
      </c>
      <c r="N156" s="27">
        <f>'AEO 2023 Table 49 Raw'!Q143</f>
        <v>3.9919999999999999E-3</v>
      </c>
      <c r="O156" s="27">
        <f>'AEO 2023 Table 49 Raw'!R143</f>
        <v>4.444E-3</v>
      </c>
      <c r="P156" s="27">
        <f>'AEO 2023 Table 49 Raw'!S143</f>
        <v>4.9170000000000004E-3</v>
      </c>
      <c r="Q156" s="27">
        <f>'AEO 2023 Table 49 Raw'!T143</f>
        <v>5.4140000000000004E-3</v>
      </c>
      <c r="R156" s="27">
        <f>'AEO 2023 Table 49 Raw'!U143</f>
        <v>5.9379999999999997E-3</v>
      </c>
      <c r="S156" s="27">
        <f>'AEO 2023 Table 49 Raw'!V143</f>
        <v>6.4920000000000004E-3</v>
      </c>
      <c r="T156" s="27">
        <f>'AEO 2023 Table 49 Raw'!W143</f>
        <v>7.0800000000000004E-3</v>
      </c>
      <c r="U156" s="27">
        <f>'AEO 2023 Table 49 Raw'!X143</f>
        <v>7.7039999999999999E-3</v>
      </c>
      <c r="V156" s="27">
        <f>'AEO 2023 Table 49 Raw'!Y143</f>
        <v>8.371E-3</v>
      </c>
      <c r="W156" s="27">
        <f>'AEO 2023 Table 49 Raw'!Z143</f>
        <v>9.0849999999999993E-3</v>
      </c>
      <c r="X156" s="27">
        <f>'AEO 2023 Table 49 Raw'!AA143</f>
        <v>9.8499999999999994E-3</v>
      </c>
      <c r="Y156" s="27">
        <f>'AEO 2023 Table 49 Raw'!AB143</f>
        <v>1.0659E-2</v>
      </c>
      <c r="Z156" s="27">
        <f>'AEO 2023 Table 49 Raw'!AC143</f>
        <v>1.1507E-2</v>
      </c>
      <c r="AA156" s="27">
        <f>'AEO 2023 Table 49 Raw'!AD143</f>
        <v>1.2392E-2</v>
      </c>
      <c r="AB156" s="27">
        <f>'AEO 2023 Table 49 Raw'!AE143</f>
        <v>1.3318999999999999E-2</v>
      </c>
      <c r="AC156" s="27">
        <f>'AEO 2023 Table 49 Raw'!AF143</f>
        <v>1.4286E-2</v>
      </c>
      <c r="AD156" s="27">
        <f>'AEO 2023 Table 49 Raw'!AG143</f>
        <v>1.5287E-2</v>
      </c>
      <c r="AE156" s="27">
        <f>'AEO 2023 Table 49 Raw'!AH143</f>
        <v>1.6320000000000001E-2</v>
      </c>
      <c r="AF156" s="46" t="str">
        <f>'AEO 2023 Table 49 Raw'!AI143</f>
        <v>- -</v>
      </c>
    </row>
    <row r="157" spans="1:32" ht="15" customHeight="1">
      <c r="A157" s="8" t="s">
        <v>1412</v>
      </c>
      <c r="B157" s="24" t="s">
        <v>1298</v>
      </c>
      <c r="C157" s="27">
        <f>'AEO 2023 Table 49 Raw'!F144</f>
        <v>3.7854269999999999</v>
      </c>
      <c r="D157" s="27">
        <f>'AEO 2023 Table 49 Raw'!G144</f>
        <v>3.836042</v>
      </c>
      <c r="E157" s="27">
        <f>'AEO 2023 Table 49 Raw'!H144</f>
        <v>3.8783820000000002</v>
      </c>
      <c r="F157" s="27">
        <f>'AEO 2023 Table 49 Raw'!I144</f>
        <v>3.9250880000000001</v>
      </c>
      <c r="G157" s="27">
        <f>'AEO 2023 Table 49 Raw'!J144</f>
        <v>3.9838749999999998</v>
      </c>
      <c r="H157" s="27">
        <f>'AEO 2023 Table 49 Raw'!K144</f>
        <v>4.050014</v>
      </c>
      <c r="I157" s="27">
        <f>'AEO 2023 Table 49 Raw'!L144</f>
        <v>4.11348</v>
      </c>
      <c r="J157" s="27">
        <f>'AEO 2023 Table 49 Raw'!M144</f>
        <v>4.1718890000000002</v>
      </c>
      <c r="K157" s="27">
        <f>'AEO 2023 Table 49 Raw'!N144</f>
        <v>4.2319509999999996</v>
      </c>
      <c r="L157" s="27">
        <f>'AEO 2023 Table 49 Raw'!O144</f>
        <v>4.2893619999999997</v>
      </c>
      <c r="M157" s="27">
        <f>'AEO 2023 Table 49 Raw'!P144</f>
        <v>4.3470040000000001</v>
      </c>
      <c r="N157" s="27">
        <f>'AEO 2023 Table 49 Raw'!Q144</f>
        <v>4.3944599999999996</v>
      </c>
      <c r="O157" s="27">
        <f>'AEO 2023 Table 49 Raw'!R144</f>
        <v>4.4373019999999999</v>
      </c>
      <c r="P157" s="27">
        <f>'AEO 2023 Table 49 Raw'!S144</f>
        <v>4.4849990000000002</v>
      </c>
      <c r="Q157" s="27">
        <f>'AEO 2023 Table 49 Raw'!T144</f>
        <v>4.537293</v>
      </c>
      <c r="R157" s="27">
        <f>'AEO 2023 Table 49 Raw'!U144</f>
        <v>4.5924620000000003</v>
      </c>
      <c r="S157" s="27">
        <f>'AEO 2023 Table 49 Raw'!V144</f>
        <v>4.6476179999999996</v>
      </c>
      <c r="T157" s="27">
        <f>'AEO 2023 Table 49 Raw'!W144</f>
        <v>4.7020580000000001</v>
      </c>
      <c r="U157" s="27">
        <f>'AEO 2023 Table 49 Raw'!X144</f>
        <v>4.7517180000000003</v>
      </c>
      <c r="V157" s="27">
        <f>'AEO 2023 Table 49 Raw'!Y144</f>
        <v>4.800713</v>
      </c>
      <c r="W157" s="27">
        <f>'AEO 2023 Table 49 Raw'!Z144</f>
        <v>4.8518299999999996</v>
      </c>
      <c r="X157" s="27">
        <f>'AEO 2023 Table 49 Raw'!AA144</f>
        <v>4.9120049999999997</v>
      </c>
      <c r="Y157" s="27">
        <f>'AEO 2023 Table 49 Raw'!AB144</f>
        <v>4.9775090000000004</v>
      </c>
      <c r="Z157" s="27">
        <f>'AEO 2023 Table 49 Raw'!AC144</f>
        <v>5.0408609999999996</v>
      </c>
      <c r="AA157" s="27">
        <f>'AEO 2023 Table 49 Raw'!AD144</f>
        <v>5.0991809999999997</v>
      </c>
      <c r="AB157" s="27">
        <f>'AEO 2023 Table 49 Raw'!AE144</f>
        <v>5.1566799999999997</v>
      </c>
      <c r="AC157" s="27">
        <f>'AEO 2023 Table 49 Raw'!AF144</f>
        <v>5.2134999999999998</v>
      </c>
      <c r="AD157" s="27">
        <f>'AEO 2023 Table 49 Raw'!AG144</f>
        <v>5.2673899999999998</v>
      </c>
      <c r="AE157" s="27">
        <f>'AEO 2023 Table 49 Raw'!AH144</f>
        <v>5.3167850000000003</v>
      </c>
      <c r="AF157" s="46">
        <f>'AEO 2023 Table 49 Raw'!AI144</f>
        <v>1.2E-2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6"/>
    </row>
    <row r="159" spans="1:32" ht="15" customHeight="1">
      <c r="A159" s="8" t="s">
        <v>1413</v>
      </c>
      <c r="B159" s="24" t="s">
        <v>1269</v>
      </c>
      <c r="C159" s="27">
        <f>'AEO 2023 Table 49 Raw'!F146</f>
        <v>5.2064019999999998</v>
      </c>
      <c r="D159" s="27">
        <f>'AEO 2023 Table 49 Raw'!G146</f>
        <v>5.2841529999999999</v>
      </c>
      <c r="E159" s="27">
        <f>'AEO 2023 Table 49 Raw'!H146</f>
        <v>5.3433409999999997</v>
      </c>
      <c r="F159" s="27">
        <f>'AEO 2023 Table 49 Raw'!I146</f>
        <v>5.4045079999999999</v>
      </c>
      <c r="G159" s="27">
        <f>'AEO 2023 Table 49 Raw'!J146</f>
        <v>5.4797919999999998</v>
      </c>
      <c r="H159" s="27">
        <f>'AEO 2023 Table 49 Raw'!K146</f>
        <v>5.5606429999999998</v>
      </c>
      <c r="I159" s="27">
        <f>'AEO 2023 Table 49 Raw'!L146</f>
        <v>5.6325580000000004</v>
      </c>
      <c r="J159" s="27">
        <f>'AEO 2023 Table 49 Raw'!M146</f>
        <v>5.6919409999999999</v>
      </c>
      <c r="K159" s="27">
        <f>'AEO 2023 Table 49 Raw'!N146</f>
        <v>5.7478490000000004</v>
      </c>
      <c r="L159" s="27">
        <f>'AEO 2023 Table 49 Raw'!O146</f>
        <v>5.8020670000000001</v>
      </c>
      <c r="M159" s="27">
        <f>'AEO 2023 Table 49 Raw'!P146</f>
        <v>5.8483989999999997</v>
      </c>
      <c r="N159" s="27">
        <f>'AEO 2023 Table 49 Raw'!Q146</f>
        <v>5.8824860000000001</v>
      </c>
      <c r="O159" s="27">
        <f>'AEO 2023 Table 49 Raw'!R146</f>
        <v>5.904331</v>
      </c>
      <c r="P159" s="27">
        <f>'AEO 2023 Table 49 Raw'!S146</f>
        <v>5.9287539999999996</v>
      </c>
      <c r="Q159" s="27">
        <f>'AEO 2023 Table 49 Raw'!T146</f>
        <v>5.9597879999999996</v>
      </c>
      <c r="R159" s="27">
        <f>'AEO 2023 Table 49 Raw'!U146</f>
        <v>5.9915520000000004</v>
      </c>
      <c r="S159" s="27">
        <f>'AEO 2023 Table 49 Raw'!V146</f>
        <v>6.0219659999999999</v>
      </c>
      <c r="T159" s="27">
        <f>'AEO 2023 Table 49 Raw'!W146</f>
        <v>6.0427140000000001</v>
      </c>
      <c r="U159" s="27">
        <f>'AEO 2023 Table 49 Raw'!X146</f>
        <v>6.0550750000000004</v>
      </c>
      <c r="V159" s="27">
        <f>'AEO 2023 Table 49 Raw'!Y146</f>
        <v>6.0551389999999996</v>
      </c>
      <c r="W159" s="27">
        <f>'AEO 2023 Table 49 Raw'!Z146</f>
        <v>6.0661170000000002</v>
      </c>
      <c r="X159" s="27">
        <f>'AEO 2023 Table 49 Raw'!AA146</f>
        <v>6.082789</v>
      </c>
      <c r="Y159" s="27">
        <f>'AEO 2023 Table 49 Raw'!AB146</f>
        <v>6.1042230000000002</v>
      </c>
      <c r="Z159" s="27">
        <f>'AEO 2023 Table 49 Raw'!AC146</f>
        <v>6.1245440000000002</v>
      </c>
      <c r="AA159" s="27">
        <f>'AEO 2023 Table 49 Raw'!AD146</f>
        <v>6.135904</v>
      </c>
      <c r="AB159" s="27">
        <f>'AEO 2023 Table 49 Raw'!AE146</f>
        <v>6.140682</v>
      </c>
      <c r="AC159" s="27">
        <f>'AEO 2023 Table 49 Raw'!AF146</f>
        <v>6.1409649999999996</v>
      </c>
      <c r="AD159" s="27">
        <f>'AEO 2023 Table 49 Raw'!AG146</f>
        <v>6.1324860000000001</v>
      </c>
      <c r="AE159" s="27">
        <f>'AEO 2023 Table 49 Raw'!AH146</f>
        <v>6.1147390000000001</v>
      </c>
      <c r="AF159" s="46">
        <f>'AEO 2023 Table 49 Raw'!AI146</f>
        <v>6.0000000000000001E-3</v>
      </c>
    </row>
    <row r="160" spans="1:32" ht="15" customHeight="1">
      <c r="A160" s="8" t="s">
        <v>1414</v>
      </c>
      <c r="B160" s="24" t="s">
        <v>1271</v>
      </c>
      <c r="C160" s="27">
        <f>'AEO 2023 Table 49 Raw'!F147</f>
        <v>4.3720000000000002E-2</v>
      </c>
      <c r="D160" s="27">
        <f>'AEO 2023 Table 49 Raw'!G147</f>
        <v>3.9218000000000003E-2</v>
      </c>
      <c r="E160" s="27">
        <f>'AEO 2023 Table 49 Raw'!H147</f>
        <v>3.5422000000000002E-2</v>
      </c>
      <c r="F160" s="27">
        <f>'AEO 2023 Table 49 Raw'!I147</f>
        <v>3.2300000000000002E-2</v>
      </c>
      <c r="G160" s="27">
        <f>'AEO 2023 Table 49 Raw'!J147</f>
        <v>3.0032E-2</v>
      </c>
      <c r="H160" s="27">
        <f>'AEO 2023 Table 49 Raw'!K147</f>
        <v>2.8451000000000001E-2</v>
      </c>
      <c r="I160" s="27">
        <f>'AEO 2023 Table 49 Raw'!L147</f>
        <v>2.7311999999999999E-2</v>
      </c>
      <c r="J160" s="27">
        <f>'AEO 2023 Table 49 Raw'!M147</f>
        <v>2.6409999999999999E-2</v>
      </c>
      <c r="K160" s="27">
        <f>'AEO 2023 Table 49 Raw'!N147</f>
        <v>2.5812000000000002E-2</v>
      </c>
      <c r="L160" s="27">
        <f>'AEO 2023 Table 49 Raw'!O147</f>
        <v>2.5340000000000001E-2</v>
      </c>
      <c r="M160" s="27">
        <f>'AEO 2023 Table 49 Raw'!P147</f>
        <v>2.5048000000000001E-2</v>
      </c>
      <c r="N160" s="27">
        <f>'AEO 2023 Table 49 Raw'!Q147</f>
        <v>2.4936E-2</v>
      </c>
      <c r="O160" s="27">
        <f>'AEO 2023 Table 49 Raw'!R147</f>
        <v>2.4983000000000002E-2</v>
      </c>
      <c r="P160" s="27">
        <f>'AEO 2023 Table 49 Raw'!S147</f>
        <v>2.5221E-2</v>
      </c>
      <c r="Q160" s="27">
        <f>'AEO 2023 Table 49 Raw'!T147</f>
        <v>2.5523000000000001E-2</v>
      </c>
      <c r="R160" s="27">
        <f>'AEO 2023 Table 49 Raw'!U147</f>
        <v>2.5965999999999999E-2</v>
      </c>
      <c r="S160" s="27">
        <f>'AEO 2023 Table 49 Raw'!V147</f>
        <v>2.6491000000000001E-2</v>
      </c>
      <c r="T160" s="27">
        <f>'AEO 2023 Table 49 Raw'!W147</f>
        <v>2.7008000000000001E-2</v>
      </c>
      <c r="U160" s="27">
        <f>'AEO 2023 Table 49 Raw'!X147</f>
        <v>2.7466000000000001E-2</v>
      </c>
      <c r="V160" s="27">
        <f>'AEO 2023 Table 49 Raw'!Y147</f>
        <v>2.7969000000000001E-2</v>
      </c>
      <c r="W160" s="27">
        <f>'AEO 2023 Table 49 Raw'!Z147</f>
        <v>2.8374E-2</v>
      </c>
      <c r="X160" s="27">
        <f>'AEO 2023 Table 49 Raw'!AA147</f>
        <v>2.8743000000000001E-2</v>
      </c>
      <c r="Y160" s="27">
        <f>'AEO 2023 Table 49 Raw'!AB147</f>
        <v>2.9180999999999999E-2</v>
      </c>
      <c r="Z160" s="27">
        <f>'AEO 2023 Table 49 Raw'!AC147</f>
        <v>2.9648999999999998E-2</v>
      </c>
      <c r="AA160" s="27">
        <f>'AEO 2023 Table 49 Raw'!AD147</f>
        <v>3.0114999999999999E-2</v>
      </c>
      <c r="AB160" s="27">
        <f>'AEO 2023 Table 49 Raw'!AE147</f>
        <v>3.0571000000000001E-2</v>
      </c>
      <c r="AC160" s="27">
        <f>'AEO 2023 Table 49 Raw'!AF147</f>
        <v>3.1023999999999999E-2</v>
      </c>
      <c r="AD160" s="27">
        <f>'AEO 2023 Table 49 Raw'!AG147</f>
        <v>3.1440999999999997E-2</v>
      </c>
      <c r="AE160" s="27">
        <f>'AEO 2023 Table 49 Raw'!AH147</f>
        <v>3.1828000000000002E-2</v>
      </c>
      <c r="AF160" s="46">
        <f>'AEO 2023 Table 49 Raw'!AI147</f>
        <v>-1.0999999999999999E-2</v>
      </c>
    </row>
    <row r="161" spans="1:32" ht="15" customHeight="1">
      <c r="A161" s="8" t="s">
        <v>1415</v>
      </c>
      <c r="B161" s="24" t="s">
        <v>915</v>
      </c>
      <c r="C161" s="27">
        <f>'AEO 2023 Table 49 Raw'!F148</f>
        <v>3.2079999999999999E-3</v>
      </c>
      <c r="D161" s="27">
        <f>'AEO 2023 Table 49 Raw'!G148</f>
        <v>3.13E-3</v>
      </c>
      <c r="E161" s="27">
        <f>'AEO 2023 Table 49 Raw'!H148</f>
        <v>3.0560000000000001E-3</v>
      </c>
      <c r="F161" s="27">
        <f>'AEO 2023 Table 49 Raw'!I148</f>
        <v>2.9979999999999998E-3</v>
      </c>
      <c r="G161" s="27">
        <f>'AEO 2023 Table 49 Raw'!J148</f>
        <v>2.9849999999999998E-3</v>
      </c>
      <c r="H161" s="27">
        <f>'AEO 2023 Table 49 Raw'!K148</f>
        <v>2.9870000000000001E-3</v>
      </c>
      <c r="I161" s="27">
        <f>'AEO 2023 Table 49 Raw'!L148</f>
        <v>2.9819999999999998E-3</v>
      </c>
      <c r="J161" s="27">
        <f>'AEO 2023 Table 49 Raw'!M148</f>
        <v>2.9390000000000002E-3</v>
      </c>
      <c r="K161" s="27">
        <f>'AEO 2023 Table 49 Raw'!N148</f>
        <v>2.9090000000000001E-3</v>
      </c>
      <c r="L161" s="27">
        <f>'AEO 2023 Table 49 Raw'!O148</f>
        <v>2.885E-3</v>
      </c>
      <c r="M161" s="27">
        <f>'AEO 2023 Table 49 Raw'!P148</f>
        <v>2.8579999999999999E-3</v>
      </c>
      <c r="N161" s="27">
        <f>'AEO 2023 Table 49 Raw'!Q148</f>
        <v>2.8630000000000001E-3</v>
      </c>
      <c r="O161" s="27">
        <f>'AEO 2023 Table 49 Raw'!R148</f>
        <v>2.8909999999999999E-3</v>
      </c>
      <c r="P161" s="27">
        <f>'AEO 2023 Table 49 Raw'!S148</f>
        <v>2.9329999999999998E-3</v>
      </c>
      <c r="Q161" s="27">
        <f>'AEO 2023 Table 49 Raw'!T148</f>
        <v>2.9849999999999998E-3</v>
      </c>
      <c r="R161" s="27">
        <f>'AEO 2023 Table 49 Raw'!U148</f>
        <v>3.042E-3</v>
      </c>
      <c r="S161" s="27">
        <f>'AEO 2023 Table 49 Raw'!V148</f>
        <v>3.1020000000000002E-3</v>
      </c>
      <c r="T161" s="27">
        <f>'AEO 2023 Table 49 Raw'!W148</f>
        <v>3.1619999999999999E-3</v>
      </c>
      <c r="U161" s="27">
        <f>'AEO 2023 Table 49 Raw'!X148</f>
        <v>3.2190000000000001E-3</v>
      </c>
      <c r="V161" s="27">
        <f>'AEO 2023 Table 49 Raw'!Y148</f>
        <v>3.274E-3</v>
      </c>
      <c r="W161" s="27">
        <f>'AEO 2023 Table 49 Raw'!Z148</f>
        <v>3.326E-3</v>
      </c>
      <c r="X161" s="27">
        <f>'AEO 2023 Table 49 Raw'!AA148</f>
        <v>3.3760000000000001E-3</v>
      </c>
      <c r="Y161" s="27">
        <f>'AEO 2023 Table 49 Raw'!AB148</f>
        <v>3.4220000000000001E-3</v>
      </c>
      <c r="Z161" s="27">
        <f>'AEO 2023 Table 49 Raw'!AC148</f>
        <v>3.4640000000000001E-3</v>
      </c>
      <c r="AA161" s="27">
        <f>'AEO 2023 Table 49 Raw'!AD148</f>
        <v>3.503E-3</v>
      </c>
      <c r="AB161" s="27">
        <f>'AEO 2023 Table 49 Raw'!AE148</f>
        <v>3.5379999999999999E-3</v>
      </c>
      <c r="AC161" s="27">
        <f>'AEO 2023 Table 49 Raw'!AF148</f>
        <v>3.568E-3</v>
      </c>
      <c r="AD161" s="27">
        <f>'AEO 2023 Table 49 Raw'!AG148</f>
        <v>3.5760000000000002E-3</v>
      </c>
      <c r="AE161" s="27">
        <f>'AEO 2023 Table 49 Raw'!AH148</f>
        <v>3.5569999999999998E-3</v>
      </c>
      <c r="AF161" s="46">
        <f>'AEO 2023 Table 49 Raw'!AI148</f>
        <v>4.0000000000000001E-3</v>
      </c>
    </row>
    <row r="162" spans="1:32" ht="15" customHeight="1">
      <c r="A162" s="8" t="s">
        <v>1416</v>
      </c>
      <c r="B162" s="24" t="s">
        <v>1274</v>
      </c>
      <c r="C162" s="27">
        <f>'AEO 2023 Table 49 Raw'!F149</f>
        <v>4.9806000000000003E-2</v>
      </c>
      <c r="D162" s="27">
        <f>'AEO 2023 Table 49 Raw'!G149</f>
        <v>5.3404E-2</v>
      </c>
      <c r="E162" s="27">
        <f>'AEO 2023 Table 49 Raw'!H149</f>
        <v>5.6496999999999999E-2</v>
      </c>
      <c r="F162" s="27">
        <f>'AEO 2023 Table 49 Raw'!I149</f>
        <v>5.9302000000000001E-2</v>
      </c>
      <c r="G162" s="27">
        <f>'AEO 2023 Table 49 Raw'!J149</f>
        <v>6.1943999999999999E-2</v>
      </c>
      <c r="H162" s="27">
        <f>'AEO 2023 Table 49 Raw'!K149</f>
        <v>6.4321000000000003E-2</v>
      </c>
      <c r="I162" s="27">
        <f>'AEO 2023 Table 49 Raw'!L149</f>
        <v>6.6272999999999999E-2</v>
      </c>
      <c r="J162" s="27">
        <f>'AEO 2023 Table 49 Raw'!M149</f>
        <v>6.7879999999999996E-2</v>
      </c>
      <c r="K162" s="27">
        <f>'AEO 2023 Table 49 Raw'!N149</f>
        <v>6.9208000000000006E-2</v>
      </c>
      <c r="L162" s="27">
        <f>'AEO 2023 Table 49 Raw'!O149</f>
        <v>7.0403999999999994E-2</v>
      </c>
      <c r="M162" s="27">
        <f>'AEO 2023 Table 49 Raw'!P149</f>
        <v>7.1501999999999996E-2</v>
      </c>
      <c r="N162" s="27">
        <f>'AEO 2023 Table 49 Raw'!Q149</f>
        <v>7.2544999999999998E-2</v>
      </c>
      <c r="O162" s="27">
        <f>'AEO 2023 Table 49 Raw'!R149</f>
        <v>7.3613999999999999E-2</v>
      </c>
      <c r="P162" s="27">
        <f>'AEO 2023 Table 49 Raw'!S149</f>
        <v>7.4753E-2</v>
      </c>
      <c r="Q162" s="27">
        <f>'AEO 2023 Table 49 Raw'!T149</f>
        <v>7.5968999999999995E-2</v>
      </c>
      <c r="R162" s="27">
        <f>'AEO 2023 Table 49 Raw'!U149</f>
        <v>7.7277999999999999E-2</v>
      </c>
      <c r="S162" s="27">
        <f>'AEO 2023 Table 49 Raw'!V149</f>
        <v>7.8691999999999998E-2</v>
      </c>
      <c r="T162" s="27">
        <f>'AEO 2023 Table 49 Raw'!W149</f>
        <v>8.0225000000000005E-2</v>
      </c>
      <c r="U162" s="27">
        <f>'AEO 2023 Table 49 Raw'!X149</f>
        <v>8.1876000000000004E-2</v>
      </c>
      <c r="V162" s="27">
        <f>'AEO 2023 Table 49 Raw'!Y149</f>
        <v>8.3637000000000003E-2</v>
      </c>
      <c r="W162" s="27">
        <f>'AEO 2023 Table 49 Raw'!Z149</f>
        <v>8.5495000000000002E-2</v>
      </c>
      <c r="X162" s="27">
        <f>'AEO 2023 Table 49 Raw'!AA149</f>
        <v>8.7415000000000007E-2</v>
      </c>
      <c r="Y162" s="27">
        <f>'AEO 2023 Table 49 Raw'!AB149</f>
        <v>8.9449000000000001E-2</v>
      </c>
      <c r="Z162" s="27">
        <f>'AEO 2023 Table 49 Raw'!AC149</f>
        <v>9.1532000000000002E-2</v>
      </c>
      <c r="AA162" s="27">
        <f>'AEO 2023 Table 49 Raw'!AD149</f>
        <v>9.3580999999999998E-2</v>
      </c>
      <c r="AB162" s="27">
        <f>'AEO 2023 Table 49 Raw'!AE149</f>
        <v>9.5689999999999997E-2</v>
      </c>
      <c r="AC162" s="27">
        <f>'AEO 2023 Table 49 Raw'!AF149</f>
        <v>9.7673999999999997E-2</v>
      </c>
      <c r="AD162" s="27">
        <f>'AEO 2023 Table 49 Raw'!AG149</f>
        <v>9.9617999999999998E-2</v>
      </c>
      <c r="AE162" s="27">
        <f>'AEO 2023 Table 49 Raw'!AH149</f>
        <v>0.101617</v>
      </c>
      <c r="AF162" s="46">
        <f>'AEO 2023 Table 49 Raw'!AI149</f>
        <v>2.5999999999999999E-2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6" t="str">
        <f>'AEO 2023 Table 49 Raw'!AI150</f>
        <v>- -</v>
      </c>
    </row>
    <row r="164" spans="1:32" ht="15" customHeight="1">
      <c r="A164" s="8" t="s">
        <v>1418</v>
      </c>
      <c r="B164" s="24" t="s">
        <v>1278</v>
      </c>
      <c r="C164" s="27">
        <f>'AEO 2023 Table 49 Raw'!F151</f>
        <v>2.13E-4</v>
      </c>
      <c r="D164" s="27">
        <f>'AEO 2023 Table 49 Raw'!G151</f>
        <v>2.5399999999999999E-4</v>
      </c>
      <c r="E164" s="27">
        <f>'AEO 2023 Table 49 Raw'!H151</f>
        <v>2.8800000000000001E-4</v>
      </c>
      <c r="F164" s="27">
        <f>'AEO 2023 Table 49 Raw'!I151</f>
        <v>3.1799999999999998E-4</v>
      </c>
      <c r="G164" s="27">
        <f>'AEO 2023 Table 49 Raw'!J151</f>
        <v>3.4499999999999998E-4</v>
      </c>
      <c r="H164" s="27">
        <f>'AEO 2023 Table 49 Raw'!K151</f>
        <v>3.6900000000000002E-4</v>
      </c>
      <c r="I164" s="27">
        <f>'AEO 2023 Table 49 Raw'!L151</f>
        <v>3.8900000000000002E-4</v>
      </c>
      <c r="J164" s="27">
        <f>'AEO 2023 Table 49 Raw'!M151</f>
        <v>4.06E-4</v>
      </c>
      <c r="K164" s="27">
        <f>'AEO 2023 Table 49 Raw'!N151</f>
        <v>4.2099999999999999E-4</v>
      </c>
      <c r="L164" s="27">
        <f>'AEO 2023 Table 49 Raw'!O151</f>
        <v>4.3199999999999998E-4</v>
      </c>
      <c r="M164" s="27">
        <f>'AEO 2023 Table 49 Raw'!P151</f>
        <v>4.4099999999999999E-4</v>
      </c>
      <c r="N164" s="27">
        <f>'AEO 2023 Table 49 Raw'!Q151</f>
        <v>4.4700000000000002E-4</v>
      </c>
      <c r="O164" s="27">
        <f>'AEO 2023 Table 49 Raw'!R151</f>
        <v>4.5100000000000001E-4</v>
      </c>
      <c r="P164" s="27">
        <f>'AEO 2023 Table 49 Raw'!S151</f>
        <v>4.5300000000000001E-4</v>
      </c>
      <c r="Q164" s="27">
        <f>'AEO 2023 Table 49 Raw'!T151</f>
        <v>4.5399999999999998E-4</v>
      </c>
      <c r="R164" s="27">
        <f>'AEO 2023 Table 49 Raw'!U151</f>
        <v>4.5199999999999998E-4</v>
      </c>
      <c r="S164" s="27">
        <f>'AEO 2023 Table 49 Raw'!V151</f>
        <v>4.4900000000000002E-4</v>
      </c>
      <c r="T164" s="27">
        <f>'AEO 2023 Table 49 Raw'!W151</f>
        <v>4.4499999999999997E-4</v>
      </c>
      <c r="U164" s="27">
        <f>'AEO 2023 Table 49 Raw'!X151</f>
        <v>4.3899999999999999E-4</v>
      </c>
      <c r="V164" s="27">
        <f>'AEO 2023 Table 49 Raw'!Y151</f>
        <v>4.3199999999999998E-4</v>
      </c>
      <c r="W164" s="27">
        <f>'AEO 2023 Table 49 Raw'!Z151</f>
        <v>4.2400000000000001E-4</v>
      </c>
      <c r="X164" s="27">
        <f>'AEO 2023 Table 49 Raw'!AA151</f>
        <v>4.15E-4</v>
      </c>
      <c r="Y164" s="27">
        <f>'AEO 2023 Table 49 Raw'!AB151</f>
        <v>4.06E-4</v>
      </c>
      <c r="Z164" s="27">
        <f>'AEO 2023 Table 49 Raw'!AC151</f>
        <v>3.9500000000000001E-4</v>
      </c>
      <c r="AA164" s="27">
        <f>'AEO 2023 Table 49 Raw'!AD151</f>
        <v>3.8499999999999998E-4</v>
      </c>
      <c r="AB164" s="27">
        <f>'AEO 2023 Table 49 Raw'!AE151</f>
        <v>3.7300000000000001E-4</v>
      </c>
      <c r="AC164" s="27">
        <f>'AEO 2023 Table 49 Raw'!AF151</f>
        <v>3.6200000000000002E-4</v>
      </c>
      <c r="AD164" s="27">
        <f>'AEO 2023 Table 49 Raw'!AG151</f>
        <v>3.5E-4</v>
      </c>
      <c r="AE164" s="27">
        <f>'AEO 2023 Table 49 Raw'!AH151</f>
        <v>3.3799999999999998E-4</v>
      </c>
      <c r="AF164" s="46">
        <f>'AEO 2023 Table 49 Raw'!AI151</f>
        <v>1.7000000000000001E-2</v>
      </c>
    </row>
    <row r="165" spans="1:32" ht="15" customHeight="1">
      <c r="A165" s="8" t="s">
        <v>1419</v>
      </c>
      <c r="B165" s="24" t="s">
        <v>1280</v>
      </c>
      <c r="C165" s="27">
        <f>'AEO 2023 Table 49 Raw'!F152</f>
        <v>0</v>
      </c>
      <c r="D165" s="27">
        <f>'AEO 2023 Table 49 Raw'!G152</f>
        <v>0</v>
      </c>
      <c r="E165" s="27">
        <f>'AEO 2023 Table 49 Raw'!H152</f>
        <v>1.1400000000000001E-4</v>
      </c>
      <c r="F165" s="27">
        <f>'AEO 2023 Table 49 Raw'!I152</f>
        <v>2.2800000000000001E-4</v>
      </c>
      <c r="G165" s="27">
        <f>'AEO 2023 Table 49 Raw'!J152</f>
        <v>3.4699999999999998E-4</v>
      </c>
      <c r="H165" s="27">
        <f>'AEO 2023 Table 49 Raw'!K152</f>
        <v>4.6900000000000002E-4</v>
      </c>
      <c r="I165" s="27">
        <f>'AEO 2023 Table 49 Raw'!L152</f>
        <v>5.9100000000000005E-4</v>
      </c>
      <c r="J165" s="27">
        <f>'AEO 2023 Table 49 Raw'!M152</f>
        <v>7.1299999999999998E-4</v>
      </c>
      <c r="K165" s="27">
        <f>'AEO 2023 Table 49 Raw'!N152</f>
        <v>8.3600000000000005E-4</v>
      </c>
      <c r="L165" s="27">
        <f>'AEO 2023 Table 49 Raw'!O152</f>
        <v>9.6199999999999996E-4</v>
      </c>
      <c r="M165" s="27">
        <f>'AEO 2023 Table 49 Raw'!P152</f>
        <v>1.09E-3</v>
      </c>
      <c r="N165" s="27">
        <f>'AEO 2023 Table 49 Raw'!Q152</f>
        <v>1.2199999999999999E-3</v>
      </c>
      <c r="O165" s="27">
        <f>'AEO 2023 Table 49 Raw'!R152</f>
        <v>1.353E-3</v>
      </c>
      <c r="P165" s="27">
        <f>'AEO 2023 Table 49 Raw'!S152</f>
        <v>1.4909999999999999E-3</v>
      </c>
      <c r="Q165" s="27">
        <f>'AEO 2023 Table 49 Raw'!T152</f>
        <v>1.634E-3</v>
      </c>
      <c r="R165" s="27">
        <f>'AEO 2023 Table 49 Raw'!U152</f>
        <v>1.7830000000000001E-3</v>
      </c>
      <c r="S165" s="27">
        <f>'AEO 2023 Table 49 Raw'!V152</f>
        <v>1.9369999999999999E-3</v>
      </c>
      <c r="T165" s="27">
        <f>'AEO 2023 Table 49 Raw'!W152</f>
        <v>2.0969999999999999E-3</v>
      </c>
      <c r="U165" s="27">
        <f>'AEO 2023 Table 49 Raw'!X152</f>
        <v>2.264E-3</v>
      </c>
      <c r="V165" s="27">
        <f>'AEO 2023 Table 49 Raw'!Y152</f>
        <v>2.4380000000000001E-3</v>
      </c>
      <c r="W165" s="27">
        <f>'AEO 2023 Table 49 Raw'!Z152</f>
        <v>2.6210000000000001E-3</v>
      </c>
      <c r="X165" s="27">
        <f>'AEO 2023 Table 49 Raw'!AA152</f>
        <v>2.8140000000000001E-3</v>
      </c>
      <c r="Y165" s="27">
        <f>'AEO 2023 Table 49 Raw'!AB152</f>
        <v>3.0179999999999998E-3</v>
      </c>
      <c r="Z165" s="27">
        <f>'AEO 2023 Table 49 Raw'!AC152</f>
        <v>3.2309999999999999E-3</v>
      </c>
      <c r="AA165" s="27">
        <f>'AEO 2023 Table 49 Raw'!AD152</f>
        <v>3.454E-3</v>
      </c>
      <c r="AB165" s="27">
        <f>'AEO 2023 Table 49 Raw'!AE152</f>
        <v>3.6900000000000001E-3</v>
      </c>
      <c r="AC165" s="27">
        <f>'AEO 2023 Table 49 Raw'!AF152</f>
        <v>3.9410000000000001E-3</v>
      </c>
      <c r="AD165" s="27">
        <f>'AEO 2023 Table 49 Raw'!AG152</f>
        <v>4.2069999999999998E-3</v>
      </c>
      <c r="AE165" s="27">
        <f>'AEO 2023 Table 49 Raw'!AH152</f>
        <v>4.4879999999999998E-3</v>
      </c>
      <c r="AF165" s="46" t="str">
        <f>'AEO 2023 Table 49 Raw'!AI152</f>
        <v>- -</v>
      </c>
    </row>
    <row r="166" spans="1:32" ht="15" customHeight="1">
      <c r="A166" s="8" t="s">
        <v>1420</v>
      </c>
      <c r="B166" s="24" t="s">
        <v>1282</v>
      </c>
      <c r="C166" s="27">
        <f>'AEO 2023 Table 49 Raw'!F153</f>
        <v>0</v>
      </c>
      <c r="D166" s="27">
        <f>'AEO 2023 Table 49 Raw'!G153</f>
        <v>0</v>
      </c>
      <c r="E166" s="27">
        <f>'AEO 2023 Table 49 Raw'!H153</f>
        <v>2.52E-4</v>
      </c>
      <c r="F166" s="27">
        <f>'AEO 2023 Table 49 Raw'!I153</f>
        <v>4.9899999999999999E-4</v>
      </c>
      <c r="G166" s="27">
        <f>'AEO 2023 Table 49 Raw'!J153</f>
        <v>7.5199999999999996E-4</v>
      </c>
      <c r="H166" s="27">
        <f>'AEO 2023 Table 49 Raw'!K153</f>
        <v>1.0089999999999999E-3</v>
      </c>
      <c r="I166" s="27">
        <f>'AEO 2023 Table 49 Raw'!L153</f>
        <v>1.2600000000000001E-3</v>
      </c>
      <c r="J166" s="27">
        <f>'AEO 2023 Table 49 Raw'!M153</f>
        <v>1.506E-3</v>
      </c>
      <c r="K166" s="27">
        <f>'AEO 2023 Table 49 Raw'!N153</f>
        <v>1.751E-3</v>
      </c>
      <c r="L166" s="27">
        <f>'AEO 2023 Table 49 Raw'!O153</f>
        <v>1.9989999999999999E-3</v>
      </c>
      <c r="M166" s="27">
        <f>'AEO 2023 Table 49 Raw'!P153</f>
        <v>2.248E-3</v>
      </c>
      <c r="N166" s="27">
        <f>'AEO 2023 Table 49 Raw'!Q153</f>
        <v>2.4979999999999998E-3</v>
      </c>
      <c r="O166" s="27">
        <f>'AEO 2023 Table 49 Raw'!R153</f>
        <v>2.7520000000000001E-3</v>
      </c>
      <c r="P166" s="27">
        <f>'AEO 2023 Table 49 Raw'!S153</f>
        <v>3.0109999999999998E-3</v>
      </c>
      <c r="Q166" s="27">
        <f>'AEO 2023 Table 49 Raw'!T153</f>
        <v>3.2780000000000001E-3</v>
      </c>
      <c r="R166" s="27">
        <f>'AEO 2023 Table 49 Raw'!U153</f>
        <v>3.5530000000000002E-3</v>
      </c>
      <c r="S166" s="27">
        <f>'AEO 2023 Table 49 Raw'!V153</f>
        <v>3.8340000000000002E-3</v>
      </c>
      <c r="T166" s="27">
        <f>'AEO 2023 Table 49 Raw'!W153</f>
        <v>4.1229999999999999E-3</v>
      </c>
      <c r="U166" s="27">
        <f>'AEO 2023 Table 49 Raw'!X153</f>
        <v>4.4200000000000003E-3</v>
      </c>
      <c r="V166" s="27">
        <f>'AEO 2023 Table 49 Raw'!Y153</f>
        <v>4.7270000000000003E-3</v>
      </c>
      <c r="W166" s="27">
        <f>'AEO 2023 Table 49 Raw'!Z153</f>
        <v>5.0460000000000001E-3</v>
      </c>
      <c r="X166" s="27">
        <f>'AEO 2023 Table 49 Raw'!AA153</f>
        <v>5.378E-3</v>
      </c>
      <c r="Y166" s="27">
        <f>'AEO 2023 Table 49 Raw'!AB153</f>
        <v>5.7190000000000001E-3</v>
      </c>
      <c r="Z166" s="27">
        <f>'AEO 2023 Table 49 Raw'!AC153</f>
        <v>6.0689999999999997E-3</v>
      </c>
      <c r="AA166" s="27">
        <f>'AEO 2023 Table 49 Raw'!AD153</f>
        <v>6.4270000000000004E-3</v>
      </c>
      <c r="AB166" s="27">
        <f>'AEO 2023 Table 49 Raw'!AE153</f>
        <v>6.796E-3</v>
      </c>
      <c r="AC166" s="27">
        <f>'AEO 2023 Table 49 Raw'!AF153</f>
        <v>7.1760000000000001E-3</v>
      </c>
      <c r="AD166" s="27">
        <f>'AEO 2023 Table 49 Raw'!AG153</f>
        <v>7.5640000000000004E-3</v>
      </c>
      <c r="AE166" s="27">
        <f>'AEO 2023 Table 49 Raw'!AH153</f>
        <v>7.9609999999999993E-3</v>
      </c>
      <c r="AF166" s="46" t="str">
        <f>'AEO 2023 Table 49 Raw'!AI153</f>
        <v>- -</v>
      </c>
    </row>
    <row r="167" spans="1:32" ht="15" customHeight="1">
      <c r="A167" s="8" t="s">
        <v>1421</v>
      </c>
      <c r="B167" s="24" t="s">
        <v>1284</v>
      </c>
      <c r="C167" s="27">
        <f>'AEO 2023 Table 49 Raw'!F154</f>
        <v>0</v>
      </c>
      <c r="D167" s="27">
        <f>'AEO 2023 Table 49 Raw'!G154</f>
        <v>0</v>
      </c>
      <c r="E167" s="27">
        <f>'AEO 2023 Table 49 Raw'!H154</f>
        <v>3.77E-4</v>
      </c>
      <c r="F167" s="27">
        <f>'AEO 2023 Table 49 Raw'!I154</f>
        <v>7.5500000000000003E-4</v>
      </c>
      <c r="G167" s="27">
        <f>'AEO 2023 Table 49 Raw'!J154</f>
        <v>1.1559999999999999E-3</v>
      </c>
      <c r="H167" s="27">
        <f>'AEO 2023 Table 49 Raw'!K154</f>
        <v>1.5709999999999999E-3</v>
      </c>
      <c r="I167" s="27">
        <f>'AEO 2023 Table 49 Raw'!L154</f>
        <v>1.9859999999999999E-3</v>
      </c>
      <c r="J167" s="27">
        <f>'AEO 2023 Table 49 Raw'!M154</f>
        <v>2.398E-3</v>
      </c>
      <c r="K167" s="27">
        <f>'AEO 2023 Table 49 Raw'!N154</f>
        <v>2.8140000000000001E-3</v>
      </c>
      <c r="L167" s="27">
        <f>'AEO 2023 Table 49 Raw'!O154</f>
        <v>3.2339999999999999E-3</v>
      </c>
      <c r="M167" s="27">
        <f>'AEO 2023 Table 49 Raw'!P154</f>
        <v>3.6519999999999999E-3</v>
      </c>
      <c r="N167" s="27">
        <f>'AEO 2023 Table 49 Raw'!Q154</f>
        <v>4.0670000000000003E-3</v>
      </c>
      <c r="O167" s="27">
        <f>'AEO 2023 Table 49 Raw'!R154</f>
        <v>4.483E-3</v>
      </c>
      <c r="P167" s="27">
        <f>'AEO 2023 Table 49 Raw'!S154</f>
        <v>4.9049999999999996E-3</v>
      </c>
      <c r="Q167" s="27">
        <f>'AEO 2023 Table 49 Raw'!T154</f>
        <v>5.3330000000000001E-3</v>
      </c>
      <c r="R167" s="27">
        <f>'AEO 2023 Table 49 Raw'!U154</f>
        <v>5.7670000000000004E-3</v>
      </c>
      <c r="S167" s="27">
        <f>'AEO 2023 Table 49 Raw'!V154</f>
        <v>6.2069999999999998E-3</v>
      </c>
      <c r="T167" s="27">
        <f>'AEO 2023 Table 49 Raw'!W154</f>
        <v>6.6509999999999998E-3</v>
      </c>
      <c r="U167" s="27">
        <f>'AEO 2023 Table 49 Raw'!X154</f>
        <v>7.1000000000000004E-3</v>
      </c>
      <c r="V167" s="27">
        <f>'AEO 2023 Table 49 Raw'!Y154</f>
        <v>7.5579999999999996E-3</v>
      </c>
      <c r="W167" s="27">
        <f>'AEO 2023 Table 49 Raw'!Z154</f>
        <v>8.0249999999999991E-3</v>
      </c>
      <c r="X167" s="27">
        <f>'AEO 2023 Table 49 Raw'!AA154</f>
        <v>8.5050000000000004E-3</v>
      </c>
      <c r="Y167" s="27">
        <f>'AEO 2023 Table 49 Raw'!AB154</f>
        <v>8.9929999999999993E-3</v>
      </c>
      <c r="Z167" s="27">
        <f>'AEO 2023 Table 49 Raw'!AC154</f>
        <v>9.4889999999999992E-3</v>
      </c>
      <c r="AA167" s="27">
        <f>'AEO 2023 Table 49 Raw'!AD154</f>
        <v>9.9959999999999997E-3</v>
      </c>
      <c r="AB167" s="27">
        <f>'AEO 2023 Table 49 Raw'!AE154</f>
        <v>1.0519000000000001E-2</v>
      </c>
      <c r="AC167" s="27">
        <f>'AEO 2023 Table 49 Raw'!AF154</f>
        <v>1.1065999999999999E-2</v>
      </c>
      <c r="AD167" s="27">
        <f>'AEO 2023 Table 49 Raw'!AG154</f>
        <v>1.1636000000000001E-2</v>
      </c>
      <c r="AE167" s="27">
        <f>'AEO 2023 Table 49 Raw'!AH154</f>
        <v>1.2234999999999999E-2</v>
      </c>
      <c r="AF167" s="46" t="str">
        <f>'AEO 2023 Table 49 Raw'!AI154</f>
        <v>- -</v>
      </c>
    </row>
    <row r="168" spans="1:32" ht="15" customHeight="1">
      <c r="A168" s="8" t="s">
        <v>1422</v>
      </c>
      <c r="B168" s="24" t="s">
        <v>1310</v>
      </c>
      <c r="C168" s="27">
        <f>'AEO 2023 Table 49 Raw'!F155</f>
        <v>5.3033510000000001</v>
      </c>
      <c r="D168" s="27">
        <f>'AEO 2023 Table 49 Raw'!G155</f>
        <v>5.3801579999999998</v>
      </c>
      <c r="E168" s="27">
        <f>'AEO 2023 Table 49 Raw'!H155</f>
        <v>5.4393450000000003</v>
      </c>
      <c r="F168" s="27">
        <f>'AEO 2023 Table 49 Raw'!I155</f>
        <v>5.5009100000000002</v>
      </c>
      <c r="G168" s="27">
        <f>'AEO 2023 Table 49 Raw'!J155</f>
        <v>5.5773520000000003</v>
      </c>
      <c r="H168" s="27">
        <f>'AEO 2023 Table 49 Raw'!K155</f>
        <v>5.6598199999999999</v>
      </c>
      <c r="I168" s="27">
        <f>'AEO 2023 Table 49 Raw'!L155</f>
        <v>5.7333550000000004</v>
      </c>
      <c r="J168" s="27">
        <f>'AEO 2023 Table 49 Raw'!M155</f>
        <v>5.7941919999999998</v>
      </c>
      <c r="K168" s="27">
        <f>'AEO 2023 Table 49 Raw'!N155</f>
        <v>5.8516019999999997</v>
      </c>
      <c r="L168" s="27">
        <f>'AEO 2023 Table 49 Raw'!O155</f>
        <v>5.9073260000000003</v>
      </c>
      <c r="M168" s="27">
        <f>'AEO 2023 Table 49 Raw'!P155</f>
        <v>5.9552350000000001</v>
      </c>
      <c r="N168" s="27">
        <f>'AEO 2023 Table 49 Raw'!Q155</f>
        <v>5.9910649999999999</v>
      </c>
      <c r="O168" s="27">
        <f>'AEO 2023 Table 49 Raw'!R155</f>
        <v>6.0148529999999996</v>
      </c>
      <c r="P168" s="27">
        <f>'AEO 2023 Table 49 Raw'!S155</f>
        <v>6.0415229999999998</v>
      </c>
      <c r="Q168" s="27">
        <f>'AEO 2023 Table 49 Raw'!T155</f>
        <v>6.0749649999999997</v>
      </c>
      <c r="R168" s="27">
        <f>'AEO 2023 Table 49 Raw'!U155</f>
        <v>6.1093960000000003</v>
      </c>
      <c r="S168" s="27">
        <f>'AEO 2023 Table 49 Raw'!V155</f>
        <v>6.1426790000000002</v>
      </c>
      <c r="T168" s="27">
        <f>'AEO 2023 Table 49 Raw'!W155</f>
        <v>6.1664300000000001</v>
      </c>
      <c r="U168" s="27">
        <f>'AEO 2023 Table 49 Raw'!X155</f>
        <v>6.1818580000000001</v>
      </c>
      <c r="V168" s="27">
        <f>'AEO 2023 Table 49 Raw'!Y155</f>
        <v>6.1851700000000003</v>
      </c>
      <c r="W168" s="27">
        <f>'AEO 2023 Table 49 Raw'!Z155</f>
        <v>6.1994340000000001</v>
      </c>
      <c r="X168" s="27">
        <f>'AEO 2023 Table 49 Raw'!AA155</f>
        <v>6.2194349999999998</v>
      </c>
      <c r="Y168" s="27">
        <f>'AEO 2023 Table 49 Raw'!AB155</f>
        <v>6.2444090000000001</v>
      </c>
      <c r="Z168" s="27">
        <f>'AEO 2023 Table 49 Raw'!AC155</f>
        <v>6.2683689999999999</v>
      </c>
      <c r="AA168" s="27">
        <f>'AEO 2023 Table 49 Raw'!AD155</f>
        <v>6.2833639999999997</v>
      </c>
      <c r="AB168" s="27">
        <f>'AEO 2023 Table 49 Raw'!AE155</f>
        <v>6.2918580000000004</v>
      </c>
      <c r="AC168" s="27">
        <f>'AEO 2023 Table 49 Raw'!AF155</f>
        <v>6.295776</v>
      </c>
      <c r="AD168" s="27">
        <f>'AEO 2023 Table 49 Raw'!AG155</f>
        <v>6.2908840000000001</v>
      </c>
      <c r="AE168" s="27">
        <f>'AEO 2023 Table 49 Raw'!AH155</f>
        <v>6.2767619999999997</v>
      </c>
      <c r="AF168" s="46">
        <f>'AEO 2023 Table 49 Raw'!AI155</f>
        <v>6.0000000000000001E-3</v>
      </c>
    </row>
    <row r="169" spans="1:32" ht="15" customHeight="1">
      <c r="A169" s="8" t="s">
        <v>1423</v>
      </c>
      <c r="B169" s="23" t="s">
        <v>1424</v>
      </c>
      <c r="C169" s="27">
        <f>'AEO 2023 Table 49 Raw'!F156</f>
        <v>13.646019000000001</v>
      </c>
      <c r="D169" s="27">
        <f>'AEO 2023 Table 49 Raw'!G156</f>
        <v>13.938025</v>
      </c>
      <c r="E169" s="27">
        <f>'AEO 2023 Table 49 Raw'!H156</f>
        <v>14.211537</v>
      </c>
      <c r="F169" s="27">
        <f>'AEO 2023 Table 49 Raw'!I156</f>
        <v>14.504395000000001</v>
      </c>
      <c r="G169" s="27">
        <f>'AEO 2023 Table 49 Raw'!J156</f>
        <v>14.829371999999999</v>
      </c>
      <c r="H169" s="27">
        <f>'AEO 2023 Table 49 Raw'!K156</f>
        <v>15.15626</v>
      </c>
      <c r="I169" s="27">
        <f>'AEO 2023 Table 49 Raw'!L156</f>
        <v>15.463558000000001</v>
      </c>
      <c r="J169" s="27">
        <f>'AEO 2023 Table 49 Raw'!M156</f>
        <v>15.751042</v>
      </c>
      <c r="K169" s="27">
        <f>'AEO 2023 Table 49 Raw'!N156</f>
        <v>16.037977000000001</v>
      </c>
      <c r="L169" s="27">
        <f>'AEO 2023 Table 49 Raw'!O156</f>
        <v>16.317782999999999</v>
      </c>
      <c r="M169" s="27">
        <f>'AEO 2023 Table 49 Raw'!P156</f>
        <v>16.586880000000001</v>
      </c>
      <c r="N169" s="27">
        <f>'AEO 2023 Table 49 Raw'!Q156</f>
        <v>16.822990000000001</v>
      </c>
      <c r="O169" s="27">
        <f>'AEO 2023 Table 49 Raw'!R156</f>
        <v>17.039068</v>
      </c>
      <c r="P169" s="27">
        <f>'AEO 2023 Table 49 Raw'!S156</f>
        <v>17.258479999999999</v>
      </c>
      <c r="Q169" s="27">
        <f>'AEO 2023 Table 49 Raw'!T156</f>
        <v>17.491049</v>
      </c>
      <c r="R169" s="27">
        <f>'AEO 2023 Table 49 Raw'!U156</f>
        <v>17.728391999999999</v>
      </c>
      <c r="S169" s="27">
        <f>'AEO 2023 Table 49 Raw'!V156</f>
        <v>17.965520999999999</v>
      </c>
      <c r="T169" s="27">
        <f>'AEO 2023 Table 49 Raw'!W156</f>
        <v>18.189897999999999</v>
      </c>
      <c r="U169" s="27">
        <f>'AEO 2023 Table 49 Raw'!X156</f>
        <v>18.397884000000001</v>
      </c>
      <c r="V169" s="27">
        <f>'AEO 2023 Table 49 Raw'!Y156</f>
        <v>18.59798</v>
      </c>
      <c r="W169" s="27">
        <f>'AEO 2023 Table 49 Raw'!Z156</f>
        <v>18.809304999999998</v>
      </c>
      <c r="X169" s="27">
        <f>'AEO 2023 Table 49 Raw'!AA156</f>
        <v>19.044761999999999</v>
      </c>
      <c r="Y169" s="27">
        <f>'AEO 2023 Table 49 Raw'!AB156</f>
        <v>19.300052999999998</v>
      </c>
      <c r="Z169" s="27">
        <f>'AEO 2023 Table 49 Raw'!AC156</f>
        <v>19.551527</v>
      </c>
      <c r="AA169" s="27">
        <f>'AEO 2023 Table 49 Raw'!AD156</f>
        <v>19.787148999999999</v>
      </c>
      <c r="AB169" s="27">
        <f>'AEO 2023 Table 49 Raw'!AE156</f>
        <v>20.021242000000001</v>
      </c>
      <c r="AC169" s="27">
        <f>'AEO 2023 Table 49 Raw'!AF156</f>
        <v>20.253730999999998</v>
      </c>
      <c r="AD169" s="27">
        <f>'AEO 2023 Table 49 Raw'!AG156</f>
        <v>20.470231999999999</v>
      </c>
      <c r="AE169" s="27">
        <f>'AEO 2023 Table 49 Raw'!AH156</f>
        <v>20.676252000000002</v>
      </c>
      <c r="AF169" s="46">
        <f>'AEO 2023 Table 49 Raw'!AI156</f>
        <v>1.4999999999999999E-2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6"/>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6"/>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6"/>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6"/>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6"/>
    </row>
    <row r="175" spans="1:32" ht="15" customHeight="1">
      <c r="A175" s="8" t="s">
        <v>1425</v>
      </c>
      <c r="B175" s="24" t="s">
        <v>1269</v>
      </c>
      <c r="C175" s="27">
        <f>'AEO 2023 Table 49 Raw'!F160</f>
        <v>17.217655000000001</v>
      </c>
      <c r="D175" s="27">
        <f>'AEO 2023 Table 49 Raw'!G160</f>
        <v>17.743071</v>
      </c>
      <c r="E175" s="27">
        <f>'AEO 2023 Table 49 Raw'!H160</f>
        <v>18.602163000000001</v>
      </c>
      <c r="F175" s="27">
        <f>'AEO 2023 Table 49 Raw'!I160</f>
        <v>19.407765999999999</v>
      </c>
      <c r="G175" s="27">
        <f>'AEO 2023 Table 49 Raw'!J160</f>
        <v>19.857906</v>
      </c>
      <c r="H175" s="27">
        <f>'AEO 2023 Table 49 Raw'!K160</f>
        <v>20.134143999999999</v>
      </c>
      <c r="I175" s="27">
        <f>'AEO 2023 Table 49 Raw'!L160</f>
        <v>20.172854999999998</v>
      </c>
      <c r="J175" s="27">
        <f>'AEO 2023 Table 49 Raw'!M160</f>
        <v>20.235249</v>
      </c>
      <c r="K175" s="27">
        <f>'AEO 2023 Table 49 Raw'!N160</f>
        <v>20.235444999999999</v>
      </c>
      <c r="L175" s="27">
        <f>'AEO 2023 Table 49 Raw'!O160</f>
        <v>20.222168</v>
      </c>
      <c r="M175" s="27">
        <f>'AEO 2023 Table 49 Raw'!P160</f>
        <v>20.190916000000001</v>
      </c>
      <c r="N175" s="27">
        <f>'AEO 2023 Table 49 Raw'!Q160</f>
        <v>20.151092999999999</v>
      </c>
      <c r="O175" s="27">
        <f>'AEO 2023 Table 49 Raw'!R160</f>
        <v>20.117699000000002</v>
      </c>
      <c r="P175" s="27">
        <f>'AEO 2023 Table 49 Raw'!S160</f>
        <v>20.089908999999999</v>
      </c>
      <c r="Q175" s="27">
        <f>'AEO 2023 Table 49 Raw'!T160</f>
        <v>20.066288</v>
      </c>
      <c r="R175" s="27">
        <f>'AEO 2023 Table 49 Raw'!U160</f>
        <v>20.046942000000001</v>
      </c>
      <c r="S175" s="27">
        <f>'AEO 2023 Table 49 Raw'!V160</f>
        <v>20.031803</v>
      </c>
      <c r="T175" s="27">
        <f>'AEO 2023 Table 49 Raw'!W160</f>
        <v>20.019763999999999</v>
      </c>
      <c r="U175" s="27">
        <f>'AEO 2023 Table 49 Raw'!X160</f>
        <v>20.008510999999999</v>
      </c>
      <c r="V175" s="27">
        <f>'AEO 2023 Table 49 Raw'!Y160</f>
        <v>19.997684</v>
      </c>
      <c r="W175" s="27">
        <f>'AEO 2023 Table 49 Raw'!Z160</f>
        <v>19.987719999999999</v>
      </c>
      <c r="X175" s="27">
        <f>'AEO 2023 Table 49 Raw'!AA160</f>
        <v>19.888059999999999</v>
      </c>
      <c r="Y175" s="27">
        <f>'AEO 2023 Table 49 Raw'!AB160</f>
        <v>19.885079999999999</v>
      </c>
      <c r="Z175" s="27">
        <f>'AEO 2023 Table 49 Raw'!AC160</f>
        <v>19.885244</v>
      </c>
      <c r="AA175" s="27">
        <f>'AEO 2023 Table 49 Raw'!AD160</f>
        <v>19.889289999999999</v>
      </c>
      <c r="AB175" s="27">
        <f>'AEO 2023 Table 49 Raw'!AE160</f>
        <v>19.898351999999999</v>
      </c>
      <c r="AC175" s="27">
        <f>'AEO 2023 Table 49 Raw'!AF160</f>
        <v>19.881658999999999</v>
      </c>
      <c r="AD175" s="27">
        <f>'AEO 2023 Table 49 Raw'!AG160</f>
        <v>19.871497999999999</v>
      </c>
      <c r="AE175" s="27">
        <f>'AEO 2023 Table 49 Raw'!AH160</f>
        <v>19.907274000000001</v>
      </c>
      <c r="AF175" s="46">
        <f>'AEO 2023 Table 49 Raw'!AI160</f>
        <v>5.0000000000000001E-3</v>
      </c>
    </row>
    <row r="176" spans="1:32" ht="15" customHeight="1">
      <c r="A176" s="8" t="s">
        <v>1426</v>
      </c>
      <c r="B176" s="24" t="s">
        <v>1271</v>
      </c>
      <c r="C176" s="27">
        <f>'AEO 2023 Table 49 Raw'!F161</f>
        <v>12.597607</v>
      </c>
      <c r="D176" s="27">
        <f>'AEO 2023 Table 49 Raw'!G161</f>
        <v>13.425743000000001</v>
      </c>
      <c r="E176" s="27">
        <f>'AEO 2023 Table 49 Raw'!H161</f>
        <v>13.844480000000001</v>
      </c>
      <c r="F176" s="27">
        <f>'AEO 2023 Table 49 Raw'!I161</f>
        <v>14.286550999999999</v>
      </c>
      <c r="G176" s="27">
        <f>'AEO 2023 Table 49 Raw'!J161</f>
        <v>14.467873000000001</v>
      </c>
      <c r="H176" s="27">
        <f>'AEO 2023 Table 49 Raw'!K161</f>
        <v>14.893316</v>
      </c>
      <c r="I176" s="27">
        <f>'AEO 2023 Table 49 Raw'!L161</f>
        <v>14.837870000000001</v>
      </c>
      <c r="J176" s="27">
        <f>'AEO 2023 Table 49 Raw'!M161</f>
        <v>14.971581</v>
      </c>
      <c r="K176" s="27">
        <f>'AEO 2023 Table 49 Raw'!N161</f>
        <v>15.076807000000001</v>
      </c>
      <c r="L176" s="27">
        <f>'AEO 2023 Table 49 Raw'!O161</f>
        <v>15.158794</v>
      </c>
      <c r="M176" s="27">
        <f>'AEO 2023 Table 49 Raw'!P161</f>
        <v>15.187849</v>
      </c>
      <c r="N176" s="27">
        <f>'AEO 2023 Table 49 Raw'!Q161</f>
        <v>15.192802</v>
      </c>
      <c r="O176" s="27">
        <f>'AEO 2023 Table 49 Raw'!R161</f>
        <v>15.191112</v>
      </c>
      <c r="P176" s="27">
        <f>'AEO 2023 Table 49 Raw'!S161</f>
        <v>15.188578</v>
      </c>
      <c r="Q176" s="27">
        <f>'AEO 2023 Table 49 Raw'!T161</f>
        <v>15.186432</v>
      </c>
      <c r="R176" s="27">
        <f>'AEO 2023 Table 49 Raw'!U161</f>
        <v>15.184658000000001</v>
      </c>
      <c r="S176" s="27">
        <f>'AEO 2023 Table 49 Raw'!V161</f>
        <v>15.183189</v>
      </c>
      <c r="T176" s="27">
        <f>'AEO 2023 Table 49 Raw'!W161</f>
        <v>15.181952000000001</v>
      </c>
      <c r="U176" s="27">
        <f>'AEO 2023 Table 49 Raw'!X161</f>
        <v>15.180777000000001</v>
      </c>
      <c r="V176" s="27">
        <f>'AEO 2023 Table 49 Raw'!Y161</f>
        <v>15.179698999999999</v>
      </c>
      <c r="W176" s="27">
        <f>'AEO 2023 Table 49 Raw'!Z161</f>
        <v>15.178698000000001</v>
      </c>
      <c r="X176" s="27">
        <f>'AEO 2023 Table 49 Raw'!AA161</f>
        <v>15.177847</v>
      </c>
      <c r="Y176" s="27">
        <f>'AEO 2023 Table 49 Raw'!AB161</f>
        <v>15.176949</v>
      </c>
      <c r="Z176" s="27">
        <f>'AEO 2023 Table 49 Raw'!AC161</f>
        <v>15.176218</v>
      </c>
      <c r="AA176" s="27">
        <f>'AEO 2023 Table 49 Raw'!AD161</f>
        <v>15.175554</v>
      </c>
      <c r="AB176" s="27">
        <f>'AEO 2023 Table 49 Raw'!AE161</f>
        <v>15.174970999999999</v>
      </c>
      <c r="AC176" s="27">
        <f>'AEO 2023 Table 49 Raw'!AF161</f>
        <v>15.174442000000001</v>
      </c>
      <c r="AD176" s="27">
        <f>'AEO 2023 Table 49 Raw'!AG161</f>
        <v>15.173959</v>
      </c>
      <c r="AE176" s="27">
        <f>'AEO 2023 Table 49 Raw'!AH161</f>
        <v>15.173546999999999</v>
      </c>
      <c r="AF176" s="46">
        <f>'AEO 2023 Table 49 Raw'!AI161</f>
        <v>7.0000000000000001E-3</v>
      </c>
    </row>
    <row r="177" spans="1:32" ht="15" customHeight="1">
      <c r="A177" s="8" t="s">
        <v>1427</v>
      </c>
      <c r="B177" s="24" t="s">
        <v>915</v>
      </c>
      <c r="C177" s="27">
        <f>'AEO 2023 Table 49 Raw'!F162</f>
        <v>12.370099</v>
      </c>
      <c r="D177" s="27">
        <f>'AEO 2023 Table 49 Raw'!G162</f>
        <v>12.423883999999999</v>
      </c>
      <c r="E177" s="27">
        <f>'AEO 2023 Table 49 Raw'!H162</f>
        <v>12.633817000000001</v>
      </c>
      <c r="F177" s="27">
        <f>'AEO 2023 Table 49 Raw'!I162</f>
        <v>12.794041999999999</v>
      </c>
      <c r="G177" s="27">
        <f>'AEO 2023 Table 49 Raw'!J162</f>
        <v>12.914631999999999</v>
      </c>
      <c r="H177" s="27">
        <f>'AEO 2023 Table 49 Raw'!K162</f>
        <v>13.120533</v>
      </c>
      <c r="I177" s="27">
        <f>'AEO 2023 Table 49 Raw'!L162</f>
        <v>13.285043</v>
      </c>
      <c r="J177" s="27">
        <f>'AEO 2023 Table 49 Raw'!M162</f>
        <v>13.566996</v>
      </c>
      <c r="K177" s="27">
        <f>'AEO 2023 Table 49 Raw'!N162</f>
        <v>13.911806</v>
      </c>
      <c r="L177" s="27">
        <f>'AEO 2023 Table 49 Raw'!O162</f>
        <v>14.248805000000001</v>
      </c>
      <c r="M177" s="27">
        <f>'AEO 2023 Table 49 Raw'!P162</f>
        <v>14.485123</v>
      </c>
      <c r="N177" s="27">
        <f>'AEO 2023 Table 49 Raw'!Q162</f>
        <v>14.661334</v>
      </c>
      <c r="O177" s="27">
        <f>'AEO 2023 Table 49 Raw'!R162</f>
        <v>14.7592</v>
      </c>
      <c r="P177" s="27">
        <f>'AEO 2023 Table 49 Raw'!S162</f>
        <v>14.765228</v>
      </c>
      <c r="Q177" s="27">
        <f>'AEO 2023 Table 49 Raw'!T162</f>
        <v>14.766861</v>
      </c>
      <c r="R177" s="27">
        <f>'AEO 2023 Table 49 Raw'!U162</f>
        <v>14.766266999999999</v>
      </c>
      <c r="S177" s="27">
        <f>'AEO 2023 Table 49 Raw'!V162</f>
        <v>14.467171</v>
      </c>
      <c r="T177" s="27">
        <f>'AEO 2023 Table 49 Raw'!W162</f>
        <v>14.490790000000001</v>
      </c>
      <c r="U177" s="27">
        <f>'AEO 2023 Table 49 Raw'!X162</f>
        <v>14.534530999999999</v>
      </c>
      <c r="V177" s="27">
        <f>'AEO 2023 Table 49 Raw'!Y162</f>
        <v>14.597315</v>
      </c>
      <c r="W177" s="27">
        <f>'AEO 2023 Table 49 Raw'!Z162</f>
        <v>14.677205000000001</v>
      </c>
      <c r="X177" s="27">
        <f>'AEO 2023 Table 49 Raw'!AA162</f>
        <v>14.769130000000001</v>
      </c>
      <c r="Y177" s="27">
        <f>'AEO 2023 Table 49 Raw'!AB162</f>
        <v>14.862686</v>
      </c>
      <c r="Z177" s="27">
        <f>'AEO 2023 Table 49 Raw'!AC162</f>
        <v>14.945494999999999</v>
      </c>
      <c r="AA177" s="27">
        <f>'AEO 2023 Table 49 Raw'!AD162</f>
        <v>15.014132</v>
      </c>
      <c r="AB177" s="27">
        <f>'AEO 2023 Table 49 Raw'!AE162</f>
        <v>15.067621000000001</v>
      </c>
      <c r="AC177" s="27">
        <f>'AEO 2023 Table 49 Raw'!AF162</f>
        <v>15.106681999999999</v>
      </c>
      <c r="AD177" s="27">
        <f>'AEO 2023 Table 49 Raw'!AG162</f>
        <v>15.135647000000001</v>
      </c>
      <c r="AE177" s="27">
        <f>'AEO 2023 Table 49 Raw'!AH162</f>
        <v>15.138109999999999</v>
      </c>
      <c r="AF177" s="46">
        <f>'AEO 2023 Table 49 Raw'!AI162</f>
        <v>7.0000000000000001E-3</v>
      </c>
    </row>
    <row r="178" spans="1:32" ht="15" customHeight="1">
      <c r="A178" s="8" t="s">
        <v>1428</v>
      </c>
      <c r="B178" s="24" t="s">
        <v>1274</v>
      </c>
      <c r="C178" s="27">
        <f>'AEO 2023 Table 49 Raw'!F163</f>
        <v>12.486860999999999</v>
      </c>
      <c r="D178" s="27">
        <f>'AEO 2023 Table 49 Raw'!G163</f>
        <v>12.486863</v>
      </c>
      <c r="E178" s="27">
        <f>'AEO 2023 Table 49 Raw'!H163</f>
        <v>12.486860999999999</v>
      </c>
      <c r="F178" s="27">
        <f>'AEO 2023 Table 49 Raw'!I163</f>
        <v>12.486860999999999</v>
      </c>
      <c r="G178" s="27">
        <f>'AEO 2023 Table 49 Raw'!J163</f>
        <v>12.486864000000001</v>
      </c>
      <c r="H178" s="27">
        <f>'AEO 2023 Table 49 Raw'!K163</f>
        <v>12.486860999999999</v>
      </c>
      <c r="I178" s="27">
        <f>'AEO 2023 Table 49 Raw'!L163</f>
        <v>12.48686</v>
      </c>
      <c r="J178" s="27">
        <f>'AEO 2023 Table 49 Raw'!M163</f>
        <v>12.486863</v>
      </c>
      <c r="K178" s="27">
        <f>'AEO 2023 Table 49 Raw'!N163</f>
        <v>12.486863</v>
      </c>
      <c r="L178" s="27">
        <f>'AEO 2023 Table 49 Raw'!O163</f>
        <v>12.486863</v>
      </c>
      <c r="M178" s="27">
        <f>'AEO 2023 Table 49 Raw'!P163</f>
        <v>12.48686</v>
      </c>
      <c r="N178" s="27">
        <f>'AEO 2023 Table 49 Raw'!Q163</f>
        <v>12.48686</v>
      </c>
      <c r="O178" s="27">
        <f>'AEO 2023 Table 49 Raw'!R163</f>
        <v>12.486860999999999</v>
      </c>
      <c r="P178" s="27">
        <f>'AEO 2023 Table 49 Raw'!S163</f>
        <v>12.48686</v>
      </c>
      <c r="Q178" s="27">
        <f>'AEO 2023 Table 49 Raw'!T163</f>
        <v>12.486860999999999</v>
      </c>
      <c r="R178" s="27">
        <f>'AEO 2023 Table 49 Raw'!U163</f>
        <v>12.486863</v>
      </c>
      <c r="S178" s="27">
        <f>'AEO 2023 Table 49 Raw'!V163</f>
        <v>12.48686</v>
      </c>
      <c r="T178" s="27">
        <f>'AEO 2023 Table 49 Raw'!W163</f>
        <v>12.486863</v>
      </c>
      <c r="U178" s="27">
        <f>'AEO 2023 Table 49 Raw'!X163</f>
        <v>12.48686</v>
      </c>
      <c r="V178" s="27">
        <f>'AEO 2023 Table 49 Raw'!Y163</f>
        <v>12.48686</v>
      </c>
      <c r="W178" s="27">
        <f>'AEO 2023 Table 49 Raw'!Z163</f>
        <v>12.486863</v>
      </c>
      <c r="X178" s="27">
        <f>'AEO 2023 Table 49 Raw'!AA163</f>
        <v>12.486863</v>
      </c>
      <c r="Y178" s="27">
        <f>'AEO 2023 Table 49 Raw'!AB163</f>
        <v>12.486863</v>
      </c>
      <c r="Z178" s="27">
        <f>'AEO 2023 Table 49 Raw'!AC163</f>
        <v>12.486863</v>
      </c>
      <c r="AA178" s="27">
        <f>'AEO 2023 Table 49 Raw'!AD163</f>
        <v>12.486863</v>
      </c>
      <c r="AB178" s="27">
        <f>'AEO 2023 Table 49 Raw'!AE163</f>
        <v>12.486860999999999</v>
      </c>
      <c r="AC178" s="27">
        <f>'AEO 2023 Table 49 Raw'!AF163</f>
        <v>12.486863</v>
      </c>
      <c r="AD178" s="27">
        <f>'AEO 2023 Table 49 Raw'!AG163</f>
        <v>12.486863</v>
      </c>
      <c r="AE178" s="27">
        <f>'AEO 2023 Table 49 Raw'!AH163</f>
        <v>12.486863</v>
      </c>
      <c r="AF178" s="46">
        <f>'AEO 2023 Table 49 Raw'!AI163</f>
        <v>0</v>
      </c>
    </row>
    <row r="179" spans="1:32" ht="15" customHeight="1">
      <c r="A179" s="8" t="s">
        <v>1429</v>
      </c>
      <c r="B179" s="24" t="s">
        <v>1276</v>
      </c>
      <c r="C179" s="27">
        <f>'AEO 2023 Table 49 Raw'!F164</f>
        <v>12.849104000000001</v>
      </c>
      <c r="D179" s="27">
        <f>'AEO 2023 Table 49 Raw'!G164</f>
        <v>13.227634</v>
      </c>
      <c r="E179" s="27">
        <f>'AEO 2023 Table 49 Raw'!H164</f>
        <v>13.632077000000001</v>
      </c>
      <c r="F179" s="27">
        <f>'AEO 2023 Table 49 Raw'!I164</f>
        <v>14.055721</v>
      </c>
      <c r="G179" s="27">
        <f>'AEO 2023 Table 49 Raw'!J164</f>
        <v>14.229253</v>
      </c>
      <c r="H179" s="27">
        <f>'AEO 2023 Table 49 Raw'!K164</f>
        <v>14.654464000000001</v>
      </c>
      <c r="I179" s="27">
        <f>'AEO 2023 Table 49 Raw'!L164</f>
        <v>14.606039000000001</v>
      </c>
      <c r="J179" s="27">
        <f>'AEO 2023 Table 49 Raw'!M164</f>
        <v>14.737310000000001</v>
      </c>
      <c r="K179" s="27">
        <f>'AEO 2023 Table 49 Raw'!N164</f>
        <v>14.843235</v>
      </c>
      <c r="L179" s="27">
        <f>'AEO 2023 Table 49 Raw'!O164</f>
        <v>14.923012</v>
      </c>
      <c r="M179" s="27">
        <f>'AEO 2023 Table 49 Raw'!P164</f>
        <v>14.946923999999999</v>
      </c>
      <c r="N179" s="27">
        <f>'AEO 2023 Table 49 Raw'!Q164</f>
        <v>14.948802000000001</v>
      </c>
      <c r="O179" s="27">
        <f>'AEO 2023 Table 49 Raw'!R164</f>
        <v>14.942750999999999</v>
      </c>
      <c r="P179" s="27">
        <f>'AEO 2023 Table 49 Raw'!S164</f>
        <v>14.940704</v>
      </c>
      <c r="Q179" s="27">
        <f>'AEO 2023 Table 49 Raw'!T164</f>
        <v>14.938495</v>
      </c>
      <c r="R179" s="27">
        <f>'AEO 2023 Table 49 Raw'!U164</f>
        <v>14.937135</v>
      </c>
      <c r="S179" s="27">
        <f>'AEO 2023 Table 49 Raw'!V164</f>
        <v>14.935368</v>
      </c>
      <c r="T179" s="27">
        <f>'AEO 2023 Table 49 Raw'!W164</f>
        <v>14.934023</v>
      </c>
      <c r="U179" s="27">
        <f>'AEO 2023 Table 49 Raw'!X164</f>
        <v>14.933090999999999</v>
      </c>
      <c r="V179" s="27">
        <f>'AEO 2023 Table 49 Raw'!Y164</f>
        <v>14.931618</v>
      </c>
      <c r="W179" s="27">
        <f>'AEO 2023 Table 49 Raw'!Z164</f>
        <v>14.929853</v>
      </c>
      <c r="X179" s="27">
        <f>'AEO 2023 Table 49 Raw'!AA164</f>
        <v>14.928748000000001</v>
      </c>
      <c r="Y179" s="27">
        <f>'AEO 2023 Table 49 Raw'!AB164</f>
        <v>14.930299</v>
      </c>
      <c r="Z179" s="27">
        <f>'AEO 2023 Table 49 Raw'!AC164</f>
        <v>14.930498</v>
      </c>
      <c r="AA179" s="27">
        <f>'AEO 2023 Table 49 Raw'!AD164</f>
        <v>14.930355</v>
      </c>
      <c r="AB179" s="27">
        <f>'AEO 2023 Table 49 Raw'!AE164</f>
        <v>14.929824</v>
      </c>
      <c r="AC179" s="27">
        <f>'AEO 2023 Table 49 Raw'!AF164</f>
        <v>14.929859</v>
      </c>
      <c r="AD179" s="27">
        <f>'AEO 2023 Table 49 Raw'!AG164</f>
        <v>14.930294</v>
      </c>
      <c r="AE179" s="27">
        <f>'AEO 2023 Table 49 Raw'!AH164</f>
        <v>14.930676999999999</v>
      </c>
      <c r="AF179" s="46">
        <f>'AEO 2023 Table 49 Raw'!AI164</f>
        <v>5.0000000000000001E-3</v>
      </c>
    </row>
    <row r="180" spans="1:32" ht="15" customHeight="1">
      <c r="A180" s="8" t="s">
        <v>1430</v>
      </c>
      <c r="B180" s="24" t="s">
        <v>1278</v>
      </c>
      <c r="C180" s="27">
        <f>'AEO 2023 Table 49 Raw'!F165</f>
        <v>27.219132999999999</v>
      </c>
      <c r="D180" s="27">
        <f>'AEO 2023 Table 49 Raw'!G165</f>
        <v>27.246206000000001</v>
      </c>
      <c r="E180" s="27">
        <f>'AEO 2023 Table 49 Raw'!H165</f>
        <v>27.281471</v>
      </c>
      <c r="F180" s="27">
        <f>'AEO 2023 Table 49 Raw'!I165</f>
        <v>27.325970000000002</v>
      </c>
      <c r="G180" s="27">
        <f>'AEO 2023 Table 49 Raw'!J165</f>
        <v>27.380234000000002</v>
      </c>
      <c r="H180" s="27">
        <f>'AEO 2023 Table 49 Raw'!K165</f>
        <v>27.443549999999998</v>
      </c>
      <c r="I180" s="27">
        <f>'AEO 2023 Table 49 Raw'!L165</f>
        <v>27.476853999999999</v>
      </c>
      <c r="J180" s="27">
        <f>'AEO 2023 Table 49 Raw'!M165</f>
        <v>27.533249000000001</v>
      </c>
      <c r="K180" s="27">
        <f>'AEO 2023 Table 49 Raw'!N165</f>
        <v>27.587630999999998</v>
      </c>
      <c r="L180" s="27">
        <f>'AEO 2023 Table 49 Raw'!O165</f>
        <v>27.637688000000001</v>
      </c>
      <c r="M180" s="27">
        <f>'AEO 2023 Table 49 Raw'!P165</f>
        <v>27.681559</v>
      </c>
      <c r="N180" s="27">
        <f>'AEO 2023 Table 49 Raw'!Q165</f>
        <v>27.708254</v>
      </c>
      <c r="O180" s="27">
        <f>'AEO 2023 Table 49 Raw'!R165</f>
        <v>27.717777000000002</v>
      </c>
      <c r="P180" s="27">
        <f>'AEO 2023 Table 49 Raw'!S165</f>
        <v>27.722807</v>
      </c>
      <c r="Q180" s="27">
        <f>'AEO 2023 Table 49 Raw'!T165</f>
        <v>27.722754999999999</v>
      </c>
      <c r="R180" s="27">
        <f>'AEO 2023 Table 49 Raw'!U165</f>
        <v>27.722715000000001</v>
      </c>
      <c r="S180" s="27">
        <f>'AEO 2023 Table 49 Raw'!V165</f>
        <v>27.722678999999999</v>
      </c>
      <c r="T180" s="27">
        <f>'AEO 2023 Table 49 Raw'!W165</f>
        <v>27.722656000000001</v>
      </c>
      <c r="U180" s="27">
        <f>'AEO 2023 Table 49 Raw'!X165</f>
        <v>27.722628</v>
      </c>
      <c r="V180" s="27">
        <f>'AEO 2023 Table 49 Raw'!Y165</f>
        <v>27.722612000000002</v>
      </c>
      <c r="W180" s="27">
        <f>'AEO 2023 Table 49 Raw'!Z165</f>
        <v>27.722601000000001</v>
      </c>
      <c r="X180" s="27">
        <f>'AEO 2023 Table 49 Raw'!AA165</f>
        <v>27.722588999999999</v>
      </c>
      <c r="Y180" s="27">
        <f>'AEO 2023 Table 49 Raw'!AB165</f>
        <v>27.722581999999999</v>
      </c>
      <c r="Z180" s="27">
        <f>'AEO 2023 Table 49 Raw'!AC165</f>
        <v>27.722572</v>
      </c>
      <c r="AA180" s="27">
        <f>'AEO 2023 Table 49 Raw'!AD165</f>
        <v>27.722567000000002</v>
      </c>
      <c r="AB180" s="27">
        <f>'AEO 2023 Table 49 Raw'!AE165</f>
        <v>27.722559</v>
      </c>
      <c r="AC180" s="27">
        <f>'AEO 2023 Table 49 Raw'!AF165</f>
        <v>27.722555</v>
      </c>
      <c r="AD180" s="27">
        <f>'AEO 2023 Table 49 Raw'!AG165</f>
        <v>27.722553000000001</v>
      </c>
      <c r="AE180" s="27">
        <f>'AEO 2023 Table 49 Raw'!AH165</f>
        <v>27.722549000000001</v>
      </c>
      <c r="AF180" s="46">
        <f>'AEO 2023 Table 49 Raw'!AI165</f>
        <v>1E-3</v>
      </c>
    </row>
    <row r="181" spans="1:32" ht="12" customHeight="1">
      <c r="A181" s="8" t="s">
        <v>1431</v>
      </c>
      <c r="B181" s="24" t="s">
        <v>1280</v>
      </c>
      <c r="C181" s="27">
        <f>'AEO 2023 Table 49 Raw'!F166</f>
        <v>0</v>
      </c>
      <c r="D181" s="27">
        <f>'AEO 2023 Table 49 Raw'!G166</f>
        <v>23.149456000000001</v>
      </c>
      <c r="E181" s="27">
        <f>'AEO 2023 Table 49 Raw'!H166</f>
        <v>23.789823999999999</v>
      </c>
      <c r="F181" s="27">
        <f>'AEO 2023 Table 49 Raw'!I166</f>
        <v>24.201049999999999</v>
      </c>
      <c r="G181" s="27">
        <f>'AEO 2023 Table 49 Raw'!J166</f>
        <v>24.603860999999998</v>
      </c>
      <c r="H181" s="27">
        <f>'AEO 2023 Table 49 Raw'!K166</f>
        <v>25.141048000000001</v>
      </c>
      <c r="I181" s="27">
        <f>'AEO 2023 Table 49 Raw'!L166</f>
        <v>25.624669999999998</v>
      </c>
      <c r="J181" s="27">
        <f>'AEO 2023 Table 49 Raw'!M166</f>
        <v>26.359365</v>
      </c>
      <c r="K181" s="27">
        <f>'AEO 2023 Table 49 Raw'!N166</f>
        <v>27.142448000000002</v>
      </c>
      <c r="L181" s="27">
        <f>'AEO 2023 Table 49 Raw'!O166</f>
        <v>27.920891000000001</v>
      </c>
      <c r="M181" s="27">
        <f>'AEO 2023 Table 49 Raw'!P166</f>
        <v>28.614424</v>
      </c>
      <c r="N181" s="27">
        <f>'AEO 2023 Table 49 Raw'!Q166</f>
        <v>28.968405000000001</v>
      </c>
      <c r="O181" s="27">
        <f>'AEO 2023 Table 49 Raw'!R166</f>
        <v>29.127887999999999</v>
      </c>
      <c r="P181" s="27">
        <f>'AEO 2023 Table 49 Raw'!S166</f>
        <v>29.136724000000001</v>
      </c>
      <c r="Q181" s="27">
        <f>'AEO 2023 Table 49 Raw'!T166</f>
        <v>29.157651999999999</v>
      </c>
      <c r="R181" s="27">
        <f>'AEO 2023 Table 49 Raw'!U166</f>
        <v>29.164164</v>
      </c>
      <c r="S181" s="27">
        <f>'AEO 2023 Table 49 Raw'!V166</f>
        <v>29.160927000000001</v>
      </c>
      <c r="T181" s="27">
        <f>'AEO 2023 Table 49 Raw'!W166</f>
        <v>29.158709000000002</v>
      </c>
      <c r="U181" s="27">
        <f>'AEO 2023 Table 49 Raw'!X166</f>
        <v>29.155134</v>
      </c>
      <c r="V181" s="27">
        <f>'AEO 2023 Table 49 Raw'!Y166</f>
        <v>29.151733</v>
      </c>
      <c r="W181" s="27">
        <f>'AEO 2023 Table 49 Raw'!Z166</f>
        <v>29.148584</v>
      </c>
      <c r="X181" s="27">
        <f>'AEO 2023 Table 49 Raw'!AA166</f>
        <v>29.120134</v>
      </c>
      <c r="Y181" s="27">
        <f>'AEO 2023 Table 49 Raw'!AB166</f>
        <v>29.125788</v>
      </c>
      <c r="Z181" s="27">
        <f>'AEO 2023 Table 49 Raw'!AC166</f>
        <v>29.135324000000001</v>
      </c>
      <c r="AA181" s="27">
        <f>'AEO 2023 Table 49 Raw'!AD166</f>
        <v>29.150476000000001</v>
      </c>
      <c r="AB181" s="27">
        <f>'AEO 2023 Table 49 Raw'!AE166</f>
        <v>29.172325000000001</v>
      </c>
      <c r="AC181" s="27">
        <f>'AEO 2023 Table 49 Raw'!AF166</f>
        <v>29.154896000000001</v>
      </c>
      <c r="AD181" s="27">
        <f>'AEO 2023 Table 49 Raw'!AG166</f>
        <v>29.194113000000002</v>
      </c>
      <c r="AE181" s="27">
        <f>'AEO 2023 Table 49 Raw'!AH166</f>
        <v>29.237359999999999</v>
      </c>
      <c r="AF181" s="46" t="str">
        <f>'AEO 2023 Table 49 Raw'!AI166</f>
        <v>- -</v>
      </c>
    </row>
    <row r="182" spans="1:32" ht="12" customHeight="1">
      <c r="A182" s="8" t="s">
        <v>1432</v>
      </c>
      <c r="B182" s="24" t="s">
        <v>1282</v>
      </c>
      <c r="C182" s="27">
        <f>'AEO 2023 Table 49 Raw'!F167</f>
        <v>0</v>
      </c>
      <c r="D182" s="27">
        <f>'AEO 2023 Table 49 Raw'!G167</f>
        <v>18.960066000000001</v>
      </c>
      <c r="E182" s="27">
        <f>'AEO 2023 Table 49 Raw'!H167</f>
        <v>19.23357</v>
      </c>
      <c r="F182" s="27">
        <f>'AEO 2023 Table 49 Raw'!I167</f>
        <v>19.474957</v>
      </c>
      <c r="G182" s="27">
        <f>'AEO 2023 Table 49 Raw'!J167</f>
        <v>19.580670999999999</v>
      </c>
      <c r="H182" s="27">
        <f>'AEO 2023 Table 49 Raw'!K167</f>
        <v>19.776447000000001</v>
      </c>
      <c r="I182" s="27">
        <f>'AEO 2023 Table 49 Raw'!L167</f>
        <v>19.923475</v>
      </c>
      <c r="J182" s="27">
        <f>'AEO 2023 Table 49 Raw'!M167</f>
        <v>20.166733000000001</v>
      </c>
      <c r="K182" s="27">
        <f>'AEO 2023 Table 49 Raw'!N167</f>
        <v>20.418417000000002</v>
      </c>
      <c r="L182" s="27">
        <f>'AEO 2023 Table 49 Raw'!O167</f>
        <v>20.668178999999999</v>
      </c>
      <c r="M182" s="27">
        <f>'AEO 2023 Table 49 Raw'!P167</f>
        <v>20.902134</v>
      </c>
      <c r="N182" s="27">
        <f>'AEO 2023 Table 49 Raw'!Q167</f>
        <v>21.085711</v>
      </c>
      <c r="O182" s="27">
        <f>'AEO 2023 Table 49 Raw'!R167</f>
        <v>21.155889999999999</v>
      </c>
      <c r="P182" s="27">
        <f>'AEO 2023 Table 49 Raw'!S167</f>
        <v>21.227180000000001</v>
      </c>
      <c r="Q182" s="27">
        <f>'AEO 2023 Table 49 Raw'!T167</f>
        <v>21.311212999999999</v>
      </c>
      <c r="R182" s="27">
        <f>'AEO 2023 Table 49 Raw'!U167</f>
        <v>21.356262000000001</v>
      </c>
      <c r="S182" s="27">
        <f>'AEO 2023 Table 49 Raw'!V167</f>
        <v>21.400841</v>
      </c>
      <c r="T182" s="27">
        <f>'AEO 2023 Table 49 Raw'!W167</f>
        <v>21.450035</v>
      </c>
      <c r="U182" s="27">
        <f>'AEO 2023 Table 49 Raw'!X167</f>
        <v>21.502102000000001</v>
      </c>
      <c r="V182" s="27">
        <f>'AEO 2023 Table 49 Raw'!Y167</f>
        <v>21.553446000000001</v>
      </c>
      <c r="W182" s="27">
        <f>'AEO 2023 Table 49 Raw'!Z167</f>
        <v>21.599927999999998</v>
      </c>
      <c r="X182" s="27">
        <f>'AEO 2023 Table 49 Raw'!AA167</f>
        <v>21.640083000000001</v>
      </c>
      <c r="Y182" s="27">
        <f>'AEO 2023 Table 49 Raw'!AB167</f>
        <v>21.670755</v>
      </c>
      <c r="Z182" s="27">
        <f>'AEO 2023 Table 49 Raw'!AC167</f>
        <v>21.691528000000002</v>
      </c>
      <c r="AA182" s="27">
        <f>'AEO 2023 Table 49 Raw'!AD167</f>
        <v>21.703959999999999</v>
      </c>
      <c r="AB182" s="27">
        <f>'AEO 2023 Table 49 Raw'!AE167</f>
        <v>21.703627000000001</v>
      </c>
      <c r="AC182" s="27">
        <f>'AEO 2023 Table 49 Raw'!AF167</f>
        <v>21.703296999999999</v>
      </c>
      <c r="AD182" s="27">
        <f>'AEO 2023 Table 49 Raw'!AG167</f>
        <v>21.703308</v>
      </c>
      <c r="AE182" s="27">
        <f>'AEO 2023 Table 49 Raw'!AH167</f>
        <v>21.703285000000001</v>
      </c>
      <c r="AF182" s="46"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6" t="str">
        <f>'AEO 2023 Table 49 Raw'!AI168</f>
        <v>- -</v>
      </c>
    </row>
    <row r="184" spans="1:32" ht="15" customHeight="1">
      <c r="A184" s="8" t="s">
        <v>1434</v>
      </c>
      <c r="B184" s="24" t="s">
        <v>1367</v>
      </c>
      <c r="C184" s="27">
        <f>'AEO 2023 Table 49 Raw'!F169</f>
        <v>15.488519</v>
      </c>
      <c r="D184" s="27">
        <f>'AEO 2023 Table 49 Raw'!G169</f>
        <v>16.166359</v>
      </c>
      <c r="E184" s="27">
        <f>'AEO 2023 Table 49 Raw'!H169</f>
        <v>16.857098000000001</v>
      </c>
      <c r="F184" s="27">
        <f>'AEO 2023 Table 49 Raw'!I169</f>
        <v>17.527076999999998</v>
      </c>
      <c r="G184" s="27">
        <f>'AEO 2023 Table 49 Raw'!J169</f>
        <v>17.876014999999999</v>
      </c>
      <c r="H184" s="27">
        <f>'AEO 2023 Table 49 Raw'!K169</f>
        <v>18.234285</v>
      </c>
      <c r="I184" s="27">
        <f>'AEO 2023 Table 49 Raw'!L169</f>
        <v>18.240725000000001</v>
      </c>
      <c r="J184" s="27">
        <f>'AEO 2023 Table 49 Raw'!M169</f>
        <v>18.343821999999999</v>
      </c>
      <c r="K184" s="27">
        <f>'AEO 2023 Table 49 Raw'!N169</f>
        <v>18.397005</v>
      </c>
      <c r="L184" s="27">
        <f>'AEO 2023 Table 49 Raw'!O169</f>
        <v>18.430928999999999</v>
      </c>
      <c r="M184" s="27">
        <f>'AEO 2023 Table 49 Raw'!P169</f>
        <v>18.430579999999999</v>
      </c>
      <c r="N184" s="27">
        <f>'AEO 2023 Table 49 Raw'!Q169</f>
        <v>18.414169000000001</v>
      </c>
      <c r="O184" s="27">
        <f>'AEO 2023 Table 49 Raw'!R169</f>
        <v>18.398137999999999</v>
      </c>
      <c r="P184" s="27">
        <f>'AEO 2023 Table 49 Raw'!S169</f>
        <v>18.384461999999999</v>
      </c>
      <c r="Q184" s="27">
        <f>'AEO 2023 Table 49 Raw'!T169</f>
        <v>18.372990000000001</v>
      </c>
      <c r="R184" s="27">
        <f>'AEO 2023 Table 49 Raw'!U169</f>
        <v>18.363797999999999</v>
      </c>
      <c r="S184" s="27">
        <f>'AEO 2023 Table 49 Raw'!V169</f>
        <v>18.356414999999998</v>
      </c>
      <c r="T184" s="27">
        <f>'AEO 2023 Table 49 Raw'!W169</f>
        <v>18.351127999999999</v>
      </c>
      <c r="U184" s="27">
        <f>'AEO 2023 Table 49 Raw'!X169</f>
        <v>18.346160999999999</v>
      </c>
      <c r="V184" s="27">
        <f>'AEO 2023 Table 49 Raw'!Y169</f>
        <v>18.341266999999998</v>
      </c>
      <c r="W184" s="27">
        <f>'AEO 2023 Table 49 Raw'!Z169</f>
        <v>18.336706</v>
      </c>
      <c r="X184" s="27">
        <f>'AEO 2023 Table 49 Raw'!AA169</f>
        <v>18.277718</v>
      </c>
      <c r="Y184" s="27">
        <f>'AEO 2023 Table 49 Raw'!AB169</f>
        <v>18.276962000000001</v>
      </c>
      <c r="Z184" s="27">
        <f>'AEO 2023 Table 49 Raw'!AC169</f>
        <v>18.278023000000001</v>
      </c>
      <c r="AA184" s="27">
        <f>'AEO 2023 Table 49 Raw'!AD169</f>
        <v>18.281327999999998</v>
      </c>
      <c r="AB184" s="27">
        <f>'AEO 2023 Table 49 Raw'!AE169</f>
        <v>18.287592</v>
      </c>
      <c r="AC184" s="27">
        <f>'AEO 2023 Table 49 Raw'!AF169</f>
        <v>18.278172999999999</v>
      </c>
      <c r="AD184" s="27">
        <f>'AEO 2023 Table 49 Raw'!AG169</f>
        <v>18.272639999999999</v>
      </c>
      <c r="AE184" s="27">
        <f>'AEO 2023 Table 49 Raw'!AH169</f>
        <v>18.294895</v>
      </c>
      <c r="AF184" s="46">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6"/>
    </row>
    <row r="186" spans="1:32" ht="15" customHeight="1">
      <c r="A186" s="8" t="s">
        <v>1435</v>
      </c>
      <c r="B186" s="24" t="s">
        <v>1269</v>
      </c>
      <c r="C186" s="27">
        <f>'AEO 2023 Table 49 Raw'!F171</f>
        <v>10.573098</v>
      </c>
      <c r="D186" s="27">
        <f>'AEO 2023 Table 49 Raw'!G171</f>
        <v>11.142469</v>
      </c>
      <c r="E186" s="27">
        <f>'AEO 2023 Table 49 Raw'!H171</f>
        <v>11.550746</v>
      </c>
      <c r="F186" s="27">
        <f>'AEO 2023 Table 49 Raw'!I171</f>
        <v>11.972892999999999</v>
      </c>
      <c r="G186" s="27">
        <f>'AEO 2023 Table 49 Raw'!J171</f>
        <v>12.420505</v>
      </c>
      <c r="H186" s="27">
        <f>'AEO 2023 Table 49 Raw'!K171</f>
        <v>12.830615999999999</v>
      </c>
      <c r="I186" s="27">
        <f>'AEO 2023 Table 49 Raw'!L171</f>
        <v>12.990529</v>
      </c>
      <c r="J186" s="27">
        <f>'AEO 2023 Table 49 Raw'!M171</f>
        <v>13.309531</v>
      </c>
      <c r="K186" s="27">
        <f>'AEO 2023 Table 49 Raw'!N171</f>
        <v>13.596384</v>
      </c>
      <c r="L186" s="27">
        <f>'AEO 2023 Table 49 Raw'!O171</f>
        <v>13.861522000000001</v>
      </c>
      <c r="M186" s="27">
        <f>'AEO 2023 Table 49 Raw'!P171</f>
        <v>13.990026</v>
      </c>
      <c r="N186" s="27">
        <f>'AEO 2023 Table 49 Raw'!Q171</f>
        <v>13.968114999999999</v>
      </c>
      <c r="O186" s="27">
        <f>'AEO 2023 Table 49 Raw'!R171</f>
        <v>13.94929</v>
      </c>
      <c r="P186" s="27">
        <f>'AEO 2023 Table 49 Raw'!S171</f>
        <v>13.933752</v>
      </c>
      <c r="Q186" s="27">
        <f>'AEO 2023 Table 49 Raw'!T171</f>
        <v>13.920972000000001</v>
      </c>
      <c r="R186" s="27">
        <f>'AEO 2023 Table 49 Raw'!U171</f>
        <v>13.910399999999999</v>
      </c>
      <c r="S186" s="27">
        <f>'AEO 2023 Table 49 Raw'!V171</f>
        <v>13.901655</v>
      </c>
      <c r="T186" s="27">
        <f>'AEO 2023 Table 49 Raw'!W171</f>
        <v>13.894296000000001</v>
      </c>
      <c r="U186" s="27">
        <f>'AEO 2023 Table 49 Raw'!X171</f>
        <v>13.887682</v>
      </c>
      <c r="V186" s="27">
        <f>'AEO 2023 Table 49 Raw'!Y171</f>
        <v>13.881696</v>
      </c>
      <c r="W186" s="27">
        <f>'AEO 2023 Table 49 Raw'!Z171</f>
        <v>13.876372</v>
      </c>
      <c r="X186" s="27">
        <f>'AEO 2023 Table 49 Raw'!AA171</f>
        <v>13.871809000000001</v>
      </c>
      <c r="Y186" s="27">
        <f>'AEO 2023 Table 49 Raw'!AB171</f>
        <v>13.867872999999999</v>
      </c>
      <c r="Z186" s="27">
        <f>'AEO 2023 Table 49 Raw'!AC171</f>
        <v>13.864452999999999</v>
      </c>
      <c r="AA186" s="27">
        <f>'AEO 2023 Table 49 Raw'!AD171</f>
        <v>13.861492</v>
      </c>
      <c r="AB186" s="27">
        <f>'AEO 2023 Table 49 Raw'!AE171</f>
        <v>13.858911000000001</v>
      </c>
      <c r="AC186" s="27">
        <f>'AEO 2023 Table 49 Raw'!AF171</f>
        <v>13.856673000000001</v>
      </c>
      <c r="AD186" s="27">
        <f>'AEO 2023 Table 49 Raw'!AG171</f>
        <v>13.854711999999999</v>
      </c>
      <c r="AE186" s="27">
        <f>'AEO 2023 Table 49 Raw'!AH171</f>
        <v>13.852988</v>
      </c>
      <c r="AF186" s="46">
        <f>'AEO 2023 Table 49 Raw'!AI171</f>
        <v>0.01</v>
      </c>
    </row>
    <row r="187" spans="1:32" ht="15" customHeight="1">
      <c r="A187" s="8" t="s">
        <v>1436</v>
      </c>
      <c r="B187" s="24" t="s">
        <v>1271</v>
      </c>
      <c r="C187" s="27">
        <f>'AEO 2023 Table 49 Raw'!F172</f>
        <v>7.5957689999999998</v>
      </c>
      <c r="D187" s="27">
        <f>'AEO 2023 Table 49 Raw'!G172</f>
        <v>7.6645700000000003</v>
      </c>
      <c r="E187" s="27">
        <f>'AEO 2023 Table 49 Raw'!H172</f>
        <v>7.8813820000000003</v>
      </c>
      <c r="F187" s="27">
        <f>'AEO 2023 Table 49 Raw'!I172</f>
        <v>8.130763</v>
      </c>
      <c r="G187" s="27">
        <f>'AEO 2023 Table 49 Raw'!J172</f>
        <v>8.4040560000000006</v>
      </c>
      <c r="H187" s="27">
        <f>'AEO 2023 Table 49 Raw'!K172</f>
        <v>8.6723979999999994</v>
      </c>
      <c r="I187" s="27">
        <f>'AEO 2023 Table 49 Raw'!L172</f>
        <v>8.7645780000000002</v>
      </c>
      <c r="J187" s="27">
        <f>'AEO 2023 Table 49 Raw'!M172</f>
        <v>8.9744329999999994</v>
      </c>
      <c r="K187" s="27">
        <f>'AEO 2023 Table 49 Raw'!N172</f>
        <v>9.1595209999999998</v>
      </c>
      <c r="L187" s="27">
        <f>'AEO 2023 Table 49 Raw'!O172</f>
        <v>9.3318290000000008</v>
      </c>
      <c r="M187" s="27">
        <f>'AEO 2023 Table 49 Raw'!P172</f>
        <v>9.4489730000000005</v>
      </c>
      <c r="N187" s="27">
        <f>'AEO 2023 Table 49 Raw'!Q172</f>
        <v>9.4929290000000002</v>
      </c>
      <c r="O187" s="27">
        <f>'AEO 2023 Table 49 Raw'!R172</f>
        <v>9.5210910000000002</v>
      </c>
      <c r="P187" s="27">
        <f>'AEO 2023 Table 49 Raw'!S172</f>
        <v>9.5198239999999998</v>
      </c>
      <c r="Q187" s="27">
        <f>'AEO 2023 Table 49 Raw'!T172</f>
        <v>9.5188860000000002</v>
      </c>
      <c r="R187" s="27">
        <f>'AEO 2023 Table 49 Raw'!U172</f>
        <v>9.5181579999999997</v>
      </c>
      <c r="S187" s="27">
        <f>'AEO 2023 Table 49 Raw'!V172</f>
        <v>9.5175900000000002</v>
      </c>
      <c r="T187" s="27">
        <f>'AEO 2023 Table 49 Raw'!W172</f>
        <v>9.517144</v>
      </c>
      <c r="U187" s="27">
        <f>'AEO 2023 Table 49 Raw'!X172</f>
        <v>9.5167800000000007</v>
      </c>
      <c r="V187" s="27">
        <f>'AEO 2023 Table 49 Raw'!Y172</f>
        <v>9.5164840000000002</v>
      </c>
      <c r="W187" s="27">
        <f>'AEO 2023 Table 49 Raw'!Z172</f>
        <v>9.5162440000000004</v>
      </c>
      <c r="X187" s="27">
        <f>'AEO 2023 Table 49 Raw'!AA172</f>
        <v>9.5160549999999997</v>
      </c>
      <c r="Y187" s="27">
        <f>'AEO 2023 Table 49 Raw'!AB172</f>
        <v>9.5159029999999998</v>
      </c>
      <c r="Z187" s="27">
        <f>'AEO 2023 Table 49 Raw'!AC172</f>
        <v>9.5157830000000008</v>
      </c>
      <c r="AA187" s="27">
        <f>'AEO 2023 Table 49 Raw'!AD172</f>
        <v>9.5156930000000006</v>
      </c>
      <c r="AB187" s="27">
        <f>'AEO 2023 Table 49 Raw'!AE172</f>
        <v>9.5156120000000008</v>
      </c>
      <c r="AC187" s="27">
        <f>'AEO 2023 Table 49 Raw'!AF172</f>
        <v>9.5155480000000008</v>
      </c>
      <c r="AD187" s="27">
        <f>'AEO 2023 Table 49 Raw'!AG172</f>
        <v>9.5154940000000003</v>
      </c>
      <c r="AE187" s="27">
        <f>'AEO 2023 Table 49 Raw'!AH172</f>
        <v>9.5154510000000005</v>
      </c>
      <c r="AF187" s="46">
        <f>'AEO 2023 Table 49 Raw'!AI172</f>
        <v>8.0000000000000002E-3</v>
      </c>
    </row>
    <row r="188" spans="1:32" ht="12" customHeight="1">
      <c r="A188" s="8" t="s">
        <v>1437</v>
      </c>
      <c r="B188" s="24" t="s">
        <v>915</v>
      </c>
      <c r="C188" s="27">
        <f>'AEO 2023 Table 49 Raw'!F173</f>
        <v>7.1242470000000004</v>
      </c>
      <c r="D188" s="27">
        <f>'AEO 2023 Table 49 Raw'!G173</f>
        <v>7.21692</v>
      </c>
      <c r="E188" s="27">
        <f>'AEO 2023 Table 49 Raw'!H173</f>
        <v>7.3570190000000002</v>
      </c>
      <c r="F188" s="27">
        <f>'AEO 2023 Table 49 Raw'!I173</f>
        <v>7.5336499999999997</v>
      </c>
      <c r="G188" s="27">
        <f>'AEO 2023 Table 49 Raw'!J173</f>
        <v>7.7491589999999997</v>
      </c>
      <c r="H188" s="27">
        <f>'AEO 2023 Table 49 Raw'!K173</f>
        <v>7.9950869999999998</v>
      </c>
      <c r="I188" s="27">
        <f>'AEO 2023 Table 49 Raw'!L173</f>
        <v>8.1673910000000003</v>
      </c>
      <c r="J188" s="27">
        <f>'AEO 2023 Table 49 Raw'!M173</f>
        <v>8.4276160000000004</v>
      </c>
      <c r="K188" s="27">
        <f>'AEO 2023 Table 49 Raw'!N173</f>
        <v>8.6911059999999996</v>
      </c>
      <c r="L188" s="27">
        <f>'AEO 2023 Table 49 Raw'!O173</f>
        <v>8.9557959999999994</v>
      </c>
      <c r="M188" s="27">
        <f>'AEO 2023 Table 49 Raw'!P173</f>
        <v>9.1844789999999996</v>
      </c>
      <c r="N188" s="27">
        <f>'AEO 2023 Table 49 Raw'!Q173</f>
        <v>9.3408119999999997</v>
      </c>
      <c r="O188" s="27">
        <f>'AEO 2023 Table 49 Raw'!R173</f>
        <v>9.4283110000000008</v>
      </c>
      <c r="P188" s="27">
        <f>'AEO 2023 Table 49 Raw'!S173</f>
        <v>9.4294060000000002</v>
      </c>
      <c r="Q188" s="27">
        <f>'AEO 2023 Table 49 Raw'!T173</f>
        <v>9.4281269999999999</v>
      </c>
      <c r="R188" s="27">
        <f>'AEO 2023 Table 49 Raw'!U173</f>
        <v>9.4270720000000008</v>
      </c>
      <c r="S188" s="27">
        <f>'AEO 2023 Table 49 Raw'!V173</f>
        <v>9.4262460000000008</v>
      </c>
      <c r="T188" s="27">
        <f>'AEO 2023 Table 49 Raw'!W173</f>
        <v>9.425573</v>
      </c>
      <c r="U188" s="27">
        <f>'AEO 2023 Table 49 Raw'!X173</f>
        <v>9.4249989999999997</v>
      </c>
      <c r="V188" s="27">
        <f>'AEO 2023 Table 49 Raw'!Y173</f>
        <v>9.4244070000000004</v>
      </c>
      <c r="W188" s="27">
        <f>'AEO 2023 Table 49 Raw'!Z173</f>
        <v>9.4238859999999995</v>
      </c>
      <c r="X188" s="27">
        <f>'AEO 2023 Table 49 Raw'!AA173</f>
        <v>9.4234580000000001</v>
      </c>
      <c r="Y188" s="27">
        <f>'AEO 2023 Table 49 Raw'!AB173</f>
        <v>9.4231859999999994</v>
      </c>
      <c r="Z188" s="27">
        <f>'AEO 2023 Table 49 Raw'!AC173</f>
        <v>9.4229719999999997</v>
      </c>
      <c r="AA188" s="27">
        <f>'AEO 2023 Table 49 Raw'!AD173</f>
        <v>9.4228090000000009</v>
      </c>
      <c r="AB188" s="27">
        <f>'AEO 2023 Table 49 Raw'!AE173</f>
        <v>9.422663</v>
      </c>
      <c r="AC188" s="27">
        <f>'AEO 2023 Table 49 Raw'!AF173</f>
        <v>9.4225359999999991</v>
      </c>
      <c r="AD188" s="27">
        <f>'AEO 2023 Table 49 Raw'!AG173</f>
        <v>9.4224080000000008</v>
      </c>
      <c r="AE188" s="27">
        <f>'AEO 2023 Table 49 Raw'!AH173</f>
        <v>9.4222929999999998</v>
      </c>
      <c r="AF188" s="46">
        <f>'AEO 2023 Table 49 Raw'!AI173</f>
        <v>0.01</v>
      </c>
    </row>
    <row r="189" spans="1:32" ht="15" customHeight="1">
      <c r="A189" s="8" t="s">
        <v>1438</v>
      </c>
      <c r="B189" s="24" t="s">
        <v>1274</v>
      </c>
      <c r="C189" s="27">
        <f>'AEO 2023 Table 49 Raw'!F174</f>
        <v>7.2923099999999996</v>
      </c>
      <c r="D189" s="27">
        <f>'AEO 2023 Table 49 Raw'!G174</f>
        <v>7.4893289999999997</v>
      </c>
      <c r="E189" s="27">
        <f>'AEO 2023 Table 49 Raw'!H174</f>
        <v>7.700755</v>
      </c>
      <c r="F189" s="27">
        <f>'AEO 2023 Table 49 Raw'!I174</f>
        <v>7.9431430000000001</v>
      </c>
      <c r="G189" s="27">
        <f>'AEO 2023 Table 49 Raw'!J174</f>
        <v>8.2103350000000006</v>
      </c>
      <c r="H189" s="27">
        <f>'AEO 2023 Table 49 Raw'!K174</f>
        <v>8.462574</v>
      </c>
      <c r="I189" s="27">
        <f>'AEO 2023 Table 49 Raw'!L174</f>
        <v>8.5694189999999999</v>
      </c>
      <c r="J189" s="27">
        <f>'AEO 2023 Table 49 Raw'!M174</f>
        <v>8.7624239999999993</v>
      </c>
      <c r="K189" s="27">
        <f>'AEO 2023 Table 49 Raw'!N174</f>
        <v>8.9379109999999997</v>
      </c>
      <c r="L189" s="27">
        <f>'AEO 2023 Table 49 Raw'!O174</f>
        <v>9.1011290000000002</v>
      </c>
      <c r="M189" s="27">
        <f>'AEO 2023 Table 49 Raw'!P174</f>
        <v>9.1880269999999999</v>
      </c>
      <c r="N189" s="27">
        <f>'AEO 2023 Table 49 Raw'!Q174</f>
        <v>9.1797109999999993</v>
      </c>
      <c r="O189" s="27">
        <f>'AEO 2023 Table 49 Raw'!R174</f>
        <v>9.1732220000000009</v>
      </c>
      <c r="P189" s="27">
        <f>'AEO 2023 Table 49 Raw'!S174</f>
        <v>9.1681179999999998</v>
      </c>
      <c r="Q189" s="27">
        <f>'AEO 2023 Table 49 Raw'!T174</f>
        <v>9.1640499999999996</v>
      </c>
      <c r="R189" s="27">
        <f>'AEO 2023 Table 49 Raw'!U174</f>
        <v>9.1607690000000002</v>
      </c>
      <c r="S189" s="27">
        <f>'AEO 2023 Table 49 Raw'!V174</f>
        <v>9.1581130000000002</v>
      </c>
      <c r="T189" s="27">
        <f>'AEO 2023 Table 49 Raw'!W174</f>
        <v>9.1559609999999996</v>
      </c>
      <c r="U189" s="27">
        <f>'AEO 2023 Table 49 Raw'!X174</f>
        <v>9.1542100000000008</v>
      </c>
      <c r="V189" s="27">
        <f>'AEO 2023 Table 49 Raw'!Y174</f>
        <v>9.1527790000000007</v>
      </c>
      <c r="W189" s="27">
        <f>'AEO 2023 Table 49 Raw'!Z174</f>
        <v>9.1516059999999992</v>
      </c>
      <c r="X189" s="27">
        <f>'AEO 2023 Table 49 Raw'!AA174</f>
        <v>9.1506260000000008</v>
      </c>
      <c r="Y189" s="27">
        <f>'AEO 2023 Table 49 Raw'!AB174</f>
        <v>9.1498000000000008</v>
      </c>
      <c r="Z189" s="27">
        <f>'AEO 2023 Table 49 Raw'!AC174</f>
        <v>9.1490939999999998</v>
      </c>
      <c r="AA189" s="27">
        <f>'AEO 2023 Table 49 Raw'!AD174</f>
        <v>9.1484930000000002</v>
      </c>
      <c r="AB189" s="27">
        <f>'AEO 2023 Table 49 Raw'!AE174</f>
        <v>9.1479800000000004</v>
      </c>
      <c r="AC189" s="27">
        <f>'AEO 2023 Table 49 Raw'!AF174</f>
        <v>9.1475430000000006</v>
      </c>
      <c r="AD189" s="27">
        <f>'AEO 2023 Table 49 Raw'!AG174</f>
        <v>9.1471669999999996</v>
      </c>
      <c r="AE189" s="27">
        <f>'AEO 2023 Table 49 Raw'!AH174</f>
        <v>9.1468450000000008</v>
      </c>
      <c r="AF189" s="46">
        <f>'AEO 2023 Table 49 Raw'!AI174</f>
        <v>8.0000000000000002E-3</v>
      </c>
    </row>
    <row r="190" spans="1:32" ht="15" customHeight="1">
      <c r="A190" s="8" t="s">
        <v>1439</v>
      </c>
      <c r="B190" s="24" t="s">
        <v>1276</v>
      </c>
      <c r="C190" s="27">
        <f>'AEO 2023 Table 49 Raw'!F175</f>
        <v>7.2719750000000003</v>
      </c>
      <c r="D190" s="27">
        <f>'AEO 2023 Table 49 Raw'!G175</f>
        <v>7.4669910000000002</v>
      </c>
      <c r="E190" s="27">
        <f>'AEO 2023 Table 49 Raw'!H175</f>
        <v>7.6783390000000002</v>
      </c>
      <c r="F190" s="27">
        <f>'AEO 2023 Table 49 Raw'!I175</f>
        <v>7.9223299999999997</v>
      </c>
      <c r="G190" s="27">
        <f>'AEO 2023 Table 49 Raw'!J175</f>
        <v>8.1890929999999997</v>
      </c>
      <c r="H190" s="27">
        <f>'AEO 2023 Table 49 Raw'!K175</f>
        <v>8.450253</v>
      </c>
      <c r="I190" s="27">
        <f>'AEO 2023 Table 49 Raw'!L175</f>
        <v>8.5393629999999998</v>
      </c>
      <c r="J190" s="27">
        <f>'AEO 2023 Table 49 Raw'!M175</f>
        <v>8.7428559999999997</v>
      </c>
      <c r="K190" s="27">
        <f>'AEO 2023 Table 49 Raw'!N175</f>
        <v>8.9223289999999995</v>
      </c>
      <c r="L190" s="27">
        <f>'AEO 2023 Table 49 Raw'!O175</f>
        <v>9.0894209999999998</v>
      </c>
      <c r="M190" s="27">
        <f>'AEO 2023 Table 49 Raw'!P175</f>
        <v>9.2030510000000003</v>
      </c>
      <c r="N190" s="27">
        <f>'AEO 2023 Table 49 Raw'!Q175</f>
        <v>9.2454400000000003</v>
      </c>
      <c r="O190" s="27">
        <f>'AEO 2023 Table 49 Raw'!R175</f>
        <v>9.2727789999999999</v>
      </c>
      <c r="P190" s="27">
        <f>'AEO 2023 Table 49 Raw'!S175</f>
        <v>9.2726290000000002</v>
      </c>
      <c r="Q190" s="27">
        <f>'AEO 2023 Table 49 Raw'!T175</f>
        <v>9.2716709999999996</v>
      </c>
      <c r="R190" s="27">
        <f>'AEO 2023 Table 49 Raw'!U175</f>
        <v>9.2709109999999999</v>
      </c>
      <c r="S190" s="27">
        <f>'AEO 2023 Table 49 Raw'!V175</f>
        <v>9.2703539999999993</v>
      </c>
      <c r="T190" s="27">
        <f>'AEO 2023 Table 49 Raw'!W175</f>
        <v>9.2699130000000007</v>
      </c>
      <c r="U190" s="27">
        <f>'AEO 2023 Table 49 Raw'!X175</f>
        <v>9.2695439999999998</v>
      </c>
      <c r="V190" s="27">
        <f>'AEO 2023 Table 49 Raw'!Y175</f>
        <v>9.2692630000000005</v>
      </c>
      <c r="W190" s="27">
        <f>'AEO 2023 Table 49 Raw'!Z175</f>
        <v>9.2690579999999994</v>
      </c>
      <c r="X190" s="27">
        <f>'AEO 2023 Table 49 Raw'!AA175</f>
        <v>9.2688860000000002</v>
      </c>
      <c r="Y190" s="27">
        <f>'AEO 2023 Table 49 Raw'!AB175</f>
        <v>9.2687030000000004</v>
      </c>
      <c r="Z190" s="27">
        <f>'AEO 2023 Table 49 Raw'!AC175</f>
        <v>9.2685490000000001</v>
      </c>
      <c r="AA190" s="27">
        <f>'AEO 2023 Table 49 Raw'!AD175</f>
        <v>9.2684449999999998</v>
      </c>
      <c r="AB190" s="27">
        <f>'AEO 2023 Table 49 Raw'!AE175</f>
        <v>9.2683700000000009</v>
      </c>
      <c r="AC190" s="27">
        <f>'AEO 2023 Table 49 Raw'!AF175</f>
        <v>9.2682870000000008</v>
      </c>
      <c r="AD190" s="27">
        <f>'AEO 2023 Table 49 Raw'!AG175</f>
        <v>9.2682210000000005</v>
      </c>
      <c r="AE190" s="27">
        <f>'AEO 2023 Table 49 Raw'!AH175</f>
        <v>9.268167</v>
      </c>
      <c r="AF190" s="46">
        <f>'AEO 2023 Table 49 Raw'!AI175</f>
        <v>8.9999999999999993E-3</v>
      </c>
    </row>
    <row r="191" spans="1:32" ht="15" customHeight="1">
      <c r="A191" s="8" t="s">
        <v>1440</v>
      </c>
      <c r="B191" s="24" t="s">
        <v>1278</v>
      </c>
      <c r="C191" s="27">
        <f>'AEO 2023 Table 49 Raw'!F176</f>
        <v>17.261652000000002</v>
      </c>
      <c r="D191" s="27">
        <f>'AEO 2023 Table 49 Raw'!G176</f>
        <v>17.508330999999998</v>
      </c>
      <c r="E191" s="27">
        <f>'AEO 2023 Table 49 Raw'!H176</f>
        <v>17.854586000000001</v>
      </c>
      <c r="F191" s="27">
        <f>'AEO 2023 Table 49 Raw'!I176</f>
        <v>18.276726</v>
      </c>
      <c r="G191" s="27">
        <f>'AEO 2023 Table 49 Raw'!J176</f>
        <v>18.799071999999999</v>
      </c>
      <c r="H191" s="27">
        <f>'AEO 2023 Table 49 Raw'!K176</f>
        <v>19.336264</v>
      </c>
      <c r="I191" s="27">
        <f>'AEO 2023 Table 49 Raw'!L176</f>
        <v>19.586625999999999</v>
      </c>
      <c r="J191" s="27">
        <f>'AEO 2023 Table 49 Raw'!M176</f>
        <v>20.1129</v>
      </c>
      <c r="K191" s="27">
        <f>'AEO 2023 Table 49 Raw'!N176</f>
        <v>20.626152000000001</v>
      </c>
      <c r="L191" s="27">
        <f>'AEO 2023 Table 49 Raw'!O176</f>
        <v>21.104298</v>
      </c>
      <c r="M191" s="27">
        <f>'AEO 2023 Table 49 Raw'!P176</f>
        <v>21.434183000000001</v>
      </c>
      <c r="N191" s="27">
        <f>'AEO 2023 Table 49 Raw'!Q176</f>
        <v>21.576709999999999</v>
      </c>
      <c r="O191" s="27">
        <f>'AEO 2023 Table 49 Raw'!R176</f>
        <v>21.661826999999999</v>
      </c>
      <c r="P191" s="27">
        <f>'AEO 2023 Table 49 Raw'!S176</f>
        <v>21.733661999999999</v>
      </c>
      <c r="Q191" s="27">
        <f>'AEO 2023 Table 49 Raw'!T176</f>
        <v>21.781905999999999</v>
      </c>
      <c r="R191" s="27">
        <f>'AEO 2023 Table 49 Raw'!U176</f>
        <v>21.797315999999999</v>
      </c>
      <c r="S191" s="27">
        <f>'AEO 2023 Table 49 Raw'!V176</f>
        <v>21.798777000000001</v>
      </c>
      <c r="T191" s="27">
        <f>'AEO 2023 Table 49 Raw'!W176</f>
        <v>21.800291000000001</v>
      </c>
      <c r="U191" s="27">
        <f>'AEO 2023 Table 49 Raw'!X176</f>
        <v>21.801846000000001</v>
      </c>
      <c r="V191" s="27">
        <f>'AEO 2023 Table 49 Raw'!Y176</f>
        <v>21.803436000000001</v>
      </c>
      <c r="W191" s="27">
        <f>'AEO 2023 Table 49 Raw'!Z176</f>
        <v>21.805052</v>
      </c>
      <c r="X191" s="27">
        <f>'AEO 2023 Table 49 Raw'!AA176</f>
        <v>21.806674999999998</v>
      </c>
      <c r="Y191" s="27">
        <f>'AEO 2023 Table 49 Raw'!AB176</f>
        <v>21.808299999999999</v>
      </c>
      <c r="Z191" s="27">
        <f>'AEO 2023 Table 49 Raw'!AC176</f>
        <v>21.809925</v>
      </c>
      <c r="AA191" s="27">
        <f>'AEO 2023 Table 49 Raw'!AD176</f>
        <v>21.811598</v>
      </c>
      <c r="AB191" s="27">
        <f>'AEO 2023 Table 49 Raw'!AE176</f>
        <v>21.813278</v>
      </c>
      <c r="AC191" s="27">
        <f>'AEO 2023 Table 49 Raw'!AF176</f>
        <v>21.814955000000001</v>
      </c>
      <c r="AD191" s="27">
        <f>'AEO 2023 Table 49 Raw'!AG176</f>
        <v>21.816628000000001</v>
      </c>
      <c r="AE191" s="27">
        <f>'AEO 2023 Table 49 Raw'!AH176</f>
        <v>21.818289</v>
      </c>
      <c r="AF191" s="46">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14.554022</v>
      </c>
      <c r="F192" s="27">
        <f>'AEO 2023 Table 49 Raw'!I177</f>
        <v>15.064902999999999</v>
      </c>
      <c r="G192" s="27">
        <f>'AEO 2023 Table 49 Raw'!J177</f>
        <v>15.340652</v>
      </c>
      <c r="H192" s="27">
        <f>'AEO 2023 Table 49 Raw'!K177</f>
        <v>15.711105</v>
      </c>
      <c r="I192" s="27">
        <f>'AEO 2023 Table 49 Raw'!L177</f>
        <v>15.974326</v>
      </c>
      <c r="J192" s="27">
        <f>'AEO 2023 Table 49 Raw'!M177</f>
        <v>16.348108</v>
      </c>
      <c r="K192" s="27">
        <f>'AEO 2023 Table 49 Raw'!N177</f>
        <v>16.705832000000001</v>
      </c>
      <c r="L192" s="27">
        <f>'AEO 2023 Table 49 Raw'!O177</f>
        <v>17.109022</v>
      </c>
      <c r="M192" s="27">
        <f>'AEO 2023 Table 49 Raw'!P177</f>
        <v>17.53867</v>
      </c>
      <c r="N192" s="27">
        <f>'AEO 2023 Table 49 Raw'!Q177</f>
        <v>17.959637000000001</v>
      </c>
      <c r="O192" s="27">
        <f>'AEO 2023 Table 49 Raw'!R177</f>
        <v>18.293282000000001</v>
      </c>
      <c r="P192" s="27">
        <f>'AEO 2023 Table 49 Raw'!S177</f>
        <v>18.361059000000001</v>
      </c>
      <c r="Q192" s="27">
        <f>'AEO 2023 Table 49 Raw'!T177</f>
        <v>18.575614999999999</v>
      </c>
      <c r="R192" s="27">
        <f>'AEO 2023 Table 49 Raw'!U177</f>
        <v>18.691707999999998</v>
      </c>
      <c r="S192" s="27">
        <f>'AEO 2023 Table 49 Raw'!V177</f>
        <v>18.696263999999999</v>
      </c>
      <c r="T192" s="27">
        <f>'AEO 2023 Table 49 Raw'!W177</f>
        <v>18.694582</v>
      </c>
      <c r="U192" s="27">
        <f>'AEO 2023 Table 49 Raw'!X177</f>
        <v>18.690241</v>
      </c>
      <c r="V192" s="27">
        <f>'AEO 2023 Table 49 Raw'!Y177</f>
        <v>18.68347</v>
      </c>
      <c r="W192" s="27">
        <f>'AEO 2023 Table 49 Raw'!Z177</f>
        <v>18.675591000000001</v>
      </c>
      <c r="X192" s="27">
        <f>'AEO 2023 Table 49 Raw'!AA177</f>
        <v>18.668800000000001</v>
      </c>
      <c r="Y192" s="27">
        <f>'AEO 2023 Table 49 Raw'!AB177</f>
        <v>18.662962</v>
      </c>
      <c r="Z192" s="27">
        <f>'AEO 2023 Table 49 Raw'!AC177</f>
        <v>18.657886999999999</v>
      </c>
      <c r="AA192" s="27">
        <f>'AEO 2023 Table 49 Raw'!AD177</f>
        <v>18.653487999999999</v>
      </c>
      <c r="AB192" s="27">
        <f>'AEO 2023 Table 49 Raw'!AE177</f>
        <v>18.649674999999998</v>
      </c>
      <c r="AC192" s="27">
        <f>'AEO 2023 Table 49 Raw'!AF177</f>
        <v>18.646377999999999</v>
      </c>
      <c r="AD192" s="27">
        <f>'AEO 2023 Table 49 Raw'!AG177</f>
        <v>18.643512999999999</v>
      </c>
      <c r="AE192" s="27">
        <f>'AEO 2023 Table 49 Raw'!AH177</f>
        <v>18.640999000000001</v>
      </c>
      <c r="AF192" s="46" t="str">
        <f>'AEO 2023 Table 49 Raw'!AI177</f>
        <v>- -</v>
      </c>
    </row>
    <row r="193" spans="1:32" ht="15" customHeight="1">
      <c r="A193" s="8" t="s">
        <v>1442</v>
      </c>
      <c r="B193" s="24" t="s">
        <v>1282</v>
      </c>
      <c r="C193" s="27">
        <f>'AEO 2023 Table 49 Raw'!F178</f>
        <v>0</v>
      </c>
      <c r="D193" s="27">
        <f>'AEO 2023 Table 49 Raw'!G178</f>
        <v>0</v>
      </c>
      <c r="E193" s="27">
        <f>'AEO 2023 Table 49 Raw'!H178</f>
        <v>10.500695</v>
      </c>
      <c r="F193" s="27">
        <f>'AEO 2023 Table 49 Raw'!I178</f>
        <v>10.815178</v>
      </c>
      <c r="G193" s="27">
        <f>'AEO 2023 Table 49 Raw'!J178</f>
        <v>10.963468000000001</v>
      </c>
      <c r="H193" s="27">
        <f>'AEO 2023 Table 49 Raw'!K178</f>
        <v>11.159841999999999</v>
      </c>
      <c r="I193" s="27">
        <f>'AEO 2023 Table 49 Raw'!L178</f>
        <v>11.307802000000001</v>
      </c>
      <c r="J193" s="27">
        <f>'AEO 2023 Table 49 Raw'!M178</f>
        <v>11.570223</v>
      </c>
      <c r="K193" s="27">
        <f>'AEO 2023 Table 49 Raw'!N178</f>
        <v>11.881401</v>
      </c>
      <c r="L193" s="27">
        <f>'AEO 2023 Table 49 Raw'!O178</f>
        <v>12.234026999999999</v>
      </c>
      <c r="M193" s="27">
        <f>'AEO 2023 Table 49 Raw'!P178</f>
        <v>12.553144</v>
      </c>
      <c r="N193" s="27">
        <f>'AEO 2023 Table 49 Raw'!Q178</f>
        <v>12.858561999999999</v>
      </c>
      <c r="O193" s="27">
        <f>'AEO 2023 Table 49 Raw'!R178</f>
        <v>13.126002</v>
      </c>
      <c r="P193" s="27">
        <f>'AEO 2023 Table 49 Raw'!S178</f>
        <v>13.182130000000001</v>
      </c>
      <c r="Q193" s="27">
        <f>'AEO 2023 Table 49 Raw'!T178</f>
        <v>13.346188</v>
      </c>
      <c r="R193" s="27">
        <f>'AEO 2023 Table 49 Raw'!U178</f>
        <v>13.429615999999999</v>
      </c>
      <c r="S193" s="27">
        <f>'AEO 2023 Table 49 Raw'!V178</f>
        <v>13.426596999999999</v>
      </c>
      <c r="T193" s="27">
        <f>'AEO 2023 Table 49 Raw'!W178</f>
        <v>13.421908999999999</v>
      </c>
      <c r="U193" s="27">
        <f>'AEO 2023 Table 49 Raw'!X178</f>
        <v>13.416684999999999</v>
      </c>
      <c r="V193" s="27">
        <f>'AEO 2023 Table 49 Raw'!Y178</f>
        <v>13.410793999999999</v>
      </c>
      <c r="W193" s="27">
        <f>'AEO 2023 Table 49 Raw'!Z178</f>
        <v>13.405383</v>
      </c>
      <c r="X193" s="27">
        <f>'AEO 2023 Table 49 Raw'!AA178</f>
        <v>13.402314000000001</v>
      </c>
      <c r="Y193" s="27">
        <f>'AEO 2023 Table 49 Raw'!AB178</f>
        <v>13.401558</v>
      </c>
      <c r="Z193" s="27">
        <f>'AEO 2023 Table 49 Raw'!AC178</f>
        <v>13.20026</v>
      </c>
      <c r="AA193" s="27">
        <f>'AEO 2023 Table 49 Raw'!AD178</f>
        <v>13.221883</v>
      </c>
      <c r="AB193" s="27">
        <f>'AEO 2023 Table 49 Raw'!AE178</f>
        <v>13.267063</v>
      </c>
      <c r="AC193" s="27">
        <f>'AEO 2023 Table 49 Raw'!AF178</f>
        <v>13.320838</v>
      </c>
      <c r="AD193" s="27">
        <f>'AEO 2023 Table 49 Raw'!AG178</f>
        <v>13.387578</v>
      </c>
      <c r="AE193" s="27">
        <f>'AEO 2023 Table 49 Raw'!AH178</f>
        <v>13.467116000000001</v>
      </c>
      <c r="AF193" s="46"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11.516895</v>
      </c>
      <c r="G194" s="27">
        <f>'AEO 2023 Table 49 Raw'!J179</f>
        <v>11.51685</v>
      </c>
      <c r="H194" s="27">
        <f>'AEO 2023 Table 49 Raw'!K179</f>
        <v>11.516838999999999</v>
      </c>
      <c r="I194" s="27">
        <f>'AEO 2023 Table 49 Raw'!L179</f>
        <v>11.516862</v>
      </c>
      <c r="J194" s="27">
        <f>'AEO 2023 Table 49 Raw'!M179</f>
        <v>11.516889000000001</v>
      </c>
      <c r="K194" s="27">
        <f>'AEO 2023 Table 49 Raw'!N179</f>
        <v>11.516918</v>
      </c>
      <c r="L194" s="27">
        <f>'AEO 2023 Table 49 Raw'!O179</f>
        <v>11.516952</v>
      </c>
      <c r="M194" s="27">
        <f>'AEO 2023 Table 49 Raw'!P179</f>
        <v>11.516977000000001</v>
      </c>
      <c r="N194" s="27">
        <f>'AEO 2023 Table 49 Raw'!Q179</f>
        <v>11.516996000000001</v>
      </c>
      <c r="O194" s="27">
        <f>'AEO 2023 Table 49 Raw'!R179</f>
        <v>11.516980999999999</v>
      </c>
      <c r="P194" s="27">
        <f>'AEO 2023 Table 49 Raw'!S179</f>
        <v>11.516923999999999</v>
      </c>
      <c r="Q194" s="27">
        <f>'AEO 2023 Table 49 Raw'!T179</f>
        <v>11.516935999999999</v>
      </c>
      <c r="R194" s="27">
        <f>'AEO 2023 Table 49 Raw'!U179</f>
        <v>11.516947</v>
      </c>
      <c r="S194" s="27">
        <f>'AEO 2023 Table 49 Raw'!V179</f>
        <v>11.516958000000001</v>
      </c>
      <c r="T194" s="27">
        <f>'AEO 2023 Table 49 Raw'!W179</f>
        <v>11.516964</v>
      </c>
      <c r="U194" s="27">
        <f>'AEO 2023 Table 49 Raw'!X179</f>
        <v>11.516971</v>
      </c>
      <c r="V194" s="27">
        <f>'AEO 2023 Table 49 Raw'!Y179</f>
        <v>11.516976</v>
      </c>
      <c r="W194" s="27">
        <f>'AEO 2023 Table 49 Raw'!Z179</f>
        <v>11.51698</v>
      </c>
      <c r="X194" s="27">
        <f>'AEO 2023 Table 49 Raw'!AA179</f>
        <v>11.516985</v>
      </c>
      <c r="Y194" s="27">
        <f>'AEO 2023 Table 49 Raw'!AB179</f>
        <v>11.51699</v>
      </c>
      <c r="Z194" s="27">
        <f>'AEO 2023 Table 49 Raw'!AC179</f>
        <v>11.516994</v>
      </c>
      <c r="AA194" s="27">
        <f>'AEO 2023 Table 49 Raw'!AD179</f>
        <v>11.517007</v>
      </c>
      <c r="AB194" s="27">
        <f>'AEO 2023 Table 49 Raw'!AE179</f>
        <v>11.517006</v>
      </c>
      <c r="AC194" s="27">
        <f>'AEO 2023 Table 49 Raw'!AF179</f>
        <v>11.517009</v>
      </c>
      <c r="AD194" s="27">
        <f>'AEO 2023 Table 49 Raw'!AG179</f>
        <v>11.517011999999999</v>
      </c>
      <c r="AE194" s="27">
        <f>'AEO 2023 Table 49 Raw'!AH179</f>
        <v>11.517011999999999</v>
      </c>
      <c r="AF194" s="46" t="str">
        <f>'AEO 2023 Table 49 Raw'!AI179</f>
        <v>- -</v>
      </c>
    </row>
    <row r="195" spans="1:32" ht="15" customHeight="1">
      <c r="A195" s="8" t="s">
        <v>1444</v>
      </c>
      <c r="B195" s="24" t="s">
        <v>1378</v>
      </c>
      <c r="C195" s="27">
        <f>'AEO 2023 Table 49 Raw'!F180</f>
        <v>9.5267890000000008</v>
      </c>
      <c r="D195" s="27">
        <f>'AEO 2023 Table 49 Raw'!G180</f>
        <v>9.8901660000000007</v>
      </c>
      <c r="E195" s="27">
        <f>'AEO 2023 Table 49 Raw'!H180</f>
        <v>10.226737</v>
      </c>
      <c r="F195" s="27">
        <f>'AEO 2023 Table 49 Raw'!I180</f>
        <v>10.586437999999999</v>
      </c>
      <c r="G195" s="27">
        <f>'AEO 2023 Table 49 Raw'!J180</f>
        <v>10.971583000000001</v>
      </c>
      <c r="H195" s="27">
        <f>'AEO 2023 Table 49 Raw'!K180</f>
        <v>11.333140999999999</v>
      </c>
      <c r="I195" s="27">
        <f>'AEO 2023 Table 49 Raw'!L180</f>
        <v>11.470342</v>
      </c>
      <c r="J195" s="27">
        <f>'AEO 2023 Table 49 Raw'!M180</f>
        <v>11.752662000000001</v>
      </c>
      <c r="K195" s="27">
        <f>'AEO 2023 Table 49 Raw'!N180</f>
        <v>12.004996</v>
      </c>
      <c r="L195" s="27">
        <f>'AEO 2023 Table 49 Raw'!O180</f>
        <v>12.238826</v>
      </c>
      <c r="M195" s="27">
        <f>'AEO 2023 Table 49 Raw'!P180</f>
        <v>12.369111</v>
      </c>
      <c r="N195" s="27">
        <f>'AEO 2023 Table 49 Raw'!Q180</f>
        <v>12.37926</v>
      </c>
      <c r="O195" s="27">
        <f>'AEO 2023 Table 49 Raw'!R180</f>
        <v>12.383407999999999</v>
      </c>
      <c r="P195" s="27">
        <f>'AEO 2023 Table 49 Raw'!S180</f>
        <v>12.375546</v>
      </c>
      <c r="Q195" s="27">
        <f>'AEO 2023 Table 49 Raw'!T180</f>
        <v>12.369204</v>
      </c>
      <c r="R195" s="27">
        <f>'AEO 2023 Table 49 Raw'!U180</f>
        <v>12.364001</v>
      </c>
      <c r="S195" s="27">
        <f>'AEO 2023 Table 49 Raw'!V180</f>
        <v>12.359742000000001</v>
      </c>
      <c r="T195" s="27">
        <f>'AEO 2023 Table 49 Raw'!W180</f>
        <v>12.356194</v>
      </c>
      <c r="U195" s="27">
        <f>'AEO 2023 Table 49 Raw'!X180</f>
        <v>12.353064</v>
      </c>
      <c r="V195" s="27">
        <f>'AEO 2023 Table 49 Raw'!Y180</f>
        <v>12.350236000000001</v>
      </c>
      <c r="W195" s="27">
        <f>'AEO 2023 Table 49 Raw'!Z180</f>
        <v>12.347714</v>
      </c>
      <c r="X195" s="27">
        <f>'AEO 2023 Table 49 Raw'!AA180</f>
        <v>12.345507</v>
      </c>
      <c r="Y195" s="27">
        <f>'AEO 2023 Table 49 Raw'!AB180</f>
        <v>12.343619</v>
      </c>
      <c r="Z195" s="27">
        <f>'AEO 2023 Table 49 Raw'!AC180</f>
        <v>12.342000000000001</v>
      </c>
      <c r="AA195" s="27">
        <f>'AEO 2023 Table 49 Raw'!AD180</f>
        <v>12.340636999999999</v>
      </c>
      <c r="AB195" s="27">
        <f>'AEO 2023 Table 49 Raw'!AE180</f>
        <v>12.339497</v>
      </c>
      <c r="AC195" s="27">
        <f>'AEO 2023 Table 49 Raw'!AF180</f>
        <v>12.338575000000001</v>
      </c>
      <c r="AD195" s="27">
        <f>'AEO 2023 Table 49 Raw'!AG180</f>
        <v>12.337815000000001</v>
      </c>
      <c r="AE195" s="27">
        <f>'AEO 2023 Table 49 Raw'!AH180</f>
        <v>12.33719</v>
      </c>
      <c r="AF195" s="46">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6"/>
    </row>
    <row r="197" spans="1:32" ht="15" customHeight="1">
      <c r="A197" s="8" t="s">
        <v>1445</v>
      </c>
      <c r="B197" s="24" t="s">
        <v>1269</v>
      </c>
      <c r="C197" s="27">
        <f>'AEO 2023 Table 49 Raw'!F182</f>
        <v>6.6741390000000003</v>
      </c>
      <c r="D197" s="27">
        <f>'AEO 2023 Table 49 Raw'!G182</f>
        <v>6.8852840000000004</v>
      </c>
      <c r="E197" s="27">
        <f>'AEO 2023 Table 49 Raw'!H182</f>
        <v>7.1006539999999996</v>
      </c>
      <c r="F197" s="27">
        <f>'AEO 2023 Table 49 Raw'!I182</f>
        <v>7.3018419999999997</v>
      </c>
      <c r="G197" s="27">
        <f>'AEO 2023 Table 49 Raw'!J182</f>
        <v>7.4937250000000004</v>
      </c>
      <c r="H197" s="27">
        <f>'AEO 2023 Table 49 Raw'!K182</f>
        <v>7.6624280000000002</v>
      </c>
      <c r="I197" s="27">
        <f>'AEO 2023 Table 49 Raw'!L182</f>
        <v>7.7349769999999998</v>
      </c>
      <c r="J197" s="27">
        <f>'AEO 2023 Table 49 Raw'!M182</f>
        <v>7.8439759999999996</v>
      </c>
      <c r="K197" s="27">
        <f>'AEO 2023 Table 49 Raw'!N182</f>
        <v>7.9572000000000003</v>
      </c>
      <c r="L197" s="27">
        <f>'AEO 2023 Table 49 Raw'!O182</f>
        <v>8.0638769999999997</v>
      </c>
      <c r="M197" s="27">
        <f>'AEO 2023 Table 49 Raw'!P182</f>
        <v>8.1276589999999995</v>
      </c>
      <c r="N197" s="27">
        <f>'AEO 2023 Table 49 Raw'!Q182</f>
        <v>8.1333400000000005</v>
      </c>
      <c r="O197" s="27">
        <f>'AEO 2023 Table 49 Raw'!R182</f>
        <v>8.1342210000000001</v>
      </c>
      <c r="P197" s="27">
        <f>'AEO 2023 Table 49 Raw'!S182</f>
        <v>8.1350569999999998</v>
      </c>
      <c r="Q197" s="27">
        <f>'AEO 2023 Table 49 Raw'!T182</f>
        <v>8.1377319999999997</v>
      </c>
      <c r="R197" s="27">
        <f>'AEO 2023 Table 49 Raw'!U182</f>
        <v>8.1404320000000006</v>
      </c>
      <c r="S197" s="27">
        <f>'AEO 2023 Table 49 Raw'!V182</f>
        <v>8.1416160000000009</v>
      </c>
      <c r="T197" s="27">
        <f>'AEO 2023 Table 49 Raw'!W182</f>
        <v>8.1422609999999995</v>
      </c>
      <c r="U197" s="27">
        <f>'AEO 2023 Table 49 Raw'!X182</f>
        <v>8.1419960000000007</v>
      </c>
      <c r="V197" s="27">
        <f>'AEO 2023 Table 49 Raw'!Y182</f>
        <v>8.1419339999999991</v>
      </c>
      <c r="W197" s="27">
        <f>'AEO 2023 Table 49 Raw'!Z182</f>
        <v>8.140746</v>
      </c>
      <c r="X197" s="27">
        <f>'AEO 2023 Table 49 Raw'!AA182</f>
        <v>8.1400699999999997</v>
      </c>
      <c r="Y197" s="27">
        <f>'AEO 2023 Table 49 Raw'!AB182</f>
        <v>8.1398960000000002</v>
      </c>
      <c r="Z197" s="27">
        <f>'AEO 2023 Table 49 Raw'!AC182</f>
        <v>8.1393880000000003</v>
      </c>
      <c r="AA197" s="27">
        <f>'AEO 2023 Table 49 Raw'!AD182</f>
        <v>8.1369679999999995</v>
      </c>
      <c r="AB197" s="27">
        <f>'AEO 2023 Table 49 Raw'!AE182</f>
        <v>8.1370000000000005</v>
      </c>
      <c r="AC197" s="27">
        <f>'AEO 2023 Table 49 Raw'!AF182</f>
        <v>8.1368679999999998</v>
      </c>
      <c r="AD197" s="27">
        <f>'AEO 2023 Table 49 Raw'!AG182</f>
        <v>8.1365090000000002</v>
      </c>
      <c r="AE197" s="27">
        <f>'AEO 2023 Table 49 Raw'!AH182</f>
        <v>8.1366859999999992</v>
      </c>
      <c r="AF197" s="46">
        <f>'AEO 2023 Table 49 Raw'!AI182</f>
        <v>7.0000000000000001E-3</v>
      </c>
    </row>
    <row r="198" spans="1:32" ht="15" customHeight="1">
      <c r="A198" s="8" t="s">
        <v>1446</v>
      </c>
      <c r="B198" s="24" t="s">
        <v>1271</v>
      </c>
      <c r="C198" s="27">
        <f>'AEO 2023 Table 49 Raw'!F183</f>
        <v>6.9548030000000001</v>
      </c>
      <c r="D198" s="27">
        <f>'AEO 2023 Table 49 Raw'!G183</f>
        <v>5.9526890000000003</v>
      </c>
      <c r="E198" s="27">
        <f>'AEO 2023 Table 49 Raw'!H183</f>
        <v>6.0072190000000001</v>
      </c>
      <c r="F198" s="27">
        <f>'AEO 2023 Table 49 Raw'!I183</f>
        <v>6.0716970000000003</v>
      </c>
      <c r="G198" s="27">
        <f>'AEO 2023 Table 49 Raw'!J183</f>
        <v>6.1384790000000002</v>
      </c>
      <c r="H198" s="27">
        <f>'AEO 2023 Table 49 Raw'!K183</f>
        <v>6.2244020000000004</v>
      </c>
      <c r="I198" s="27">
        <f>'AEO 2023 Table 49 Raw'!L183</f>
        <v>6.2815669999999999</v>
      </c>
      <c r="J198" s="27">
        <f>'AEO 2023 Table 49 Raw'!M183</f>
        <v>6.3746229999999997</v>
      </c>
      <c r="K198" s="27">
        <f>'AEO 2023 Table 49 Raw'!N183</f>
        <v>6.4664729999999997</v>
      </c>
      <c r="L198" s="27">
        <f>'AEO 2023 Table 49 Raw'!O183</f>
        <v>6.5601630000000002</v>
      </c>
      <c r="M198" s="27">
        <f>'AEO 2023 Table 49 Raw'!P183</f>
        <v>6.648085</v>
      </c>
      <c r="N198" s="27">
        <f>'AEO 2023 Table 49 Raw'!Q183</f>
        <v>6.7190570000000003</v>
      </c>
      <c r="O198" s="27">
        <f>'AEO 2023 Table 49 Raw'!R183</f>
        <v>6.7354349999999998</v>
      </c>
      <c r="P198" s="27">
        <f>'AEO 2023 Table 49 Raw'!S183</f>
        <v>6.7363080000000002</v>
      </c>
      <c r="Q198" s="27">
        <f>'AEO 2023 Table 49 Raw'!T183</f>
        <v>6.7362630000000001</v>
      </c>
      <c r="R198" s="27">
        <f>'AEO 2023 Table 49 Raw'!U183</f>
        <v>6.739039</v>
      </c>
      <c r="S198" s="27">
        <f>'AEO 2023 Table 49 Raw'!V183</f>
        <v>6.7444750000000004</v>
      </c>
      <c r="T198" s="27">
        <f>'AEO 2023 Table 49 Raw'!W183</f>
        <v>6.7558439999999997</v>
      </c>
      <c r="U198" s="27">
        <f>'AEO 2023 Table 49 Raw'!X183</f>
        <v>6.7670370000000002</v>
      </c>
      <c r="V198" s="27">
        <f>'AEO 2023 Table 49 Raw'!Y183</f>
        <v>6.7782840000000002</v>
      </c>
      <c r="W198" s="27">
        <f>'AEO 2023 Table 49 Raw'!Z183</f>
        <v>6.7747080000000004</v>
      </c>
      <c r="X198" s="27">
        <f>'AEO 2023 Table 49 Raw'!AA183</f>
        <v>6.7851939999999997</v>
      </c>
      <c r="Y198" s="27">
        <f>'AEO 2023 Table 49 Raw'!AB183</f>
        <v>6.7953539999999997</v>
      </c>
      <c r="Z198" s="27">
        <f>'AEO 2023 Table 49 Raw'!AC183</f>
        <v>6.8045669999999996</v>
      </c>
      <c r="AA198" s="27">
        <f>'AEO 2023 Table 49 Raw'!AD183</f>
        <v>6.816058</v>
      </c>
      <c r="AB198" s="27">
        <f>'AEO 2023 Table 49 Raw'!AE183</f>
        <v>6.8269539999999997</v>
      </c>
      <c r="AC198" s="27">
        <f>'AEO 2023 Table 49 Raw'!AF183</f>
        <v>6.8375690000000002</v>
      </c>
      <c r="AD198" s="27">
        <f>'AEO 2023 Table 49 Raw'!AG183</f>
        <v>6.8432060000000003</v>
      </c>
      <c r="AE198" s="27">
        <f>'AEO 2023 Table 49 Raw'!AH183</f>
        <v>6.8497870000000001</v>
      </c>
      <c r="AF198" s="46">
        <f>'AEO 2023 Table 49 Raw'!AI183</f>
        <v>-1E-3</v>
      </c>
    </row>
    <row r="199" spans="1:32" ht="15" customHeight="1">
      <c r="A199" s="8" t="s">
        <v>1447</v>
      </c>
      <c r="B199" s="24" t="s">
        <v>915</v>
      </c>
      <c r="C199" s="27">
        <f>'AEO 2023 Table 49 Raw'!F184</f>
        <v>6.8185469999999997</v>
      </c>
      <c r="D199" s="27">
        <f>'AEO 2023 Table 49 Raw'!G184</f>
        <v>5.9048069999999999</v>
      </c>
      <c r="E199" s="27">
        <f>'AEO 2023 Table 49 Raw'!H184</f>
        <v>5.9684090000000003</v>
      </c>
      <c r="F199" s="27">
        <f>'AEO 2023 Table 49 Raw'!I184</f>
        <v>6.0443670000000003</v>
      </c>
      <c r="G199" s="27">
        <f>'AEO 2023 Table 49 Raw'!J184</f>
        <v>6.1290209999999998</v>
      </c>
      <c r="H199" s="27">
        <f>'AEO 2023 Table 49 Raw'!K184</f>
        <v>6.2414459999999998</v>
      </c>
      <c r="I199" s="27">
        <f>'AEO 2023 Table 49 Raw'!L184</f>
        <v>6.3167049999999998</v>
      </c>
      <c r="J199" s="27">
        <f>'AEO 2023 Table 49 Raw'!M184</f>
        <v>6.4375960000000001</v>
      </c>
      <c r="K199" s="27">
        <f>'AEO 2023 Table 49 Raw'!N184</f>
        <v>6.5570399999999998</v>
      </c>
      <c r="L199" s="27">
        <f>'AEO 2023 Table 49 Raw'!O184</f>
        <v>6.6832719999999997</v>
      </c>
      <c r="M199" s="27">
        <f>'AEO 2023 Table 49 Raw'!P184</f>
        <v>6.8089019999999998</v>
      </c>
      <c r="N199" s="27">
        <f>'AEO 2023 Table 49 Raw'!Q184</f>
        <v>6.914676</v>
      </c>
      <c r="O199" s="27">
        <f>'AEO 2023 Table 49 Raw'!R184</f>
        <v>6.9660820000000001</v>
      </c>
      <c r="P199" s="27">
        <f>'AEO 2023 Table 49 Raw'!S184</f>
        <v>6.9766190000000003</v>
      </c>
      <c r="Q199" s="27">
        <f>'AEO 2023 Table 49 Raw'!T184</f>
        <v>6.986885</v>
      </c>
      <c r="R199" s="27">
        <f>'AEO 2023 Table 49 Raw'!U184</f>
        <v>6.9968380000000003</v>
      </c>
      <c r="S199" s="27">
        <f>'AEO 2023 Table 49 Raw'!V184</f>
        <v>7.00387</v>
      </c>
      <c r="T199" s="27">
        <f>'AEO 2023 Table 49 Raw'!W184</f>
        <v>7.0055959999999997</v>
      </c>
      <c r="U199" s="27">
        <f>'AEO 2023 Table 49 Raw'!X184</f>
        <v>7.0075260000000004</v>
      </c>
      <c r="V199" s="27">
        <f>'AEO 2023 Table 49 Raw'!Y184</f>
        <v>7.0092809999999997</v>
      </c>
      <c r="W199" s="27">
        <f>'AEO 2023 Table 49 Raw'!Z184</f>
        <v>7.0092220000000003</v>
      </c>
      <c r="X199" s="27">
        <f>'AEO 2023 Table 49 Raw'!AA184</f>
        <v>7.0107220000000003</v>
      </c>
      <c r="Y199" s="27">
        <f>'AEO 2023 Table 49 Raw'!AB184</f>
        <v>7.0121849999999997</v>
      </c>
      <c r="Z199" s="27">
        <f>'AEO 2023 Table 49 Raw'!AC184</f>
        <v>7.0132279999999998</v>
      </c>
      <c r="AA199" s="27">
        <f>'AEO 2023 Table 49 Raw'!AD184</f>
        <v>7.0141540000000004</v>
      </c>
      <c r="AB199" s="27">
        <f>'AEO 2023 Table 49 Raw'!AE184</f>
        <v>7.0150509999999997</v>
      </c>
      <c r="AC199" s="27">
        <f>'AEO 2023 Table 49 Raw'!AF184</f>
        <v>7.01579</v>
      </c>
      <c r="AD199" s="27">
        <f>'AEO 2023 Table 49 Raw'!AG184</f>
        <v>7.0156359999999998</v>
      </c>
      <c r="AE199" s="27">
        <f>'AEO 2023 Table 49 Raw'!AH184</f>
        <v>7.0163719999999996</v>
      </c>
      <c r="AF199" s="46">
        <f>'AEO 2023 Table 49 Raw'!AI184</f>
        <v>1E-3</v>
      </c>
    </row>
    <row r="200" spans="1:32" ht="12" customHeight="1">
      <c r="A200" s="8" t="s">
        <v>1448</v>
      </c>
      <c r="B200" s="24" t="s">
        <v>1274</v>
      </c>
      <c r="C200" s="27">
        <f>'AEO 2023 Table 49 Raw'!F185</f>
        <v>6.255655</v>
      </c>
      <c r="D200" s="27">
        <f>'AEO 2023 Table 49 Raw'!G185</f>
        <v>6.4602740000000001</v>
      </c>
      <c r="E200" s="27">
        <f>'AEO 2023 Table 49 Raw'!H185</f>
        <v>6.6797380000000004</v>
      </c>
      <c r="F200" s="27">
        <f>'AEO 2023 Table 49 Raw'!I185</f>
        <v>6.8850150000000001</v>
      </c>
      <c r="G200" s="27">
        <f>'AEO 2023 Table 49 Raw'!J185</f>
        <v>7.053274</v>
      </c>
      <c r="H200" s="27">
        <f>'AEO 2023 Table 49 Raw'!K185</f>
        <v>7.229355</v>
      </c>
      <c r="I200" s="27">
        <f>'AEO 2023 Table 49 Raw'!L185</f>
        <v>7.2802860000000003</v>
      </c>
      <c r="J200" s="27">
        <f>'AEO 2023 Table 49 Raw'!M185</f>
        <v>7.3868410000000004</v>
      </c>
      <c r="K200" s="27">
        <f>'AEO 2023 Table 49 Raw'!N185</f>
        <v>7.4934099999999999</v>
      </c>
      <c r="L200" s="27">
        <f>'AEO 2023 Table 49 Raw'!O185</f>
        <v>7.5880900000000002</v>
      </c>
      <c r="M200" s="27">
        <f>'AEO 2023 Table 49 Raw'!P185</f>
        <v>7.6413409999999997</v>
      </c>
      <c r="N200" s="27">
        <f>'AEO 2023 Table 49 Raw'!Q185</f>
        <v>7.6526579999999997</v>
      </c>
      <c r="O200" s="27">
        <f>'AEO 2023 Table 49 Raw'!R185</f>
        <v>7.6454040000000001</v>
      </c>
      <c r="P200" s="27">
        <f>'AEO 2023 Table 49 Raw'!S185</f>
        <v>7.6419069999999998</v>
      </c>
      <c r="Q200" s="27">
        <f>'AEO 2023 Table 49 Raw'!T185</f>
        <v>7.6442699999999997</v>
      </c>
      <c r="R200" s="27">
        <f>'AEO 2023 Table 49 Raw'!U185</f>
        <v>7.6437689999999998</v>
      </c>
      <c r="S200" s="27">
        <f>'AEO 2023 Table 49 Raw'!V185</f>
        <v>7.6435269999999997</v>
      </c>
      <c r="T200" s="27">
        <f>'AEO 2023 Table 49 Raw'!W185</f>
        <v>7.6432549999999999</v>
      </c>
      <c r="U200" s="27">
        <f>'AEO 2023 Table 49 Raw'!X185</f>
        <v>7.6431880000000003</v>
      </c>
      <c r="V200" s="27">
        <f>'AEO 2023 Table 49 Raw'!Y185</f>
        <v>7.6423329999999998</v>
      </c>
      <c r="W200" s="27">
        <f>'AEO 2023 Table 49 Raw'!Z185</f>
        <v>7.6365879999999997</v>
      </c>
      <c r="X200" s="27">
        <f>'AEO 2023 Table 49 Raw'!AA185</f>
        <v>7.6302599999999998</v>
      </c>
      <c r="Y200" s="27">
        <f>'AEO 2023 Table 49 Raw'!AB185</f>
        <v>7.6291820000000001</v>
      </c>
      <c r="Z200" s="27">
        <f>'AEO 2023 Table 49 Raw'!AC185</f>
        <v>7.6293889999999998</v>
      </c>
      <c r="AA200" s="27">
        <f>'AEO 2023 Table 49 Raw'!AD185</f>
        <v>7.6290610000000001</v>
      </c>
      <c r="AB200" s="27">
        <f>'AEO 2023 Table 49 Raw'!AE185</f>
        <v>7.6312309999999997</v>
      </c>
      <c r="AC200" s="27">
        <f>'AEO 2023 Table 49 Raw'!AF185</f>
        <v>7.6339139999999999</v>
      </c>
      <c r="AD200" s="27">
        <f>'AEO 2023 Table 49 Raw'!AG185</f>
        <v>7.6365970000000001</v>
      </c>
      <c r="AE200" s="27">
        <f>'AEO 2023 Table 49 Raw'!AH185</f>
        <v>7.6403730000000003</v>
      </c>
      <c r="AF200" s="46">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6" t="str">
        <f>'AEO 2023 Table 49 Raw'!AI186</f>
        <v>- -</v>
      </c>
    </row>
    <row r="202" spans="1:32" ht="15" customHeight="1">
      <c r="A202" s="8" t="s">
        <v>1450</v>
      </c>
      <c r="B202" s="24" t="s">
        <v>1278</v>
      </c>
      <c r="C202" s="27">
        <f>'AEO 2023 Table 49 Raw'!F187</f>
        <v>10.834085</v>
      </c>
      <c r="D202" s="27">
        <f>'AEO 2023 Table 49 Raw'!G187</f>
        <v>10.882398</v>
      </c>
      <c r="E202" s="27">
        <f>'AEO 2023 Table 49 Raw'!H187</f>
        <v>10.964841</v>
      </c>
      <c r="F202" s="27">
        <f>'AEO 2023 Table 49 Raw'!I187</f>
        <v>11.061375</v>
      </c>
      <c r="G202" s="27">
        <f>'AEO 2023 Table 49 Raw'!J187</f>
        <v>11.157394999999999</v>
      </c>
      <c r="H202" s="27">
        <f>'AEO 2023 Table 49 Raw'!K187</f>
        <v>11.26088</v>
      </c>
      <c r="I202" s="27">
        <f>'AEO 2023 Table 49 Raw'!L187</f>
        <v>11.307231</v>
      </c>
      <c r="J202" s="27">
        <f>'AEO 2023 Table 49 Raw'!M187</f>
        <v>11.393946</v>
      </c>
      <c r="K202" s="27">
        <f>'AEO 2023 Table 49 Raw'!N187</f>
        <v>11.47368</v>
      </c>
      <c r="L202" s="27">
        <f>'AEO 2023 Table 49 Raw'!O187</f>
        <v>11.523509000000001</v>
      </c>
      <c r="M202" s="27">
        <f>'AEO 2023 Table 49 Raw'!P187</f>
        <v>11.563693000000001</v>
      </c>
      <c r="N202" s="27">
        <f>'AEO 2023 Table 49 Raw'!Q187</f>
        <v>11.574629</v>
      </c>
      <c r="O202" s="27">
        <f>'AEO 2023 Table 49 Raw'!R187</f>
        <v>11.575359000000001</v>
      </c>
      <c r="P202" s="27">
        <f>'AEO 2023 Table 49 Raw'!S187</f>
        <v>11.576653</v>
      </c>
      <c r="Q202" s="27">
        <f>'AEO 2023 Table 49 Raw'!T187</f>
        <v>11.577552000000001</v>
      </c>
      <c r="R202" s="27">
        <f>'AEO 2023 Table 49 Raw'!U187</f>
        <v>11.577438000000001</v>
      </c>
      <c r="S202" s="27">
        <f>'AEO 2023 Table 49 Raw'!V187</f>
        <v>11.578412999999999</v>
      </c>
      <c r="T202" s="27">
        <f>'AEO 2023 Table 49 Raw'!W187</f>
        <v>11.579732</v>
      </c>
      <c r="U202" s="27">
        <f>'AEO 2023 Table 49 Raw'!X187</f>
        <v>11.581341</v>
      </c>
      <c r="V202" s="27">
        <f>'AEO 2023 Table 49 Raw'!Y187</f>
        <v>11.583194000000001</v>
      </c>
      <c r="W202" s="27">
        <f>'AEO 2023 Table 49 Raw'!Z187</f>
        <v>11.584405</v>
      </c>
      <c r="X202" s="27">
        <f>'AEO 2023 Table 49 Raw'!AA187</f>
        <v>11.586525</v>
      </c>
      <c r="Y202" s="27">
        <f>'AEO 2023 Table 49 Raw'!AB187</f>
        <v>11.588884</v>
      </c>
      <c r="Z202" s="27">
        <f>'AEO 2023 Table 49 Raw'!AC187</f>
        <v>11.591518000000001</v>
      </c>
      <c r="AA202" s="27">
        <f>'AEO 2023 Table 49 Raw'!AD187</f>
        <v>11.594466000000001</v>
      </c>
      <c r="AB202" s="27">
        <f>'AEO 2023 Table 49 Raw'!AE187</f>
        <v>11.597775</v>
      </c>
      <c r="AC202" s="27">
        <f>'AEO 2023 Table 49 Raw'!AF187</f>
        <v>11.601483999999999</v>
      </c>
      <c r="AD202" s="27">
        <f>'AEO 2023 Table 49 Raw'!AG187</f>
        <v>11.605634999999999</v>
      </c>
      <c r="AE202" s="27">
        <f>'AEO 2023 Table 49 Raw'!AH187</f>
        <v>11.610264000000001</v>
      </c>
      <c r="AF202" s="46">
        <f>'AEO 2023 Table 49 Raw'!AI187</f>
        <v>2E-3</v>
      </c>
    </row>
    <row r="203" spans="1:32" ht="15" customHeight="1">
      <c r="A203" s="8" t="s">
        <v>1451</v>
      </c>
      <c r="B203" s="24" t="s">
        <v>1280</v>
      </c>
      <c r="C203" s="27">
        <f>'AEO 2023 Table 49 Raw'!F188</f>
        <v>0</v>
      </c>
      <c r="D203" s="27">
        <f>'AEO 2023 Table 49 Raw'!G188</f>
        <v>0</v>
      </c>
      <c r="E203" s="27">
        <f>'AEO 2023 Table 49 Raw'!H188</f>
        <v>1.5462100000000001</v>
      </c>
      <c r="F203" s="27">
        <f>'AEO 2023 Table 49 Raw'!I188</f>
        <v>9.1594390000000008</v>
      </c>
      <c r="G203" s="27">
        <f>'AEO 2023 Table 49 Raw'!J188</f>
        <v>9.3003850000000003</v>
      </c>
      <c r="H203" s="27">
        <f>'AEO 2023 Table 49 Raw'!K188</f>
        <v>9.4666499999999996</v>
      </c>
      <c r="I203" s="27">
        <f>'AEO 2023 Table 49 Raw'!L188</f>
        <v>9.5730179999999994</v>
      </c>
      <c r="J203" s="27">
        <f>'AEO 2023 Table 49 Raw'!M188</f>
        <v>9.7529249999999994</v>
      </c>
      <c r="K203" s="27">
        <f>'AEO 2023 Table 49 Raw'!N188</f>
        <v>9.9675580000000004</v>
      </c>
      <c r="L203" s="27">
        <f>'AEO 2023 Table 49 Raw'!O188</f>
        <v>10.199795</v>
      </c>
      <c r="M203" s="27">
        <f>'AEO 2023 Table 49 Raw'!P188</f>
        <v>10.432710999999999</v>
      </c>
      <c r="N203" s="27">
        <f>'AEO 2023 Table 49 Raw'!Q188</f>
        <v>10.64259</v>
      </c>
      <c r="O203" s="27">
        <f>'AEO 2023 Table 49 Raw'!R188</f>
        <v>10.817674</v>
      </c>
      <c r="P203" s="27">
        <f>'AEO 2023 Table 49 Raw'!S188</f>
        <v>10.863225</v>
      </c>
      <c r="Q203" s="27">
        <f>'AEO 2023 Table 49 Raw'!T188</f>
        <v>10.984375999999999</v>
      </c>
      <c r="R203" s="27">
        <f>'AEO 2023 Table 49 Raw'!U188</f>
        <v>11.064408999999999</v>
      </c>
      <c r="S203" s="27">
        <f>'AEO 2023 Table 49 Raw'!V188</f>
        <v>11.067660999999999</v>
      </c>
      <c r="T203" s="27">
        <f>'AEO 2023 Table 49 Raw'!W188</f>
        <v>11.069675999999999</v>
      </c>
      <c r="U203" s="27">
        <f>'AEO 2023 Table 49 Raw'!X188</f>
        <v>11.070007</v>
      </c>
      <c r="V203" s="27">
        <f>'AEO 2023 Table 49 Raw'!Y188</f>
        <v>11.069245</v>
      </c>
      <c r="W203" s="27">
        <f>'AEO 2023 Table 49 Raw'!Z188</f>
        <v>11.067069999999999</v>
      </c>
      <c r="X203" s="27">
        <f>'AEO 2023 Table 49 Raw'!AA188</f>
        <v>11.0655</v>
      </c>
      <c r="Y203" s="27">
        <f>'AEO 2023 Table 49 Raw'!AB188</f>
        <v>11.064235</v>
      </c>
      <c r="Z203" s="27">
        <f>'AEO 2023 Table 49 Raw'!AC188</f>
        <v>11.063328</v>
      </c>
      <c r="AA203" s="27">
        <f>'AEO 2023 Table 49 Raw'!AD188</f>
        <v>11.062696000000001</v>
      </c>
      <c r="AB203" s="27">
        <f>'AEO 2023 Table 49 Raw'!AE188</f>
        <v>11.062405999999999</v>
      </c>
      <c r="AC203" s="27">
        <f>'AEO 2023 Table 49 Raw'!AF188</f>
        <v>11.062369</v>
      </c>
      <c r="AD203" s="27">
        <f>'AEO 2023 Table 49 Raw'!AG188</f>
        <v>11.062519</v>
      </c>
      <c r="AE203" s="27">
        <f>'AEO 2023 Table 49 Raw'!AH188</f>
        <v>11.062836000000001</v>
      </c>
      <c r="AF203" s="46" t="str">
        <f>'AEO 2023 Table 49 Raw'!AI188</f>
        <v>- -</v>
      </c>
    </row>
    <row r="204" spans="1:32" ht="12" customHeight="1">
      <c r="A204" s="8" t="s">
        <v>1452</v>
      </c>
      <c r="B204" s="24" t="s">
        <v>1282</v>
      </c>
      <c r="C204" s="27">
        <f>'AEO 2023 Table 49 Raw'!F189</f>
        <v>0</v>
      </c>
      <c r="D204" s="27">
        <f>'AEO 2023 Table 49 Raw'!G189</f>
        <v>0</v>
      </c>
      <c r="E204" s="27">
        <f>'AEO 2023 Table 49 Raw'!H189</f>
        <v>1.475897</v>
      </c>
      <c r="F204" s="27">
        <f>'AEO 2023 Table 49 Raw'!I189</f>
        <v>9.1372859999999996</v>
      </c>
      <c r="G204" s="27">
        <f>'AEO 2023 Table 49 Raw'!J189</f>
        <v>9.2399039999999992</v>
      </c>
      <c r="H204" s="27">
        <f>'AEO 2023 Table 49 Raw'!K189</f>
        <v>9.3713680000000004</v>
      </c>
      <c r="I204" s="27">
        <f>'AEO 2023 Table 49 Raw'!L189</f>
        <v>9.4603669999999997</v>
      </c>
      <c r="J204" s="27">
        <f>'AEO 2023 Table 49 Raw'!M189</f>
        <v>9.612482</v>
      </c>
      <c r="K204" s="27">
        <f>'AEO 2023 Table 49 Raw'!N189</f>
        <v>9.7972909999999995</v>
      </c>
      <c r="L204" s="27">
        <f>'AEO 2023 Table 49 Raw'!O189</f>
        <v>10.002312</v>
      </c>
      <c r="M204" s="27">
        <f>'AEO 2023 Table 49 Raw'!P189</f>
        <v>10.213188000000001</v>
      </c>
      <c r="N204" s="27">
        <f>'AEO 2023 Table 49 Raw'!Q189</f>
        <v>10.427006</v>
      </c>
      <c r="O204" s="27">
        <f>'AEO 2023 Table 49 Raw'!R189</f>
        <v>10.614784</v>
      </c>
      <c r="P204" s="27">
        <f>'AEO 2023 Table 49 Raw'!S189</f>
        <v>10.659791</v>
      </c>
      <c r="Q204" s="27">
        <f>'AEO 2023 Table 49 Raw'!T189</f>
        <v>10.772876</v>
      </c>
      <c r="R204" s="27">
        <f>'AEO 2023 Table 49 Raw'!U189</f>
        <v>10.845409999999999</v>
      </c>
      <c r="S204" s="27">
        <f>'AEO 2023 Table 49 Raw'!V189</f>
        <v>10.84395</v>
      </c>
      <c r="T204" s="27">
        <f>'AEO 2023 Table 49 Raw'!W189</f>
        <v>10.842093</v>
      </c>
      <c r="U204" s="27">
        <f>'AEO 2023 Table 49 Raw'!X189</f>
        <v>10.840301</v>
      </c>
      <c r="V204" s="27">
        <f>'AEO 2023 Table 49 Raw'!Y189</f>
        <v>10.838671</v>
      </c>
      <c r="W204" s="27">
        <f>'AEO 2023 Table 49 Raw'!Z189</f>
        <v>10.837346999999999</v>
      </c>
      <c r="X204" s="27">
        <f>'AEO 2023 Table 49 Raw'!AA189</f>
        <v>10.831125999999999</v>
      </c>
      <c r="Y204" s="27">
        <f>'AEO 2023 Table 49 Raw'!AB189</f>
        <v>10.835120999999999</v>
      </c>
      <c r="Z204" s="27">
        <f>'AEO 2023 Table 49 Raw'!AC189</f>
        <v>10.842022</v>
      </c>
      <c r="AA204" s="27">
        <f>'AEO 2023 Table 49 Raw'!AD189</f>
        <v>10.849947</v>
      </c>
      <c r="AB204" s="27">
        <f>'AEO 2023 Table 49 Raw'!AE189</f>
        <v>10.867374</v>
      </c>
      <c r="AC204" s="27">
        <f>'AEO 2023 Table 49 Raw'!AF189</f>
        <v>10.888296</v>
      </c>
      <c r="AD204" s="27">
        <f>'AEO 2023 Table 49 Raw'!AG189</f>
        <v>10.912697</v>
      </c>
      <c r="AE204" s="27">
        <f>'AEO 2023 Table 49 Raw'!AH189</f>
        <v>10.939928</v>
      </c>
      <c r="AF204" s="46" t="str">
        <f>'AEO 2023 Table 49 Raw'!AI189</f>
        <v>- -</v>
      </c>
    </row>
    <row r="205" spans="1:32" ht="15" customHeight="1">
      <c r="A205" s="8" t="s">
        <v>1453</v>
      </c>
      <c r="B205" s="24" t="s">
        <v>1284</v>
      </c>
      <c r="C205" s="27">
        <f>'AEO 2023 Table 49 Raw'!F190</f>
        <v>0</v>
      </c>
      <c r="D205" s="27">
        <f>'AEO 2023 Table 49 Raw'!G190</f>
        <v>0</v>
      </c>
      <c r="E205" s="27">
        <f>'AEO 2023 Table 49 Raw'!H190</f>
        <v>7.1006359999999997</v>
      </c>
      <c r="F205" s="27">
        <f>'AEO 2023 Table 49 Raw'!I190</f>
        <v>7.1105790000000004</v>
      </c>
      <c r="G205" s="27">
        <f>'AEO 2023 Table 49 Raw'!J190</f>
        <v>7.1103059999999996</v>
      </c>
      <c r="H205" s="27">
        <f>'AEO 2023 Table 49 Raw'!K190</f>
        <v>7.1099269999999999</v>
      </c>
      <c r="I205" s="27">
        <f>'AEO 2023 Table 49 Raw'!L190</f>
        <v>7.1096430000000002</v>
      </c>
      <c r="J205" s="27">
        <f>'AEO 2023 Table 49 Raw'!M190</f>
        <v>7.1092320000000004</v>
      </c>
      <c r="K205" s="27">
        <f>'AEO 2023 Table 49 Raw'!N190</f>
        <v>7.1088480000000001</v>
      </c>
      <c r="L205" s="27">
        <f>'AEO 2023 Table 49 Raw'!O190</f>
        <v>7.1085099999999999</v>
      </c>
      <c r="M205" s="27">
        <f>'AEO 2023 Table 49 Raw'!P190</f>
        <v>7.1084550000000002</v>
      </c>
      <c r="N205" s="27">
        <f>'AEO 2023 Table 49 Raw'!Q190</f>
        <v>7.1084880000000004</v>
      </c>
      <c r="O205" s="27">
        <f>'AEO 2023 Table 49 Raw'!R190</f>
        <v>7.1086270000000003</v>
      </c>
      <c r="P205" s="27">
        <f>'AEO 2023 Table 49 Raw'!S190</f>
        <v>7.1088509999999996</v>
      </c>
      <c r="Q205" s="27">
        <f>'AEO 2023 Table 49 Raw'!T190</f>
        <v>7.1090679999999997</v>
      </c>
      <c r="R205" s="27">
        <f>'AEO 2023 Table 49 Raw'!U190</f>
        <v>7.1092890000000004</v>
      </c>
      <c r="S205" s="27">
        <f>'AEO 2023 Table 49 Raw'!V190</f>
        <v>7.109521</v>
      </c>
      <c r="T205" s="27">
        <f>'AEO 2023 Table 49 Raw'!W190</f>
        <v>7.1097659999999996</v>
      </c>
      <c r="U205" s="27">
        <f>'AEO 2023 Table 49 Raw'!X190</f>
        <v>7.1100190000000003</v>
      </c>
      <c r="V205" s="27">
        <f>'AEO 2023 Table 49 Raw'!Y190</f>
        <v>7.11029</v>
      </c>
      <c r="W205" s="27">
        <f>'AEO 2023 Table 49 Raw'!Z190</f>
        <v>7.1105929999999997</v>
      </c>
      <c r="X205" s="27">
        <f>'AEO 2023 Table 49 Raw'!AA190</f>
        <v>7.1108840000000004</v>
      </c>
      <c r="Y205" s="27">
        <f>'AEO 2023 Table 49 Raw'!AB190</f>
        <v>7.111167</v>
      </c>
      <c r="Z205" s="27">
        <f>'AEO 2023 Table 49 Raw'!AC190</f>
        <v>7.1114569999999997</v>
      </c>
      <c r="AA205" s="27">
        <f>'AEO 2023 Table 49 Raw'!AD190</f>
        <v>7.1117319999999999</v>
      </c>
      <c r="AB205" s="27">
        <f>'AEO 2023 Table 49 Raw'!AE190</f>
        <v>7.1120210000000004</v>
      </c>
      <c r="AC205" s="27">
        <f>'AEO 2023 Table 49 Raw'!AF190</f>
        <v>7.1123120000000002</v>
      </c>
      <c r="AD205" s="27">
        <f>'AEO 2023 Table 49 Raw'!AG190</f>
        <v>7.1126019999999999</v>
      </c>
      <c r="AE205" s="27">
        <f>'AEO 2023 Table 49 Raw'!AH190</f>
        <v>7.1128850000000003</v>
      </c>
      <c r="AF205" s="46" t="str">
        <f>'AEO 2023 Table 49 Raw'!AI190</f>
        <v>- -</v>
      </c>
    </row>
    <row r="206" spans="1:32" ht="15" customHeight="1">
      <c r="A206" s="8" t="s">
        <v>1454</v>
      </c>
      <c r="B206" s="24" t="s">
        <v>1389</v>
      </c>
      <c r="C206" s="27">
        <f>'AEO 2023 Table 49 Raw'!F191</f>
        <v>6.6682540000000001</v>
      </c>
      <c r="D206" s="27">
        <f>'AEO 2023 Table 49 Raw'!G191</f>
        <v>6.8779459999999997</v>
      </c>
      <c r="E206" s="27">
        <f>'AEO 2023 Table 49 Raw'!H191</f>
        <v>7.0932820000000003</v>
      </c>
      <c r="F206" s="27">
        <f>'AEO 2023 Table 49 Raw'!I191</f>
        <v>7.2945859999999998</v>
      </c>
      <c r="G206" s="27">
        <f>'AEO 2023 Table 49 Raw'!J191</f>
        <v>7.486281</v>
      </c>
      <c r="H206" s="27">
        <f>'AEO 2023 Table 49 Raw'!K191</f>
        <v>7.6553449999999996</v>
      </c>
      <c r="I206" s="27">
        <f>'AEO 2023 Table 49 Raw'!L191</f>
        <v>7.7280670000000002</v>
      </c>
      <c r="J206" s="27">
        <f>'AEO 2023 Table 49 Raw'!M191</f>
        <v>7.8373270000000002</v>
      </c>
      <c r="K206" s="27">
        <f>'AEO 2023 Table 49 Raw'!N191</f>
        <v>7.9507000000000003</v>
      </c>
      <c r="L206" s="27">
        <f>'AEO 2023 Table 49 Raw'!O191</f>
        <v>8.0572780000000002</v>
      </c>
      <c r="M206" s="27">
        <f>'AEO 2023 Table 49 Raw'!P191</f>
        <v>8.1209299999999995</v>
      </c>
      <c r="N206" s="27">
        <f>'AEO 2023 Table 49 Raw'!Q191</f>
        <v>8.1266169999999995</v>
      </c>
      <c r="O206" s="27">
        <f>'AEO 2023 Table 49 Raw'!R191</f>
        <v>8.1271719999999998</v>
      </c>
      <c r="P206" s="27">
        <f>'AEO 2023 Table 49 Raw'!S191</f>
        <v>8.1276449999999993</v>
      </c>
      <c r="Q206" s="27">
        <f>'AEO 2023 Table 49 Raw'!T191</f>
        <v>8.1299759999999992</v>
      </c>
      <c r="R206" s="27">
        <f>'AEO 2023 Table 49 Raw'!U191</f>
        <v>8.1322729999999996</v>
      </c>
      <c r="S206" s="27">
        <f>'AEO 2023 Table 49 Raw'!V191</f>
        <v>8.1330390000000001</v>
      </c>
      <c r="T206" s="27">
        <f>'AEO 2023 Table 49 Raw'!W191</f>
        <v>8.1332640000000005</v>
      </c>
      <c r="U206" s="27">
        <f>'AEO 2023 Table 49 Raw'!X191</f>
        <v>8.1325889999999994</v>
      </c>
      <c r="V206" s="27">
        <f>'AEO 2023 Table 49 Raw'!Y191</f>
        <v>8.1321639999999995</v>
      </c>
      <c r="W206" s="27">
        <f>'AEO 2023 Table 49 Raw'!Z191</f>
        <v>8.1304890000000007</v>
      </c>
      <c r="X206" s="27">
        <f>'AEO 2023 Table 49 Raw'!AA191</f>
        <v>8.1292609999999996</v>
      </c>
      <c r="Y206" s="27">
        <f>'AEO 2023 Table 49 Raw'!AB191</f>
        <v>8.1285670000000003</v>
      </c>
      <c r="Z206" s="27">
        <f>'AEO 2023 Table 49 Raw'!AC191</f>
        <v>8.1275359999999992</v>
      </c>
      <c r="AA206" s="27">
        <f>'AEO 2023 Table 49 Raw'!AD191</f>
        <v>8.1246069999999992</v>
      </c>
      <c r="AB206" s="27">
        <f>'AEO 2023 Table 49 Raw'!AE191</f>
        <v>8.1241140000000005</v>
      </c>
      <c r="AC206" s="27">
        <f>'AEO 2023 Table 49 Raw'!AF191</f>
        <v>8.1234570000000001</v>
      </c>
      <c r="AD206" s="27">
        <f>'AEO 2023 Table 49 Raw'!AG191</f>
        <v>8.1225629999999995</v>
      </c>
      <c r="AE206" s="27">
        <f>'AEO 2023 Table 49 Raw'!AH191</f>
        <v>8.1222100000000008</v>
      </c>
      <c r="AF206" s="46">
        <f>'AEO 2023 Table 49 Raw'!AI191</f>
        <v>7.0000000000000001E-3</v>
      </c>
    </row>
    <row r="207" spans="1:32" ht="15" customHeight="1">
      <c r="A207" s="8" t="s">
        <v>1455</v>
      </c>
      <c r="B207" s="23" t="s">
        <v>1391</v>
      </c>
      <c r="C207" s="27">
        <f>'AEO 2023 Table 49 Raw'!F192</f>
        <v>7.9148360000000002</v>
      </c>
      <c r="D207" s="27">
        <f>'AEO 2023 Table 49 Raw'!G192</f>
        <v>8.1973660000000006</v>
      </c>
      <c r="E207" s="27">
        <f>'AEO 2023 Table 49 Raw'!H192</f>
        <v>8.5661590000000007</v>
      </c>
      <c r="F207" s="27">
        <f>'AEO 2023 Table 49 Raw'!I192</f>
        <v>8.8892240000000005</v>
      </c>
      <c r="G207" s="27">
        <f>'AEO 2023 Table 49 Raw'!J192</f>
        <v>9.1174759999999999</v>
      </c>
      <c r="H207" s="27">
        <f>'AEO 2023 Table 49 Raw'!K192</f>
        <v>9.2901520000000009</v>
      </c>
      <c r="I207" s="27">
        <f>'AEO 2023 Table 49 Raw'!L192</f>
        <v>9.3878199999999996</v>
      </c>
      <c r="J207" s="27">
        <f>'AEO 2023 Table 49 Raw'!M192</f>
        <v>9.5647680000000008</v>
      </c>
      <c r="K207" s="27">
        <f>'AEO 2023 Table 49 Raw'!N192</f>
        <v>9.7328189999999992</v>
      </c>
      <c r="L207" s="27">
        <f>'AEO 2023 Table 49 Raw'!O192</f>
        <v>9.8816600000000001</v>
      </c>
      <c r="M207" s="27">
        <f>'AEO 2023 Table 49 Raw'!P192</f>
        <v>9.9777620000000002</v>
      </c>
      <c r="N207" s="27">
        <f>'AEO 2023 Table 49 Raw'!Q192</f>
        <v>10.013484</v>
      </c>
      <c r="O207" s="27">
        <f>'AEO 2023 Table 49 Raw'!R192</f>
        <v>10.041036</v>
      </c>
      <c r="P207" s="27">
        <f>'AEO 2023 Table 49 Raw'!S192</f>
        <v>10.057881</v>
      </c>
      <c r="Q207" s="27">
        <f>'AEO 2023 Table 49 Raw'!T192</f>
        <v>10.080420999999999</v>
      </c>
      <c r="R207" s="27">
        <f>'AEO 2023 Table 49 Raw'!U192</f>
        <v>10.104381999999999</v>
      </c>
      <c r="S207" s="27">
        <f>'AEO 2023 Table 49 Raw'!V192</f>
        <v>10.132453999999999</v>
      </c>
      <c r="T207" s="27">
        <f>'AEO 2023 Table 49 Raw'!W192</f>
        <v>10.162241</v>
      </c>
      <c r="U207" s="27">
        <f>'AEO 2023 Table 49 Raw'!X192</f>
        <v>10.193671</v>
      </c>
      <c r="V207" s="27">
        <f>'AEO 2023 Table 49 Raw'!Y192</f>
        <v>10.219408</v>
      </c>
      <c r="W207" s="27">
        <f>'AEO 2023 Table 49 Raw'!Z192</f>
        <v>10.241448</v>
      </c>
      <c r="X207" s="27">
        <f>'AEO 2023 Table 49 Raw'!AA192</f>
        <v>10.257830999999999</v>
      </c>
      <c r="Y207" s="27">
        <f>'AEO 2023 Table 49 Raw'!AB192</f>
        <v>10.294646</v>
      </c>
      <c r="Z207" s="27">
        <f>'AEO 2023 Table 49 Raw'!AC192</f>
        <v>10.343914</v>
      </c>
      <c r="AA207" s="27">
        <f>'AEO 2023 Table 49 Raw'!AD192</f>
        <v>10.390739</v>
      </c>
      <c r="AB207" s="27">
        <f>'AEO 2023 Table 49 Raw'!AE192</f>
        <v>10.431338</v>
      </c>
      <c r="AC207" s="27">
        <f>'AEO 2023 Table 49 Raw'!AF192</f>
        <v>10.464499</v>
      </c>
      <c r="AD207" s="27">
        <f>'AEO 2023 Table 49 Raw'!AG192</f>
        <v>10.508939</v>
      </c>
      <c r="AE207" s="27">
        <f>'AEO 2023 Table 49 Raw'!AH192</f>
        <v>10.559513000000001</v>
      </c>
      <c r="AF207" s="46">
        <f>'AEO 2023 Table 49 Raw'!AI192</f>
        <v>0.01</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6"/>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6"/>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6"/>
    </row>
    <row r="211" spans="1:32" ht="15" customHeight="1">
      <c r="A211" s="8" t="s">
        <v>1457</v>
      </c>
      <c r="B211" s="24" t="s">
        <v>1269</v>
      </c>
      <c r="C211" s="27">
        <f>'AEO 2023 Table 49 Raw'!F195</f>
        <v>136.90415999999999</v>
      </c>
      <c r="D211" s="27">
        <f>'AEO 2023 Table 49 Raw'!G195</f>
        <v>138.676117</v>
      </c>
      <c r="E211" s="27">
        <f>'AEO 2023 Table 49 Raw'!H195</f>
        <v>144.35986299999999</v>
      </c>
      <c r="F211" s="27">
        <f>'AEO 2023 Table 49 Raw'!I195</f>
        <v>153.36499000000001</v>
      </c>
      <c r="G211" s="27">
        <f>'AEO 2023 Table 49 Raw'!J195</f>
        <v>158.83358799999999</v>
      </c>
      <c r="H211" s="27">
        <f>'AEO 2023 Table 49 Raw'!K195</f>
        <v>155.60549900000001</v>
      </c>
      <c r="I211" s="27">
        <f>'AEO 2023 Table 49 Raw'!L195</f>
        <v>155.29226700000001</v>
      </c>
      <c r="J211" s="27">
        <f>'AEO 2023 Table 49 Raw'!M195</f>
        <v>158.77989199999999</v>
      </c>
      <c r="K211" s="27">
        <f>'AEO 2023 Table 49 Raw'!N195</f>
        <v>163.12214700000001</v>
      </c>
      <c r="L211" s="27">
        <f>'AEO 2023 Table 49 Raw'!O195</f>
        <v>166.18524199999999</v>
      </c>
      <c r="M211" s="27">
        <f>'AEO 2023 Table 49 Raw'!P195</f>
        <v>167.280518</v>
      </c>
      <c r="N211" s="27">
        <f>'AEO 2023 Table 49 Raw'!Q195</f>
        <v>168.74011200000001</v>
      </c>
      <c r="O211" s="27">
        <f>'AEO 2023 Table 49 Raw'!R195</f>
        <v>171.378265</v>
      </c>
      <c r="P211" s="27">
        <f>'AEO 2023 Table 49 Raw'!S195</f>
        <v>174.459183</v>
      </c>
      <c r="Q211" s="27">
        <f>'AEO 2023 Table 49 Raw'!T195</f>
        <v>178.105774</v>
      </c>
      <c r="R211" s="27">
        <f>'AEO 2023 Table 49 Raw'!U195</f>
        <v>181.39103700000001</v>
      </c>
      <c r="S211" s="27">
        <f>'AEO 2023 Table 49 Raw'!V195</f>
        <v>185.257172</v>
      </c>
      <c r="T211" s="27">
        <f>'AEO 2023 Table 49 Raw'!W195</f>
        <v>188.853577</v>
      </c>
      <c r="U211" s="27">
        <f>'AEO 2023 Table 49 Raw'!X195</f>
        <v>192.21920800000001</v>
      </c>
      <c r="V211" s="27">
        <f>'AEO 2023 Table 49 Raw'!Y195</f>
        <v>195.473907</v>
      </c>
      <c r="W211" s="27">
        <f>'AEO 2023 Table 49 Raw'!Z195</f>
        <v>198.33424400000001</v>
      </c>
      <c r="X211" s="27">
        <f>'AEO 2023 Table 49 Raw'!AA195</f>
        <v>200.75027499999999</v>
      </c>
      <c r="Y211" s="27">
        <f>'AEO 2023 Table 49 Raw'!AB195</f>
        <v>204.227982</v>
      </c>
      <c r="Z211" s="27">
        <f>'AEO 2023 Table 49 Raw'!AC195</f>
        <v>209.026443</v>
      </c>
      <c r="AA211" s="27">
        <f>'AEO 2023 Table 49 Raw'!AD195</f>
        <v>213.72416699999999</v>
      </c>
      <c r="AB211" s="27">
        <f>'AEO 2023 Table 49 Raw'!AE195</f>
        <v>218.433594</v>
      </c>
      <c r="AC211" s="27">
        <f>'AEO 2023 Table 49 Raw'!AF195</f>
        <v>223.05673200000001</v>
      </c>
      <c r="AD211" s="27">
        <f>'AEO 2023 Table 49 Raw'!AG195</f>
        <v>229.38687100000001</v>
      </c>
      <c r="AE211" s="27">
        <f>'AEO 2023 Table 49 Raw'!AH195</f>
        <v>236.70065299999999</v>
      </c>
      <c r="AF211" s="46">
        <f>'AEO 2023 Table 49 Raw'!AI195</f>
        <v>0.02</v>
      </c>
    </row>
    <row r="212" spans="1:32" ht="15" customHeight="1">
      <c r="A212" s="8" t="s">
        <v>1458</v>
      </c>
      <c r="B212" s="24" t="s">
        <v>1271</v>
      </c>
      <c r="C212" s="27">
        <f>'AEO 2023 Table 49 Raw'!F196</f>
        <v>103.697945</v>
      </c>
      <c r="D212" s="27">
        <f>'AEO 2023 Table 49 Raw'!G196</f>
        <v>103.932098</v>
      </c>
      <c r="E212" s="27">
        <f>'AEO 2023 Table 49 Raw'!H196</f>
        <v>107.14576</v>
      </c>
      <c r="F212" s="27">
        <f>'AEO 2023 Table 49 Raw'!I196</f>
        <v>112.820526</v>
      </c>
      <c r="G212" s="27">
        <f>'AEO 2023 Table 49 Raw'!J196</f>
        <v>115.89419599999999</v>
      </c>
      <c r="H212" s="27">
        <f>'AEO 2023 Table 49 Raw'!K196</f>
        <v>112.693253</v>
      </c>
      <c r="I212" s="27">
        <f>'AEO 2023 Table 49 Raw'!L196</f>
        <v>111.698669</v>
      </c>
      <c r="J212" s="27">
        <f>'AEO 2023 Table 49 Raw'!M196</f>
        <v>113.49263000000001</v>
      </c>
      <c r="K212" s="27">
        <f>'AEO 2023 Table 49 Raw'!N196</f>
        <v>115.927567</v>
      </c>
      <c r="L212" s="27">
        <f>'AEO 2023 Table 49 Raw'!O196</f>
        <v>117.48333</v>
      </c>
      <c r="M212" s="27">
        <f>'AEO 2023 Table 49 Raw'!P196</f>
        <v>117.68755299999999</v>
      </c>
      <c r="N212" s="27">
        <f>'AEO 2023 Table 49 Raw'!Q196</f>
        <v>118.18974300000001</v>
      </c>
      <c r="O212" s="27">
        <f>'AEO 2023 Table 49 Raw'!R196</f>
        <v>119.551109</v>
      </c>
      <c r="P212" s="27">
        <f>'AEO 2023 Table 49 Raw'!S196</f>
        <v>121.24812300000001</v>
      </c>
      <c r="Q212" s="27">
        <f>'AEO 2023 Table 49 Raw'!T196</f>
        <v>123.360794</v>
      </c>
      <c r="R212" s="27">
        <f>'AEO 2023 Table 49 Raw'!U196</f>
        <v>125.243782</v>
      </c>
      <c r="S212" s="27">
        <f>'AEO 2023 Table 49 Raw'!V196</f>
        <v>127.54673</v>
      </c>
      <c r="T212" s="27">
        <f>'AEO 2023 Table 49 Raw'!W196</f>
        <v>129.68113700000001</v>
      </c>
      <c r="U212" s="27">
        <f>'AEO 2023 Table 49 Raw'!X196</f>
        <v>131.67413300000001</v>
      </c>
      <c r="V212" s="27">
        <f>'AEO 2023 Table 49 Raw'!Y196</f>
        <v>133.607651</v>
      </c>
      <c r="W212" s="27">
        <f>'AEO 2023 Table 49 Raw'!Z196</f>
        <v>135.287811</v>
      </c>
      <c r="X212" s="27">
        <f>'AEO 2023 Table 49 Raw'!AA196</f>
        <v>136.681015</v>
      </c>
      <c r="Y212" s="27">
        <f>'AEO 2023 Table 49 Raw'!AB196</f>
        <v>138.811432</v>
      </c>
      <c r="Z212" s="27">
        <f>'AEO 2023 Table 49 Raw'!AC196</f>
        <v>141.85032699999999</v>
      </c>
      <c r="AA212" s="27">
        <f>'AEO 2023 Table 49 Raw'!AD196</f>
        <v>144.82981899999999</v>
      </c>
      <c r="AB212" s="27">
        <f>'AEO 2023 Table 49 Raw'!AE196</f>
        <v>147.825851</v>
      </c>
      <c r="AC212" s="27">
        <f>'AEO 2023 Table 49 Raw'!AF196</f>
        <v>150.77174400000001</v>
      </c>
      <c r="AD212" s="27">
        <f>'AEO 2023 Table 49 Raw'!AG196</f>
        <v>154.87811300000001</v>
      </c>
      <c r="AE212" s="27">
        <f>'AEO 2023 Table 49 Raw'!AH196</f>
        <v>159.653076</v>
      </c>
      <c r="AF212" s="46">
        <f>'AEO 2023 Table 49 Raw'!AI196</f>
        <v>1.6E-2</v>
      </c>
    </row>
    <row r="213" spans="1:32" ht="15" customHeight="1">
      <c r="A213" s="8" t="s">
        <v>1459</v>
      </c>
      <c r="B213" s="24" t="s">
        <v>915</v>
      </c>
      <c r="C213" s="27">
        <f>'AEO 2023 Table 49 Raw'!F197</f>
        <v>0</v>
      </c>
      <c r="D213" s="27">
        <f>'AEO 2023 Table 49 Raw'!G197</f>
        <v>0.26425799999999999</v>
      </c>
      <c r="E213" s="27">
        <f>'AEO 2023 Table 49 Raw'!H197</f>
        <v>0.26015199999999999</v>
      </c>
      <c r="F213" s="27">
        <f>'AEO 2023 Table 49 Raw'!I197</f>
        <v>0.25123000000000001</v>
      </c>
      <c r="G213" s="27">
        <f>'AEO 2023 Table 49 Raw'!J197</f>
        <v>0.24903600000000001</v>
      </c>
      <c r="H213" s="27">
        <f>'AEO 2023 Table 49 Raw'!K197</f>
        <v>0.24002299999999999</v>
      </c>
      <c r="I213" s="27">
        <f>'AEO 2023 Table 49 Raw'!L197</f>
        <v>0.23896300000000001</v>
      </c>
      <c r="J213" s="27">
        <f>'AEO 2023 Table 49 Raw'!M197</f>
        <v>0.24771799999999999</v>
      </c>
      <c r="K213" s="27">
        <f>'AEO 2023 Table 49 Raw'!N197</f>
        <v>0.26383600000000001</v>
      </c>
      <c r="L213" s="27">
        <f>'AEO 2023 Table 49 Raw'!O197</f>
        <v>0.28333599999999998</v>
      </c>
      <c r="M213" s="27">
        <f>'AEO 2023 Table 49 Raw'!P197</f>
        <v>0.29705100000000001</v>
      </c>
      <c r="N213" s="27">
        <f>'AEO 2023 Table 49 Raw'!Q197</f>
        <v>0.31185499999999999</v>
      </c>
      <c r="O213" s="27">
        <f>'AEO 2023 Table 49 Raw'!R197</f>
        <v>0.32785900000000001</v>
      </c>
      <c r="P213" s="27">
        <f>'AEO 2023 Table 49 Raw'!S197</f>
        <v>0.34629799999999999</v>
      </c>
      <c r="Q213" s="27">
        <f>'AEO 2023 Table 49 Raw'!T197</f>
        <v>0.369201</v>
      </c>
      <c r="R213" s="27">
        <f>'AEO 2023 Table 49 Raw'!U197</f>
        <v>0.39719399999999999</v>
      </c>
      <c r="S213" s="27">
        <f>'AEO 2023 Table 49 Raw'!V197</f>
        <v>0.42004000000000002</v>
      </c>
      <c r="T213" s="27">
        <f>'AEO 2023 Table 49 Raw'!W197</f>
        <v>0.45829799999999998</v>
      </c>
      <c r="U213" s="27">
        <f>'AEO 2023 Table 49 Raw'!X197</f>
        <v>0.49609599999999998</v>
      </c>
      <c r="V213" s="27">
        <f>'AEO 2023 Table 49 Raw'!Y197</f>
        <v>0.53830299999999998</v>
      </c>
      <c r="W213" s="27">
        <f>'AEO 2023 Table 49 Raw'!Z197</f>
        <v>0.585731</v>
      </c>
      <c r="X213" s="27">
        <f>'AEO 2023 Table 49 Raw'!AA197</f>
        <v>0.64656199999999997</v>
      </c>
      <c r="Y213" s="27">
        <f>'AEO 2023 Table 49 Raw'!AB197</f>
        <v>0.71145999999999998</v>
      </c>
      <c r="Z213" s="27">
        <f>'AEO 2023 Table 49 Raw'!AC197</f>
        <v>0.78444999999999998</v>
      </c>
      <c r="AA213" s="27">
        <f>'AEO 2023 Table 49 Raw'!AD197</f>
        <v>0.857707</v>
      </c>
      <c r="AB213" s="27">
        <f>'AEO 2023 Table 49 Raw'!AE197</f>
        <v>0.92996800000000002</v>
      </c>
      <c r="AC213" s="27">
        <f>'AEO 2023 Table 49 Raw'!AF197</f>
        <v>0.99963100000000005</v>
      </c>
      <c r="AD213" s="27">
        <f>'AEO 2023 Table 49 Raw'!AG197</f>
        <v>1.0737989999999999</v>
      </c>
      <c r="AE213" s="27">
        <f>'AEO 2023 Table 49 Raw'!AH197</f>
        <v>1.1450149999999999</v>
      </c>
      <c r="AF213" s="46"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6" t="str">
        <f>'AEO 2023 Table 49 Raw'!AI198</f>
        <v>- -</v>
      </c>
    </row>
    <row r="215" spans="1:32" ht="15" customHeight="1">
      <c r="A215" s="8" t="s">
        <v>1461</v>
      </c>
      <c r="B215" s="24" t="s">
        <v>1276</v>
      </c>
      <c r="C215" s="27">
        <f>'AEO 2023 Table 49 Raw'!F199</f>
        <v>11.520859</v>
      </c>
      <c r="D215" s="27">
        <f>'AEO 2023 Table 49 Raw'!G199</f>
        <v>11.515809000000001</v>
      </c>
      <c r="E215" s="27">
        <f>'AEO 2023 Table 49 Raw'!H199</f>
        <v>11.951682999999999</v>
      </c>
      <c r="F215" s="27">
        <f>'AEO 2023 Table 49 Raw'!I199</f>
        <v>11.989293999999999</v>
      </c>
      <c r="G215" s="27">
        <f>'AEO 2023 Table 49 Raw'!J199</f>
        <v>11.672024</v>
      </c>
      <c r="H215" s="27">
        <f>'AEO 2023 Table 49 Raw'!K199</f>
        <v>11.331618000000001</v>
      </c>
      <c r="I215" s="27">
        <f>'AEO 2023 Table 49 Raw'!L199</f>
        <v>10.777006</v>
      </c>
      <c r="J215" s="27">
        <f>'AEO 2023 Table 49 Raw'!M199</f>
        <v>10.739117999999999</v>
      </c>
      <c r="K215" s="27">
        <f>'AEO 2023 Table 49 Raw'!N199</f>
        <v>10.932145</v>
      </c>
      <c r="L215" s="27">
        <f>'AEO 2023 Table 49 Raw'!O199</f>
        <v>11.222346</v>
      </c>
      <c r="M215" s="27">
        <f>'AEO 2023 Table 49 Raw'!P199</f>
        <v>11.261675</v>
      </c>
      <c r="N215" s="27">
        <f>'AEO 2023 Table 49 Raw'!Q199</f>
        <v>11.374198</v>
      </c>
      <c r="O215" s="27">
        <f>'AEO 2023 Table 49 Raw'!R199</f>
        <v>11.50399</v>
      </c>
      <c r="P215" s="27">
        <f>'AEO 2023 Table 49 Raw'!S199</f>
        <v>11.70904</v>
      </c>
      <c r="Q215" s="27">
        <f>'AEO 2023 Table 49 Raw'!T199</f>
        <v>11.929007</v>
      </c>
      <c r="R215" s="27">
        <f>'AEO 2023 Table 49 Raw'!U199</f>
        <v>12.158507999999999</v>
      </c>
      <c r="S215" s="27">
        <f>'AEO 2023 Table 49 Raw'!V199</f>
        <v>12.411358</v>
      </c>
      <c r="T215" s="27">
        <f>'AEO 2023 Table 49 Raw'!W199</f>
        <v>12.625245</v>
      </c>
      <c r="U215" s="27">
        <f>'AEO 2023 Table 49 Raw'!X199</f>
        <v>12.858091</v>
      </c>
      <c r="V215" s="27">
        <f>'AEO 2023 Table 49 Raw'!Y199</f>
        <v>13.10895</v>
      </c>
      <c r="W215" s="27">
        <f>'AEO 2023 Table 49 Raw'!Z199</f>
        <v>13.307058</v>
      </c>
      <c r="X215" s="27">
        <f>'AEO 2023 Table 49 Raw'!AA199</f>
        <v>13.493631000000001</v>
      </c>
      <c r="Y215" s="27">
        <f>'AEO 2023 Table 49 Raw'!AB199</f>
        <v>13.658519999999999</v>
      </c>
      <c r="Z215" s="27">
        <f>'AEO 2023 Table 49 Raw'!AC199</f>
        <v>13.930624</v>
      </c>
      <c r="AA215" s="27">
        <f>'AEO 2023 Table 49 Raw'!AD199</f>
        <v>14.216274</v>
      </c>
      <c r="AB215" s="27">
        <f>'AEO 2023 Table 49 Raw'!AE199</f>
        <v>14.461309999999999</v>
      </c>
      <c r="AC215" s="27">
        <f>'AEO 2023 Table 49 Raw'!AF199</f>
        <v>14.735227</v>
      </c>
      <c r="AD215" s="27">
        <f>'AEO 2023 Table 49 Raw'!AG199</f>
        <v>15.117255999999999</v>
      </c>
      <c r="AE215" s="27">
        <f>'AEO 2023 Table 49 Raw'!AH199</f>
        <v>15.519378</v>
      </c>
      <c r="AF215" s="46">
        <f>'AEO 2023 Table 49 Raw'!AI199</f>
        <v>1.0999999999999999E-2</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6" t="str">
        <f>'AEO 2023 Table 49 Raw'!AI200</f>
        <v>- -</v>
      </c>
    </row>
    <row r="217" spans="1:32" ht="15" customHeight="1">
      <c r="A217" s="8" t="s">
        <v>1463</v>
      </c>
      <c r="B217" s="24" t="s">
        <v>1280</v>
      </c>
      <c r="C217" s="27">
        <f>'AEO 2023 Table 49 Raw'!F201</f>
        <v>0</v>
      </c>
      <c r="D217" s="27">
        <f>'AEO 2023 Table 49 Raw'!G201</f>
        <v>0.30742199999999997</v>
      </c>
      <c r="E217" s="27">
        <f>'AEO 2023 Table 49 Raw'!H201</f>
        <v>0.31688</v>
      </c>
      <c r="F217" s="27">
        <f>'AEO 2023 Table 49 Raw'!I201</f>
        <v>0.33213100000000001</v>
      </c>
      <c r="G217" s="27">
        <f>'AEO 2023 Table 49 Raw'!J201</f>
        <v>0.34516200000000002</v>
      </c>
      <c r="H217" s="27">
        <f>'AEO 2023 Table 49 Raw'!K201</f>
        <v>0.34381</v>
      </c>
      <c r="I217" s="27">
        <f>'AEO 2023 Table 49 Raw'!L201</f>
        <v>0.352713</v>
      </c>
      <c r="J217" s="27">
        <f>'AEO 2023 Table 49 Raw'!M201</f>
        <v>0.37448100000000001</v>
      </c>
      <c r="K217" s="27">
        <f>'AEO 2023 Table 49 Raw'!N201</f>
        <v>0.40263100000000002</v>
      </c>
      <c r="L217" s="27">
        <f>'AEO 2023 Table 49 Raw'!O201</f>
        <v>0.43176599999999998</v>
      </c>
      <c r="M217" s="27">
        <f>'AEO 2023 Table 49 Raw'!P201</f>
        <v>0.459642</v>
      </c>
      <c r="N217" s="27">
        <f>'AEO 2023 Table 49 Raw'!Q201</f>
        <v>0.49071300000000001</v>
      </c>
      <c r="O217" s="27">
        <f>'AEO 2023 Table 49 Raw'!R201</f>
        <v>0.529447</v>
      </c>
      <c r="P217" s="27">
        <f>'AEO 2023 Table 49 Raw'!S201</f>
        <v>0.57517300000000005</v>
      </c>
      <c r="Q217" s="27">
        <f>'AEO 2023 Table 49 Raw'!T201</f>
        <v>0.63099000000000005</v>
      </c>
      <c r="R217" s="27">
        <f>'AEO 2023 Table 49 Raw'!U201</f>
        <v>0.69420000000000004</v>
      </c>
      <c r="S217" s="27">
        <f>'AEO 2023 Table 49 Raw'!V201</f>
        <v>0.76848399999999994</v>
      </c>
      <c r="T217" s="27">
        <f>'AEO 2023 Table 49 Raw'!W201</f>
        <v>0.85037499999999999</v>
      </c>
      <c r="U217" s="27">
        <f>'AEO 2023 Table 49 Raw'!X201</f>
        <v>0.93850999999999996</v>
      </c>
      <c r="V217" s="27">
        <f>'AEO 2023 Table 49 Raw'!Y201</f>
        <v>1.0320240000000001</v>
      </c>
      <c r="W217" s="27">
        <f>'AEO 2023 Table 49 Raw'!Z201</f>
        <v>1.1271409999999999</v>
      </c>
      <c r="X217" s="27">
        <f>'AEO 2023 Table 49 Raw'!AA201</f>
        <v>1.2234179999999999</v>
      </c>
      <c r="Y217" s="27">
        <f>'AEO 2023 Table 49 Raw'!AB201</f>
        <v>1.322757</v>
      </c>
      <c r="Z217" s="27">
        <f>'AEO 2023 Table 49 Raw'!AC201</f>
        <v>1.4281090000000001</v>
      </c>
      <c r="AA217" s="27">
        <f>'AEO 2023 Table 49 Raw'!AD201</f>
        <v>1.5288040000000001</v>
      </c>
      <c r="AB217" s="27">
        <f>'AEO 2023 Table 49 Raw'!AE201</f>
        <v>1.6242620000000001</v>
      </c>
      <c r="AC217" s="27">
        <f>'AEO 2023 Table 49 Raw'!AF201</f>
        <v>1.7129179999999999</v>
      </c>
      <c r="AD217" s="27">
        <f>'AEO 2023 Table 49 Raw'!AG201</f>
        <v>1.8102819999999999</v>
      </c>
      <c r="AE217" s="27">
        <f>'AEO 2023 Table 49 Raw'!AH201</f>
        <v>1.9080619999999999</v>
      </c>
      <c r="AF217" s="46" t="str">
        <f>'AEO 2023 Table 49 Raw'!AI201</f>
        <v>- -</v>
      </c>
    </row>
    <row r="218" spans="1:32" ht="15" customHeight="1">
      <c r="A218" s="8" t="s">
        <v>1464</v>
      </c>
      <c r="B218" s="24" t="s">
        <v>1282</v>
      </c>
      <c r="C218" s="27">
        <f>'AEO 2023 Table 49 Raw'!F202</f>
        <v>0</v>
      </c>
      <c r="D218" s="27">
        <f>'AEO 2023 Table 49 Raw'!G202</f>
        <v>0.31949</v>
      </c>
      <c r="E218" s="27">
        <f>'AEO 2023 Table 49 Raw'!H202</f>
        <v>0.32986399999999999</v>
      </c>
      <c r="F218" s="27">
        <f>'AEO 2023 Table 49 Raw'!I202</f>
        <v>0.33889399999999997</v>
      </c>
      <c r="G218" s="27">
        <f>'AEO 2023 Table 49 Raw'!J202</f>
        <v>0.34266799999999997</v>
      </c>
      <c r="H218" s="27">
        <f>'AEO 2023 Table 49 Raw'!K202</f>
        <v>0.33521499999999999</v>
      </c>
      <c r="I218" s="27">
        <f>'AEO 2023 Table 49 Raw'!L202</f>
        <v>0.336677</v>
      </c>
      <c r="J218" s="27">
        <f>'AEO 2023 Table 49 Raw'!M202</f>
        <v>0.35091699999999998</v>
      </c>
      <c r="K218" s="27">
        <f>'AEO 2023 Table 49 Raw'!N202</f>
        <v>0.37406600000000001</v>
      </c>
      <c r="L218" s="27">
        <f>'AEO 2023 Table 49 Raw'!O202</f>
        <v>0.40251799999999999</v>
      </c>
      <c r="M218" s="27">
        <f>'AEO 2023 Table 49 Raw'!P202</f>
        <v>0.430141</v>
      </c>
      <c r="N218" s="27">
        <f>'AEO 2023 Table 49 Raw'!Q202</f>
        <v>0.46526200000000001</v>
      </c>
      <c r="O218" s="27">
        <f>'AEO 2023 Table 49 Raw'!R202</f>
        <v>0.50776600000000005</v>
      </c>
      <c r="P218" s="27">
        <f>'AEO 2023 Table 49 Raw'!S202</f>
        <v>0.56084199999999995</v>
      </c>
      <c r="Q218" s="27">
        <f>'AEO 2023 Table 49 Raw'!T202</f>
        <v>0.62517</v>
      </c>
      <c r="R218" s="27">
        <f>'AEO 2023 Table 49 Raw'!U202</f>
        <v>0.69887500000000002</v>
      </c>
      <c r="S218" s="27">
        <f>'AEO 2023 Table 49 Raw'!V202</f>
        <v>0.78519000000000005</v>
      </c>
      <c r="T218" s="27">
        <f>'AEO 2023 Table 49 Raw'!W202</f>
        <v>0.88033700000000004</v>
      </c>
      <c r="U218" s="27">
        <f>'AEO 2023 Table 49 Raw'!X202</f>
        <v>0.98437200000000002</v>
      </c>
      <c r="V218" s="27">
        <f>'AEO 2023 Table 49 Raw'!Y202</f>
        <v>1.0961510000000001</v>
      </c>
      <c r="W218" s="27">
        <f>'AEO 2023 Table 49 Raw'!Z202</f>
        <v>1.2094130000000001</v>
      </c>
      <c r="X218" s="27">
        <f>'AEO 2023 Table 49 Raw'!AA202</f>
        <v>1.3228439999999999</v>
      </c>
      <c r="Y218" s="27">
        <f>'AEO 2023 Table 49 Raw'!AB202</f>
        <v>1.4371370000000001</v>
      </c>
      <c r="Z218" s="27">
        <f>'AEO 2023 Table 49 Raw'!AC202</f>
        <v>1.5580369999999999</v>
      </c>
      <c r="AA218" s="27">
        <f>'AEO 2023 Table 49 Raw'!AD202</f>
        <v>1.673988</v>
      </c>
      <c r="AB218" s="27">
        <f>'AEO 2023 Table 49 Raw'!AE202</f>
        <v>1.7806660000000001</v>
      </c>
      <c r="AC218" s="27">
        <f>'AEO 2023 Table 49 Raw'!AF202</f>
        <v>1.8811500000000001</v>
      </c>
      <c r="AD218" s="27">
        <f>'AEO 2023 Table 49 Raw'!AG202</f>
        <v>1.9885759999999999</v>
      </c>
      <c r="AE218" s="27">
        <f>'AEO 2023 Table 49 Raw'!AH202</f>
        <v>2.095227</v>
      </c>
      <c r="AF218" s="46" t="str">
        <f>'AEO 2023 Table 49 Raw'!AI202</f>
        <v>- -</v>
      </c>
    </row>
    <row r="219" spans="1:32" ht="15" customHeight="1">
      <c r="A219" s="8" t="s">
        <v>1465</v>
      </c>
      <c r="B219" s="24" t="s">
        <v>1284</v>
      </c>
      <c r="C219" s="27">
        <f>'AEO 2023 Table 49 Raw'!F203</f>
        <v>0</v>
      </c>
      <c r="D219" s="27">
        <f>'AEO 2023 Table 49 Raw'!G203</f>
        <v>0</v>
      </c>
      <c r="E219" s="27">
        <f>'AEO 2023 Table 49 Raw'!H203</f>
        <v>9.8999999999999994E-5</v>
      </c>
      <c r="F219" s="27">
        <f>'AEO 2023 Table 49 Raw'!I203</f>
        <v>1.05E-4</v>
      </c>
      <c r="G219" s="27">
        <f>'AEO 2023 Table 49 Raw'!J203</f>
        <v>1.08E-4</v>
      </c>
      <c r="H219" s="27">
        <f>'AEO 2023 Table 49 Raw'!K203</f>
        <v>1.05E-4</v>
      </c>
      <c r="I219" s="27">
        <f>'AEO 2023 Table 49 Raw'!L203</f>
        <v>1.0399999999999999E-4</v>
      </c>
      <c r="J219" s="27">
        <f>'AEO 2023 Table 49 Raw'!M203</f>
        <v>1.06E-4</v>
      </c>
      <c r="K219" s="27">
        <f>'AEO 2023 Table 49 Raw'!N203</f>
        <v>1.08E-4</v>
      </c>
      <c r="L219" s="27">
        <f>'AEO 2023 Table 49 Raw'!O203</f>
        <v>1.0900000000000001E-4</v>
      </c>
      <c r="M219" s="27">
        <f>'AEO 2023 Table 49 Raw'!P203</f>
        <v>1.08E-4</v>
      </c>
      <c r="N219" s="27">
        <f>'AEO 2023 Table 49 Raw'!Q203</f>
        <v>1.07E-4</v>
      </c>
      <c r="O219" s="27">
        <f>'AEO 2023 Table 49 Raw'!R203</f>
        <v>1.07E-4</v>
      </c>
      <c r="P219" s="27">
        <f>'AEO 2023 Table 49 Raw'!S203</f>
        <v>1.07E-4</v>
      </c>
      <c r="Q219" s="27">
        <f>'AEO 2023 Table 49 Raw'!T203</f>
        <v>1.07E-4</v>
      </c>
      <c r="R219" s="27">
        <f>'AEO 2023 Table 49 Raw'!U203</f>
        <v>1.05E-4</v>
      </c>
      <c r="S219" s="27">
        <f>'AEO 2023 Table 49 Raw'!V203</f>
        <v>1.0399999999999999E-4</v>
      </c>
      <c r="T219" s="27">
        <f>'AEO 2023 Table 49 Raw'!W203</f>
        <v>1.02E-4</v>
      </c>
      <c r="U219" s="27">
        <f>'AEO 2023 Table 49 Raw'!X203</f>
        <v>9.8999999999999994E-5</v>
      </c>
      <c r="V219" s="27">
        <f>'AEO 2023 Table 49 Raw'!Y203</f>
        <v>9.5000000000000005E-5</v>
      </c>
      <c r="W219" s="27">
        <f>'AEO 2023 Table 49 Raw'!Z203</f>
        <v>9.1000000000000003E-5</v>
      </c>
      <c r="X219" s="27">
        <f>'AEO 2023 Table 49 Raw'!AA203</f>
        <v>8.5000000000000006E-5</v>
      </c>
      <c r="Y219" s="27">
        <f>'AEO 2023 Table 49 Raw'!AB203</f>
        <v>8.0000000000000007E-5</v>
      </c>
      <c r="Z219" s="27">
        <f>'AEO 2023 Table 49 Raw'!AC203</f>
        <v>7.3999999999999996E-5</v>
      </c>
      <c r="AA219" s="27">
        <f>'AEO 2023 Table 49 Raw'!AD203</f>
        <v>6.7999999999999999E-5</v>
      </c>
      <c r="AB219" s="27">
        <f>'AEO 2023 Table 49 Raw'!AE203</f>
        <v>6.2000000000000003E-5</v>
      </c>
      <c r="AC219" s="27">
        <f>'AEO 2023 Table 49 Raw'!AF203</f>
        <v>5.5000000000000002E-5</v>
      </c>
      <c r="AD219" s="27">
        <f>'AEO 2023 Table 49 Raw'!AG203</f>
        <v>4.8999999999999998E-5</v>
      </c>
      <c r="AE219" s="27">
        <f>'AEO 2023 Table 49 Raw'!AH203</f>
        <v>4.3999999999999999E-5</v>
      </c>
      <c r="AF219" s="46" t="str">
        <f>'AEO 2023 Table 49 Raw'!AI203</f>
        <v>- -</v>
      </c>
    </row>
    <row r="220" spans="1:32" ht="15" customHeight="1">
      <c r="A220" s="8" t="s">
        <v>1466</v>
      </c>
      <c r="B220" s="24" t="s">
        <v>1286</v>
      </c>
      <c r="C220" s="27">
        <f>'AEO 2023 Table 49 Raw'!F204</f>
        <v>252.12297100000001</v>
      </c>
      <c r="D220" s="27">
        <f>'AEO 2023 Table 49 Raw'!G204</f>
        <v>255.01525899999999</v>
      </c>
      <c r="E220" s="27">
        <f>'AEO 2023 Table 49 Raw'!H204</f>
        <v>264.36425800000001</v>
      </c>
      <c r="F220" s="27">
        <f>'AEO 2023 Table 49 Raw'!I204</f>
        <v>279.09722900000003</v>
      </c>
      <c r="G220" s="27">
        <f>'AEO 2023 Table 49 Raw'!J204</f>
        <v>287.336792</v>
      </c>
      <c r="H220" s="27">
        <f>'AEO 2023 Table 49 Raw'!K204</f>
        <v>280.54953</v>
      </c>
      <c r="I220" s="27">
        <f>'AEO 2023 Table 49 Raw'!L204</f>
        <v>278.69638099999997</v>
      </c>
      <c r="J220" s="27">
        <f>'AEO 2023 Table 49 Raw'!M204</f>
        <v>283.98483299999998</v>
      </c>
      <c r="K220" s="27">
        <f>'AEO 2023 Table 49 Raw'!N204</f>
        <v>291.02255200000002</v>
      </c>
      <c r="L220" s="27">
        <f>'AEO 2023 Table 49 Raw'!O204</f>
        <v>296.008667</v>
      </c>
      <c r="M220" s="27">
        <f>'AEO 2023 Table 49 Raw'!P204</f>
        <v>297.41674799999998</v>
      </c>
      <c r="N220" s="27">
        <f>'AEO 2023 Table 49 Raw'!Q204</f>
        <v>299.57202100000001</v>
      </c>
      <c r="O220" s="27">
        <f>'AEO 2023 Table 49 Raw'!R204</f>
        <v>303.79852299999999</v>
      </c>
      <c r="P220" s="27">
        <f>'AEO 2023 Table 49 Raw'!S204</f>
        <v>308.89880399999998</v>
      </c>
      <c r="Q220" s="27">
        <f>'AEO 2023 Table 49 Raw'!T204</f>
        <v>315.02105699999998</v>
      </c>
      <c r="R220" s="27">
        <f>'AEO 2023 Table 49 Raw'!U204</f>
        <v>320.58371</v>
      </c>
      <c r="S220" s="27">
        <f>'AEO 2023 Table 49 Raw'!V204</f>
        <v>327.18905599999999</v>
      </c>
      <c r="T220" s="27">
        <f>'AEO 2023 Table 49 Raw'!W204</f>
        <v>333.34909099999999</v>
      </c>
      <c r="U220" s="27">
        <f>'AEO 2023 Table 49 Raw'!X204</f>
        <v>339.170502</v>
      </c>
      <c r="V220" s="27">
        <f>'AEO 2023 Table 49 Raw'!Y204</f>
        <v>344.85708599999998</v>
      </c>
      <c r="W220" s="27">
        <f>'AEO 2023 Table 49 Raw'!Z204</f>
        <v>349.85150099999998</v>
      </c>
      <c r="X220" s="27">
        <f>'AEO 2023 Table 49 Raw'!AA204</f>
        <v>354.11782799999997</v>
      </c>
      <c r="Y220" s="27">
        <f>'AEO 2023 Table 49 Raw'!AB204</f>
        <v>360.16937300000001</v>
      </c>
      <c r="Z220" s="27">
        <f>'AEO 2023 Table 49 Raw'!AC204</f>
        <v>368.578033</v>
      </c>
      <c r="AA220" s="27">
        <f>'AEO 2023 Table 49 Raw'!AD204</f>
        <v>376.83081099999998</v>
      </c>
      <c r="AB220" s="27">
        <f>'AEO 2023 Table 49 Raw'!AE204</f>
        <v>385.05578600000001</v>
      </c>
      <c r="AC220" s="27">
        <f>'AEO 2023 Table 49 Raw'!AF204</f>
        <v>393.15744000000001</v>
      </c>
      <c r="AD220" s="27">
        <f>'AEO 2023 Table 49 Raw'!AG204</f>
        <v>404.25491299999999</v>
      </c>
      <c r="AE220" s="27">
        <f>'AEO 2023 Table 49 Raw'!AH204</f>
        <v>417.02145400000001</v>
      </c>
      <c r="AF220" s="46">
        <f>'AEO 2023 Table 49 Raw'!AI204</f>
        <v>1.7999999999999999E-2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6">
        <f>'AEO 2023 Table 49 Raw'!AI205</f>
        <v>0</v>
      </c>
    </row>
    <row r="222" spans="1:32" ht="15" customHeight="1">
      <c r="A222" s="8" t="s">
        <v>1467</v>
      </c>
      <c r="B222" s="24" t="s">
        <v>1269</v>
      </c>
      <c r="C222" s="27">
        <f>'AEO 2023 Table 49 Raw'!F206</f>
        <v>108.371262</v>
      </c>
      <c r="D222" s="27">
        <f>'AEO 2023 Table 49 Raw'!G206</f>
        <v>109.951897</v>
      </c>
      <c r="E222" s="27">
        <f>'AEO 2023 Table 49 Raw'!H206</f>
        <v>103.52462</v>
      </c>
      <c r="F222" s="27">
        <f>'AEO 2023 Table 49 Raw'!I206</f>
        <v>104.927612</v>
      </c>
      <c r="G222" s="27">
        <f>'AEO 2023 Table 49 Raw'!J206</f>
        <v>111.933907</v>
      </c>
      <c r="H222" s="27">
        <f>'AEO 2023 Table 49 Raw'!K206</f>
        <v>116.916573</v>
      </c>
      <c r="I222" s="27">
        <f>'AEO 2023 Table 49 Raw'!L206</f>
        <v>116.951942</v>
      </c>
      <c r="J222" s="27">
        <f>'AEO 2023 Table 49 Raw'!M206</f>
        <v>116.98806</v>
      </c>
      <c r="K222" s="27">
        <f>'AEO 2023 Table 49 Raw'!N206</f>
        <v>118.40181</v>
      </c>
      <c r="L222" s="27">
        <f>'AEO 2023 Table 49 Raw'!O206</f>
        <v>119.95153000000001</v>
      </c>
      <c r="M222" s="27">
        <f>'AEO 2023 Table 49 Raw'!P206</f>
        <v>119.99129499999999</v>
      </c>
      <c r="N222" s="27">
        <f>'AEO 2023 Table 49 Raw'!Q206</f>
        <v>119.41113300000001</v>
      </c>
      <c r="O222" s="27">
        <f>'AEO 2023 Table 49 Raw'!R206</f>
        <v>120.02160600000001</v>
      </c>
      <c r="P222" s="27">
        <f>'AEO 2023 Table 49 Raw'!S206</f>
        <v>122.02505499999999</v>
      </c>
      <c r="Q222" s="27">
        <f>'AEO 2023 Table 49 Raw'!T206</f>
        <v>123.995811</v>
      </c>
      <c r="R222" s="27">
        <f>'AEO 2023 Table 49 Raw'!U206</f>
        <v>125.556084</v>
      </c>
      <c r="S222" s="27">
        <f>'AEO 2023 Table 49 Raw'!V206</f>
        <v>126.900955</v>
      </c>
      <c r="T222" s="27">
        <f>'AEO 2023 Table 49 Raw'!W206</f>
        <v>127.839401</v>
      </c>
      <c r="U222" s="27">
        <f>'AEO 2023 Table 49 Raw'!X206</f>
        <v>128.332077</v>
      </c>
      <c r="V222" s="27">
        <f>'AEO 2023 Table 49 Raw'!Y206</f>
        <v>129.41734299999999</v>
      </c>
      <c r="W222" s="27">
        <f>'AEO 2023 Table 49 Raw'!Z206</f>
        <v>130.551941</v>
      </c>
      <c r="X222" s="27">
        <f>'AEO 2023 Table 49 Raw'!AA206</f>
        <v>131.648315</v>
      </c>
      <c r="Y222" s="27">
        <f>'AEO 2023 Table 49 Raw'!AB206</f>
        <v>131.67657500000001</v>
      </c>
      <c r="Z222" s="27">
        <f>'AEO 2023 Table 49 Raw'!AC206</f>
        <v>131.16957099999999</v>
      </c>
      <c r="AA222" s="27">
        <f>'AEO 2023 Table 49 Raw'!AD206</f>
        <v>130.72422800000001</v>
      </c>
      <c r="AB222" s="27">
        <f>'AEO 2023 Table 49 Raw'!AE206</f>
        <v>131.231628</v>
      </c>
      <c r="AC222" s="27">
        <f>'AEO 2023 Table 49 Raw'!AF206</f>
        <v>132.29284699999999</v>
      </c>
      <c r="AD222" s="27">
        <f>'AEO 2023 Table 49 Raw'!AG206</f>
        <v>133.18145799999999</v>
      </c>
      <c r="AE222" s="27">
        <f>'AEO 2023 Table 49 Raw'!AH206</f>
        <v>134.28066999999999</v>
      </c>
      <c r="AF222" s="46">
        <f>'AEO 2023 Table 49 Raw'!AI206</f>
        <v>8.0000000000000002E-3</v>
      </c>
    </row>
    <row r="223" spans="1:32" ht="15" customHeight="1">
      <c r="A223" s="8" t="s">
        <v>1468</v>
      </c>
      <c r="B223" s="24" t="s">
        <v>1271</v>
      </c>
      <c r="C223" s="27">
        <f>'AEO 2023 Table 49 Raw'!F207</f>
        <v>68.874808999999999</v>
      </c>
      <c r="D223" s="27">
        <f>'AEO 2023 Table 49 Raw'!G207</f>
        <v>69.527503999999993</v>
      </c>
      <c r="E223" s="27">
        <f>'AEO 2023 Table 49 Raw'!H207</f>
        <v>65.160210000000006</v>
      </c>
      <c r="F223" s="27">
        <f>'AEO 2023 Table 49 Raw'!I207</f>
        <v>65.761870999999999</v>
      </c>
      <c r="G223" s="27">
        <f>'AEO 2023 Table 49 Raw'!J207</f>
        <v>69.877983</v>
      </c>
      <c r="H223" s="27">
        <f>'AEO 2023 Table 49 Raw'!K207</f>
        <v>72.725311000000005</v>
      </c>
      <c r="I223" s="27">
        <f>'AEO 2023 Table 49 Raw'!L207</f>
        <v>72.505943000000002</v>
      </c>
      <c r="J223" s="27">
        <f>'AEO 2023 Table 49 Raw'!M207</f>
        <v>72.306931000000006</v>
      </c>
      <c r="K223" s="27">
        <f>'AEO 2023 Table 49 Raw'!N207</f>
        <v>72.975159000000005</v>
      </c>
      <c r="L223" s="27">
        <f>'AEO 2023 Table 49 Raw'!O207</f>
        <v>73.739227</v>
      </c>
      <c r="M223" s="27">
        <f>'AEO 2023 Table 49 Raw'!P207</f>
        <v>73.588256999999999</v>
      </c>
      <c r="N223" s="27">
        <f>'AEO 2023 Table 49 Raw'!Q207</f>
        <v>73.072243</v>
      </c>
      <c r="O223" s="27">
        <f>'AEO 2023 Table 49 Raw'!R207</f>
        <v>73.297966000000002</v>
      </c>
      <c r="P223" s="27">
        <f>'AEO 2023 Table 49 Raw'!S207</f>
        <v>74.383460999999997</v>
      </c>
      <c r="Q223" s="27">
        <f>'AEO 2023 Table 49 Raw'!T207</f>
        <v>75.456055000000006</v>
      </c>
      <c r="R223" s="27">
        <f>'AEO 2023 Table 49 Raw'!U207</f>
        <v>76.285827999999995</v>
      </c>
      <c r="S223" s="27">
        <f>'AEO 2023 Table 49 Raw'!V207</f>
        <v>76.991874999999993</v>
      </c>
      <c r="T223" s="27">
        <f>'AEO 2023 Table 49 Raw'!W207</f>
        <v>77.458511000000001</v>
      </c>
      <c r="U223" s="27">
        <f>'AEO 2023 Table 49 Raw'!X207</f>
        <v>77.662345999999999</v>
      </c>
      <c r="V223" s="27">
        <f>'AEO 2023 Table 49 Raw'!Y207</f>
        <v>78.231437999999997</v>
      </c>
      <c r="W223" s="27">
        <f>'AEO 2023 Table 49 Raw'!Z207</f>
        <v>78.836089999999999</v>
      </c>
      <c r="X223" s="27">
        <f>'AEO 2023 Table 49 Raw'!AA207</f>
        <v>79.422966000000002</v>
      </c>
      <c r="Y223" s="27">
        <f>'AEO 2023 Table 49 Raw'!AB207</f>
        <v>79.370895000000004</v>
      </c>
      <c r="Z223" s="27">
        <f>'AEO 2023 Table 49 Raw'!AC207</f>
        <v>79.002028999999993</v>
      </c>
      <c r="AA223" s="27">
        <f>'AEO 2023 Table 49 Raw'!AD207</f>
        <v>78.675774000000004</v>
      </c>
      <c r="AB223" s="27">
        <f>'AEO 2023 Table 49 Raw'!AE207</f>
        <v>78.927566999999996</v>
      </c>
      <c r="AC223" s="27">
        <f>'AEO 2023 Table 49 Raw'!AF207</f>
        <v>79.516059999999996</v>
      </c>
      <c r="AD223" s="27">
        <f>'AEO 2023 Table 49 Raw'!AG207</f>
        <v>80.003990000000002</v>
      </c>
      <c r="AE223" s="27">
        <f>'AEO 2023 Table 49 Raw'!AH207</f>
        <v>80.621352999999999</v>
      </c>
      <c r="AF223" s="46">
        <f>'AEO 2023 Table 49 Raw'!AI207</f>
        <v>6.0000000000000001E-3</v>
      </c>
    </row>
    <row r="224" spans="1:32" ht="15" customHeight="1">
      <c r="A224" s="8" t="s">
        <v>1469</v>
      </c>
      <c r="B224" s="24" t="s">
        <v>915</v>
      </c>
      <c r="C224" s="27">
        <f>'AEO 2023 Table 49 Raw'!F208</f>
        <v>0.19053600000000001</v>
      </c>
      <c r="D224" s="27">
        <f>'AEO 2023 Table 49 Raw'!G208</f>
        <v>0.18771599999999999</v>
      </c>
      <c r="E224" s="27">
        <f>'AEO 2023 Table 49 Raw'!H208</f>
        <v>0.17147100000000001</v>
      </c>
      <c r="F224" s="27">
        <f>'AEO 2023 Table 49 Raw'!I208</f>
        <v>0.16183500000000001</v>
      </c>
      <c r="G224" s="27">
        <f>'AEO 2023 Table 49 Raw'!J208</f>
        <v>0.16802800000000001</v>
      </c>
      <c r="H224" s="27">
        <f>'AEO 2023 Table 49 Raw'!K208</f>
        <v>0.174204</v>
      </c>
      <c r="I224" s="27">
        <f>'AEO 2023 Table 49 Raw'!L208</f>
        <v>0.176398</v>
      </c>
      <c r="J224" s="27">
        <f>'AEO 2023 Table 49 Raw'!M208</f>
        <v>0.17947399999999999</v>
      </c>
      <c r="K224" s="27">
        <f>'AEO 2023 Table 49 Raw'!N208</f>
        <v>0.18845200000000001</v>
      </c>
      <c r="L224" s="27">
        <f>'AEO 2023 Table 49 Raw'!O208</f>
        <v>0.202898</v>
      </c>
      <c r="M224" s="27">
        <f>'AEO 2023 Table 49 Raw'!P208</f>
        <v>0.21685399999999999</v>
      </c>
      <c r="N224" s="27">
        <f>'AEO 2023 Table 49 Raw'!Q208</f>
        <v>0.232489</v>
      </c>
      <c r="O224" s="27">
        <f>'AEO 2023 Table 49 Raw'!R208</f>
        <v>0.24895400000000001</v>
      </c>
      <c r="P224" s="27">
        <f>'AEO 2023 Table 49 Raw'!S208</f>
        <v>0.26883200000000002</v>
      </c>
      <c r="Q224" s="27">
        <f>'AEO 2023 Table 49 Raw'!T208</f>
        <v>0.291634</v>
      </c>
      <c r="R224" s="27">
        <f>'AEO 2023 Table 49 Raw'!U208</f>
        <v>0.31808599999999998</v>
      </c>
      <c r="S224" s="27">
        <f>'AEO 2023 Table 49 Raw'!V208</f>
        <v>0.34706300000000001</v>
      </c>
      <c r="T224" s="27">
        <f>'AEO 2023 Table 49 Raw'!W208</f>
        <v>0.37651800000000002</v>
      </c>
      <c r="U224" s="27">
        <f>'AEO 2023 Table 49 Raw'!X208</f>
        <v>0.40087</v>
      </c>
      <c r="V224" s="27">
        <f>'AEO 2023 Table 49 Raw'!Y208</f>
        <v>0.42657899999999999</v>
      </c>
      <c r="W224" s="27">
        <f>'AEO 2023 Table 49 Raw'!Z208</f>
        <v>0.45300000000000001</v>
      </c>
      <c r="X224" s="27">
        <f>'AEO 2023 Table 49 Raw'!AA208</f>
        <v>0.48370200000000002</v>
      </c>
      <c r="Y224" s="27">
        <f>'AEO 2023 Table 49 Raw'!AB208</f>
        <v>0.50944299999999998</v>
      </c>
      <c r="Z224" s="27">
        <f>'AEO 2023 Table 49 Raw'!AC208</f>
        <v>0.53142199999999995</v>
      </c>
      <c r="AA224" s="27">
        <f>'AEO 2023 Table 49 Raw'!AD208</f>
        <v>0.55035699999999999</v>
      </c>
      <c r="AB224" s="27">
        <f>'AEO 2023 Table 49 Raw'!AE208</f>
        <v>0.57016199999999995</v>
      </c>
      <c r="AC224" s="27">
        <f>'AEO 2023 Table 49 Raw'!AF208</f>
        <v>0.58828199999999997</v>
      </c>
      <c r="AD224" s="27">
        <f>'AEO 2023 Table 49 Raw'!AG208</f>
        <v>0.60293099999999999</v>
      </c>
      <c r="AE224" s="27">
        <f>'AEO 2023 Table 49 Raw'!AH208</f>
        <v>0.61640499999999998</v>
      </c>
      <c r="AF224" s="46">
        <f>'AEO 2023 Table 49 Raw'!AI208</f>
        <v>4.2999999999999997E-2</v>
      </c>
    </row>
    <row r="225" spans="1:32" ht="15" customHeight="1">
      <c r="A225" s="8" t="s">
        <v>1470</v>
      </c>
      <c r="B225" s="24" t="s">
        <v>1274</v>
      </c>
      <c r="C225" s="27">
        <f>'AEO 2023 Table 49 Raw'!F209</f>
        <v>8.8793999999999998E-2</v>
      </c>
      <c r="D225" s="27">
        <f>'AEO 2023 Table 49 Raw'!G209</f>
        <v>7.8897999999999996E-2</v>
      </c>
      <c r="E225" s="27">
        <f>'AEO 2023 Table 49 Raw'!H209</f>
        <v>6.4992999999999995E-2</v>
      </c>
      <c r="F225" s="27">
        <f>'AEO 2023 Table 49 Raw'!I209</f>
        <v>5.7289E-2</v>
      </c>
      <c r="G225" s="27">
        <f>'AEO 2023 Table 49 Raw'!J209</f>
        <v>5.3113E-2</v>
      </c>
      <c r="H225" s="27">
        <f>'AEO 2023 Table 49 Raw'!K209</f>
        <v>4.8169999999999998E-2</v>
      </c>
      <c r="I225" s="27">
        <f>'AEO 2023 Table 49 Raw'!L209</f>
        <v>4.1759999999999999E-2</v>
      </c>
      <c r="J225" s="27">
        <f>'AEO 2023 Table 49 Raw'!M209</f>
        <v>3.6146999999999999E-2</v>
      </c>
      <c r="K225" s="27">
        <f>'AEO 2023 Table 49 Raw'!N209</f>
        <v>3.1600999999999997E-2</v>
      </c>
      <c r="L225" s="27">
        <f>'AEO 2023 Table 49 Raw'!O209</f>
        <v>2.7591000000000001E-2</v>
      </c>
      <c r="M225" s="27">
        <f>'AEO 2023 Table 49 Raw'!P209</f>
        <v>2.3715E-2</v>
      </c>
      <c r="N225" s="27">
        <f>'AEO 2023 Table 49 Raw'!Q209</f>
        <v>2.0218E-2</v>
      </c>
      <c r="O225" s="27">
        <f>'AEO 2023 Table 49 Raw'!R209</f>
        <v>1.7351999999999999E-2</v>
      </c>
      <c r="P225" s="27">
        <f>'AEO 2023 Table 49 Raw'!S209</f>
        <v>1.5018E-2</v>
      </c>
      <c r="Q225" s="27">
        <f>'AEO 2023 Table 49 Raw'!T209</f>
        <v>1.2954E-2</v>
      </c>
      <c r="R225" s="27">
        <f>'AEO 2023 Table 49 Raw'!U209</f>
        <v>1.1106E-2</v>
      </c>
      <c r="S225" s="27">
        <f>'AEO 2023 Table 49 Raw'!V209</f>
        <v>9.4800000000000006E-3</v>
      </c>
      <c r="T225" s="27">
        <f>'AEO 2023 Table 49 Raw'!W209</f>
        <v>8.0470000000000003E-3</v>
      </c>
      <c r="U225" s="27">
        <f>'AEO 2023 Table 49 Raw'!X209</f>
        <v>6.7930000000000004E-3</v>
      </c>
      <c r="V225" s="27">
        <f>'AEO 2023 Table 49 Raw'!Y209</f>
        <v>5.7499999999999999E-3</v>
      </c>
      <c r="W225" s="27">
        <f>'AEO 2023 Table 49 Raw'!Z209</f>
        <v>4.8589999999999996E-3</v>
      </c>
      <c r="X225" s="27">
        <f>'AEO 2023 Table 49 Raw'!AA209</f>
        <v>4.0969999999999999E-3</v>
      </c>
      <c r="Y225" s="27">
        <f>'AEO 2023 Table 49 Raw'!AB209</f>
        <v>3.4220000000000001E-3</v>
      </c>
      <c r="Z225" s="27">
        <f>'AEO 2023 Table 49 Raw'!AC209</f>
        <v>2.8440000000000002E-3</v>
      </c>
      <c r="AA225" s="27">
        <f>'AEO 2023 Table 49 Raw'!AD209</f>
        <v>2.362E-3</v>
      </c>
      <c r="AB225" s="27">
        <f>'AEO 2023 Table 49 Raw'!AE209</f>
        <v>1.9740000000000001E-3</v>
      </c>
      <c r="AC225" s="27">
        <f>'AEO 2023 Table 49 Raw'!AF209</f>
        <v>1.655E-3</v>
      </c>
      <c r="AD225" s="27">
        <f>'AEO 2023 Table 49 Raw'!AG209</f>
        <v>1.3849999999999999E-3</v>
      </c>
      <c r="AE225" s="27">
        <f>'AEO 2023 Table 49 Raw'!AH209</f>
        <v>1.1609999999999999E-3</v>
      </c>
      <c r="AF225" s="46">
        <f>'AEO 2023 Table 49 Raw'!AI209</f>
        <v>-0.14399999999999999</v>
      </c>
    </row>
    <row r="226" spans="1:32" ht="15" customHeight="1">
      <c r="A226" s="8" t="s">
        <v>1471</v>
      </c>
      <c r="B226" s="24" t="s">
        <v>1276</v>
      </c>
      <c r="C226" s="27">
        <f>'AEO 2023 Table 49 Raw'!F210</f>
        <v>3.029242</v>
      </c>
      <c r="D226" s="27">
        <f>'AEO 2023 Table 49 Raw'!G210</f>
        <v>3.4851549999999998</v>
      </c>
      <c r="E226" s="27">
        <f>'AEO 2023 Table 49 Raw'!H210</f>
        <v>3.752421</v>
      </c>
      <c r="F226" s="27">
        <f>'AEO 2023 Table 49 Raw'!I210</f>
        <v>4.0544950000000002</v>
      </c>
      <c r="G226" s="27">
        <f>'AEO 2023 Table 49 Raw'!J210</f>
        <v>4.5806680000000002</v>
      </c>
      <c r="H226" s="27">
        <f>'AEO 2023 Table 49 Raw'!K210</f>
        <v>5.1914090000000002</v>
      </c>
      <c r="I226" s="27">
        <f>'AEO 2023 Table 49 Raw'!L210</f>
        <v>5.5195410000000003</v>
      </c>
      <c r="J226" s="27">
        <f>'AEO 2023 Table 49 Raw'!M210</f>
        <v>5.8849020000000003</v>
      </c>
      <c r="K226" s="27">
        <f>'AEO 2023 Table 49 Raw'!N210</f>
        <v>6.4140940000000004</v>
      </c>
      <c r="L226" s="27">
        <f>'AEO 2023 Table 49 Raw'!O210</f>
        <v>7.1115950000000003</v>
      </c>
      <c r="M226" s="27">
        <f>'AEO 2023 Table 49 Raw'!P210</f>
        <v>7.7104809999999997</v>
      </c>
      <c r="N226" s="27">
        <f>'AEO 2023 Table 49 Raw'!Q210</f>
        <v>8.3578799999999998</v>
      </c>
      <c r="O226" s="27">
        <f>'AEO 2023 Table 49 Raw'!R210</f>
        <v>8.9847289999999997</v>
      </c>
      <c r="P226" s="27">
        <f>'AEO 2023 Table 49 Raw'!S210</f>
        <v>9.6767439999999993</v>
      </c>
      <c r="Q226" s="27">
        <f>'AEO 2023 Table 49 Raw'!T210</f>
        <v>10.307648</v>
      </c>
      <c r="R226" s="27">
        <f>'AEO 2023 Table 49 Raw'!U210</f>
        <v>10.903178</v>
      </c>
      <c r="S226" s="27">
        <f>'AEO 2023 Table 49 Raw'!V210</f>
        <v>11.42028</v>
      </c>
      <c r="T226" s="27">
        <f>'AEO 2023 Table 49 Raw'!W210</f>
        <v>11.830128</v>
      </c>
      <c r="U226" s="27">
        <f>'AEO 2023 Table 49 Raw'!X210</f>
        <v>12.194044999999999</v>
      </c>
      <c r="V226" s="27">
        <f>'AEO 2023 Table 49 Raw'!Y210</f>
        <v>12.602722</v>
      </c>
      <c r="W226" s="27">
        <f>'AEO 2023 Table 49 Raw'!Z210</f>
        <v>12.947046</v>
      </c>
      <c r="X226" s="27">
        <f>'AEO 2023 Table 49 Raw'!AA210</f>
        <v>13.16154</v>
      </c>
      <c r="Y226" s="27">
        <f>'AEO 2023 Table 49 Raw'!AB210</f>
        <v>13.239691000000001</v>
      </c>
      <c r="Z226" s="27">
        <f>'AEO 2023 Table 49 Raw'!AC210</f>
        <v>13.264772000000001</v>
      </c>
      <c r="AA226" s="27">
        <f>'AEO 2023 Table 49 Raw'!AD210</f>
        <v>13.304646</v>
      </c>
      <c r="AB226" s="27">
        <f>'AEO 2023 Table 49 Raw'!AE210</f>
        <v>13.379549000000001</v>
      </c>
      <c r="AC226" s="27">
        <f>'AEO 2023 Table 49 Raw'!AF210</f>
        <v>13.50362</v>
      </c>
      <c r="AD226" s="27">
        <f>'AEO 2023 Table 49 Raw'!AG210</f>
        <v>13.601335000000001</v>
      </c>
      <c r="AE226" s="27">
        <f>'AEO 2023 Table 49 Raw'!AH210</f>
        <v>13.722440000000001</v>
      </c>
      <c r="AF226" s="46">
        <f>'AEO 2023 Table 49 Raw'!AI210</f>
        <v>5.5E-2</v>
      </c>
    </row>
    <row r="227" spans="1:32" ht="15" customHeight="1">
      <c r="A227" s="8" t="s">
        <v>1472</v>
      </c>
      <c r="B227" s="24" t="s">
        <v>1278</v>
      </c>
      <c r="C227" s="27">
        <f>'AEO 2023 Table 49 Raw'!F211</f>
        <v>6.5202999999999997E-2</v>
      </c>
      <c r="D227" s="27">
        <f>'AEO 2023 Table 49 Raw'!G211</f>
        <v>5.8250999999999997E-2</v>
      </c>
      <c r="E227" s="27">
        <f>'AEO 2023 Table 49 Raw'!H211</f>
        <v>4.8197999999999998E-2</v>
      </c>
      <c r="F227" s="27">
        <f>'AEO 2023 Table 49 Raw'!I211</f>
        <v>4.2627999999999999E-2</v>
      </c>
      <c r="G227" s="27">
        <f>'AEO 2023 Table 49 Raw'!J211</f>
        <v>3.9650999999999999E-2</v>
      </c>
      <c r="H227" s="27">
        <f>'AEO 2023 Table 49 Raw'!K211</f>
        <v>3.6068000000000003E-2</v>
      </c>
      <c r="I227" s="27">
        <f>'AEO 2023 Table 49 Raw'!L211</f>
        <v>3.1366999999999999E-2</v>
      </c>
      <c r="J227" s="27">
        <f>'AEO 2023 Table 49 Raw'!M211</f>
        <v>2.7243E-2</v>
      </c>
      <c r="K227" s="27">
        <f>'AEO 2023 Table 49 Raw'!N211</f>
        <v>2.3900000000000001E-2</v>
      </c>
      <c r="L227" s="27">
        <f>'AEO 2023 Table 49 Raw'!O211</f>
        <v>2.0941999999999999E-2</v>
      </c>
      <c r="M227" s="27">
        <f>'AEO 2023 Table 49 Raw'!P211</f>
        <v>1.8062000000000002E-2</v>
      </c>
      <c r="N227" s="27">
        <f>'AEO 2023 Table 49 Raw'!Q211</f>
        <v>1.5450999999999999E-2</v>
      </c>
      <c r="O227" s="27">
        <f>'AEO 2023 Table 49 Raw'!R211</f>
        <v>1.3303000000000001E-2</v>
      </c>
      <c r="P227" s="27">
        <f>'AEO 2023 Table 49 Raw'!S211</f>
        <v>1.1549E-2</v>
      </c>
      <c r="Q227" s="27">
        <f>'AEO 2023 Table 49 Raw'!T211</f>
        <v>9.9930000000000001E-3</v>
      </c>
      <c r="R227" s="27">
        <f>'AEO 2023 Table 49 Raw'!U211</f>
        <v>8.5939999999999992E-3</v>
      </c>
      <c r="S227" s="27">
        <f>'AEO 2023 Table 49 Raw'!V211</f>
        <v>7.358E-3</v>
      </c>
      <c r="T227" s="27">
        <f>'AEO 2023 Table 49 Raw'!W211</f>
        <v>6.2649999999999997E-3</v>
      </c>
      <c r="U227" s="27">
        <f>'AEO 2023 Table 49 Raw'!X211</f>
        <v>5.3039999999999997E-3</v>
      </c>
      <c r="V227" s="27">
        <f>'AEO 2023 Table 49 Raw'!Y211</f>
        <v>4.5030000000000001E-3</v>
      </c>
      <c r="W227" s="27">
        <f>'AEO 2023 Table 49 Raw'!Z211</f>
        <v>3.8159999999999999E-3</v>
      </c>
      <c r="X227" s="27">
        <f>'AEO 2023 Table 49 Raw'!AA211</f>
        <v>3.2269999999999998E-3</v>
      </c>
      <c r="Y227" s="27">
        <f>'AEO 2023 Table 49 Raw'!AB211</f>
        <v>2.7030000000000001E-3</v>
      </c>
      <c r="Z227" s="27">
        <f>'AEO 2023 Table 49 Raw'!AC211</f>
        <v>2.2529999999999998E-3</v>
      </c>
      <c r="AA227" s="27">
        <f>'AEO 2023 Table 49 Raw'!AD211</f>
        <v>1.877E-3</v>
      </c>
      <c r="AB227" s="27">
        <f>'AEO 2023 Table 49 Raw'!AE211</f>
        <v>1.573E-3</v>
      </c>
      <c r="AC227" s="27">
        <f>'AEO 2023 Table 49 Raw'!AF211</f>
        <v>1.323E-3</v>
      </c>
      <c r="AD227" s="27">
        <f>'AEO 2023 Table 49 Raw'!AG211</f>
        <v>1.111E-3</v>
      </c>
      <c r="AE227" s="27">
        <f>'AEO 2023 Table 49 Raw'!AH211</f>
        <v>9.3300000000000002E-4</v>
      </c>
      <c r="AF227" s="46">
        <f>'AEO 2023 Table 49 Raw'!AI211</f>
        <v>-0.14099999999999999</v>
      </c>
    </row>
    <row r="228" spans="1:32" ht="15" customHeight="1">
      <c r="A228" s="8" t="s">
        <v>1473</v>
      </c>
      <c r="B228" s="24" t="s">
        <v>1280</v>
      </c>
      <c r="C228" s="27">
        <f>'AEO 2023 Table 49 Raw'!F212</f>
        <v>0</v>
      </c>
      <c r="D228" s="27">
        <f>'AEO 2023 Table 49 Raw'!G212</f>
        <v>0</v>
      </c>
      <c r="E228" s="27">
        <f>'AEO 2023 Table 49 Raw'!H212</f>
        <v>0.20674500000000001</v>
      </c>
      <c r="F228" s="27">
        <f>'AEO 2023 Table 49 Raw'!I212</f>
        <v>0.20940600000000001</v>
      </c>
      <c r="G228" s="27">
        <f>'AEO 2023 Table 49 Raw'!J212</f>
        <v>0.22125800000000001</v>
      </c>
      <c r="H228" s="27">
        <f>'AEO 2023 Table 49 Raw'!K212</f>
        <v>0.230796</v>
      </c>
      <c r="I228" s="27">
        <f>'AEO 2023 Table 49 Raw'!L212</f>
        <v>0.233237</v>
      </c>
      <c r="J228" s="27">
        <f>'AEO 2023 Table 49 Raw'!M212</f>
        <v>0.23541000000000001</v>
      </c>
      <c r="K228" s="27">
        <f>'AEO 2023 Table 49 Raw'!N212</f>
        <v>0.24141799999999999</v>
      </c>
      <c r="L228" s="27">
        <f>'AEO 2023 Table 49 Raw'!O212</f>
        <v>0.249503</v>
      </c>
      <c r="M228" s="27">
        <f>'AEO 2023 Table 49 Raw'!P212</f>
        <v>0.25748599999999999</v>
      </c>
      <c r="N228" s="27">
        <f>'AEO 2023 Table 49 Raw'!Q212</f>
        <v>0.26708799999999999</v>
      </c>
      <c r="O228" s="27">
        <f>'AEO 2023 Table 49 Raw'!R212</f>
        <v>0.27992099999999998</v>
      </c>
      <c r="P228" s="27">
        <f>'AEO 2023 Table 49 Raw'!S212</f>
        <v>0.295402</v>
      </c>
      <c r="Q228" s="27">
        <f>'AEO 2023 Table 49 Raw'!T212</f>
        <v>0.31472499999999998</v>
      </c>
      <c r="R228" s="27">
        <f>'AEO 2023 Table 49 Raw'!U212</f>
        <v>0.33478200000000002</v>
      </c>
      <c r="S228" s="27">
        <f>'AEO 2023 Table 49 Raw'!V212</f>
        <v>0.35591200000000001</v>
      </c>
      <c r="T228" s="27">
        <f>'AEO 2023 Table 49 Raw'!W212</f>
        <v>0.37865900000000002</v>
      </c>
      <c r="U228" s="27">
        <f>'AEO 2023 Table 49 Raw'!X212</f>
        <v>0.40262100000000001</v>
      </c>
      <c r="V228" s="27">
        <f>'AEO 2023 Table 49 Raw'!Y212</f>
        <v>0.43104100000000001</v>
      </c>
      <c r="W228" s="27">
        <f>'AEO 2023 Table 49 Raw'!Z212</f>
        <v>0.46207700000000002</v>
      </c>
      <c r="X228" s="27">
        <f>'AEO 2023 Table 49 Raw'!AA212</f>
        <v>0.49513499999999999</v>
      </c>
      <c r="Y228" s="27">
        <f>'AEO 2023 Table 49 Raw'!AB212</f>
        <v>0.52524400000000004</v>
      </c>
      <c r="Z228" s="27">
        <f>'AEO 2023 Table 49 Raw'!AC212</f>
        <v>0.55314399999999997</v>
      </c>
      <c r="AA228" s="27">
        <f>'AEO 2023 Table 49 Raw'!AD212</f>
        <v>0.58031900000000003</v>
      </c>
      <c r="AB228" s="27">
        <f>'AEO 2023 Table 49 Raw'!AE212</f>
        <v>0.61026400000000003</v>
      </c>
      <c r="AC228" s="27">
        <f>'AEO 2023 Table 49 Raw'!AF212</f>
        <v>0.64102999999999999</v>
      </c>
      <c r="AD228" s="27">
        <f>'AEO 2023 Table 49 Raw'!AG212</f>
        <v>0.66888000000000003</v>
      </c>
      <c r="AE228" s="27">
        <f>'AEO 2023 Table 49 Raw'!AH212</f>
        <v>0.69546600000000003</v>
      </c>
      <c r="AF228" s="46" t="str">
        <f>'AEO 2023 Table 49 Raw'!AI212</f>
        <v>- -</v>
      </c>
    </row>
    <row r="229" spans="1:32" ht="15" customHeight="1">
      <c r="A229" s="8" t="s">
        <v>1474</v>
      </c>
      <c r="B229" s="24" t="s">
        <v>1282</v>
      </c>
      <c r="C229" s="27">
        <f>'AEO 2023 Table 49 Raw'!F213</f>
        <v>0</v>
      </c>
      <c r="D229" s="27">
        <f>'AEO 2023 Table 49 Raw'!G213</f>
        <v>0</v>
      </c>
      <c r="E229" s="27">
        <f>'AEO 2023 Table 49 Raw'!H213</f>
        <v>0.200514</v>
      </c>
      <c r="F229" s="27">
        <f>'AEO 2023 Table 49 Raw'!I213</f>
        <v>0.19820199999999999</v>
      </c>
      <c r="G229" s="27">
        <f>'AEO 2023 Table 49 Raw'!J213</f>
        <v>0.20333300000000001</v>
      </c>
      <c r="H229" s="27">
        <f>'AEO 2023 Table 49 Raw'!K213</f>
        <v>0.20843400000000001</v>
      </c>
      <c r="I229" s="27">
        <f>'AEO 2023 Table 49 Raw'!L213</f>
        <v>0.20694899999999999</v>
      </c>
      <c r="J229" s="27">
        <f>'AEO 2023 Table 49 Raw'!M213</f>
        <v>0.206737</v>
      </c>
      <c r="K229" s="27">
        <f>'AEO 2023 Table 49 Raw'!N213</f>
        <v>0.21352199999999999</v>
      </c>
      <c r="L229" s="27">
        <f>'AEO 2023 Table 49 Raw'!O213</f>
        <v>0.22581899999999999</v>
      </c>
      <c r="M229" s="27">
        <f>'AEO 2023 Table 49 Raw'!P213</f>
        <v>0.23772199999999999</v>
      </c>
      <c r="N229" s="27">
        <f>'AEO 2023 Table 49 Raw'!Q213</f>
        <v>0.25365599999999999</v>
      </c>
      <c r="O229" s="27">
        <f>'AEO 2023 Table 49 Raw'!R213</f>
        <v>0.27334799999999998</v>
      </c>
      <c r="P229" s="27">
        <f>'AEO 2023 Table 49 Raw'!S213</f>
        <v>0.29624600000000001</v>
      </c>
      <c r="Q229" s="27">
        <f>'AEO 2023 Table 49 Raw'!T213</f>
        <v>0.32521600000000001</v>
      </c>
      <c r="R229" s="27">
        <f>'AEO 2023 Table 49 Raw'!U213</f>
        <v>0.35675099999999998</v>
      </c>
      <c r="S229" s="27">
        <f>'AEO 2023 Table 49 Raw'!V213</f>
        <v>0.39038099999999998</v>
      </c>
      <c r="T229" s="27">
        <f>'AEO 2023 Table 49 Raw'!W213</f>
        <v>0.42716500000000002</v>
      </c>
      <c r="U229" s="27">
        <f>'AEO 2023 Table 49 Raw'!X213</f>
        <v>0.467416</v>
      </c>
      <c r="V229" s="27">
        <f>'AEO 2023 Table 49 Raw'!Y213</f>
        <v>0.51480099999999995</v>
      </c>
      <c r="W229" s="27">
        <f>'AEO 2023 Table 49 Raw'!Z213</f>
        <v>0.56610400000000005</v>
      </c>
      <c r="X229" s="27">
        <f>'AEO 2023 Table 49 Raw'!AA213</f>
        <v>0.61921599999999999</v>
      </c>
      <c r="Y229" s="27">
        <f>'AEO 2023 Table 49 Raw'!AB213</f>
        <v>0.66900599999999999</v>
      </c>
      <c r="Z229" s="27">
        <f>'AEO 2023 Table 49 Raw'!AC213</f>
        <v>0.706318</v>
      </c>
      <c r="AA229" s="27">
        <f>'AEO 2023 Table 49 Raw'!AD213</f>
        <v>0.75366699999999998</v>
      </c>
      <c r="AB229" s="27">
        <f>'AEO 2023 Table 49 Raw'!AE213</f>
        <v>0.80417499999999997</v>
      </c>
      <c r="AC229" s="27">
        <f>'AEO 2023 Table 49 Raw'!AF213</f>
        <v>0.85599499999999995</v>
      </c>
      <c r="AD229" s="27">
        <f>'AEO 2023 Table 49 Raw'!AG213</f>
        <v>0.90428699999999995</v>
      </c>
      <c r="AE229" s="27">
        <f>'AEO 2023 Table 49 Raw'!AH213</f>
        <v>0.951492</v>
      </c>
      <c r="AF229" s="46" t="str">
        <f>'AEO 2023 Table 49 Raw'!AI213</f>
        <v>- -</v>
      </c>
    </row>
    <row r="230" spans="1:32" ht="15" customHeight="1">
      <c r="A230" s="8" t="s">
        <v>1475</v>
      </c>
      <c r="B230" s="24" t="s">
        <v>1284</v>
      </c>
      <c r="C230" s="27">
        <f>'AEO 2023 Table 49 Raw'!F214</f>
        <v>0</v>
      </c>
      <c r="D230" s="27">
        <f>'AEO 2023 Table 49 Raw'!G214</f>
        <v>0</v>
      </c>
      <c r="E230" s="27">
        <f>'AEO 2023 Table 49 Raw'!H214</f>
        <v>0.34581699999999999</v>
      </c>
      <c r="F230" s="27">
        <f>'AEO 2023 Table 49 Raw'!I214</f>
        <v>0.35211199999999998</v>
      </c>
      <c r="G230" s="27">
        <f>'AEO 2023 Table 49 Raw'!J214</f>
        <v>0.37796999999999997</v>
      </c>
      <c r="H230" s="27">
        <f>'AEO 2023 Table 49 Raw'!K214</f>
        <v>0.39804699999999998</v>
      </c>
      <c r="I230" s="27">
        <f>'AEO 2023 Table 49 Raw'!L214</f>
        <v>0.402395</v>
      </c>
      <c r="J230" s="27">
        <f>'AEO 2023 Table 49 Raw'!M214</f>
        <v>0.40793699999999999</v>
      </c>
      <c r="K230" s="27">
        <f>'AEO 2023 Table 49 Raw'!N214</f>
        <v>0.41981099999999999</v>
      </c>
      <c r="L230" s="27">
        <f>'AEO 2023 Table 49 Raw'!O214</f>
        <v>0.43413400000000002</v>
      </c>
      <c r="M230" s="27">
        <f>'AEO 2023 Table 49 Raw'!P214</f>
        <v>0.44526500000000002</v>
      </c>
      <c r="N230" s="27">
        <f>'AEO 2023 Table 49 Raw'!Q214</f>
        <v>0.45660200000000001</v>
      </c>
      <c r="O230" s="27">
        <f>'AEO 2023 Table 49 Raw'!R214</f>
        <v>0.47552</v>
      </c>
      <c r="P230" s="27">
        <f>'AEO 2023 Table 49 Raw'!S214</f>
        <v>0.503884</v>
      </c>
      <c r="Q230" s="27">
        <f>'AEO 2023 Table 49 Raw'!T214</f>
        <v>0.53689799999999999</v>
      </c>
      <c r="R230" s="27">
        <f>'AEO 2023 Table 49 Raw'!U214</f>
        <v>0.57347300000000001</v>
      </c>
      <c r="S230" s="27">
        <f>'AEO 2023 Table 49 Raw'!V214</f>
        <v>0.61478900000000003</v>
      </c>
      <c r="T230" s="27">
        <f>'AEO 2023 Table 49 Raw'!W214</f>
        <v>0.660022</v>
      </c>
      <c r="U230" s="27">
        <f>'AEO 2023 Table 49 Raw'!X214</f>
        <v>0.70860400000000001</v>
      </c>
      <c r="V230" s="27">
        <f>'AEO 2023 Table 49 Raw'!Y214</f>
        <v>0.76585599999999998</v>
      </c>
      <c r="W230" s="27">
        <f>'AEO 2023 Table 49 Raw'!Z214</f>
        <v>0.82837799999999995</v>
      </c>
      <c r="X230" s="27">
        <f>'AEO 2023 Table 49 Raw'!AA214</f>
        <v>0.89460399999999995</v>
      </c>
      <c r="Y230" s="27">
        <f>'AEO 2023 Table 49 Raw'!AB214</f>
        <v>0.95564499999999997</v>
      </c>
      <c r="Z230" s="27">
        <f>'AEO 2023 Table 49 Raw'!AC214</f>
        <v>1.0125630000000001</v>
      </c>
      <c r="AA230" s="27">
        <f>'AEO 2023 Table 49 Raw'!AD214</f>
        <v>1.06793</v>
      </c>
      <c r="AB230" s="27">
        <f>'AEO 2023 Table 49 Raw'!AE214</f>
        <v>1.128098</v>
      </c>
      <c r="AC230" s="27">
        <f>'AEO 2023 Table 49 Raw'!AF214</f>
        <v>1.1895249999999999</v>
      </c>
      <c r="AD230" s="27">
        <f>'AEO 2023 Table 49 Raw'!AG214</f>
        <v>1.24519</v>
      </c>
      <c r="AE230" s="27">
        <f>'AEO 2023 Table 49 Raw'!AH214</f>
        <v>1.2981039999999999</v>
      </c>
      <c r="AF230" s="46" t="str">
        <f>'AEO 2023 Table 49 Raw'!AI214</f>
        <v>- -</v>
      </c>
    </row>
    <row r="231" spans="1:32" ht="15" customHeight="1">
      <c r="A231" s="8" t="s">
        <v>1476</v>
      </c>
      <c r="B231" s="24" t="s">
        <v>1298</v>
      </c>
      <c r="C231" s="27">
        <f>'AEO 2023 Table 49 Raw'!F215</f>
        <v>180.61985799999999</v>
      </c>
      <c r="D231" s="27">
        <f>'AEO 2023 Table 49 Raw'!G215</f>
        <v>183.28942900000001</v>
      </c>
      <c r="E231" s="27">
        <f>'AEO 2023 Table 49 Raw'!H215</f>
        <v>173.47496000000001</v>
      </c>
      <c r="F231" s="27">
        <f>'AEO 2023 Table 49 Raw'!I215</f>
        <v>175.765457</v>
      </c>
      <c r="G231" s="27">
        <f>'AEO 2023 Table 49 Raw'!J215</f>
        <v>187.45590200000001</v>
      </c>
      <c r="H231" s="27">
        <f>'AEO 2023 Table 49 Raw'!K215</f>
        <v>195.92901599999999</v>
      </c>
      <c r="I231" s="27">
        <f>'AEO 2023 Table 49 Raw'!L215</f>
        <v>196.06951900000001</v>
      </c>
      <c r="J231" s="27">
        <f>'AEO 2023 Table 49 Raw'!M215</f>
        <v>196.272842</v>
      </c>
      <c r="K231" s="27">
        <f>'AEO 2023 Table 49 Raw'!N215</f>
        <v>198.90976000000001</v>
      </c>
      <c r="L231" s="27">
        <f>'AEO 2023 Table 49 Raw'!O215</f>
        <v>201.96322599999999</v>
      </c>
      <c r="M231" s="27">
        <f>'AEO 2023 Table 49 Raw'!P215</f>
        <v>202.489136</v>
      </c>
      <c r="N231" s="27">
        <f>'AEO 2023 Table 49 Raw'!Q215</f>
        <v>202.08673099999999</v>
      </c>
      <c r="O231" s="27">
        <f>'AEO 2023 Table 49 Raw'!R215</f>
        <v>203.61270099999999</v>
      </c>
      <c r="P231" s="27">
        <f>'AEO 2023 Table 49 Raw'!S215</f>
        <v>207.47619599999999</v>
      </c>
      <c r="Q231" s="27">
        <f>'AEO 2023 Table 49 Raw'!T215</f>
        <v>211.250946</v>
      </c>
      <c r="R231" s="27">
        <f>'AEO 2023 Table 49 Raw'!U215</f>
        <v>214.347916</v>
      </c>
      <c r="S231" s="27">
        <f>'AEO 2023 Table 49 Raw'!V215</f>
        <v>217.03810100000001</v>
      </c>
      <c r="T231" s="27">
        <f>'AEO 2023 Table 49 Raw'!W215</f>
        <v>218.98472599999999</v>
      </c>
      <c r="U231" s="27">
        <f>'AEO 2023 Table 49 Raw'!X215</f>
        <v>220.18009900000001</v>
      </c>
      <c r="V231" s="27">
        <f>'AEO 2023 Table 49 Raw'!Y215</f>
        <v>222.40003999999999</v>
      </c>
      <c r="W231" s="27">
        <f>'AEO 2023 Table 49 Raw'!Z215</f>
        <v>224.65335099999999</v>
      </c>
      <c r="X231" s="27">
        <f>'AEO 2023 Table 49 Raw'!AA215</f>
        <v>226.73280299999999</v>
      </c>
      <c r="Y231" s="27">
        <f>'AEO 2023 Table 49 Raw'!AB215</f>
        <v>226.95259100000001</v>
      </c>
      <c r="Z231" s="27">
        <f>'AEO 2023 Table 49 Raw'!AC215</f>
        <v>226.244934</v>
      </c>
      <c r="AA231" s="27">
        <f>'AEO 2023 Table 49 Raw'!AD215</f>
        <v>225.66113300000001</v>
      </c>
      <c r="AB231" s="27">
        <f>'AEO 2023 Table 49 Raw'!AE215</f>
        <v>226.65498400000001</v>
      </c>
      <c r="AC231" s="27">
        <f>'AEO 2023 Table 49 Raw'!AF215</f>
        <v>228.59033199999999</v>
      </c>
      <c r="AD231" s="27">
        <f>'AEO 2023 Table 49 Raw'!AG215</f>
        <v>230.210556</v>
      </c>
      <c r="AE231" s="27">
        <f>'AEO 2023 Table 49 Raw'!AH215</f>
        <v>232.18798799999999</v>
      </c>
      <c r="AF231" s="46">
        <f>'AEO 2023 Table 49 Raw'!AI215</f>
        <v>8.9999999999999993E-3</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6">
        <f>'AEO 2023 Table 49 Raw'!AI216</f>
        <v>0</v>
      </c>
    </row>
    <row r="233" spans="1:32" ht="15" customHeight="1">
      <c r="A233" s="8" t="s">
        <v>1477</v>
      </c>
      <c r="B233" s="24" t="s">
        <v>1269</v>
      </c>
      <c r="C233" s="27">
        <f>'AEO 2023 Table 49 Raw'!F217</f>
        <v>273.15377799999999</v>
      </c>
      <c r="D233" s="27">
        <f>'AEO 2023 Table 49 Raw'!G217</f>
        <v>272.34832799999998</v>
      </c>
      <c r="E233" s="27">
        <f>'AEO 2023 Table 49 Raw'!H217</f>
        <v>252.457199</v>
      </c>
      <c r="F233" s="27">
        <f>'AEO 2023 Table 49 Raw'!I217</f>
        <v>251.41879299999999</v>
      </c>
      <c r="G233" s="27">
        <f>'AEO 2023 Table 49 Raw'!J217</f>
        <v>263.70578</v>
      </c>
      <c r="H233" s="27">
        <f>'AEO 2023 Table 49 Raw'!K217</f>
        <v>271.19326799999999</v>
      </c>
      <c r="I233" s="27">
        <f>'AEO 2023 Table 49 Raw'!L217</f>
        <v>267.14532500000001</v>
      </c>
      <c r="J233" s="27">
        <f>'AEO 2023 Table 49 Raw'!M217</f>
        <v>263.26507600000002</v>
      </c>
      <c r="K233" s="27">
        <f>'AEO 2023 Table 49 Raw'!N217</f>
        <v>262.70962500000002</v>
      </c>
      <c r="L233" s="27">
        <f>'AEO 2023 Table 49 Raw'!O217</f>
        <v>262.59176600000001</v>
      </c>
      <c r="M233" s="27">
        <f>'AEO 2023 Table 49 Raw'!P217</f>
        <v>259.19635</v>
      </c>
      <c r="N233" s="27">
        <f>'AEO 2023 Table 49 Raw'!Q217</f>
        <v>254.691666</v>
      </c>
      <c r="O233" s="27">
        <f>'AEO 2023 Table 49 Raw'!R217</f>
        <v>252.675262</v>
      </c>
      <c r="P233" s="27">
        <f>'AEO 2023 Table 49 Raw'!S217</f>
        <v>253.56942699999999</v>
      </c>
      <c r="Q233" s="27">
        <f>'AEO 2023 Table 49 Raw'!T217</f>
        <v>254.32556199999999</v>
      </c>
      <c r="R233" s="27">
        <f>'AEO 2023 Table 49 Raw'!U217</f>
        <v>254.24350000000001</v>
      </c>
      <c r="S233" s="27">
        <f>'AEO 2023 Table 49 Raw'!V217</f>
        <v>253.67134100000001</v>
      </c>
      <c r="T233" s="27">
        <f>'AEO 2023 Table 49 Raw'!W217</f>
        <v>252.24807699999999</v>
      </c>
      <c r="U233" s="27">
        <f>'AEO 2023 Table 49 Raw'!X217</f>
        <v>250.00607299999999</v>
      </c>
      <c r="V233" s="27">
        <f>'AEO 2023 Table 49 Raw'!Y217</f>
        <v>248.992142</v>
      </c>
      <c r="W233" s="27">
        <f>'AEO 2023 Table 49 Raw'!Z217</f>
        <v>248.025848</v>
      </c>
      <c r="X233" s="27">
        <f>'AEO 2023 Table 49 Raw'!AA217</f>
        <v>246.868134</v>
      </c>
      <c r="Y233" s="27">
        <f>'AEO 2023 Table 49 Raw'!AB217</f>
        <v>243.71511799999999</v>
      </c>
      <c r="Z233" s="27">
        <f>'AEO 2023 Table 49 Raw'!AC217</f>
        <v>239.64726300000001</v>
      </c>
      <c r="AA233" s="27">
        <f>'AEO 2023 Table 49 Raw'!AD217</f>
        <v>235.796661</v>
      </c>
      <c r="AB233" s="27">
        <f>'AEO 2023 Table 49 Raw'!AE217</f>
        <v>233.65960699999999</v>
      </c>
      <c r="AC233" s="27">
        <f>'AEO 2023 Table 49 Raw'!AF217</f>
        <v>232.51965300000001</v>
      </c>
      <c r="AD233" s="27">
        <f>'AEO 2023 Table 49 Raw'!AG217</f>
        <v>231.07746900000001</v>
      </c>
      <c r="AE233" s="27">
        <f>'AEO 2023 Table 49 Raw'!AH217</f>
        <v>230.01110800000001</v>
      </c>
      <c r="AF233" s="46">
        <f>'AEO 2023 Table 49 Raw'!AI217</f>
        <v>-6.0000000000000001E-3</v>
      </c>
    </row>
    <row r="234" spans="1:32" ht="15" customHeight="1">
      <c r="A234" s="8" t="s">
        <v>1478</v>
      </c>
      <c r="B234" s="24" t="s">
        <v>1271</v>
      </c>
      <c r="C234" s="27">
        <f>'AEO 2023 Table 49 Raw'!F218</f>
        <v>1.4683170000000001</v>
      </c>
      <c r="D234" s="27">
        <f>'AEO 2023 Table 49 Raw'!G218</f>
        <v>1.448877</v>
      </c>
      <c r="E234" s="27">
        <f>'AEO 2023 Table 49 Raw'!H218</f>
        <v>1.331277</v>
      </c>
      <c r="F234" s="27">
        <f>'AEO 2023 Table 49 Raw'!I218</f>
        <v>1.315914</v>
      </c>
      <c r="G234" s="27">
        <f>'AEO 2023 Table 49 Raw'!J218</f>
        <v>1.371494</v>
      </c>
      <c r="H234" s="27">
        <f>'AEO 2023 Table 49 Raw'!K218</f>
        <v>1.4028799999999999</v>
      </c>
      <c r="I234" s="27">
        <f>'AEO 2023 Table 49 Raw'!L218</f>
        <v>1.375669</v>
      </c>
      <c r="J234" s="27">
        <f>'AEO 2023 Table 49 Raw'!M218</f>
        <v>1.3504910000000001</v>
      </c>
      <c r="K234" s="27">
        <f>'AEO 2023 Table 49 Raw'!N218</f>
        <v>1.3432710000000001</v>
      </c>
      <c r="L234" s="27">
        <f>'AEO 2023 Table 49 Raw'!O218</f>
        <v>1.339</v>
      </c>
      <c r="M234" s="27">
        <f>'AEO 2023 Table 49 Raw'!P218</f>
        <v>1.318627</v>
      </c>
      <c r="N234" s="27">
        <f>'AEO 2023 Table 49 Raw'!Q218</f>
        <v>1.293177</v>
      </c>
      <c r="O234" s="27">
        <f>'AEO 2023 Table 49 Raw'!R218</f>
        <v>1.280832</v>
      </c>
      <c r="P234" s="27">
        <f>'AEO 2023 Table 49 Raw'!S218</f>
        <v>1.283582</v>
      </c>
      <c r="Q234" s="27">
        <f>'AEO 2023 Table 49 Raw'!T218</f>
        <v>1.2859080000000001</v>
      </c>
      <c r="R234" s="27">
        <f>'AEO 2023 Table 49 Raw'!U218</f>
        <v>1.2842169999999999</v>
      </c>
      <c r="S234" s="27">
        <f>'AEO 2023 Table 49 Raw'!V218</f>
        <v>1.2802690000000001</v>
      </c>
      <c r="T234" s="27">
        <f>'AEO 2023 Table 49 Raw'!W218</f>
        <v>1.272187</v>
      </c>
      <c r="U234" s="27">
        <f>'AEO 2023 Table 49 Raw'!X218</f>
        <v>1.26013</v>
      </c>
      <c r="V234" s="27">
        <f>'AEO 2023 Table 49 Raw'!Y218</f>
        <v>1.2544010000000001</v>
      </c>
      <c r="W234" s="27">
        <f>'AEO 2023 Table 49 Raw'!Z218</f>
        <v>1.249009</v>
      </c>
      <c r="X234" s="27">
        <f>'AEO 2023 Table 49 Raw'!AA218</f>
        <v>1.242739</v>
      </c>
      <c r="Y234" s="27">
        <f>'AEO 2023 Table 49 Raw'!AB218</f>
        <v>1.2265010000000001</v>
      </c>
      <c r="Z234" s="27">
        <f>'AEO 2023 Table 49 Raw'!AC218</f>
        <v>1.2057260000000001</v>
      </c>
      <c r="AA234" s="27">
        <f>'AEO 2023 Table 49 Raw'!AD218</f>
        <v>1.1861090000000001</v>
      </c>
      <c r="AB234" s="27">
        <f>'AEO 2023 Table 49 Raw'!AE218</f>
        <v>1.1751510000000001</v>
      </c>
      <c r="AC234" s="27">
        <f>'AEO 2023 Table 49 Raw'!AF218</f>
        <v>1.169243</v>
      </c>
      <c r="AD234" s="27">
        <f>'AEO 2023 Table 49 Raw'!AG218</f>
        <v>1.1618379999999999</v>
      </c>
      <c r="AE234" s="27">
        <f>'AEO 2023 Table 49 Raw'!AH218</f>
        <v>1.156347</v>
      </c>
      <c r="AF234" s="46">
        <f>'AEO 2023 Table 49 Raw'!AI218</f>
        <v>-8.0000000000000002E-3</v>
      </c>
    </row>
    <row r="235" spans="1:32" ht="15" customHeight="1">
      <c r="A235" s="8" t="s">
        <v>1479</v>
      </c>
      <c r="B235" s="24" t="s">
        <v>915</v>
      </c>
      <c r="C235" s="27">
        <f>'AEO 2023 Table 49 Raw'!F219</f>
        <v>0.173011</v>
      </c>
      <c r="D235" s="27">
        <f>'AEO 2023 Table 49 Raw'!G219</f>
        <v>0.167041</v>
      </c>
      <c r="E235" s="27">
        <f>'AEO 2023 Table 49 Raw'!H219</f>
        <v>0.15049199999999999</v>
      </c>
      <c r="F235" s="27">
        <f>'AEO 2023 Table 49 Raw'!I219</f>
        <v>0.14193700000000001</v>
      </c>
      <c r="G235" s="27">
        <f>'AEO 2023 Table 49 Raw'!J219</f>
        <v>0.14458599999999999</v>
      </c>
      <c r="H235" s="27">
        <f>'AEO 2023 Table 49 Raw'!K219</f>
        <v>0.14574100000000001</v>
      </c>
      <c r="I235" s="27">
        <f>'AEO 2023 Table 49 Raw'!L219</f>
        <v>0.141403</v>
      </c>
      <c r="J235" s="27">
        <f>'AEO 2023 Table 49 Raw'!M219</f>
        <v>0.13767399999999999</v>
      </c>
      <c r="K235" s="27">
        <f>'AEO 2023 Table 49 Raw'!N219</f>
        <v>0.13635800000000001</v>
      </c>
      <c r="L235" s="27">
        <f>'AEO 2023 Table 49 Raw'!O219</f>
        <v>0.13669100000000001</v>
      </c>
      <c r="M235" s="27">
        <f>'AEO 2023 Table 49 Raw'!P219</f>
        <v>0.13516</v>
      </c>
      <c r="N235" s="27">
        <f>'AEO 2023 Table 49 Raw'!Q219</f>
        <v>0.13337299999999999</v>
      </c>
      <c r="O235" s="27">
        <f>'AEO 2023 Table 49 Raw'!R219</f>
        <v>0.13167599999999999</v>
      </c>
      <c r="P235" s="27">
        <f>'AEO 2023 Table 49 Raw'!S219</f>
        <v>0.13136700000000001</v>
      </c>
      <c r="Q235" s="27">
        <f>'AEO 2023 Table 49 Raw'!T219</f>
        <v>0.13111</v>
      </c>
      <c r="R235" s="27">
        <f>'AEO 2023 Table 49 Raw'!U219</f>
        <v>0.13100200000000001</v>
      </c>
      <c r="S235" s="27">
        <f>'AEO 2023 Table 49 Raw'!V219</f>
        <v>0.130801</v>
      </c>
      <c r="T235" s="27">
        <f>'AEO 2023 Table 49 Raw'!W219</f>
        <v>0.130019</v>
      </c>
      <c r="U235" s="27">
        <f>'AEO 2023 Table 49 Raw'!X219</f>
        <v>0.12787999999999999</v>
      </c>
      <c r="V235" s="27">
        <f>'AEO 2023 Table 49 Raw'!Y219</f>
        <v>0.126364</v>
      </c>
      <c r="W235" s="27">
        <f>'AEO 2023 Table 49 Raw'!Z219</f>
        <v>0.125143</v>
      </c>
      <c r="X235" s="27">
        <f>'AEO 2023 Table 49 Raw'!AA219</f>
        <v>0.124805</v>
      </c>
      <c r="Y235" s="27">
        <f>'AEO 2023 Table 49 Raw'!AB219</f>
        <v>0.123534</v>
      </c>
      <c r="Z235" s="27">
        <f>'AEO 2023 Table 49 Raw'!AC219</f>
        <v>0.12185699999999999</v>
      </c>
      <c r="AA235" s="27">
        <f>'AEO 2023 Table 49 Raw'!AD219</f>
        <v>0.120186</v>
      </c>
      <c r="AB235" s="27">
        <f>'AEO 2023 Table 49 Raw'!AE219</f>
        <v>0.119229</v>
      </c>
      <c r="AC235" s="27">
        <f>'AEO 2023 Table 49 Raw'!AF219</f>
        <v>0.11853900000000001</v>
      </c>
      <c r="AD235" s="27">
        <f>'AEO 2023 Table 49 Raw'!AG219</f>
        <v>0.117614</v>
      </c>
      <c r="AE235" s="27">
        <f>'AEO 2023 Table 49 Raw'!AH219</f>
        <v>0.116865</v>
      </c>
      <c r="AF235" s="46">
        <f>'AEO 2023 Table 49 Raw'!AI219</f>
        <v>-1.4E-2</v>
      </c>
    </row>
    <row r="236" spans="1:32" ht="15" customHeight="1">
      <c r="A236" s="8" t="s">
        <v>1480</v>
      </c>
      <c r="B236" s="24" t="s">
        <v>1274</v>
      </c>
      <c r="C236" s="27">
        <f>'AEO 2023 Table 49 Raw'!F220</f>
        <v>4.320125</v>
      </c>
      <c r="D236" s="27">
        <f>'AEO 2023 Table 49 Raw'!G220</f>
        <v>3.9403609999999998</v>
      </c>
      <c r="E236" s="27">
        <f>'AEO 2023 Table 49 Raw'!H220</f>
        <v>3.5168870000000001</v>
      </c>
      <c r="F236" s="27">
        <f>'AEO 2023 Table 49 Raw'!I220</f>
        <v>3.3147799999999998</v>
      </c>
      <c r="G236" s="27">
        <f>'AEO 2023 Table 49 Raw'!J220</f>
        <v>3.2453050000000001</v>
      </c>
      <c r="H236" s="27">
        <f>'AEO 2023 Table 49 Raw'!K220</f>
        <v>3.0788150000000001</v>
      </c>
      <c r="I236" s="27">
        <f>'AEO 2023 Table 49 Raw'!L220</f>
        <v>2.756446</v>
      </c>
      <c r="J236" s="27">
        <f>'AEO 2023 Table 49 Raw'!M220</f>
        <v>2.5180570000000002</v>
      </c>
      <c r="K236" s="27">
        <f>'AEO 2023 Table 49 Raw'!N220</f>
        <v>2.3468969999999998</v>
      </c>
      <c r="L236" s="27">
        <f>'AEO 2023 Table 49 Raw'!O220</f>
        <v>2.3222459999999998</v>
      </c>
      <c r="M236" s="27">
        <f>'AEO 2023 Table 49 Raw'!P220</f>
        <v>2.3308680000000002</v>
      </c>
      <c r="N236" s="27">
        <f>'AEO 2023 Table 49 Raw'!Q220</f>
        <v>2.3809300000000002</v>
      </c>
      <c r="O236" s="27">
        <f>'AEO 2023 Table 49 Raw'!R220</f>
        <v>2.5065879999999998</v>
      </c>
      <c r="P236" s="27">
        <f>'AEO 2023 Table 49 Raw'!S220</f>
        <v>2.6758500000000001</v>
      </c>
      <c r="Q236" s="27">
        <f>'AEO 2023 Table 49 Raw'!T220</f>
        <v>2.851613</v>
      </c>
      <c r="R236" s="27">
        <f>'AEO 2023 Table 49 Raw'!U220</f>
        <v>3.032575</v>
      </c>
      <c r="S236" s="27">
        <f>'AEO 2023 Table 49 Raw'!V220</f>
        <v>3.2263350000000002</v>
      </c>
      <c r="T236" s="27">
        <f>'AEO 2023 Table 49 Raw'!W220</f>
        <v>3.4178220000000001</v>
      </c>
      <c r="U236" s="27">
        <f>'AEO 2023 Table 49 Raw'!X220</f>
        <v>3.5987360000000002</v>
      </c>
      <c r="V236" s="27">
        <f>'AEO 2023 Table 49 Raw'!Y220</f>
        <v>3.7714780000000001</v>
      </c>
      <c r="W236" s="27">
        <f>'AEO 2023 Table 49 Raw'!Z220</f>
        <v>3.955168</v>
      </c>
      <c r="X236" s="27">
        <f>'AEO 2023 Table 49 Raw'!AA220</f>
        <v>4.1584969999999997</v>
      </c>
      <c r="Y236" s="27">
        <f>'AEO 2023 Table 49 Raw'!AB220</f>
        <v>4.3455430000000002</v>
      </c>
      <c r="Z236" s="27">
        <f>'AEO 2023 Table 49 Raw'!AC220</f>
        <v>4.5200690000000003</v>
      </c>
      <c r="AA236" s="27">
        <f>'AEO 2023 Table 49 Raw'!AD220</f>
        <v>4.7037899999999997</v>
      </c>
      <c r="AB236" s="27">
        <f>'AEO 2023 Table 49 Raw'!AE220</f>
        <v>4.9236959999999996</v>
      </c>
      <c r="AC236" s="27">
        <f>'AEO 2023 Table 49 Raw'!AF220</f>
        <v>5.169257</v>
      </c>
      <c r="AD236" s="27">
        <f>'AEO 2023 Table 49 Raw'!AG220</f>
        <v>5.4129319999999996</v>
      </c>
      <c r="AE236" s="27">
        <f>'AEO 2023 Table 49 Raw'!AH220</f>
        <v>5.6700689999999998</v>
      </c>
      <c r="AF236" s="46">
        <f>'AEO 2023 Table 49 Raw'!AI220</f>
        <v>0.01</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6" t="str">
        <f>'AEO 2023 Table 49 Raw'!AI221</f>
        <v>- -</v>
      </c>
    </row>
    <row r="238" spans="1:32" ht="15" customHeight="1">
      <c r="A238" s="8" t="s">
        <v>1482</v>
      </c>
      <c r="B238" s="24" t="s">
        <v>1278</v>
      </c>
      <c r="C238" s="27">
        <f>'AEO 2023 Table 49 Raw'!F222</f>
        <v>4.6861E-2</v>
      </c>
      <c r="D238" s="27">
        <f>'AEO 2023 Table 49 Raw'!G222</f>
        <v>4.1389000000000002E-2</v>
      </c>
      <c r="E238" s="27">
        <f>'AEO 2023 Table 49 Raw'!H222</f>
        <v>3.4061000000000001E-2</v>
      </c>
      <c r="F238" s="27">
        <f>'AEO 2023 Table 49 Raw'!I222</f>
        <v>3.0036E-2</v>
      </c>
      <c r="G238" s="27">
        <f>'AEO 2023 Table 49 Raw'!J222</f>
        <v>2.7904000000000002E-2</v>
      </c>
      <c r="H238" s="27">
        <f>'AEO 2023 Table 49 Raw'!K222</f>
        <v>2.5434999999999999E-2</v>
      </c>
      <c r="I238" s="27">
        <f>'AEO 2023 Table 49 Raw'!L222</f>
        <v>2.2223E-2</v>
      </c>
      <c r="J238" s="27">
        <f>'AEO 2023 Table 49 Raw'!M222</f>
        <v>1.9435999999999998E-2</v>
      </c>
      <c r="K238" s="27">
        <f>'AEO 2023 Table 49 Raw'!N222</f>
        <v>1.7215999999999999E-2</v>
      </c>
      <c r="L238" s="27">
        <f>'AEO 2023 Table 49 Raw'!O222</f>
        <v>1.5283E-2</v>
      </c>
      <c r="M238" s="27">
        <f>'AEO 2023 Table 49 Raw'!P222</f>
        <v>1.3396999999999999E-2</v>
      </c>
      <c r="N238" s="27">
        <f>'AEO 2023 Table 49 Raw'!Q222</f>
        <v>1.1686999999999999E-2</v>
      </c>
      <c r="O238" s="27">
        <f>'AEO 2023 Table 49 Raw'!R222</f>
        <v>1.0289E-2</v>
      </c>
      <c r="P238" s="27">
        <f>'AEO 2023 Table 49 Raw'!S222</f>
        <v>9.1570000000000002E-3</v>
      </c>
      <c r="Q238" s="27">
        <f>'AEO 2023 Table 49 Raw'!T222</f>
        <v>8.1399999999999997E-3</v>
      </c>
      <c r="R238" s="27">
        <f>'AEO 2023 Table 49 Raw'!U222</f>
        <v>7.2059999999999997E-3</v>
      </c>
      <c r="S238" s="27">
        <f>'AEO 2023 Table 49 Raw'!V222</f>
        <v>6.3619999999999996E-3</v>
      </c>
      <c r="T238" s="27">
        <f>'AEO 2023 Table 49 Raw'!W222</f>
        <v>5.5929999999999999E-3</v>
      </c>
      <c r="U238" s="27">
        <f>'AEO 2023 Table 49 Raw'!X222</f>
        <v>4.8960000000000002E-3</v>
      </c>
      <c r="V238" s="27">
        <f>'AEO 2023 Table 49 Raw'!Y222</f>
        <v>4.3020000000000003E-3</v>
      </c>
      <c r="W238" s="27">
        <f>'AEO 2023 Table 49 Raw'!Z222</f>
        <v>3.777E-3</v>
      </c>
      <c r="X238" s="27">
        <f>'AEO 2023 Table 49 Raw'!AA222</f>
        <v>3.31E-3</v>
      </c>
      <c r="Y238" s="27">
        <f>'AEO 2023 Table 49 Raw'!AB222</f>
        <v>2.8730000000000001E-3</v>
      </c>
      <c r="Z238" s="27">
        <f>'AEO 2023 Table 49 Raw'!AC222</f>
        <v>2.4819999999999998E-3</v>
      </c>
      <c r="AA238" s="27">
        <f>'AEO 2023 Table 49 Raw'!AD222</f>
        <v>2.1419999999999998E-3</v>
      </c>
      <c r="AB238" s="27">
        <f>'AEO 2023 Table 49 Raw'!AE222</f>
        <v>1.8600000000000001E-3</v>
      </c>
      <c r="AC238" s="27">
        <f>'AEO 2023 Table 49 Raw'!AF222</f>
        <v>1.619E-3</v>
      </c>
      <c r="AD238" s="27">
        <f>'AEO 2023 Table 49 Raw'!AG222</f>
        <v>1.4059999999999999E-3</v>
      </c>
      <c r="AE238" s="27">
        <f>'AEO 2023 Table 49 Raw'!AH222</f>
        <v>1.2210000000000001E-3</v>
      </c>
      <c r="AF238" s="46">
        <f>'AEO 2023 Table 49 Raw'!AI222</f>
        <v>-0.122</v>
      </c>
    </row>
    <row r="239" spans="1:32" ht="15" customHeight="1">
      <c r="A239" s="8" t="s">
        <v>1483</v>
      </c>
      <c r="B239" s="24" t="s">
        <v>1280</v>
      </c>
      <c r="C239" s="27">
        <f>'AEO 2023 Table 49 Raw'!F223</f>
        <v>0</v>
      </c>
      <c r="D239" s="27">
        <f>'AEO 2023 Table 49 Raw'!G223</f>
        <v>0</v>
      </c>
      <c r="E239" s="27">
        <f>'AEO 2023 Table 49 Raw'!H223</f>
        <v>0.113965</v>
      </c>
      <c r="F239" s="27">
        <f>'AEO 2023 Table 49 Raw'!I223</f>
        <v>0.113804</v>
      </c>
      <c r="G239" s="27">
        <f>'AEO 2023 Table 49 Raw'!J223</f>
        <v>0.11876399999999999</v>
      </c>
      <c r="H239" s="27">
        <f>'AEO 2023 Table 49 Raw'!K223</f>
        <v>0.122391</v>
      </c>
      <c r="I239" s="27">
        <f>'AEO 2023 Table 49 Raw'!L223</f>
        <v>0.122225</v>
      </c>
      <c r="J239" s="27">
        <f>'AEO 2023 Table 49 Raw'!M223</f>
        <v>0.12206</v>
      </c>
      <c r="K239" s="27">
        <f>'AEO 2023 Table 49 Raw'!N223</f>
        <v>0.12431399999999999</v>
      </c>
      <c r="L239" s="27">
        <f>'AEO 2023 Table 49 Raw'!O223</f>
        <v>0.12750400000000001</v>
      </c>
      <c r="M239" s="27">
        <f>'AEO 2023 Table 49 Raw'!P223</f>
        <v>0.13036</v>
      </c>
      <c r="N239" s="27">
        <f>'AEO 2023 Table 49 Raw'!Q223</f>
        <v>0.133768</v>
      </c>
      <c r="O239" s="27">
        <f>'AEO 2023 Table 49 Raw'!R223</f>
        <v>0.13869200000000001</v>
      </c>
      <c r="P239" s="27">
        <f>'AEO 2023 Table 49 Raw'!S223</f>
        <v>0.144869</v>
      </c>
      <c r="Q239" s="27">
        <f>'AEO 2023 Table 49 Raw'!T223</f>
        <v>0.15259800000000001</v>
      </c>
      <c r="R239" s="27">
        <f>'AEO 2023 Table 49 Raw'!U223</f>
        <v>0.16051699999999999</v>
      </c>
      <c r="S239" s="27">
        <f>'AEO 2023 Table 49 Raw'!V223</f>
        <v>0.168513</v>
      </c>
      <c r="T239" s="27">
        <f>'AEO 2023 Table 49 Raw'!W223</f>
        <v>0.177061</v>
      </c>
      <c r="U239" s="27">
        <f>'AEO 2023 Table 49 Raw'!X223</f>
        <v>0.18609200000000001</v>
      </c>
      <c r="V239" s="27">
        <f>'AEO 2023 Table 49 Raw'!Y223</f>
        <v>0.19726399999999999</v>
      </c>
      <c r="W239" s="27">
        <f>'AEO 2023 Table 49 Raw'!Z223</f>
        <v>0.20987900000000001</v>
      </c>
      <c r="X239" s="27">
        <f>'AEO 2023 Table 49 Raw'!AA223</f>
        <v>0.22386900000000001</v>
      </c>
      <c r="Y239" s="27">
        <f>'AEO 2023 Table 49 Raw'!AB223</f>
        <v>0.23735500000000001</v>
      </c>
      <c r="Z239" s="27">
        <f>'AEO 2023 Table 49 Raw'!AC223</f>
        <v>0.25098199999999998</v>
      </c>
      <c r="AA239" s="27">
        <f>'AEO 2023 Table 49 Raw'!AD223</f>
        <v>0.26563799999999999</v>
      </c>
      <c r="AB239" s="27">
        <f>'AEO 2023 Table 49 Raw'!AE223</f>
        <v>0.28298699999999999</v>
      </c>
      <c r="AC239" s="27">
        <f>'AEO 2023 Table 49 Raw'!AF223</f>
        <v>0.30228500000000003</v>
      </c>
      <c r="AD239" s="27">
        <f>'AEO 2023 Table 49 Raw'!AG223</f>
        <v>0.321737</v>
      </c>
      <c r="AE239" s="27">
        <f>'AEO 2023 Table 49 Raw'!AH223</f>
        <v>0.34196900000000002</v>
      </c>
      <c r="AF239" s="46" t="str">
        <f>'AEO 2023 Table 49 Raw'!AI223</f>
        <v>- -</v>
      </c>
    </row>
    <row r="240" spans="1:32" ht="15" customHeight="1">
      <c r="A240" s="8" t="s">
        <v>1484</v>
      </c>
      <c r="B240" s="24" t="s">
        <v>1282</v>
      </c>
      <c r="C240" s="27">
        <f>'AEO 2023 Table 49 Raw'!F224</f>
        <v>0</v>
      </c>
      <c r="D240" s="27">
        <f>'AEO 2023 Table 49 Raw'!G224</f>
        <v>0</v>
      </c>
      <c r="E240" s="27">
        <f>'AEO 2023 Table 49 Raw'!H224</f>
        <v>0.25234800000000002</v>
      </c>
      <c r="F240" s="27">
        <f>'AEO 2023 Table 49 Raw'!I224</f>
        <v>0.246836</v>
      </c>
      <c r="G240" s="27">
        <f>'AEO 2023 Table 49 Raw'!J224</f>
        <v>0.25274999999999997</v>
      </c>
      <c r="H240" s="27">
        <f>'AEO 2023 Table 49 Raw'!K224</f>
        <v>0.25674200000000003</v>
      </c>
      <c r="I240" s="27">
        <f>'AEO 2023 Table 49 Raw'!L224</f>
        <v>0.25131199999999998</v>
      </c>
      <c r="J240" s="27">
        <f>'AEO 2023 Table 49 Raw'!M224</f>
        <v>0.246388</v>
      </c>
      <c r="K240" s="27">
        <f>'AEO 2023 Table 49 Raw'!N224</f>
        <v>0.24735099999999999</v>
      </c>
      <c r="L240" s="27">
        <f>'AEO 2023 Table 49 Raw'!O224</f>
        <v>0.251583</v>
      </c>
      <c r="M240" s="27">
        <f>'AEO 2023 Table 49 Raw'!P224</f>
        <v>0.25421700000000003</v>
      </c>
      <c r="N240" s="27">
        <f>'AEO 2023 Table 49 Raw'!Q224</f>
        <v>0.25852999999999998</v>
      </c>
      <c r="O240" s="27">
        <f>'AEO 2023 Table 49 Raw'!R224</f>
        <v>0.26542100000000002</v>
      </c>
      <c r="P240" s="27">
        <f>'AEO 2023 Table 49 Raw'!S224</f>
        <v>0.27488899999999999</v>
      </c>
      <c r="Q240" s="27">
        <f>'AEO 2023 Table 49 Raw'!T224</f>
        <v>0.28669699999999998</v>
      </c>
      <c r="R240" s="27">
        <f>'AEO 2023 Table 49 Raw'!U224</f>
        <v>0.29899399999999998</v>
      </c>
      <c r="S240" s="27">
        <f>'AEO 2023 Table 49 Raw'!V224</f>
        <v>0.31125599999999998</v>
      </c>
      <c r="T240" s="27">
        <f>'AEO 2023 Table 49 Raw'!W224</f>
        <v>0.32410600000000001</v>
      </c>
      <c r="U240" s="27">
        <f>'AEO 2023 Table 49 Raw'!X224</f>
        <v>0.33781099999999997</v>
      </c>
      <c r="V240" s="27">
        <f>'AEO 2023 Table 49 Raw'!Y224</f>
        <v>0.35510199999999997</v>
      </c>
      <c r="W240" s="27">
        <f>'AEO 2023 Table 49 Raw'!Z224</f>
        <v>0.37397900000000001</v>
      </c>
      <c r="X240" s="27">
        <f>'AEO 2023 Table 49 Raw'!AA224</f>
        <v>0.39329799999999998</v>
      </c>
      <c r="Y240" s="27">
        <f>'AEO 2023 Table 49 Raw'!AB224</f>
        <v>0.41062399999999999</v>
      </c>
      <c r="Z240" s="27">
        <f>'AEO 2023 Table 49 Raw'!AC224</f>
        <v>0.42681000000000002</v>
      </c>
      <c r="AA240" s="27">
        <f>'AEO 2023 Table 49 Raw'!AD224</f>
        <v>0.44316899999999998</v>
      </c>
      <c r="AB240" s="27">
        <f>'AEO 2023 Table 49 Raw'!AE224</f>
        <v>0.461729</v>
      </c>
      <c r="AC240" s="27">
        <f>'AEO 2023 Table 49 Raw'!AF224</f>
        <v>0.48134399999999999</v>
      </c>
      <c r="AD240" s="27">
        <f>'AEO 2023 Table 49 Raw'!AG224</f>
        <v>0.49906099999999998</v>
      </c>
      <c r="AE240" s="27">
        <f>'AEO 2023 Table 49 Raw'!AH224</f>
        <v>0.51608900000000002</v>
      </c>
      <c r="AF240" s="46" t="str">
        <f>'AEO 2023 Table 49 Raw'!AI224</f>
        <v>- -</v>
      </c>
    </row>
    <row r="241" spans="1:32" ht="15" customHeight="1">
      <c r="A241" s="8" t="s">
        <v>1485</v>
      </c>
      <c r="B241" s="24" t="s">
        <v>1284</v>
      </c>
      <c r="C241" s="27">
        <f>'AEO 2023 Table 49 Raw'!F225</f>
        <v>0</v>
      </c>
      <c r="D241" s="27">
        <f>'AEO 2023 Table 49 Raw'!G225</f>
        <v>0</v>
      </c>
      <c r="E241" s="27">
        <f>'AEO 2023 Table 49 Raw'!H225</f>
        <v>0.37687100000000001</v>
      </c>
      <c r="F241" s="27">
        <f>'AEO 2023 Table 49 Raw'!I225</f>
        <v>0.37829800000000002</v>
      </c>
      <c r="G241" s="27">
        <f>'AEO 2023 Table 49 Raw'!J225</f>
        <v>0.400341</v>
      </c>
      <c r="H241" s="27">
        <f>'AEO 2023 Table 49 Raw'!K225</f>
        <v>0.41586800000000002</v>
      </c>
      <c r="I241" s="27">
        <f>'AEO 2023 Table 49 Raw'!L225</f>
        <v>0.41432000000000002</v>
      </c>
      <c r="J241" s="27">
        <f>'AEO 2023 Table 49 Raw'!M225</f>
        <v>0.41352</v>
      </c>
      <c r="K241" s="27">
        <f>'AEO 2023 Table 49 Raw'!N225</f>
        <v>0.41855799999999999</v>
      </c>
      <c r="L241" s="27">
        <f>'AEO 2023 Table 49 Raw'!O225</f>
        <v>0.42507299999999998</v>
      </c>
      <c r="M241" s="27">
        <f>'AEO 2023 Table 49 Raw'!P225</f>
        <v>0.42707600000000001</v>
      </c>
      <c r="N241" s="27">
        <f>'AEO 2023 Table 49 Raw'!Q225</f>
        <v>0.42799799999999999</v>
      </c>
      <c r="O241" s="27">
        <f>'AEO 2023 Table 49 Raw'!R225</f>
        <v>0.433975</v>
      </c>
      <c r="P241" s="27">
        <f>'AEO 2023 Table 49 Raw'!S225</f>
        <v>0.446131</v>
      </c>
      <c r="Q241" s="27">
        <f>'AEO 2023 Table 49 Raw'!T225</f>
        <v>0.459482</v>
      </c>
      <c r="R241" s="27">
        <f>'AEO 2023 Table 49 Raw'!U225</f>
        <v>0.47287400000000002</v>
      </c>
      <c r="S241" s="27">
        <f>'AEO 2023 Table 49 Raw'!V225</f>
        <v>0.48700900000000003</v>
      </c>
      <c r="T241" s="27">
        <f>'AEO 2023 Table 49 Raw'!W225</f>
        <v>0.50124800000000003</v>
      </c>
      <c r="U241" s="27">
        <f>'AEO 2023 Table 49 Raw'!X225</f>
        <v>0.51564299999999996</v>
      </c>
      <c r="V241" s="27">
        <f>'AEO 2023 Table 49 Raw'!Y225</f>
        <v>0.53454100000000004</v>
      </c>
      <c r="W241" s="27">
        <f>'AEO 2023 Table 49 Raw'!Z225</f>
        <v>0.55578300000000003</v>
      </c>
      <c r="X241" s="27">
        <f>'AEO 2023 Table 49 Raw'!AA225</f>
        <v>0.57899400000000001</v>
      </c>
      <c r="Y241" s="27">
        <f>'AEO 2023 Table 49 Raw'!AB225</f>
        <v>0.59983799999999998</v>
      </c>
      <c r="Z241" s="27">
        <f>'AEO 2023 Table 49 Raw'!AC225</f>
        <v>0.62049600000000005</v>
      </c>
      <c r="AA241" s="27">
        <f>'AEO 2023 Table 49 Raw'!AD225</f>
        <v>0.64372799999999997</v>
      </c>
      <c r="AB241" s="27">
        <f>'AEO 2023 Table 49 Raw'!AE225</f>
        <v>0.67393700000000001</v>
      </c>
      <c r="AC241" s="27">
        <f>'AEO 2023 Table 49 Raw'!AF225</f>
        <v>0.70975699999999997</v>
      </c>
      <c r="AD241" s="27">
        <f>'AEO 2023 Table 49 Raw'!AG225</f>
        <v>0.74751699999999999</v>
      </c>
      <c r="AE241" s="27">
        <f>'AEO 2023 Table 49 Raw'!AH225</f>
        <v>0.78934199999999999</v>
      </c>
      <c r="AF241" s="46" t="str">
        <f>'AEO 2023 Table 49 Raw'!AI225</f>
        <v>- -</v>
      </c>
    </row>
    <row r="242" spans="1:32" ht="15" customHeight="1">
      <c r="A242" s="8" t="s">
        <v>1486</v>
      </c>
      <c r="B242" s="24" t="s">
        <v>1310</v>
      </c>
      <c r="C242" s="27">
        <f>'AEO 2023 Table 49 Raw'!F226</f>
        <v>279.16204800000003</v>
      </c>
      <c r="D242" s="27">
        <f>'AEO 2023 Table 49 Raw'!G226</f>
        <v>277.94598400000001</v>
      </c>
      <c r="E242" s="27">
        <f>'AEO 2023 Table 49 Raw'!H226</f>
        <v>258.23312399999998</v>
      </c>
      <c r="F242" s="27">
        <f>'AEO 2023 Table 49 Raw'!I226</f>
        <v>256.96044899999998</v>
      </c>
      <c r="G242" s="27">
        <f>'AEO 2023 Table 49 Raw'!J226</f>
        <v>269.266907</v>
      </c>
      <c r="H242" s="27">
        <f>'AEO 2023 Table 49 Raw'!K226</f>
        <v>276.64120500000001</v>
      </c>
      <c r="I242" s="27">
        <f>'AEO 2023 Table 49 Raw'!L226</f>
        <v>272.22894300000002</v>
      </c>
      <c r="J242" s="27">
        <f>'AEO 2023 Table 49 Raw'!M226</f>
        <v>268.07275399999997</v>
      </c>
      <c r="K242" s="27">
        <f>'AEO 2023 Table 49 Raw'!N226</f>
        <v>267.34356700000001</v>
      </c>
      <c r="L242" s="27">
        <f>'AEO 2023 Table 49 Raw'!O226</f>
        <v>267.209045</v>
      </c>
      <c r="M242" s="27">
        <f>'AEO 2023 Table 49 Raw'!P226</f>
        <v>263.80603000000002</v>
      </c>
      <c r="N242" s="27">
        <f>'AEO 2023 Table 49 Raw'!Q226</f>
        <v>259.33111600000001</v>
      </c>
      <c r="O242" s="27">
        <f>'AEO 2023 Table 49 Raw'!R226</f>
        <v>257.44278000000003</v>
      </c>
      <c r="P242" s="27">
        <f>'AEO 2023 Table 49 Raw'!S226</f>
        <v>258.53524800000002</v>
      </c>
      <c r="Q242" s="27">
        <f>'AEO 2023 Table 49 Raw'!T226</f>
        <v>259.50109900000001</v>
      </c>
      <c r="R242" s="27">
        <f>'AEO 2023 Table 49 Raw'!U226</f>
        <v>259.63095099999998</v>
      </c>
      <c r="S242" s="27">
        <f>'AEO 2023 Table 49 Raw'!V226</f>
        <v>259.28189099999997</v>
      </c>
      <c r="T242" s="27">
        <f>'AEO 2023 Table 49 Raw'!W226</f>
        <v>258.07611100000003</v>
      </c>
      <c r="U242" s="27">
        <f>'AEO 2023 Table 49 Raw'!X226</f>
        <v>256.03729199999998</v>
      </c>
      <c r="V242" s="27">
        <f>'AEO 2023 Table 49 Raw'!Y226</f>
        <v>255.23561100000001</v>
      </c>
      <c r="W242" s="27">
        <f>'AEO 2023 Table 49 Raw'!Z226</f>
        <v>254.49856600000001</v>
      </c>
      <c r="X242" s="27">
        <f>'AEO 2023 Table 49 Raw'!AA226</f>
        <v>253.593628</v>
      </c>
      <c r="Y242" s="27">
        <f>'AEO 2023 Table 49 Raw'!AB226</f>
        <v>250.661407</v>
      </c>
      <c r="Z242" s="27">
        <f>'AEO 2023 Table 49 Raw'!AC226</f>
        <v>246.79568499999999</v>
      </c>
      <c r="AA242" s="27">
        <f>'AEO 2023 Table 49 Raw'!AD226</f>
        <v>243.161438</v>
      </c>
      <c r="AB242" s="27">
        <f>'AEO 2023 Table 49 Raw'!AE226</f>
        <v>241.298203</v>
      </c>
      <c r="AC242" s="27">
        <f>'AEO 2023 Table 49 Raw'!AF226</f>
        <v>240.47171</v>
      </c>
      <c r="AD242" s="27">
        <f>'AEO 2023 Table 49 Raw'!AG226</f>
        <v>239.33956900000001</v>
      </c>
      <c r="AE242" s="27">
        <f>'AEO 2023 Table 49 Raw'!AH226</f>
        <v>238.60301200000001</v>
      </c>
      <c r="AF242" s="46">
        <f>'AEO 2023 Table 49 Raw'!AI226</f>
        <v>-6.0000000000000001E-3</v>
      </c>
    </row>
    <row r="243" spans="1:32" ht="15" customHeight="1">
      <c r="A243" s="8" t="s">
        <v>1487</v>
      </c>
      <c r="B243" s="23" t="s">
        <v>1488</v>
      </c>
      <c r="C243" s="27">
        <f>'AEO 2023 Table 49 Raw'!F227</f>
        <v>711.90508999999997</v>
      </c>
      <c r="D243" s="27">
        <f>'AEO 2023 Table 49 Raw'!G227</f>
        <v>716.25054899999998</v>
      </c>
      <c r="E243" s="27">
        <f>'AEO 2023 Table 49 Raw'!H227</f>
        <v>696.07232699999997</v>
      </c>
      <c r="F243" s="27">
        <f>'AEO 2023 Table 49 Raw'!I227</f>
        <v>711.82299799999998</v>
      </c>
      <c r="G243" s="27">
        <f>'AEO 2023 Table 49 Raw'!J227</f>
        <v>744.05969200000004</v>
      </c>
      <c r="H243" s="27">
        <f>'AEO 2023 Table 49 Raw'!K227</f>
        <v>753.11956799999996</v>
      </c>
      <c r="I243" s="27">
        <f>'AEO 2023 Table 49 Raw'!L227</f>
        <v>746.99493399999994</v>
      </c>
      <c r="J243" s="27">
        <f>'AEO 2023 Table 49 Raw'!M227</f>
        <v>748.33044400000006</v>
      </c>
      <c r="K243" s="27">
        <f>'AEO 2023 Table 49 Raw'!N227</f>
        <v>757.27581799999996</v>
      </c>
      <c r="L243" s="27">
        <f>'AEO 2023 Table 49 Raw'!O227</f>
        <v>765.18109100000004</v>
      </c>
      <c r="M243" s="27">
        <f>'AEO 2023 Table 49 Raw'!P227</f>
        <v>763.71191399999998</v>
      </c>
      <c r="N243" s="27">
        <f>'AEO 2023 Table 49 Raw'!Q227</f>
        <v>760.98992899999996</v>
      </c>
      <c r="O243" s="27">
        <f>'AEO 2023 Table 49 Raw'!R227</f>
        <v>764.85375999999997</v>
      </c>
      <c r="P243" s="27">
        <f>'AEO 2023 Table 49 Raw'!S227</f>
        <v>774.91021699999999</v>
      </c>
      <c r="Q243" s="27">
        <f>'AEO 2023 Table 49 Raw'!T227</f>
        <v>785.77313200000003</v>
      </c>
      <c r="R243" s="27">
        <f>'AEO 2023 Table 49 Raw'!U227</f>
        <v>794.56225600000005</v>
      </c>
      <c r="S243" s="27">
        <f>'AEO 2023 Table 49 Raw'!V227</f>
        <v>803.50903300000004</v>
      </c>
      <c r="T243" s="27">
        <f>'AEO 2023 Table 49 Raw'!W227</f>
        <v>810.410034</v>
      </c>
      <c r="U243" s="27">
        <f>'AEO 2023 Table 49 Raw'!X227</f>
        <v>815.38769500000001</v>
      </c>
      <c r="V243" s="27">
        <f>'AEO 2023 Table 49 Raw'!Y227</f>
        <v>822.49273700000003</v>
      </c>
      <c r="W243" s="27">
        <f>'AEO 2023 Table 49 Raw'!Z227</f>
        <v>829.00335700000005</v>
      </c>
      <c r="X243" s="27">
        <f>'AEO 2023 Table 49 Raw'!AA227</f>
        <v>834.44427499999995</v>
      </c>
      <c r="Y243" s="27">
        <f>'AEO 2023 Table 49 Raw'!AB227</f>
        <v>837.78326400000003</v>
      </c>
      <c r="Z243" s="27">
        <f>'AEO 2023 Table 49 Raw'!AC227</f>
        <v>841.61871299999996</v>
      </c>
      <c r="AA243" s="27">
        <f>'AEO 2023 Table 49 Raw'!AD227</f>
        <v>845.65332000000001</v>
      </c>
      <c r="AB243" s="27">
        <f>'AEO 2023 Table 49 Raw'!AE227</f>
        <v>853.00891100000001</v>
      </c>
      <c r="AC243" s="27">
        <f>'AEO 2023 Table 49 Raw'!AF227</f>
        <v>862.21942100000001</v>
      </c>
      <c r="AD243" s="27">
        <f>'AEO 2023 Table 49 Raw'!AG227</f>
        <v>873.80499299999997</v>
      </c>
      <c r="AE243" s="27">
        <f>'AEO 2023 Table 49 Raw'!AH227</f>
        <v>887.81262200000003</v>
      </c>
      <c r="AF243" s="46">
        <f>'AEO 2023 Table 49 Raw'!AI227</f>
        <v>8.0000000000000002E-3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6"/>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6"/>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6"/>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6"/>
    </row>
    <row r="248" spans="1:32" ht="12" customHeight="1">
      <c r="A248" s="8" t="s">
        <v>1489</v>
      </c>
      <c r="B248" s="24" t="s">
        <v>1490</v>
      </c>
      <c r="C248" s="27">
        <f>'AEO 2023 Table 49 Raw'!F229</f>
        <v>1616.1182859999999</v>
      </c>
      <c r="D248" s="27">
        <f>'AEO 2023 Table 49 Raw'!G229</f>
        <v>1607.248169</v>
      </c>
      <c r="E248" s="27">
        <f>'AEO 2023 Table 49 Raw'!H229</f>
        <v>1653.3725589999999</v>
      </c>
      <c r="F248" s="27">
        <f>'AEO 2023 Table 49 Raw'!I229</f>
        <v>1611.142456</v>
      </c>
      <c r="G248" s="27">
        <f>'AEO 2023 Table 49 Raw'!J229</f>
        <v>1610.1972659999999</v>
      </c>
      <c r="H248" s="27">
        <f>'AEO 2023 Table 49 Raw'!K229</f>
        <v>1588.6392820000001</v>
      </c>
      <c r="I248" s="27">
        <f>'AEO 2023 Table 49 Raw'!L229</f>
        <v>1543.4350589999999</v>
      </c>
      <c r="J248" s="27">
        <f>'AEO 2023 Table 49 Raw'!M229</f>
        <v>1528.550659</v>
      </c>
      <c r="K248" s="27">
        <f>'AEO 2023 Table 49 Raw'!N229</f>
        <v>1497.6553960000001</v>
      </c>
      <c r="L248" s="27">
        <f>'AEO 2023 Table 49 Raw'!O229</f>
        <v>1500.994629</v>
      </c>
      <c r="M248" s="27">
        <f>'AEO 2023 Table 49 Raw'!P229</f>
        <v>1513.4329829999999</v>
      </c>
      <c r="N248" s="27">
        <f>'AEO 2023 Table 49 Raw'!Q229</f>
        <v>1522.9414059999999</v>
      </c>
      <c r="O248" s="27">
        <f>'AEO 2023 Table 49 Raw'!R229</f>
        <v>1517.3007809999999</v>
      </c>
      <c r="P248" s="27">
        <f>'AEO 2023 Table 49 Raw'!S229</f>
        <v>1522.869263</v>
      </c>
      <c r="Q248" s="27">
        <f>'AEO 2023 Table 49 Raw'!T229</f>
        <v>1514.5896</v>
      </c>
      <c r="R248" s="27">
        <f>'AEO 2023 Table 49 Raw'!U229</f>
        <v>1516.1611330000001</v>
      </c>
      <c r="S248" s="27">
        <f>'AEO 2023 Table 49 Raw'!V229</f>
        <v>1531.310547</v>
      </c>
      <c r="T248" s="27">
        <f>'AEO 2023 Table 49 Raw'!W229</f>
        <v>1545.6999510000001</v>
      </c>
      <c r="U248" s="27">
        <f>'AEO 2023 Table 49 Raw'!X229</f>
        <v>1560.2937010000001</v>
      </c>
      <c r="V248" s="27">
        <f>'AEO 2023 Table 49 Raw'!Y229</f>
        <v>1573.0048830000001</v>
      </c>
      <c r="W248" s="27">
        <f>'AEO 2023 Table 49 Raw'!Z229</f>
        <v>1593.2974850000001</v>
      </c>
      <c r="X248" s="27">
        <f>'AEO 2023 Table 49 Raw'!AA229</f>
        <v>1592.805908</v>
      </c>
      <c r="Y248" s="27">
        <f>'AEO 2023 Table 49 Raw'!AB229</f>
        <v>1598.588013</v>
      </c>
      <c r="Z248" s="27">
        <f>'AEO 2023 Table 49 Raw'!AC229</f>
        <v>1600.934937</v>
      </c>
      <c r="AA248" s="27">
        <f>'AEO 2023 Table 49 Raw'!AD229</f>
        <v>1599.865112</v>
      </c>
      <c r="AB248" s="27">
        <f>'AEO 2023 Table 49 Raw'!AE229</f>
        <v>1594.4267580000001</v>
      </c>
      <c r="AC248" s="27">
        <f>'AEO 2023 Table 49 Raw'!AF229</f>
        <v>1604.7932129999999</v>
      </c>
      <c r="AD248" s="27">
        <f>'AEO 2023 Table 49 Raw'!AG229</f>
        <v>1621.857788</v>
      </c>
      <c r="AE248" s="27">
        <f>'AEO 2023 Table 49 Raw'!AH229</f>
        <v>1647.347534</v>
      </c>
      <c r="AF248" s="46">
        <f>'AEO 2023 Table 49 Raw'!AI229</f>
        <v>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6">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6">
        <f>'AEO 2023 Table 49 Raw'!AI231</f>
        <v>0</v>
      </c>
    </row>
    <row r="251" spans="1:32" ht="15" customHeight="1">
      <c r="A251" s="8" t="s">
        <v>1494</v>
      </c>
      <c r="B251" s="24" t="s">
        <v>1495</v>
      </c>
      <c r="C251" s="27">
        <f>'AEO 2023 Table 49 Raw'!F232</f>
        <v>479.56793199999998</v>
      </c>
      <c r="D251" s="27">
        <f>'AEO 2023 Table 49 Raw'!G232</f>
        <v>475.90884399999999</v>
      </c>
      <c r="E251" s="27">
        <f>'AEO 2023 Table 49 Raw'!H232</f>
        <v>488.51223800000002</v>
      </c>
      <c r="F251" s="27">
        <f>'AEO 2023 Table 49 Raw'!I232</f>
        <v>475.00985700000001</v>
      </c>
      <c r="G251" s="27">
        <f>'AEO 2023 Table 49 Raw'!J232</f>
        <v>473.519318</v>
      </c>
      <c r="H251" s="27">
        <f>'AEO 2023 Table 49 Raw'!K232</f>
        <v>465.75381499999997</v>
      </c>
      <c r="I251" s="27">
        <f>'AEO 2023 Table 49 Raw'!L232</f>
        <v>450.893799</v>
      </c>
      <c r="J251" s="27">
        <f>'AEO 2023 Table 49 Raw'!M232</f>
        <v>444.73648100000003</v>
      </c>
      <c r="K251" s="27">
        <f>'AEO 2023 Table 49 Raw'!N232</f>
        <v>433.76452599999999</v>
      </c>
      <c r="L251" s="27">
        <f>'AEO 2023 Table 49 Raw'!O232</f>
        <v>432.536224</v>
      </c>
      <c r="M251" s="27">
        <f>'AEO 2023 Table 49 Raw'!P232</f>
        <v>433.48251299999998</v>
      </c>
      <c r="N251" s="27">
        <f>'AEO 2023 Table 49 Raw'!Q232</f>
        <v>433.131531</v>
      </c>
      <c r="O251" s="27">
        <f>'AEO 2023 Table 49 Raw'!R232</f>
        <v>428.05490099999997</v>
      </c>
      <c r="P251" s="27">
        <f>'AEO 2023 Table 49 Raw'!S232</f>
        <v>425.73956299999998</v>
      </c>
      <c r="Q251" s="27">
        <f>'AEO 2023 Table 49 Raw'!T232</f>
        <v>419.17160000000001</v>
      </c>
      <c r="R251" s="27">
        <f>'AEO 2023 Table 49 Raw'!U232</f>
        <v>414.972534</v>
      </c>
      <c r="S251" s="27">
        <f>'AEO 2023 Table 49 Raw'!V232</f>
        <v>414.071594</v>
      </c>
      <c r="T251" s="27">
        <f>'AEO 2023 Table 49 Raw'!W232</f>
        <v>412.51165800000001</v>
      </c>
      <c r="U251" s="27">
        <f>'AEO 2023 Table 49 Raw'!X232</f>
        <v>410.55978399999998</v>
      </c>
      <c r="V251" s="27">
        <f>'AEO 2023 Table 49 Raw'!Y232</f>
        <v>407.67956500000003</v>
      </c>
      <c r="W251" s="27">
        <f>'AEO 2023 Table 49 Raw'!Z232</f>
        <v>406.31594799999999</v>
      </c>
      <c r="X251" s="27">
        <f>'AEO 2023 Table 49 Raw'!AA232</f>
        <v>399.270172</v>
      </c>
      <c r="Y251" s="27">
        <f>'AEO 2023 Table 49 Raw'!AB232</f>
        <v>393.49206500000003</v>
      </c>
      <c r="Z251" s="27">
        <f>'AEO 2023 Table 49 Raw'!AC232</f>
        <v>386.568512</v>
      </c>
      <c r="AA251" s="27">
        <f>'AEO 2023 Table 49 Raw'!AD232</f>
        <v>378.57080100000002</v>
      </c>
      <c r="AB251" s="27">
        <f>'AEO 2023 Table 49 Raw'!AE232</f>
        <v>368.23773199999999</v>
      </c>
      <c r="AC251" s="27">
        <f>'AEO 2023 Table 49 Raw'!AF232</f>
        <v>361.74517800000001</v>
      </c>
      <c r="AD251" s="27">
        <f>'AEO 2023 Table 49 Raw'!AG232</f>
        <v>356.82601899999997</v>
      </c>
      <c r="AE251" s="27">
        <f>'AEO 2023 Table 49 Raw'!AH232</f>
        <v>353.74380500000001</v>
      </c>
      <c r="AF251" s="46">
        <f>'AEO 2023 Table 49 Raw'!AI232</f>
        <v>-1.0999999999999999E-2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6"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6" t="str">
        <f>'AEO 2023 Table 49 Raw'!AI234</f>
        <v>- -</v>
      </c>
    </row>
    <row r="254" spans="1:32" ht="15" customHeight="1">
      <c r="A254" s="8" t="s">
        <v>1500</v>
      </c>
      <c r="B254" s="24" t="s">
        <v>1501</v>
      </c>
      <c r="C254" s="27">
        <f>'AEO 2023 Table 49 Raw'!F235</f>
        <v>0.51377200000000001</v>
      </c>
      <c r="D254" s="27">
        <f>'AEO 2023 Table 49 Raw'!G235</f>
        <v>1.0344899999999999</v>
      </c>
      <c r="E254" s="27">
        <f>'AEO 2023 Table 49 Raw'!H235</f>
        <v>1.601011</v>
      </c>
      <c r="F254" s="27">
        <f>'AEO 2023 Table 49 Raw'!I235</f>
        <v>2.0815589999999999</v>
      </c>
      <c r="G254" s="27">
        <f>'AEO 2023 Table 49 Raw'!J235</f>
        <v>2.7894909999999999</v>
      </c>
      <c r="H254" s="27">
        <f>'AEO 2023 Table 49 Raw'!K235</f>
        <v>3.682617</v>
      </c>
      <c r="I254" s="27">
        <f>'AEO 2023 Table 49 Raw'!L235</f>
        <v>4.7041170000000001</v>
      </c>
      <c r="J254" s="27">
        <f>'AEO 2023 Table 49 Raw'!M235</f>
        <v>5.9920640000000001</v>
      </c>
      <c r="K254" s="27">
        <f>'AEO 2023 Table 49 Raw'!N235</f>
        <v>7.3882709999999996</v>
      </c>
      <c r="L254" s="27">
        <f>'AEO 2023 Table 49 Raw'!O235</f>
        <v>9.1340299999999992</v>
      </c>
      <c r="M254" s="27">
        <f>'AEO 2023 Table 49 Raw'!P235</f>
        <v>11.378316999999999</v>
      </c>
      <c r="N254" s="27">
        <f>'AEO 2023 Table 49 Raw'!Q235</f>
        <v>14.052208</v>
      </c>
      <c r="O254" s="27">
        <f>'AEO 2023 Table 49 Raw'!R235</f>
        <v>17.002911000000001</v>
      </c>
      <c r="P254" s="27">
        <f>'AEO 2023 Table 49 Raw'!S235</f>
        <v>20.480702999999998</v>
      </c>
      <c r="Q254" s="27">
        <f>'AEO 2023 Table 49 Raw'!T235</f>
        <v>24.154678000000001</v>
      </c>
      <c r="R254" s="27">
        <f>'AEO 2023 Table 49 Raw'!U235</f>
        <v>28.345896</v>
      </c>
      <c r="S254" s="27">
        <f>'AEO 2023 Table 49 Raw'!V235</f>
        <v>33.204391000000001</v>
      </c>
      <c r="T254" s="27">
        <f>'AEO 2023 Table 49 Raw'!W235</f>
        <v>38.491332999999997</v>
      </c>
      <c r="U254" s="27">
        <f>'AEO 2023 Table 49 Raw'!X235</f>
        <v>44.221359</v>
      </c>
      <c r="V254" s="27">
        <f>'AEO 2023 Table 49 Raw'!Y235</f>
        <v>50.323174000000002</v>
      </c>
      <c r="W254" s="27">
        <f>'AEO 2023 Table 49 Raw'!Z235</f>
        <v>57.106181999999997</v>
      </c>
      <c r="X254" s="27">
        <f>'AEO 2023 Table 49 Raw'!AA235</f>
        <v>63.520572999999999</v>
      </c>
      <c r="Y254" s="27">
        <f>'AEO 2023 Table 49 Raw'!AB235</f>
        <v>70.489013999999997</v>
      </c>
      <c r="Z254" s="27">
        <f>'AEO 2023 Table 49 Raw'!AC235</f>
        <v>77.603843999999995</v>
      </c>
      <c r="AA254" s="27">
        <f>'AEO 2023 Table 49 Raw'!AD235</f>
        <v>84.802391</v>
      </c>
      <c r="AB254" s="27">
        <f>'AEO 2023 Table 49 Raw'!AE235</f>
        <v>93.073447999999999</v>
      </c>
      <c r="AC254" s="27">
        <f>'AEO 2023 Table 49 Raw'!AF235</f>
        <v>102.07577499999999</v>
      </c>
      <c r="AD254" s="27">
        <f>'AEO 2023 Table 49 Raw'!AG235</f>
        <v>111.432846</v>
      </c>
      <c r="AE254" s="27">
        <f>'AEO 2023 Table 49 Raw'!AH235</f>
        <v>121.37286400000001</v>
      </c>
      <c r="AF254" s="46">
        <f>'AEO 2023 Table 49 Raw'!AI235</f>
        <v>0.216</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6"/>
    </row>
    <row r="256" spans="1:32" ht="15" customHeight="1">
      <c r="B256" s="23" t="s">
        <v>154</v>
      </c>
      <c r="C256" s="27">
        <f>'AEO 2023 Table 49 Raw'!F237</f>
        <v>444.90005500000001</v>
      </c>
      <c r="D256" s="27">
        <f>'AEO 2023 Table 49 Raw'!G237</f>
        <v>447.18356299999999</v>
      </c>
      <c r="E256" s="27">
        <f>'AEO 2023 Table 49 Raw'!H237</f>
        <v>429.56683299999997</v>
      </c>
      <c r="F256" s="27">
        <f>'AEO 2023 Table 49 Raw'!I237</f>
        <v>426.02398699999998</v>
      </c>
      <c r="G256" s="27">
        <f>'AEO 2023 Table 49 Raw'!J237</f>
        <v>423.43228099999999</v>
      </c>
      <c r="H256" s="27">
        <f>'AEO 2023 Table 49 Raw'!K237</f>
        <v>418.53433200000001</v>
      </c>
      <c r="I256" s="27">
        <f>'AEO 2023 Table 49 Raw'!L237</f>
        <v>413.10095200000001</v>
      </c>
      <c r="J256" s="27">
        <f>'AEO 2023 Table 49 Raw'!M237</f>
        <v>408.99478099999999</v>
      </c>
      <c r="K256" s="27">
        <f>'AEO 2023 Table 49 Raw'!N237</f>
        <v>404.59216300000003</v>
      </c>
      <c r="L256" s="27">
        <f>'AEO 2023 Table 49 Raw'!O237</f>
        <v>401.64428700000002</v>
      </c>
      <c r="M256" s="27">
        <f>'AEO 2023 Table 49 Raw'!P237</f>
        <v>399.862549</v>
      </c>
      <c r="N256" s="27">
        <f>'AEO 2023 Table 49 Raw'!Q237</f>
        <v>397.70892300000003</v>
      </c>
      <c r="O256" s="27">
        <f>'AEO 2023 Table 49 Raw'!R237</f>
        <v>395.15765399999998</v>
      </c>
      <c r="P256" s="27">
        <f>'AEO 2023 Table 49 Raw'!S237</f>
        <v>393.11154199999999</v>
      </c>
      <c r="Q256" s="27">
        <f>'AEO 2023 Table 49 Raw'!T237</f>
        <v>390.90417500000001</v>
      </c>
      <c r="R256" s="27">
        <f>'AEO 2023 Table 49 Raw'!U237</f>
        <v>389.32492100000002</v>
      </c>
      <c r="S256" s="27">
        <f>'AEO 2023 Table 49 Raw'!V237</f>
        <v>387.549713</v>
      </c>
      <c r="T256" s="27">
        <f>'AEO 2023 Table 49 Raw'!W237</f>
        <v>385.87914999999998</v>
      </c>
      <c r="U256" s="27">
        <f>'AEO 2023 Table 49 Raw'!X237</f>
        <v>384.725281</v>
      </c>
      <c r="V256" s="27">
        <f>'AEO 2023 Table 49 Raw'!Y237</f>
        <v>384.34045400000002</v>
      </c>
      <c r="W256" s="27">
        <f>'AEO 2023 Table 49 Raw'!Z237</f>
        <v>384.05548099999999</v>
      </c>
      <c r="X256" s="27">
        <f>'AEO 2023 Table 49 Raw'!AA237</f>
        <v>382.77233899999999</v>
      </c>
      <c r="Y256" s="27">
        <f>'AEO 2023 Table 49 Raw'!AB237</f>
        <v>381.35192899999998</v>
      </c>
      <c r="Z256" s="27">
        <f>'AEO 2023 Table 49 Raw'!AC237</f>
        <v>379.696686</v>
      </c>
      <c r="AA256" s="27">
        <f>'AEO 2023 Table 49 Raw'!AD237</f>
        <v>378.88449100000003</v>
      </c>
      <c r="AB256" s="27">
        <f>'AEO 2023 Table 49 Raw'!AE237</f>
        <v>378.06768799999998</v>
      </c>
      <c r="AC256" s="27">
        <f>'AEO 2023 Table 49 Raw'!AF237</f>
        <v>377.04083300000002</v>
      </c>
      <c r="AD256" s="27">
        <f>'AEO 2023 Table 49 Raw'!AG237</f>
        <v>376.49975599999999</v>
      </c>
      <c r="AE256" s="27">
        <f>'AEO 2023 Table 49 Raw'!AH237</f>
        <v>377.29089399999998</v>
      </c>
      <c r="AF256" s="46">
        <f>'AEO 2023 Table 49 Raw'!AI237</f>
        <v>-6.0000000000000001E-3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6">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6">
        <f>'AEO 2023 Table 49 Raw'!AI239</f>
        <v>0</v>
      </c>
    </row>
    <row r="259" spans="1:32" ht="15" customHeight="1">
      <c r="B259" s="23" t="s">
        <v>1493</v>
      </c>
      <c r="C259" s="27">
        <f>'AEO 2023 Table 49 Raw'!F240</f>
        <v>95.724982999999995</v>
      </c>
      <c r="D259" s="27">
        <f>'AEO 2023 Table 49 Raw'!G240</f>
        <v>95.696419000000006</v>
      </c>
      <c r="E259" s="27">
        <f>'AEO 2023 Table 49 Raw'!H240</f>
        <v>91.608840999999998</v>
      </c>
      <c r="F259" s="27">
        <f>'AEO 2023 Table 49 Raw'!I240</f>
        <v>90.514281999999994</v>
      </c>
      <c r="G259" s="27">
        <f>'AEO 2023 Table 49 Raw'!J240</f>
        <v>89.66301</v>
      </c>
      <c r="H259" s="27">
        <f>'AEO 2023 Table 49 Raw'!K240</f>
        <v>88.328689999999995</v>
      </c>
      <c r="I259" s="27">
        <f>'AEO 2023 Table 49 Raw'!L240</f>
        <v>86.901488999999998</v>
      </c>
      <c r="J259" s="27">
        <f>'AEO 2023 Table 49 Raw'!M240</f>
        <v>85.743117999999996</v>
      </c>
      <c r="K259" s="27">
        <f>'AEO 2023 Table 49 Raw'!N240</f>
        <v>84.546431999999996</v>
      </c>
      <c r="L259" s="27">
        <f>'AEO 2023 Table 49 Raw'!O240</f>
        <v>83.659531000000001</v>
      </c>
      <c r="M259" s="27">
        <f>'AEO 2023 Table 49 Raw'!P240</f>
        <v>83.003158999999997</v>
      </c>
      <c r="N259" s="27">
        <f>'AEO 2023 Table 49 Raw'!Q240</f>
        <v>82.272659000000004</v>
      </c>
      <c r="O259" s="27">
        <f>'AEO 2023 Table 49 Raw'!R240</f>
        <v>81.461776999999998</v>
      </c>
      <c r="P259" s="27">
        <f>'AEO 2023 Table 49 Raw'!S240</f>
        <v>80.769745</v>
      </c>
      <c r="Q259" s="27">
        <f>'AEO 2023 Table 49 Raw'!T240</f>
        <v>80.045090000000002</v>
      </c>
      <c r="R259" s="27">
        <f>'AEO 2023 Table 49 Raw'!U240</f>
        <v>79.452454000000003</v>
      </c>
      <c r="S259" s="27">
        <f>'AEO 2023 Table 49 Raw'!V240</f>
        <v>78.830719000000002</v>
      </c>
      <c r="T259" s="27">
        <f>'AEO 2023 Table 49 Raw'!W240</f>
        <v>78.234275999999994</v>
      </c>
      <c r="U259" s="27">
        <f>'AEO 2023 Table 49 Raw'!X240</f>
        <v>77.691543999999993</v>
      </c>
      <c r="V259" s="27">
        <f>'AEO 2023 Table 49 Raw'!Y240</f>
        <v>77.237960999999999</v>
      </c>
      <c r="W259" s="27">
        <f>'AEO 2023 Table 49 Raw'!Z240</f>
        <v>76.798980999999998</v>
      </c>
      <c r="X259" s="27">
        <f>'AEO 2023 Table 49 Raw'!AA240</f>
        <v>76.159447</v>
      </c>
      <c r="Y259" s="27">
        <f>'AEO 2023 Table 49 Raw'!AB240</f>
        <v>75.493340000000003</v>
      </c>
      <c r="Z259" s="27">
        <f>'AEO 2023 Table 49 Raw'!AC240</f>
        <v>74.774688999999995</v>
      </c>
      <c r="AA259" s="27">
        <f>'AEO 2023 Table 49 Raw'!AD240</f>
        <v>74.214973000000001</v>
      </c>
      <c r="AB259" s="27">
        <f>'AEO 2023 Table 49 Raw'!AE240</f>
        <v>73.649238999999994</v>
      </c>
      <c r="AC259" s="27">
        <f>'AEO 2023 Table 49 Raw'!AF240</f>
        <v>73.041809000000001</v>
      </c>
      <c r="AD259" s="27">
        <f>'AEO 2023 Table 49 Raw'!AG240</f>
        <v>72.517052000000007</v>
      </c>
      <c r="AE259" s="27">
        <f>'AEO 2023 Table 49 Raw'!AH240</f>
        <v>72.228706000000003</v>
      </c>
      <c r="AF259" s="46">
        <f>'AEO 2023 Table 49 Raw'!AI240</f>
        <v>-0.01</v>
      </c>
    </row>
    <row r="260" spans="1:32" ht="15" customHeight="1">
      <c r="A260" s="8" t="s">
        <v>1505</v>
      </c>
      <c r="B260" s="24" t="s">
        <v>1495</v>
      </c>
      <c r="C260" s="27">
        <f>'AEO 2023 Table 49 Raw'!F241</f>
        <v>1.8764749999999999</v>
      </c>
      <c r="D260" s="27">
        <f>'AEO 2023 Table 49 Raw'!G241</f>
        <v>1.7954190000000001</v>
      </c>
      <c r="E260" s="27">
        <f>'AEO 2023 Table 49 Raw'!H241</f>
        <v>1.6414040000000001</v>
      </c>
      <c r="F260" s="27">
        <f>'AEO 2023 Table 49 Raw'!I241</f>
        <v>1.5471520000000001</v>
      </c>
      <c r="G260" s="27">
        <f>'AEO 2023 Table 49 Raw'!J241</f>
        <v>1.4662660000000001</v>
      </c>
      <c r="H260" s="27">
        <f>'AEO 2023 Table 49 Raw'!K241</f>
        <v>1.3756349999999999</v>
      </c>
      <c r="I260" s="27">
        <f>'AEO 2023 Table 49 Raw'!L241</f>
        <v>1.2865120000000001</v>
      </c>
      <c r="J260" s="27">
        <f>'AEO 2023 Table 49 Raw'!M241</f>
        <v>1.204115</v>
      </c>
      <c r="K260" s="27">
        <f>'AEO 2023 Table 49 Raw'!N241</f>
        <v>1.1188499999999999</v>
      </c>
      <c r="L260" s="27">
        <f>'AEO 2023 Table 49 Raw'!O241</f>
        <v>1.036079</v>
      </c>
      <c r="M260" s="27">
        <f>'AEO 2023 Table 49 Raw'!P241</f>
        <v>0.95949300000000004</v>
      </c>
      <c r="N260" s="27">
        <f>'AEO 2023 Table 49 Raw'!Q241</f>
        <v>0.88114099999999995</v>
      </c>
      <c r="O260" s="27">
        <f>'AEO 2023 Table 49 Raw'!R241</f>
        <v>0.80536399999999997</v>
      </c>
      <c r="P260" s="27">
        <f>'AEO 2023 Table 49 Raw'!S241</f>
        <v>0.73398399999999997</v>
      </c>
      <c r="Q260" s="27">
        <f>'AEO 2023 Table 49 Raw'!T241</f>
        <v>0.67244800000000005</v>
      </c>
      <c r="R260" s="27">
        <f>'AEO 2023 Table 49 Raw'!U241</f>
        <v>0.60737099999999999</v>
      </c>
      <c r="S260" s="27">
        <f>'AEO 2023 Table 49 Raw'!V241</f>
        <v>0.53405999999999998</v>
      </c>
      <c r="T260" s="27">
        <f>'AEO 2023 Table 49 Raw'!W241</f>
        <v>0.45660200000000001</v>
      </c>
      <c r="U260" s="27">
        <f>'AEO 2023 Table 49 Raw'!X241</f>
        <v>0.388376</v>
      </c>
      <c r="V260" s="27">
        <f>'AEO 2023 Table 49 Raw'!Y241</f>
        <v>0.386486</v>
      </c>
      <c r="W260" s="27">
        <f>'AEO 2023 Table 49 Raw'!Z241</f>
        <v>0.38470300000000002</v>
      </c>
      <c r="X260" s="27">
        <f>'AEO 2023 Table 49 Raw'!AA241</f>
        <v>0.38193300000000002</v>
      </c>
      <c r="Y260" s="27">
        <f>'AEO 2023 Table 49 Raw'!AB241</f>
        <v>0.37904199999999999</v>
      </c>
      <c r="Z260" s="27">
        <f>'AEO 2023 Table 49 Raw'!AC241</f>
        <v>0.37593500000000002</v>
      </c>
      <c r="AA260" s="27">
        <f>'AEO 2023 Table 49 Raw'!AD241</f>
        <v>0.37368000000000001</v>
      </c>
      <c r="AB260" s="27">
        <f>'AEO 2023 Table 49 Raw'!AE241</f>
        <v>0.37143399999999999</v>
      </c>
      <c r="AC260" s="27">
        <f>'AEO 2023 Table 49 Raw'!AF241</f>
        <v>0.36899300000000002</v>
      </c>
      <c r="AD260" s="27">
        <f>'AEO 2023 Table 49 Raw'!AG241</f>
        <v>0.367039</v>
      </c>
      <c r="AE260" s="27">
        <f>'AEO 2023 Table 49 Raw'!AH241</f>
        <v>0.366392</v>
      </c>
      <c r="AF260" s="46">
        <f>'AEO 2023 Table 49 Raw'!AI241</f>
        <v>-5.7000000000000002E-2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6" t="str">
        <f>'AEO 2023 Table 49 Raw'!AI242</f>
        <v>- -</v>
      </c>
    </row>
    <row r="262" spans="1:32" ht="15" customHeight="1">
      <c r="A262" s="8" t="s">
        <v>1507</v>
      </c>
      <c r="B262" s="24" t="s">
        <v>1499</v>
      </c>
      <c r="C262" s="27">
        <f>'AEO 2023 Table 49 Raw'!F243</f>
        <v>0.638131</v>
      </c>
      <c r="D262" s="27">
        <f>'AEO 2023 Table 49 Raw'!G243</f>
        <v>0.696797</v>
      </c>
      <c r="E262" s="27">
        <f>'AEO 2023 Table 49 Raw'!H243</f>
        <v>0.72082199999999996</v>
      </c>
      <c r="F262" s="27">
        <f>'AEO 2023 Table 49 Raw'!I243</f>
        <v>0.76449400000000001</v>
      </c>
      <c r="G262" s="27">
        <f>'AEO 2023 Table 49 Raw'!J243</f>
        <v>0.803338</v>
      </c>
      <c r="H262" s="27">
        <f>'AEO 2023 Table 49 Raw'!K243</f>
        <v>0.83921299999999999</v>
      </c>
      <c r="I262" s="27">
        <f>'AEO 2023 Table 49 Raw'!L243</f>
        <v>0.872062</v>
      </c>
      <c r="J262" s="27">
        <f>'AEO 2023 Table 49 Raw'!M243</f>
        <v>0.90591999999999995</v>
      </c>
      <c r="K262" s="27">
        <f>'AEO 2023 Table 49 Raw'!N243</f>
        <v>0.94088799999999995</v>
      </c>
      <c r="L262" s="27">
        <f>'AEO 2023 Table 49 Raw'!O243</f>
        <v>0.98049500000000001</v>
      </c>
      <c r="M262" s="27">
        <f>'AEO 2023 Table 49 Raw'!P243</f>
        <v>1.020642</v>
      </c>
      <c r="N262" s="27">
        <f>'AEO 2023 Table 49 Raw'!Q243</f>
        <v>1.060562</v>
      </c>
      <c r="O262" s="27">
        <f>'AEO 2023 Table 49 Raw'!R243</f>
        <v>1.0970759999999999</v>
      </c>
      <c r="P262" s="27">
        <f>'AEO 2023 Table 49 Raw'!S243</f>
        <v>1.132879</v>
      </c>
      <c r="Q262" s="27">
        <f>'AEO 2023 Table 49 Raw'!T243</f>
        <v>1.1611450000000001</v>
      </c>
      <c r="R262" s="27">
        <f>'AEO 2023 Table 49 Raw'!U243</f>
        <v>1.1946319999999999</v>
      </c>
      <c r="S262" s="27">
        <f>'AEO 2023 Table 49 Raw'!V243</f>
        <v>1.2333149999999999</v>
      </c>
      <c r="T262" s="27">
        <f>'AEO 2023 Table 49 Raw'!W243</f>
        <v>1.275477</v>
      </c>
      <c r="U262" s="27">
        <f>'AEO 2023 Table 49 Raw'!X243</f>
        <v>1.3540909999999999</v>
      </c>
      <c r="V262" s="27">
        <f>'AEO 2023 Table 49 Raw'!Y243</f>
        <v>1.4401029999999999</v>
      </c>
      <c r="W262" s="27">
        <f>'AEO 2023 Table 49 Raw'!Z243</f>
        <v>1.531944</v>
      </c>
      <c r="X262" s="27">
        <f>'AEO 2023 Table 49 Raw'!AA243</f>
        <v>1.6254550000000001</v>
      </c>
      <c r="Y262" s="27">
        <f>'AEO 2023 Table 49 Raw'!AB243</f>
        <v>1.72411</v>
      </c>
      <c r="Z262" s="27">
        <f>'AEO 2023 Table 49 Raw'!AC243</f>
        <v>1.8275129999999999</v>
      </c>
      <c r="AA262" s="27">
        <f>'AEO 2023 Table 49 Raw'!AD243</f>
        <v>1.9413100000000001</v>
      </c>
      <c r="AB262" s="27">
        <f>'AEO 2023 Table 49 Raw'!AE243</f>
        <v>2.0621499999999999</v>
      </c>
      <c r="AC262" s="27">
        <f>'AEO 2023 Table 49 Raw'!AF243</f>
        <v>2.1894100000000001</v>
      </c>
      <c r="AD262" s="27">
        <f>'AEO 2023 Table 49 Raw'!AG243</f>
        <v>2.3273299999999999</v>
      </c>
      <c r="AE262" s="27">
        <f>'AEO 2023 Table 49 Raw'!AH243</f>
        <v>2.482294</v>
      </c>
      <c r="AF262" s="46">
        <f>'AEO 2023 Table 49 Raw'!AI243</f>
        <v>0.05</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6">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6"/>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6"/>
    </row>
    <row r="266" spans="1:32" ht="15" customHeight="1">
      <c r="A266" s="8" t="s">
        <v>1509</v>
      </c>
      <c r="B266" s="24" t="s">
        <v>1510</v>
      </c>
      <c r="C266" s="27">
        <f>'AEO 2023 Table 49 Raw'!F245</f>
        <v>5234.1591799999997</v>
      </c>
      <c r="D266" s="27">
        <f>'AEO 2023 Table 49 Raw'!G245</f>
        <v>5270.3007809999999</v>
      </c>
      <c r="E266" s="27">
        <f>'AEO 2023 Table 49 Raw'!H245</f>
        <v>5129.279297</v>
      </c>
      <c r="F266" s="27">
        <f>'AEO 2023 Table 49 Raw'!I245</f>
        <v>5266.2099609999996</v>
      </c>
      <c r="G266" s="27">
        <f>'AEO 2023 Table 49 Raw'!J245</f>
        <v>5466.9819340000004</v>
      </c>
      <c r="H266" s="27">
        <f>'AEO 2023 Table 49 Raw'!K245</f>
        <v>5594.7524409999996</v>
      </c>
      <c r="I266" s="27">
        <f>'AEO 2023 Table 49 Raw'!L245</f>
        <v>5700.705078</v>
      </c>
      <c r="J266" s="27">
        <f>'AEO 2023 Table 49 Raw'!M245</f>
        <v>5848.2915039999998</v>
      </c>
      <c r="K266" s="27">
        <f>'AEO 2023 Table 49 Raw'!N245</f>
        <v>6017.21875</v>
      </c>
      <c r="L266" s="27">
        <f>'AEO 2023 Table 49 Raw'!O245</f>
        <v>6217.3896480000003</v>
      </c>
      <c r="M266" s="27">
        <f>'AEO 2023 Table 49 Raw'!P245</f>
        <v>6426.5947269999997</v>
      </c>
      <c r="N266" s="27">
        <f>'AEO 2023 Table 49 Raw'!Q245</f>
        <v>6613.5371089999999</v>
      </c>
      <c r="O266" s="27">
        <f>'AEO 2023 Table 49 Raw'!R245</f>
        <v>6799.0898440000001</v>
      </c>
      <c r="P266" s="27">
        <f>'AEO 2023 Table 49 Raw'!S245</f>
        <v>6990.9970700000003</v>
      </c>
      <c r="Q266" s="27">
        <f>'AEO 2023 Table 49 Raw'!T245</f>
        <v>7161.8583980000003</v>
      </c>
      <c r="R266" s="27">
        <f>'AEO 2023 Table 49 Raw'!U245</f>
        <v>7328.8183589999999</v>
      </c>
      <c r="S266" s="27">
        <f>'AEO 2023 Table 49 Raw'!V245</f>
        <v>7502.0224609999996</v>
      </c>
      <c r="T266" s="27">
        <f>'AEO 2023 Table 49 Raw'!W245</f>
        <v>7680.0742190000001</v>
      </c>
      <c r="U266" s="27">
        <f>'AEO 2023 Table 49 Raw'!X245</f>
        <v>7833.5634769999997</v>
      </c>
      <c r="V266" s="27">
        <f>'AEO 2023 Table 49 Raw'!Y245</f>
        <v>8016.0683589999999</v>
      </c>
      <c r="W266" s="27">
        <f>'AEO 2023 Table 49 Raw'!Z245</f>
        <v>8216.8964840000008</v>
      </c>
      <c r="X266" s="27">
        <f>'AEO 2023 Table 49 Raw'!AA245</f>
        <v>8424.4228519999997</v>
      </c>
      <c r="Y266" s="27">
        <f>'AEO 2023 Table 49 Raw'!AB245</f>
        <v>8628.2705079999996</v>
      </c>
      <c r="Z266" s="27">
        <f>'AEO 2023 Table 49 Raw'!AC245</f>
        <v>8853.7304690000001</v>
      </c>
      <c r="AA266" s="27">
        <f>'AEO 2023 Table 49 Raw'!AD245</f>
        <v>9075.0292969999991</v>
      </c>
      <c r="AB266" s="27">
        <f>'AEO 2023 Table 49 Raw'!AE245</f>
        <v>9311.2324219999991</v>
      </c>
      <c r="AC266" s="27">
        <f>'AEO 2023 Table 49 Raw'!AF245</f>
        <v>9564.7646480000003</v>
      </c>
      <c r="AD266" s="27">
        <f>'AEO 2023 Table 49 Raw'!AG245</f>
        <v>9811.4238280000009</v>
      </c>
      <c r="AE266" s="27">
        <f>'AEO 2023 Table 49 Raw'!AH245</f>
        <v>10094.640625</v>
      </c>
      <c r="AF266" s="46">
        <f>'AEO 2023 Table 49 Raw'!AI245</f>
        <v>2.4E-2</v>
      </c>
    </row>
    <row r="267" spans="1:32" ht="12" customHeight="1">
      <c r="A267" s="8" t="s">
        <v>1511</v>
      </c>
      <c r="B267" s="24" t="s">
        <v>1512</v>
      </c>
      <c r="C267" s="27">
        <f>'AEO 2023 Table 49 Raw'!F246</f>
        <v>1831.682251</v>
      </c>
      <c r="D267" s="27">
        <f>'AEO 2023 Table 49 Raw'!G246</f>
        <v>1869.3027340000001</v>
      </c>
      <c r="E267" s="27">
        <f>'AEO 2023 Table 49 Raw'!H246</f>
        <v>1775.2404790000001</v>
      </c>
      <c r="F267" s="27">
        <f>'AEO 2023 Table 49 Raw'!I246</f>
        <v>1814.6166989999999</v>
      </c>
      <c r="G267" s="27">
        <f>'AEO 2023 Table 49 Raw'!J246</f>
        <v>1883.588745</v>
      </c>
      <c r="H267" s="27">
        <f>'AEO 2023 Table 49 Raw'!K246</f>
        <v>1928.5327150000001</v>
      </c>
      <c r="I267" s="27">
        <f>'AEO 2023 Table 49 Raw'!L246</f>
        <v>1957.2532960000001</v>
      </c>
      <c r="J267" s="27">
        <f>'AEO 2023 Table 49 Raw'!M246</f>
        <v>1996.795288</v>
      </c>
      <c r="K267" s="27">
        <f>'AEO 2023 Table 49 Raw'!N246</f>
        <v>2037.407471</v>
      </c>
      <c r="L267" s="27">
        <f>'AEO 2023 Table 49 Raw'!O246</f>
        <v>2084.3522950000001</v>
      </c>
      <c r="M267" s="27">
        <f>'AEO 2023 Table 49 Raw'!P246</f>
        <v>2130.696289</v>
      </c>
      <c r="N267" s="27">
        <f>'AEO 2023 Table 49 Raw'!Q246</f>
        <v>2180.400635</v>
      </c>
      <c r="O267" s="27">
        <f>'AEO 2023 Table 49 Raw'!R246</f>
        <v>2231.161865</v>
      </c>
      <c r="P267" s="27">
        <f>'AEO 2023 Table 49 Raw'!S246</f>
        <v>2288.0739749999998</v>
      </c>
      <c r="Q267" s="27">
        <f>'AEO 2023 Table 49 Raw'!T246</f>
        <v>2347.711914</v>
      </c>
      <c r="R267" s="27">
        <f>'AEO 2023 Table 49 Raw'!U246</f>
        <v>2413.1772460000002</v>
      </c>
      <c r="S267" s="27">
        <f>'AEO 2023 Table 49 Raw'!V246</f>
        <v>2482.5786130000001</v>
      </c>
      <c r="T267" s="27">
        <f>'AEO 2023 Table 49 Raw'!W246</f>
        <v>2555.4985350000002</v>
      </c>
      <c r="U267" s="27">
        <f>'AEO 2023 Table 49 Raw'!X246</f>
        <v>2626.3916020000001</v>
      </c>
      <c r="V267" s="27">
        <f>'AEO 2023 Table 49 Raw'!Y246</f>
        <v>2707.7075199999999</v>
      </c>
      <c r="W267" s="27">
        <f>'AEO 2023 Table 49 Raw'!Z246</f>
        <v>2793.3022460000002</v>
      </c>
      <c r="X267" s="27">
        <f>'AEO 2023 Table 49 Raw'!AA246</f>
        <v>2882.4724120000001</v>
      </c>
      <c r="Y267" s="27">
        <f>'AEO 2023 Table 49 Raw'!AB246</f>
        <v>2970.9616700000001</v>
      </c>
      <c r="Z267" s="27">
        <f>'AEO 2023 Table 49 Raw'!AC246</f>
        <v>3064.2517090000001</v>
      </c>
      <c r="AA267" s="27">
        <f>'AEO 2023 Table 49 Raw'!AD246</f>
        <v>3162.6403810000002</v>
      </c>
      <c r="AB267" s="27">
        <f>'AEO 2023 Table 49 Raw'!AE246</f>
        <v>3270.0158689999998</v>
      </c>
      <c r="AC267" s="27">
        <f>'AEO 2023 Table 49 Raw'!AF246</f>
        <v>3389.241211</v>
      </c>
      <c r="AD267" s="27">
        <f>'AEO 2023 Table 49 Raw'!AG246</f>
        <v>3512.3686520000001</v>
      </c>
      <c r="AE267" s="27">
        <f>'AEO 2023 Table 49 Raw'!AH246</f>
        <v>3649.944336</v>
      </c>
      <c r="AF267" s="46">
        <f>'AEO 2023 Table 49 Raw'!AI246</f>
        <v>2.5000000000000001E-2</v>
      </c>
    </row>
    <row r="268" spans="1:32" ht="12" customHeight="1">
      <c r="A268" s="8" t="s">
        <v>1513</v>
      </c>
      <c r="B268" s="24" t="s">
        <v>1514</v>
      </c>
      <c r="C268" s="27">
        <f>'AEO 2023 Table 49 Raw'!F247</f>
        <v>3402.476807</v>
      </c>
      <c r="D268" s="27">
        <f>'AEO 2023 Table 49 Raw'!G247</f>
        <v>3400.9978030000002</v>
      </c>
      <c r="E268" s="27">
        <f>'AEO 2023 Table 49 Raw'!H247</f>
        <v>3354.0385740000002</v>
      </c>
      <c r="F268" s="27">
        <f>'AEO 2023 Table 49 Raw'!I247</f>
        <v>3451.5932619999999</v>
      </c>
      <c r="G268" s="27">
        <f>'AEO 2023 Table 49 Raw'!J247</f>
        <v>3583.3933109999998</v>
      </c>
      <c r="H268" s="27">
        <f>'AEO 2023 Table 49 Raw'!K247</f>
        <v>3666.2197270000001</v>
      </c>
      <c r="I268" s="27">
        <f>'AEO 2023 Table 49 Raw'!L247</f>
        <v>3743.4516600000002</v>
      </c>
      <c r="J268" s="27">
        <f>'AEO 2023 Table 49 Raw'!M247</f>
        <v>3851.4960940000001</v>
      </c>
      <c r="K268" s="27">
        <f>'AEO 2023 Table 49 Raw'!N247</f>
        <v>3979.8110350000002</v>
      </c>
      <c r="L268" s="27">
        <f>'AEO 2023 Table 49 Raw'!O247</f>
        <v>4133.0371089999999</v>
      </c>
      <c r="M268" s="27">
        <f>'AEO 2023 Table 49 Raw'!P247</f>
        <v>4295.8984380000002</v>
      </c>
      <c r="N268" s="27">
        <f>'AEO 2023 Table 49 Raw'!Q247</f>
        <v>4433.1362300000001</v>
      </c>
      <c r="O268" s="27">
        <f>'AEO 2023 Table 49 Raw'!R247</f>
        <v>4567.9282229999999</v>
      </c>
      <c r="P268" s="27">
        <f>'AEO 2023 Table 49 Raw'!S247</f>
        <v>4702.9228519999997</v>
      </c>
      <c r="Q268" s="27">
        <f>'AEO 2023 Table 49 Raw'!T247</f>
        <v>4814.1464839999999</v>
      </c>
      <c r="R268" s="27">
        <f>'AEO 2023 Table 49 Raw'!U247</f>
        <v>4915.6411129999997</v>
      </c>
      <c r="S268" s="27">
        <f>'AEO 2023 Table 49 Raw'!V247</f>
        <v>5019.4438479999999</v>
      </c>
      <c r="T268" s="27">
        <f>'AEO 2023 Table 49 Raw'!W247</f>
        <v>5124.5756840000004</v>
      </c>
      <c r="U268" s="27">
        <f>'AEO 2023 Table 49 Raw'!X247</f>
        <v>5207.171875</v>
      </c>
      <c r="V268" s="27">
        <f>'AEO 2023 Table 49 Raw'!Y247</f>
        <v>5308.3608400000003</v>
      </c>
      <c r="W268" s="27">
        <f>'AEO 2023 Table 49 Raw'!Z247</f>
        <v>5423.5947269999997</v>
      </c>
      <c r="X268" s="27">
        <f>'AEO 2023 Table 49 Raw'!AA247</f>
        <v>5541.9501950000003</v>
      </c>
      <c r="Y268" s="27">
        <f>'AEO 2023 Table 49 Raw'!AB247</f>
        <v>5657.3090819999998</v>
      </c>
      <c r="Z268" s="27">
        <f>'AEO 2023 Table 49 Raw'!AC247</f>
        <v>5789.4790039999998</v>
      </c>
      <c r="AA268" s="27">
        <f>'AEO 2023 Table 49 Raw'!AD247</f>
        <v>5912.3891599999997</v>
      </c>
      <c r="AB268" s="27">
        <f>'AEO 2023 Table 49 Raw'!AE247</f>
        <v>6041.2163090000004</v>
      </c>
      <c r="AC268" s="27">
        <f>'AEO 2023 Table 49 Raw'!AF247</f>
        <v>6175.5234380000002</v>
      </c>
      <c r="AD268" s="27">
        <f>'AEO 2023 Table 49 Raw'!AG247</f>
        <v>6299.0546880000002</v>
      </c>
      <c r="AE268" s="27">
        <f>'AEO 2023 Table 49 Raw'!AH247</f>
        <v>6444.6967770000001</v>
      </c>
      <c r="AF268" s="46">
        <f>'AEO 2023 Table 49 Raw'!AI247</f>
        <v>2.3E-2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6">
        <f>'AEO 2023 Table 49 Raw'!AI248</f>
        <v>0</v>
      </c>
    </row>
    <row r="270" spans="1:32" ht="12" customHeight="1">
      <c r="A270" s="8" t="s">
        <v>1515</v>
      </c>
      <c r="B270" s="24" t="s">
        <v>1495</v>
      </c>
      <c r="C270" s="27">
        <f>'AEO 2023 Table 49 Raw'!F249</f>
        <v>223.13916</v>
      </c>
      <c r="D270" s="27">
        <f>'AEO 2023 Table 49 Raw'!G249</f>
        <v>325.082764</v>
      </c>
      <c r="E270" s="27">
        <f>'AEO 2023 Table 49 Raw'!H249</f>
        <v>326.71859699999999</v>
      </c>
      <c r="F270" s="27">
        <f>'AEO 2023 Table 49 Raw'!I249</f>
        <v>337.69732699999997</v>
      </c>
      <c r="G270" s="27">
        <f>'AEO 2023 Table 49 Raw'!J249</f>
        <v>341.67260700000003</v>
      </c>
      <c r="H270" s="27">
        <f>'AEO 2023 Table 49 Raw'!K249</f>
        <v>351.89959700000003</v>
      </c>
      <c r="I270" s="27">
        <f>'AEO 2023 Table 49 Raw'!L249</f>
        <v>362.77246100000002</v>
      </c>
      <c r="J270" s="27">
        <f>'AEO 2023 Table 49 Raw'!M249</f>
        <v>368.67773399999999</v>
      </c>
      <c r="K270" s="27">
        <f>'AEO 2023 Table 49 Raw'!N249</f>
        <v>372.892517</v>
      </c>
      <c r="L270" s="27">
        <f>'AEO 2023 Table 49 Raw'!O249</f>
        <v>374.53595000000001</v>
      </c>
      <c r="M270" s="27">
        <f>'AEO 2023 Table 49 Raw'!P249</f>
        <v>372.92718500000001</v>
      </c>
      <c r="N270" s="27">
        <f>'AEO 2023 Table 49 Raw'!Q249</f>
        <v>372.156586</v>
      </c>
      <c r="O270" s="27">
        <f>'AEO 2023 Table 49 Raw'!R249</f>
        <v>370.68414300000001</v>
      </c>
      <c r="P270" s="27">
        <f>'AEO 2023 Table 49 Raw'!S249</f>
        <v>370.74252300000001</v>
      </c>
      <c r="Q270" s="27">
        <f>'AEO 2023 Table 49 Raw'!T249</f>
        <v>369.31744400000002</v>
      </c>
      <c r="R270" s="27">
        <f>'AEO 2023 Table 49 Raw'!U249</f>
        <v>364.32299799999998</v>
      </c>
      <c r="S270" s="27">
        <f>'AEO 2023 Table 49 Raw'!V249</f>
        <v>364.574951</v>
      </c>
      <c r="T270" s="27">
        <f>'AEO 2023 Table 49 Raw'!W249</f>
        <v>364.42443800000001</v>
      </c>
      <c r="U270" s="27">
        <f>'AEO 2023 Table 49 Raw'!X249</f>
        <v>375.76058999999998</v>
      </c>
      <c r="V270" s="27">
        <f>'AEO 2023 Table 49 Raw'!Y249</f>
        <v>376.48941000000002</v>
      </c>
      <c r="W270" s="27">
        <f>'AEO 2023 Table 49 Raw'!Z249</f>
        <v>380.43829299999999</v>
      </c>
      <c r="X270" s="27">
        <f>'AEO 2023 Table 49 Raw'!AA249</f>
        <v>380.48245200000002</v>
      </c>
      <c r="Y270" s="27">
        <f>'AEO 2023 Table 49 Raw'!AB249</f>
        <v>381.47485399999999</v>
      </c>
      <c r="Z270" s="27">
        <f>'AEO 2023 Table 49 Raw'!AC249</f>
        <v>378.59008799999998</v>
      </c>
      <c r="AA270" s="27">
        <f>'AEO 2023 Table 49 Raw'!AD249</f>
        <v>377.17810100000003</v>
      </c>
      <c r="AB270" s="27">
        <f>'AEO 2023 Table 49 Raw'!AE249</f>
        <v>376.04647799999998</v>
      </c>
      <c r="AC270" s="27">
        <f>'AEO 2023 Table 49 Raw'!AF249</f>
        <v>376.62237499999998</v>
      </c>
      <c r="AD270" s="27">
        <f>'AEO 2023 Table 49 Raw'!AG249</f>
        <v>376.21542399999998</v>
      </c>
      <c r="AE270" s="27">
        <f>'AEO 2023 Table 49 Raw'!AH249</f>
        <v>376.72210699999999</v>
      </c>
      <c r="AF270" s="46">
        <f>'AEO 2023 Table 49 Raw'!AI249</f>
        <v>1.9E-2</v>
      </c>
    </row>
    <row r="271" spans="1:32" ht="12" customHeight="1">
      <c r="A271" s="8" t="s">
        <v>1516</v>
      </c>
      <c r="B271" s="24" t="s">
        <v>1497</v>
      </c>
      <c r="C271" s="27">
        <f>'AEO 2023 Table 49 Raw'!F250</f>
        <v>685.66461200000003</v>
      </c>
      <c r="D271" s="27">
        <f>'AEO 2023 Table 49 Raw'!G250</f>
        <v>524.09027100000003</v>
      </c>
      <c r="E271" s="27">
        <f>'AEO 2023 Table 49 Raw'!H250</f>
        <v>515.18890399999998</v>
      </c>
      <c r="F271" s="27">
        <f>'AEO 2023 Table 49 Raw'!I250</f>
        <v>507.61517300000003</v>
      </c>
      <c r="G271" s="27">
        <f>'AEO 2023 Table 49 Raw'!J250</f>
        <v>497.94909699999999</v>
      </c>
      <c r="H271" s="27">
        <f>'AEO 2023 Table 49 Raw'!K250</f>
        <v>481.89315800000003</v>
      </c>
      <c r="I271" s="27">
        <f>'AEO 2023 Table 49 Raw'!L250</f>
        <v>461.64035000000001</v>
      </c>
      <c r="J271" s="27">
        <f>'AEO 2023 Table 49 Raw'!M250</f>
        <v>449.84783900000002</v>
      </c>
      <c r="K271" s="27">
        <f>'AEO 2023 Table 49 Raw'!N250</f>
        <v>441.79406699999998</v>
      </c>
      <c r="L271" s="27">
        <f>'AEO 2023 Table 49 Raw'!O250</f>
        <v>437.66885400000001</v>
      </c>
      <c r="M271" s="27">
        <f>'AEO 2023 Table 49 Raw'!P250</f>
        <v>445.06298800000002</v>
      </c>
      <c r="N271" s="27">
        <f>'AEO 2023 Table 49 Raw'!Q250</f>
        <v>447.509277</v>
      </c>
      <c r="O271" s="27">
        <f>'AEO 2023 Table 49 Raw'!R250</f>
        <v>452.503693</v>
      </c>
      <c r="P271" s="27">
        <f>'AEO 2023 Table 49 Raw'!S250</f>
        <v>454.11337300000002</v>
      </c>
      <c r="Q271" s="27">
        <f>'AEO 2023 Table 49 Raw'!T250</f>
        <v>456.404785</v>
      </c>
      <c r="R271" s="27">
        <f>'AEO 2023 Table 49 Raw'!U250</f>
        <v>463.24471999999997</v>
      </c>
      <c r="S271" s="27">
        <f>'AEO 2023 Table 49 Raw'!V250</f>
        <v>462.54315200000002</v>
      </c>
      <c r="T271" s="27">
        <f>'AEO 2023 Table 49 Raw'!W250</f>
        <v>462.77413899999999</v>
      </c>
      <c r="U271" s="27">
        <f>'AEO 2023 Table 49 Raw'!X250</f>
        <v>442.76443499999999</v>
      </c>
      <c r="V271" s="27">
        <f>'AEO 2023 Table 49 Raw'!Y250</f>
        <v>442.09793100000002</v>
      </c>
      <c r="W271" s="27">
        <f>'AEO 2023 Table 49 Raw'!Z250</f>
        <v>436.21984900000001</v>
      </c>
      <c r="X271" s="27">
        <f>'AEO 2023 Table 49 Raw'!AA250</f>
        <v>434.22436499999998</v>
      </c>
      <c r="Y271" s="27">
        <f>'AEO 2023 Table 49 Raw'!AB250</f>
        <v>431.47537199999999</v>
      </c>
      <c r="Z271" s="27">
        <f>'AEO 2023 Table 49 Raw'!AC250</f>
        <v>433.66982999999999</v>
      </c>
      <c r="AA271" s="27">
        <f>'AEO 2023 Table 49 Raw'!AD250</f>
        <v>434.517853</v>
      </c>
      <c r="AB271" s="27">
        <f>'AEO 2023 Table 49 Raw'!AE250</f>
        <v>435.14331099999998</v>
      </c>
      <c r="AC271" s="27">
        <f>'AEO 2023 Table 49 Raw'!AF250</f>
        <v>431.40628099999998</v>
      </c>
      <c r="AD271" s="27">
        <f>'AEO 2023 Table 49 Raw'!AG250</f>
        <v>429.81857300000001</v>
      </c>
      <c r="AE271" s="27">
        <f>'AEO 2023 Table 49 Raw'!AH250</f>
        <v>426.03265399999998</v>
      </c>
      <c r="AF271" s="46">
        <f>'AEO 2023 Table 49 Raw'!AI250</f>
        <v>-1.7000000000000001E-2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6" t="str">
        <f>'AEO 2023 Table 49 Raw'!AI251</f>
        <v>- -</v>
      </c>
    </row>
    <row r="273" spans="1:33" ht="12" customHeight="1">
      <c r="A273" s="8" t="s">
        <v>1518</v>
      </c>
      <c r="B273" s="24" t="s">
        <v>1501</v>
      </c>
      <c r="C273" s="27">
        <f>'AEO 2023 Table 49 Raw'!F252</f>
        <v>26.361457999999999</v>
      </c>
      <c r="D273" s="27">
        <f>'AEO 2023 Table 49 Raw'!G252</f>
        <v>29.936015999999999</v>
      </c>
      <c r="E273" s="27">
        <f>'AEO 2023 Table 49 Raw'!H252</f>
        <v>33.766457000000003</v>
      </c>
      <c r="F273" s="27">
        <f>'AEO 2023 Table 49 Raw'!I252</f>
        <v>28.223320000000001</v>
      </c>
      <c r="G273" s="27">
        <f>'AEO 2023 Table 49 Raw'!J252</f>
        <v>31.239280999999998</v>
      </c>
      <c r="H273" s="27">
        <f>'AEO 2023 Table 49 Raw'!K252</f>
        <v>31.917902000000002</v>
      </c>
      <c r="I273" s="27">
        <f>'AEO 2023 Table 49 Raw'!L252</f>
        <v>34.600394999999999</v>
      </c>
      <c r="J273" s="27">
        <f>'AEO 2023 Table 49 Raw'!M252</f>
        <v>36.834353999999998</v>
      </c>
      <c r="K273" s="27">
        <f>'AEO 2023 Table 49 Raw'!N252</f>
        <v>38.368538000000001</v>
      </c>
      <c r="L273" s="27">
        <f>'AEO 2023 Table 49 Raw'!O252</f>
        <v>39.980362</v>
      </c>
      <c r="M273" s="27">
        <f>'AEO 2023 Table 49 Raw'!P252</f>
        <v>37.333717</v>
      </c>
      <c r="N273" s="27">
        <f>'AEO 2023 Table 49 Raw'!Q252</f>
        <v>36.994365999999999</v>
      </c>
      <c r="O273" s="27">
        <f>'AEO 2023 Table 49 Raw'!R252</f>
        <v>35.677016999999999</v>
      </c>
      <c r="P273" s="27">
        <f>'AEO 2023 Table 49 Raw'!S252</f>
        <v>35.037354000000001</v>
      </c>
      <c r="Q273" s="27">
        <f>'AEO 2023 Table 49 Raw'!T252</f>
        <v>35.374141999999999</v>
      </c>
      <c r="R273" s="27">
        <f>'AEO 2023 Table 49 Raw'!U252</f>
        <v>36.294398999999999</v>
      </c>
      <c r="S273" s="27">
        <f>'AEO 2023 Table 49 Raw'!V252</f>
        <v>36.892722999999997</v>
      </c>
      <c r="T273" s="27">
        <f>'AEO 2023 Table 49 Raw'!W252</f>
        <v>37.286022000000003</v>
      </c>
      <c r="U273" s="27">
        <f>'AEO 2023 Table 49 Raw'!X252</f>
        <v>39.333061000000001</v>
      </c>
      <c r="V273" s="27">
        <f>'AEO 2023 Table 49 Raw'!Y252</f>
        <v>39.424446000000003</v>
      </c>
      <c r="W273" s="27">
        <f>'AEO 2023 Table 49 Raw'!Z252</f>
        <v>39.722003999999998</v>
      </c>
      <c r="X273" s="27">
        <f>'AEO 2023 Table 49 Raw'!AA252</f>
        <v>41.395057999999999</v>
      </c>
      <c r="Y273" s="27">
        <f>'AEO 2023 Table 49 Raw'!AB252</f>
        <v>42.591644000000002</v>
      </c>
      <c r="Z273" s="27">
        <f>'AEO 2023 Table 49 Raw'!AC252</f>
        <v>44.470542999999999</v>
      </c>
      <c r="AA273" s="27">
        <f>'AEO 2023 Table 49 Raw'!AD252</f>
        <v>45.734439999999999</v>
      </c>
      <c r="AB273" s="27">
        <f>'AEO 2023 Table 49 Raw'!AE252</f>
        <v>46.879539000000001</v>
      </c>
      <c r="AC273" s="27">
        <f>'AEO 2023 Table 49 Raw'!AF252</f>
        <v>49.180503999999999</v>
      </c>
      <c r="AD273" s="27">
        <f>'AEO 2023 Table 49 Raw'!AG252</f>
        <v>51.036163000000002</v>
      </c>
      <c r="AE273" s="27">
        <f>'AEO 2023 Table 49 Raw'!AH252</f>
        <v>53.461219999999997</v>
      </c>
      <c r="AF273" s="46">
        <f>'AEO 2023 Table 49 Raw'!AI252</f>
        <v>2.5999999999999999E-2</v>
      </c>
    </row>
    <row r="274" spans="1:33" ht="12" customHeight="1" thickBot="1"/>
    <row r="275" spans="1:33" ht="12" customHeight="1">
      <c r="B275" s="40"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65" t="s">
        <v>2644</v>
      </c>
    </row>
    <row r="2" spans="1:32">
      <c r="D2" t="s">
        <v>2604</v>
      </c>
    </row>
    <row r="3" spans="1:32">
      <c r="B3" t="s">
        <v>2602</v>
      </c>
      <c r="C3" t="s">
        <v>122</v>
      </c>
      <c r="D3" s="64">
        <v>0.96</v>
      </c>
      <c r="E3">
        <v>0.93</v>
      </c>
    </row>
    <row r="4" spans="1:32">
      <c r="B4" t="s">
        <v>2603</v>
      </c>
      <c r="C4" t="s">
        <v>122</v>
      </c>
      <c r="D4" s="64">
        <v>1</v>
      </c>
    </row>
    <row r="5" spans="1:32">
      <c r="B5" t="s">
        <v>2603</v>
      </c>
      <c r="C5" t="s">
        <v>128</v>
      </c>
      <c r="D5" s="64">
        <f>0.9*0.56</f>
        <v>0.50400000000000011</v>
      </c>
    </row>
    <row r="6" spans="1:32">
      <c r="B6" t="s">
        <v>2603</v>
      </c>
      <c r="C6" t="s">
        <v>2817</v>
      </c>
      <c r="D6" s="64">
        <v>1.1000000000000001</v>
      </c>
    </row>
    <row r="7" spans="1:32">
      <c r="B7" s="65"/>
    </row>
    <row r="8" spans="1:32">
      <c r="M8" s="65"/>
      <c r="N8" s="65"/>
      <c r="O8" s="65"/>
      <c r="P8" s="65"/>
      <c r="Q8" s="65"/>
      <c r="R8" s="65"/>
      <c r="S8" s="65"/>
      <c r="T8" s="65"/>
      <c r="U8" s="65"/>
      <c r="V8" s="65"/>
      <c r="W8" s="65"/>
      <c r="X8" s="65"/>
      <c r="Y8" s="65"/>
      <c r="Z8" s="65"/>
      <c r="AA8" s="65"/>
      <c r="AB8" s="65"/>
      <c r="AC8" s="65"/>
      <c r="AD8" s="65"/>
      <c r="AE8" s="65"/>
      <c r="AF8" s="65"/>
    </row>
    <row r="9" spans="1:32">
      <c r="A9" t="s">
        <v>2815</v>
      </c>
      <c r="B9" s="45">
        <f>SUM('GHG Inventory'!AL3)</f>
        <v>5127</v>
      </c>
      <c r="C9" s="45"/>
      <c r="D9" s="45"/>
      <c r="E9" s="74"/>
      <c r="M9" s="66"/>
      <c r="N9" s="66"/>
      <c r="O9" s="66"/>
      <c r="P9" s="66"/>
      <c r="Q9" s="66"/>
      <c r="R9" s="66"/>
      <c r="S9" s="66"/>
      <c r="T9" s="66"/>
      <c r="U9" s="66"/>
      <c r="V9" s="66"/>
      <c r="W9" s="66"/>
      <c r="X9" s="66"/>
      <c r="Y9" s="66"/>
      <c r="Z9" s="66"/>
      <c r="AA9" s="66"/>
      <c r="AB9" s="66"/>
      <c r="AC9" s="66"/>
      <c r="AD9" s="66"/>
      <c r="AE9" s="66"/>
      <c r="AF9" s="66"/>
    </row>
    <row r="10" spans="1:32">
      <c r="A10" t="s">
        <v>2816</v>
      </c>
      <c r="B10" s="45">
        <f>SUM('AEO 2022 Table 36'!C27,'AEO 2022 Table 36'!C35)</f>
        <v>5245.3319700000002</v>
      </c>
      <c r="C10" s="45"/>
      <c r="D10" s="45"/>
      <c r="E10" s="74"/>
    </row>
    <row r="11" spans="1:32">
      <c r="A11" t="s">
        <v>2814</v>
      </c>
      <c r="B11" s="74">
        <v>1.07</v>
      </c>
      <c r="C11" s="45"/>
      <c r="D11" s="45"/>
      <c r="E11" s="74"/>
    </row>
    <row r="13" spans="1:32">
      <c r="A13" s="23"/>
    </row>
    <row r="16" spans="1:32">
      <c r="B16" s="45"/>
      <c r="C16" s="45"/>
      <c r="D16" s="45"/>
      <c r="E16" s="45"/>
      <c r="F16" s="45"/>
      <c r="G16" s="45"/>
      <c r="H16" s="45"/>
      <c r="I16" s="45"/>
      <c r="J16" s="45"/>
      <c r="K16" s="45"/>
      <c r="L16" s="45"/>
      <c r="M16" s="45"/>
      <c r="N16" s="45"/>
      <c r="O16" s="45"/>
      <c r="P16" s="45"/>
      <c r="Q16" s="45"/>
      <c r="R16" s="45"/>
      <c r="S16" s="45"/>
      <c r="T16" s="45"/>
      <c r="U16" s="45"/>
      <c r="V16" s="45"/>
      <c r="W16" s="45"/>
      <c r="X16" s="45"/>
      <c r="Y16" s="45"/>
      <c r="Z16" s="45"/>
      <c r="AA16" s="45"/>
      <c r="AB16" s="45"/>
      <c r="AC16" s="45"/>
      <c r="AD16" s="45"/>
      <c r="AE16" s="45"/>
    </row>
    <row r="27" spans="2:31">
      <c r="B27" s="45"/>
      <c r="C27" s="45"/>
      <c r="D27" s="45"/>
      <c r="E27" s="45"/>
      <c r="F27" s="45"/>
      <c r="G27" s="45"/>
      <c r="H27" s="45"/>
      <c r="I27" s="45"/>
      <c r="J27" s="45"/>
      <c r="K27" s="45"/>
      <c r="L27" s="45"/>
      <c r="M27" s="45"/>
      <c r="N27" s="45"/>
      <c r="O27" s="45"/>
      <c r="P27" s="45"/>
      <c r="Q27" s="45"/>
      <c r="R27" s="45"/>
      <c r="S27" s="45"/>
      <c r="T27" s="45"/>
      <c r="U27" s="45"/>
      <c r="V27" s="45"/>
      <c r="W27" s="45"/>
      <c r="X27" s="45"/>
      <c r="Y27" s="45"/>
      <c r="Z27" s="45"/>
      <c r="AA27" s="45"/>
      <c r="AB27" s="45"/>
      <c r="AC27" s="45"/>
      <c r="AD27" s="45"/>
      <c r="AE27" s="45"/>
    </row>
    <row r="38" spans="2:31">
      <c r="B38" s="45"/>
      <c r="C38" s="45"/>
      <c r="D38" s="45"/>
      <c r="E38" s="45"/>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row>
    <row r="40" spans="2:31">
      <c r="B40" s="45"/>
      <c r="C40" s="45"/>
      <c r="D40" s="45"/>
      <c r="E40" s="45"/>
      <c r="F40" s="45"/>
      <c r="G40" s="45"/>
      <c r="H40" s="45"/>
      <c r="I40" s="45"/>
      <c r="J40" s="45"/>
      <c r="K40" s="45"/>
      <c r="L40" s="45"/>
      <c r="M40" s="45"/>
      <c r="N40" s="45"/>
      <c r="O40" s="45"/>
      <c r="P40" s="45"/>
      <c r="Q40" s="45"/>
      <c r="R40" s="45"/>
      <c r="S40" s="45"/>
      <c r="T40" s="45"/>
      <c r="U40" s="45"/>
      <c r="V40" s="45"/>
      <c r="W40" s="45"/>
      <c r="X40" s="45"/>
      <c r="Y40" s="45"/>
      <c r="Z40" s="45"/>
      <c r="AA40" s="45"/>
      <c r="AB40" s="45"/>
      <c r="AC40" s="45"/>
      <c r="AD40" s="45"/>
      <c r="AE40" s="45"/>
    </row>
    <row r="49" spans="2:31">
      <c r="B49" s="45"/>
      <c r="C49" s="45"/>
      <c r="D49" s="45"/>
      <c r="E49" s="45"/>
      <c r="F49" s="45"/>
      <c r="G49" s="45"/>
      <c r="H49" s="45"/>
      <c r="I49" s="45"/>
      <c r="J49" s="45"/>
      <c r="K49" s="45"/>
      <c r="L49" s="45"/>
      <c r="M49" s="45"/>
      <c r="N49" s="45"/>
      <c r="O49" s="45"/>
      <c r="P49" s="45"/>
      <c r="Q49" s="45"/>
      <c r="R49" s="45"/>
      <c r="S49" s="45"/>
      <c r="T49" s="45"/>
      <c r="U49" s="45"/>
      <c r="V49" s="45"/>
      <c r="W49" s="45"/>
      <c r="X49" s="45"/>
      <c r="Y49" s="45"/>
      <c r="Z49" s="45"/>
      <c r="AA49" s="45"/>
      <c r="AB49" s="45"/>
      <c r="AC49" s="45"/>
      <c r="AD49" s="45"/>
      <c r="AE49" s="45"/>
    </row>
    <row r="51" spans="2:31">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row>
    <row r="56" spans="2:31">
      <c r="B56" s="45"/>
      <c r="C56" s="45"/>
      <c r="D56" s="45"/>
      <c r="E56" s="45"/>
      <c r="F56" s="45"/>
      <c r="G56" s="45"/>
      <c r="H56" s="45"/>
      <c r="I56" s="45"/>
      <c r="J56" s="45"/>
      <c r="K56" s="45"/>
      <c r="L56" s="45"/>
      <c r="M56" s="45"/>
      <c r="N56" s="45"/>
      <c r="O56" s="45"/>
      <c r="P56" s="45"/>
      <c r="Q56" s="45"/>
      <c r="R56" s="45"/>
      <c r="S56" s="45"/>
      <c r="T56" s="45"/>
      <c r="U56" s="45"/>
      <c r="V56" s="45"/>
      <c r="W56" s="45"/>
      <c r="X56" s="45"/>
      <c r="Y56" s="45"/>
      <c r="Z56" s="45"/>
      <c r="AA56" s="45"/>
      <c r="AB56" s="45"/>
      <c r="AC56" s="45"/>
      <c r="AD56" s="45"/>
      <c r="AE56" s="45"/>
    </row>
    <row r="58" spans="2:31">
      <c r="B58" s="45"/>
      <c r="C58" s="45"/>
      <c r="D58" s="45"/>
      <c r="E58" s="45"/>
      <c r="F58" s="45"/>
      <c r="G58" s="45"/>
      <c r="H58" s="45"/>
      <c r="I58" s="45"/>
      <c r="J58" s="45"/>
      <c r="K58" s="45"/>
      <c r="L58" s="45"/>
      <c r="M58" s="45"/>
      <c r="N58" s="45"/>
      <c r="O58" s="45"/>
      <c r="P58" s="45"/>
      <c r="Q58" s="45"/>
      <c r="R58" s="45"/>
      <c r="S58" s="45"/>
      <c r="T58" s="45"/>
      <c r="U58" s="45"/>
      <c r="V58" s="45"/>
      <c r="W58" s="45"/>
      <c r="X58" s="45"/>
      <c r="Y58" s="45"/>
      <c r="Z58" s="45"/>
      <c r="AA58" s="45"/>
      <c r="AB58" s="45"/>
      <c r="AC58" s="45"/>
      <c r="AD58" s="45"/>
      <c r="AE58" s="45"/>
    </row>
    <row r="60" spans="2:31">
      <c r="B60" s="45"/>
      <c r="C60" s="45"/>
      <c r="D60" s="45"/>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row>
    <row r="74" spans="2:31">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c r="AE74" s="45"/>
    </row>
    <row r="85" spans="2:31">
      <c r="B85" s="45"/>
      <c r="C85" s="45"/>
      <c r="D85" s="45"/>
      <c r="E85" s="45"/>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c r="AE85" s="45"/>
    </row>
    <row r="86" spans="2:31">
      <c r="B86" s="45"/>
      <c r="C86" s="45"/>
      <c r="D86" s="45"/>
      <c r="E86" s="45"/>
      <c r="F86" s="45"/>
      <c r="G86" s="45"/>
      <c r="H86" s="45"/>
      <c r="I86" s="45"/>
      <c r="J86" s="45"/>
      <c r="K86" s="45"/>
      <c r="L86" s="45"/>
      <c r="M86" s="45"/>
      <c r="N86" s="45"/>
      <c r="O86" s="45"/>
      <c r="P86" s="45"/>
      <c r="Q86" s="45"/>
      <c r="R86" s="45"/>
      <c r="S86" s="45"/>
      <c r="T86" s="45"/>
      <c r="U86" s="45"/>
      <c r="V86" s="45"/>
      <c r="W86" s="45"/>
      <c r="X86" s="45"/>
      <c r="Y86" s="45"/>
      <c r="Z86" s="45"/>
      <c r="AA86" s="45"/>
      <c r="AB86" s="45"/>
      <c r="AC86" s="45"/>
      <c r="AD86" s="45"/>
      <c r="AE86" s="45"/>
    </row>
    <row r="97" spans="2:31">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c r="AE97" s="45"/>
    </row>
    <row r="108" spans="2:31">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c r="AE108" s="45"/>
    </row>
    <row r="110" spans="2:31">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c r="AE110" s="45"/>
    </row>
    <row r="119" spans="2:31">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c r="AE119" s="45"/>
    </row>
    <row r="121" spans="2:31">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c r="AE121" s="45"/>
    </row>
    <row r="126" spans="2:31">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c r="AE126" s="45"/>
    </row>
    <row r="128" spans="2:31">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c r="AE128" s="45"/>
    </row>
    <row r="130" spans="2:31">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c r="AE130" s="45"/>
    </row>
    <row r="144" spans="2:31">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c r="AE144" s="45"/>
    </row>
    <row r="155" spans="2:31">
      <c r="B155" s="45"/>
      <c r="C155" s="45"/>
      <c r="D155" s="45"/>
      <c r="E155" s="45"/>
      <c r="F155" s="45"/>
      <c r="G155" s="45"/>
      <c r="H155" s="45"/>
      <c r="I155" s="45"/>
      <c r="J155" s="45"/>
      <c r="K155" s="45"/>
      <c r="L155" s="45"/>
      <c r="M155" s="45"/>
      <c r="N155" s="45"/>
      <c r="Q155" s="45"/>
      <c r="R155" s="45"/>
      <c r="S155" s="45"/>
      <c r="T155" s="45"/>
      <c r="U155" s="45"/>
      <c r="V155" s="45"/>
      <c r="W155" s="45"/>
      <c r="X155" s="45"/>
      <c r="Y155" s="45"/>
      <c r="Z155" s="45"/>
      <c r="AA155" s="45"/>
      <c r="AB155" s="45"/>
      <c r="AC155" s="45"/>
      <c r="AD155" s="45"/>
      <c r="AE155" s="45"/>
    </row>
    <row r="156" spans="2:31">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c r="AE156" s="45"/>
    </row>
    <row r="167" spans="2:31">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c r="AE167" s="45"/>
    </row>
    <row r="178" spans="2:31">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row>
    <row r="180" spans="2:31">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row>
    <row r="189" spans="2:31">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row>
    <row r="191" spans="2:31">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row>
    <row r="214" spans="2:31">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row>
    <row r="225" spans="2:31">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row>
    <row r="226" spans="2:31">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row>
    <row r="237" spans="2:31">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row>
    <row r="248" spans="2:20">
      <c r="B248" s="45"/>
      <c r="C248" s="45"/>
      <c r="D248" s="45"/>
      <c r="E248" s="45"/>
      <c r="F248" s="45"/>
      <c r="G248" s="45"/>
      <c r="H248" s="45"/>
      <c r="I248" s="45"/>
      <c r="J248" s="45"/>
      <c r="K248" s="45"/>
      <c r="L248" s="45"/>
      <c r="M248" s="45"/>
      <c r="N248" s="45"/>
      <c r="O248" s="45"/>
      <c r="P248" s="45"/>
      <c r="Q248" s="45"/>
      <c r="R248" s="45"/>
      <c r="S248" s="45"/>
      <c r="T248" s="45"/>
    </row>
    <row r="250" spans="2:20">
      <c r="B250" s="45"/>
      <c r="C250" s="45"/>
      <c r="D250" s="45"/>
      <c r="E250" s="45"/>
      <c r="F250" s="45"/>
      <c r="G250" s="45"/>
      <c r="H250" s="45"/>
      <c r="I250" s="45"/>
      <c r="J250" s="45"/>
      <c r="K250" s="45"/>
      <c r="L250" s="45"/>
      <c r="M250" s="45"/>
      <c r="N250" s="45"/>
      <c r="O250" s="45"/>
      <c r="P250" s="45"/>
      <c r="Q250" s="45"/>
      <c r="R250" s="45"/>
      <c r="S250" s="45"/>
      <c r="T250" s="45"/>
    </row>
    <row r="259" spans="2:31">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row>
    <row r="261" spans="2:31">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row>
    <row r="266" spans="2:31">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row>
    <row r="269" spans="2:31">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row>
    <row r="271" spans="2:31">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row>
    <row r="284" spans="2:31">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row>
    <row r="295" spans="2:31">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2645</v>
      </c>
      <c r="AK1" t="s">
        <v>2646</v>
      </c>
      <c r="AL1" t="s">
        <v>2647</v>
      </c>
    </row>
    <row r="2" spans="1:38">
      <c r="A2" t="s">
        <v>2606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2648</v>
      </c>
      <c r="W2">
        <v>2011</v>
      </c>
      <c r="X2">
        <v>2012</v>
      </c>
      <c r="Y2">
        <v>2013</v>
      </c>
      <c r="Z2">
        <v>2014</v>
      </c>
      <c r="AA2">
        <v>2015</v>
      </c>
      <c r="AB2">
        <v>2016</v>
      </c>
      <c r="AC2">
        <v>2017</v>
      </c>
      <c r="AD2">
        <v>2018</v>
      </c>
      <c r="AE2">
        <v>2019</v>
      </c>
      <c r="AF2">
        <v>2020</v>
      </c>
      <c r="AG2">
        <v>2021</v>
      </c>
      <c r="AJ2" t="s">
        <v>126</v>
      </c>
      <c r="AK2" s="73">
        <f>SUM(AG4,AG5)</f>
        <v>13876</v>
      </c>
      <c r="AL2">
        <f>SUM(AG11,AG12)</f>
        <v>487</v>
      </c>
    </row>
    <row r="3" spans="1:38">
      <c r="A3" t="s">
        <v>2649</v>
      </c>
      <c r="B3" s="73">
        <v>13464</v>
      </c>
      <c r="C3" s="73">
        <v>13253</v>
      </c>
      <c r="D3" s="73">
        <v>13624</v>
      </c>
      <c r="E3" s="73">
        <v>13850</v>
      </c>
      <c r="F3" s="73">
        <v>14080</v>
      </c>
      <c r="G3" s="73">
        <v>14273</v>
      </c>
      <c r="H3" s="73">
        <v>14605</v>
      </c>
      <c r="I3" s="73">
        <v>14778</v>
      </c>
      <c r="J3" s="73">
        <v>15201</v>
      </c>
      <c r="K3" s="73">
        <v>15710</v>
      </c>
      <c r="L3" s="73">
        <v>15663</v>
      </c>
      <c r="M3" s="73">
        <v>15771</v>
      </c>
      <c r="N3" s="73">
        <v>16097</v>
      </c>
      <c r="O3" s="73">
        <v>16165</v>
      </c>
      <c r="P3" s="73">
        <v>16379</v>
      </c>
      <c r="Q3" s="73">
        <v>16236</v>
      </c>
      <c r="R3" s="73">
        <v>16007</v>
      </c>
      <c r="S3" s="73">
        <v>15824</v>
      </c>
      <c r="T3" s="73">
        <v>15105</v>
      </c>
      <c r="U3" s="73">
        <v>15030</v>
      </c>
      <c r="V3" s="73">
        <v>14899</v>
      </c>
      <c r="W3" s="73">
        <v>14576</v>
      </c>
      <c r="X3" s="73">
        <v>14523</v>
      </c>
      <c r="Y3" s="73">
        <v>14542</v>
      </c>
      <c r="Z3" s="73">
        <v>15103</v>
      </c>
      <c r="AA3" s="73">
        <v>14999</v>
      </c>
      <c r="AB3" s="73">
        <v>15353</v>
      </c>
      <c r="AC3" s="73">
        <v>15303</v>
      </c>
      <c r="AD3" s="73">
        <v>15528</v>
      </c>
      <c r="AE3" s="73">
        <v>15381</v>
      </c>
      <c r="AF3" s="73">
        <v>13262</v>
      </c>
      <c r="AG3" s="73">
        <v>14559</v>
      </c>
      <c r="AJ3" t="s">
        <v>124</v>
      </c>
      <c r="AK3">
        <f>SUM(AG8)</f>
        <v>388</v>
      </c>
      <c r="AL3" s="73">
        <f>SUM(AG14)</f>
        <v>5127</v>
      </c>
    </row>
    <row r="4" spans="1:38">
      <c r="A4" t="s">
        <v>2650</v>
      </c>
      <c r="B4" s="73">
        <v>8604</v>
      </c>
      <c r="C4" s="73">
        <v>8263</v>
      </c>
      <c r="D4" s="73">
        <v>8289</v>
      </c>
      <c r="E4" s="73">
        <v>8216</v>
      </c>
      <c r="F4" s="73">
        <v>8138</v>
      </c>
      <c r="G4" s="73">
        <v>8032</v>
      </c>
      <c r="H4" s="73">
        <v>7996</v>
      </c>
      <c r="I4" s="73">
        <v>7865</v>
      </c>
      <c r="J4" s="73">
        <v>7859</v>
      </c>
      <c r="K4" s="73">
        <v>7884</v>
      </c>
      <c r="L4" s="73">
        <v>7735</v>
      </c>
      <c r="M4" s="73">
        <v>7677</v>
      </c>
      <c r="N4" s="73">
        <v>7725</v>
      </c>
      <c r="O4" s="73">
        <v>7628</v>
      </c>
      <c r="P4" s="73">
        <v>7523</v>
      </c>
      <c r="Q4" s="73">
        <v>7325</v>
      </c>
      <c r="R4" s="73">
        <v>7017</v>
      </c>
      <c r="S4" s="73">
        <v>6877</v>
      </c>
      <c r="T4" s="73">
        <v>6583</v>
      </c>
      <c r="U4" s="73">
        <v>6532</v>
      </c>
      <c r="V4" s="73">
        <v>6428</v>
      </c>
      <c r="W4" s="73">
        <v>5988</v>
      </c>
      <c r="X4" s="73">
        <v>5261</v>
      </c>
      <c r="Y4" s="73">
        <v>5385</v>
      </c>
      <c r="Z4" s="73">
        <v>5567</v>
      </c>
      <c r="AA4" s="73">
        <v>5436</v>
      </c>
      <c r="AB4" s="73">
        <v>5473</v>
      </c>
      <c r="AC4" s="73">
        <v>5308</v>
      </c>
      <c r="AD4" s="73">
        <v>5414</v>
      </c>
      <c r="AE4" s="73">
        <v>5380</v>
      </c>
      <c r="AF4" s="73">
        <v>4643</v>
      </c>
      <c r="AG4" s="73">
        <v>5102</v>
      </c>
    </row>
    <row r="5" spans="1:38">
      <c r="A5" t="s">
        <v>2651</v>
      </c>
      <c r="B5" s="73">
        <v>3982</v>
      </c>
      <c r="C5" s="73">
        <v>4136</v>
      </c>
      <c r="D5" s="73">
        <v>4478</v>
      </c>
      <c r="E5" s="73">
        <v>4782</v>
      </c>
      <c r="F5" s="73">
        <v>5095</v>
      </c>
      <c r="G5" s="73">
        <v>5401</v>
      </c>
      <c r="H5" s="73">
        <v>5768</v>
      </c>
      <c r="I5" s="73">
        <v>6081</v>
      </c>
      <c r="J5" s="73">
        <v>6508</v>
      </c>
      <c r="K5" s="73">
        <v>6989</v>
      </c>
      <c r="L5" s="73">
        <v>7151</v>
      </c>
      <c r="M5" s="73">
        <v>7341</v>
      </c>
      <c r="N5" s="73">
        <v>7625</v>
      </c>
      <c r="O5" s="73">
        <v>7793</v>
      </c>
      <c r="P5" s="73">
        <v>8134</v>
      </c>
      <c r="Q5" s="73">
        <v>8236</v>
      </c>
      <c r="R5" s="73">
        <v>8277</v>
      </c>
      <c r="S5" s="73">
        <v>8264</v>
      </c>
      <c r="T5" s="73">
        <v>7852</v>
      </c>
      <c r="U5" s="73">
        <v>7860</v>
      </c>
      <c r="V5" s="73">
        <v>7885</v>
      </c>
      <c r="W5" s="73">
        <v>8037</v>
      </c>
      <c r="X5" s="73">
        <v>8698</v>
      </c>
      <c r="Y5" s="73">
        <v>8587</v>
      </c>
      <c r="Z5" s="73">
        <v>8941</v>
      </c>
      <c r="AA5" s="73">
        <v>8968</v>
      </c>
      <c r="AB5" s="73">
        <v>9258</v>
      </c>
      <c r="AC5" s="73">
        <v>9357</v>
      </c>
      <c r="AD5" s="73">
        <v>9450</v>
      </c>
      <c r="AE5" s="73">
        <v>9323</v>
      </c>
      <c r="AF5" s="73">
        <v>8007</v>
      </c>
      <c r="AG5" s="73">
        <v>8774</v>
      </c>
    </row>
    <row r="6" spans="1:38">
      <c r="A6" t="s">
        <v>2652</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2653</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2654</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2655</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2656</v>
      </c>
      <c r="B10" s="73">
        <v>3555</v>
      </c>
      <c r="C10" s="73">
        <v>3450</v>
      </c>
      <c r="D10" s="73">
        <v>3666</v>
      </c>
      <c r="E10" s="73">
        <v>3889</v>
      </c>
      <c r="F10" s="73">
        <v>4187</v>
      </c>
      <c r="G10" s="73">
        <v>4383</v>
      </c>
      <c r="H10" s="73">
        <v>4599</v>
      </c>
      <c r="I10" s="73">
        <v>4802</v>
      </c>
      <c r="J10" s="73">
        <v>4955</v>
      </c>
      <c r="K10" s="73">
        <v>5251</v>
      </c>
      <c r="L10" s="73">
        <v>5442</v>
      </c>
      <c r="M10" s="73">
        <v>5417</v>
      </c>
      <c r="N10" s="73">
        <v>5596</v>
      </c>
      <c r="O10" s="73">
        <v>5711</v>
      </c>
      <c r="P10" s="73">
        <v>5918</v>
      </c>
      <c r="Q10" s="73">
        <v>6194</v>
      </c>
      <c r="R10" s="73">
        <v>6359</v>
      </c>
      <c r="S10" s="73">
        <v>6440</v>
      </c>
      <c r="T10" s="73">
        <v>6107</v>
      </c>
      <c r="U10" s="73">
        <v>5495</v>
      </c>
      <c r="V10" s="73">
        <v>5729</v>
      </c>
      <c r="W10" s="73">
        <v>5768</v>
      </c>
      <c r="X10" s="73">
        <v>5751</v>
      </c>
      <c r="Y10" s="73">
        <v>5795</v>
      </c>
      <c r="Z10" s="73">
        <v>5992</v>
      </c>
      <c r="AA10" s="73">
        <v>6155</v>
      </c>
      <c r="AB10" s="73">
        <v>6104</v>
      </c>
      <c r="AC10" s="73">
        <v>6288</v>
      </c>
      <c r="AD10" s="73">
        <v>6428</v>
      </c>
      <c r="AE10" s="73">
        <v>6393</v>
      </c>
      <c r="AF10" s="73">
        <v>6033</v>
      </c>
      <c r="AG10" s="73">
        <v>6480</v>
      </c>
    </row>
    <row r="11" spans="1:38">
      <c r="A11" t="s">
        <v>2650</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2651</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2653</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2654</v>
      </c>
      <c r="B14" s="73">
        <v>2555</v>
      </c>
      <c r="C14" s="73">
        <v>2489</v>
      </c>
      <c r="D14" s="73">
        <v>2647</v>
      </c>
      <c r="E14" s="73">
        <v>2845</v>
      </c>
      <c r="F14" s="73">
        <v>3052</v>
      </c>
      <c r="G14" s="73">
        <v>3198</v>
      </c>
      <c r="H14" s="73">
        <v>3357</v>
      </c>
      <c r="I14" s="73">
        <v>3542</v>
      </c>
      <c r="J14" s="73">
        <v>3708</v>
      </c>
      <c r="K14" s="73">
        <v>3941</v>
      </c>
      <c r="L14" s="73">
        <v>4108</v>
      </c>
      <c r="M14" s="73">
        <v>4129</v>
      </c>
      <c r="N14" s="73">
        <v>4281</v>
      </c>
      <c r="O14" s="73">
        <v>4379</v>
      </c>
      <c r="P14" s="73">
        <v>4548</v>
      </c>
      <c r="Q14" s="73">
        <v>4782</v>
      </c>
      <c r="R14" s="73">
        <v>4895</v>
      </c>
      <c r="S14" s="73">
        <v>4981</v>
      </c>
      <c r="T14" s="73">
        <v>4745</v>
      </c>
      <c r="U14" s="73">
        <v>4256</v>
      </c>
      <c r="V14" s="73">
        <v>4451</v>
      </c>
      <c r="W14" s="73">
        <v>4389</v>
      </c>
      <c r="X14" s="73">
        <v>4369</v>
      </c>
      <c r="Y14" s="73">
        <v>4437</v>
      </c>
      <c r="Z14" s="73">
        <v>4606</v>
      </c>
      <c r="AA14" s="73">
        <v>4688</v>
      </c>
      <c r="AB14" s="73">
        <v>4724</v>
      </c>
      <c r="AC14" s="73">
        <v>4886</v>
      </c>
      <c r="AD14" s="73">
        <v>5010</v>
      </c>
      <c r="AE14" s="73">
        <v>5031</v>
      </c>
      <c r="AF14" s="73">
        <v>4768</v>
      </c>
      <c r="AG14" s="73">
        <v>5127</v>
      </c>
    </row>
    <row r="15" spans="1:38">
      <c r="A15" t="s">
        <v>2657</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2658</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2659</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2660</v>
      </c>
      <c r="B18" s="73">
        <v>2588</v>
      </c>
      <c r="C18" s="73">
        <v>2371</v>
      </c>
      <c r="D18" s="73">
        <v>2342</v>
      </c>
      <c r="E18" s="73">
        <v>2366</v>
      </c>
      <c r="F18" s="73">
        <v>2472</v>
      </c>
      <c r="G18" s="73">
        <v>2427</v>
      </c>
      <c r="H18" s="73">
        <v>2554</v>
      </c>
      <c r="I18" s="73">
        <v>2552</v>
      </c>
      <c r="J18" s="73">
        <v>2607</v>
      </c>
      <c r="K18" s="73">
        <v>2663</v>
      </c>
      <c r="L18" s="73">
        <v>2699</v>
      </c>
      <c r="M18" s="73">
        <v>2625</v>
      </c>
      <c r="N18" s="73">
        <v>2564</v>
      </c>
      <c r="O18" s="73">
        <v>2481</v>
      </c>
      <c r="P18" s="73">
        <v>2583</v>
      </c>
      <c r="Q18" s="73">
        <v>2620</v>
      </c>
      <c r="R18" s="73">
        <v>2523</v>
      </c>
      <c r="S18" s="73">
        <v>2484</v>
      </c>
      <c r="T18" s="73">
        <v>2395</v>
      </c>
      <c r="U18" s="73">
        <v>2133</v>
      </c>
      <c r="V18" s="73">
        <v>2096</v>
      </c>
      <c r="W18" s="73">
        <v>2029</v>
      </c>
      <c r="X18" s="73">
        <v>1984</v>
      </c>
      <c r="Y18" s="73">
        <v>2036</v>
      </c>
      <c r="Z18" s="73">
        <v>2053</v>
      </c>
      <c r="AA18" s="73">
        <v>2181</v>
      </c>
      <c r="AB18" s="73">
        <v>2298</v>
      </c>
      <c r="AC18" s="73">
        <v>2377</v>
      </c>
      <c r="AD18" s="73">
        <v>2385</v>
      </c>
      <c r="AE18" s="73">
        <v>2496</v>
      </c>
      <c r="AF18" s="73">
        <v>1670</v>
      </c>
      <c r="AG18" s="73">
        <v>2114</v>
      </c>
    </row>
    <row r="19" spans="1:33">
      <c r="A19" t="s">
        <v>2661</v>
      </c>
      <c r="B19" s="73">
        <v>1562</v>
      </c>
      <c r="C19" s="73">
        <v>1453</v>
      </c>
      <c r="D19" s="73">
        <v>1483</v>
      </c>
      <c r="E19" s="73">
        <v>1529</v>
      </c>
      <c r="F19" s="73">
        <v>1599</v>
      </c>
      <c r="G19" s="73">
        <v>1638</v>
      </c>
      <c r="H19" s="73">
        <v>1686</v>
      </c>
      <c r="I19" s="73">
        <v>1747</v>
      </c>
      <c r="J19" s="73">
        <v>1701</v>
      </c>
      <c r="K19" s="73">
        <v>1853</v>
      </c>
      <c r="L19" s="73">
        <v>1981</v>
      </c>
      <c r="M19" s="73">
        <v>1771</v>
      </c>
      <c r="N19" s="73">
        <v>1725</v>
      </c>
      <c r="O19" s="73">
        <v>1747</v>
      </c>
      <c r="P19" s="73">
        <v>1775</v>
      </c>
      <c r="Q19" s="73">
        <v>1887</v>
      </c>
      <c r="R19" s="73">
        <v>1948</v>
      </c>
      <c r="S19" s="73">
        <v>1986</v>
      </c>
      <c r="T19" s="73">
        <v>1809</v>
      </c>
      <c r="U19" s="73">
        <v>1699</v>
      </c>
      <c r="V19" s="73">
        <v>1611</v>
      </c>
      <c r="W19" s="73">
        <v>1629</v>
      </c>
      <c r="X19" s="73">
        <v>1611</v>
      </c>
      <c r="Y19" s="73">
        <v>1624</v>
      </c>
      <c r="Z19" s="73">
        <v>1638</v>
      </c>
      <c r="AA19" s="73">
        <v>1692</v>
      </c>
      <c r="AB19" s="73">
        <v>1711</v>
      </c>
      <c r="AC19" s="73">
        <v>1819</v>
      </c>
      <c r="AD19" s="73">
        <v>1843</v>
      </c>
      <c r="AE19" s="73">
        <v>1944</v>
      </c>
      <c r="AF19" s="73">
        <v>1298</v>
      </c>
      <c r="AG19" s="73">
        <v>1691</v>
      </c>
    </row>
    <row r="20" spans="1:33">
      <c r="A20" t="s">
        <v>2662</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2663</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2662</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2664</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2658</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2665</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73">
        <v>1114</v>
      </c>
      <c r="AF26" s="73">
        <v>1109</v>
      </c>
      <c r="AG26" s="73">
        <v>1230</v>
      </c>
    </row>
    <row r="27" spans="1:33">
      <c r="A27" t="s">
        <v>2650</v>
      </c>
      <c r="B27" t="s">
        <v>2666</v>
      </c>
      <c r="C27" t="s">
        <v>2666</v>
      </c>
      <c r="D27" t="s">
        <v>2666</v>
      </c>
      <c r="E27" t="s">
        <v>2666</v>
      </c>
      <c r="F27" t="s">
        <v>2666</v>
      </c>
      <c r="G27" t="s">
        <v>2666</v>
      </c>
      <c r="H27" t="s">
        <v>2666</v>
      </c>
      <c r="I27" t="s">
        <v>2666</v>
      </c>
      <c r="J27" t="s">
        <v>2666</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2666</v>
      </c>
      <c r="AG27" t="s">
        <v>2666</v>
      </c>
    </row>
    <row r="28" spans="1:33">
      <c r="A28" t="s">
        <v>2651</v>
      </c>
      <c r="B28" t="s">
        <v>2666</v>
      </c>
      <c r="C28" t="s">
        <v>2666</v>
      </c>
      <c r="D28" t="s">
        <v>2666</v>
      </c>
      <c r="E28" t="s">
        <v>2666</v>
      </c>
      <c r="F28" t="s">
        <v>2666</v>
      </c>
      <c r="G28" t="s">
        <v>2666</v>
      </c>
      <c r="H28" t="s">
        <v>2666</v>
      </c>
      <c r="I28" t="s">
        <v>2666</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2654</v>
      </c>
      <c r="B29" t="s">
        <v>2666</v>
      </c>
      <c r="C29" t="s">
        <v>2666</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2653</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2667</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73">
        <v>1101</v>
      </c>
      <c r="AF31" s="73">
        <v>1095</v>
      </c>
      <c r="AG31" s="73">
        <v>1214</v>
      </c>
    </row>
    <row r="32" spans="1:33">
      <c r="A32" t="s">
        <v>2668</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2650</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2666</v>
      </c>
      <c r="W33" t="s">
        <v>2666</v>
      </c>
      <c r="X33" t="s">
        <v>2666</v>
      </c>
      <c r="Y33" t="s">
        <v>2666</v>
      </c>
      <c r="Z33" t="s">
        <v>2666</v>
      </c>
      <c r="AA33" t="s">
        <v>2666</v>
      </c>
      <c r="AB33" t="s">
        <v>2666</v>
      </c>
      <c r="AC33" t="s">
        <v>2666</v>
      </c>
      <c r="AD33" t="s">
        <v>2666</v>
      </c>
      <c r="AE33" t="s">
        <v>2666</v>
      </c>
      <c r="AF33" t="s">
        <v>2666</v>
      </c>
      <c r="AG33" t="s">
        <v>2666</v>
      </c>
    </row>
    <row r="34" spans="1:33">
      <c r="A34" t="s">
        <v>2651</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2654</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2653</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2669</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2608</v>
      </c>
      <c r="B38" t="s">
        <v>2666</v>
      </c>
      <c r="C38" t="s">
        <v>2666</v>
      </c>
      <c r="D38" t="s">
        <v>2666</v>
      </c>
      <c r="E38" t="s">
        <v>2666</v>
      </c>
      <c r="F38" t="s">
        <v>2666</v>
      </c>
      <c r="G38" t="s">
        <v>2666</v>
      </c>
      <c r="H38" t="s">
        <v>2666</v>
      </c>
      <c r="I38" t="s">
        <v>2666</v>
      </c>
      <c r="J38" t="s">
        <v>2666</v>
      </c>
      <c r="K38" t="s">
        <v>2666</v>
      </c>
      <c r="L38" t="s">
        <v>2666</v>
      </c>
      <c r="M38" t="s">
        <v>2666</v>
      </c>
      <c r="N38" t="s">
        <v>2666</v>
      </c>
      <c r="O38" t="s">
        <v>2666</v>
      </c>
      <c r="P38" t="s">
        <v>2666</v>
      </c>
      <c r="Q38" t="s">
        <v>2666</v>
      </c>
      <c r="R38" t="s">
        <v>2666</v>
      </c>
      <c r="S38" t="s">
        <v>2666</v>
      </c>
      <c r="T38" t="s">
        <v>2666</v>
      </c>
      <c r="U38" t="s">
        <v>2666</v>
      </c>
      <c r="V38">
        <v>0.1</v>
      </c>
      <c r="W38">
        <v>0.3</v>
      </c>
      <c r="X38">
        <v>0.7</v>
      </c>
      <c r="Y38">
        <v>1.5</v>
      </c>
      <c r="Z38">
        <v>2.5</v>
      </c>
      <c r="AA38">
        <v>3.7</v>
      </c>
      <c r="AB38">
        <v>4.9000000000000004</v>
      </c>
      <c r="AC38">
        <v>6.3</v>
      </c>
      <c r="AD38">
        <v>9.3000000000000007</v>
      </c>
      <c r="AE38">
        <v>12.1</v>
      </c>
      <c r="AF38">
        <v>12</v>
      </c>
      <c r="AG38">
        <v>15.5</v>
      </c>
    </row>
    <row r="39" spans="1:33">
      <c r="A39" t="s">
        <v>2609</v>
      </c>
      <c r="B39" t="s">
        <v>2666</v>
      </c>
      <c r="C39" t="s">
        <v>2666</v>
      </c>
      <c r="D39" t="s">
        <v>2666</v>
      </c>
      <c r="E39" t="s">
        <v>2666</v>
      </c>
      <c r="F39" t="s">
        <v>2666</v>
      </c>
      <c r="G39" t="s">
        <v>2666</v>
      </c>
      <c r="H39" t="s">
        <v>2666</v>
      </c>
      <c r="I39" t="s">
        <v>2666</v>
      </c>
      <c r="J39" t="s">
        <v>2666</v>
      </c>
      <c r="K39" t="s">
        <v>2666</v>
      </c>
      <c r="L39" t="s">
        <v>2666</v>
      </c>
      <c r="M39" t="s">
        <v>2666</v>
      </c>
      <c r="N39" t="s">
        <v>2666</v>
      </c>
      <c r="O39" t="s">
        <v>2666</v>
      </c>
      <c r="P39" t="s">
        <v>2666</v>
      </c>
      <c r="Q39" t="s">
        <v>2666</v>
      </c>
      <c r="R39" t="s">
        <v>2666</v>
      </c>
      <c r="S39" t="s">
        <v>2666</v>
      </c>
      <c r="T39" t="s">
        <v>2666</v>
      </c>
      <c r="U39" t="s">
        <v>2666</v>
      </c>
      <c r="V39" t="s">
        <v>2666</v>
      </c>
      <c r="W39" t="s">
        <v>2666</v>
      </c>
      <c r="X39" t="s">
        <v>2666</v>
      </c>
      <c r="Y39" t="s">
        <v>2666</v>
      </c>
      <c r="Z39">
        <v>0.1</v>
      </c>
      <c r="AA39">
        <v>0.1</v>
      </c>
      <c r="AB39">
        <v>0.4</v>
      </c>
      <c r="AC39">
        <v>0.8</v>
      </c>
      <c r="AD39">
        <v>1.4</v>
      </c>
      <c r="AE39">
        <v>2</v>
      </c>
      <c r="AF39">
        <v>2.7</v>
      </c>
      <c r="AG39">
        <v>6.1</v>
      </c>
    </row>
    <row r="40" spans="1:33">
      <c r="A40" t="s">
        <v>190</v>
      </c>
      <c r="B40" t="s">
        <v>2666</v>
      </c>
      <c r="C40" t="s">
        <v>2666</v>
      </c>
      <c r="D40" t="s">
        <v>2666</v>
      </c>
      <c r="E40" t="s">
        <v>2666</v>
      </c>
      <c r="F40" t="s">
        <v>2666</v>
      </c>
      <c r="G40" t="s">
        <v>2666</v>
      </c>
      <c r="H40" t="s">
        <v>2666</v>
      </c>
      <c r="I40" t="s">
        <v>2666</v>
      </c>
      <c r="J40" t="s">
        <v>2666</v>
      </c>
      <c r="K40" t="s">
        <v>2666</v>
      </c>
      <c r="L40" t="s">
        <v>2666</v>
      </c>
      <c r="M40" t="s">
        <v>2666</v>
      </c>
      <c r="N40" t="s">
        <v>2666</v>
      </c>
      <c r="O40" t="s">
        <v>2666</v>
      </c>
      <c r="P40" t="s">
        <v>2666</v>
      </c>
      <c r="Q40" t="s">
        <v>2666</v>
      </c>
      <c r="R40" t="s">
        <v>2666</v>
      </c>
      <c r="S40" t="s">
        <v>2666</v>
      </c>
      <c r="T40" t="s">
        <v>2666</v>
      </c>
      <c r="U40" t="s">
        <v>2666</v>
      </c>
      <c r="V40" t="s">
        <v>2666</v>
      </c>
      <c r="W40" t="s">
        <v>2666</v>
      </c>
      <c r="X40" t="s">
        <v>2666</v>
      </c>
      <c r="Y40" t="s">
        <v>2666</v>
      </c>
      <c r="Z40" t="s">
        <v>2666</v>
      </c>
      <c r="AA40" t="s">
        <v>2666</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73">
        <v>20670</v>
      </c>
      <c r="C42" s="73">
        <v>19997</v>
      </c>
      <c r="D42" s="73">
        <v>20716</v>
      </c>
      <c r="E42" s="73">
        <v>21193</v>
      </c>
      <c r="F42" s="73">
        <v>21895</v>
      </c>
      <c r="G42" s="73">
        <v>22269</v>
      </c>
      <c r="H42" s="73">
        <v>22880</v>
      </c>
      <c r="I42" s="73">
        <v>23120</v>
      </c>
      <c r="J42" s="73">
        <v>23578</v>
      </c>
      <c r="K42" s="73">
        <v>24547</v>
      </c>
      <c r="L42" s="73">
        <v>24986</v>
      </c>
      <c r="M42" s="73">
        <v>24698</v>
      </c>
      <c r="N42" s="73">
        <v>25250</v>
      </c>
      <c r="O42" s="73">
        <v>25155</v>
      </c>
      <c r="P42" s="73">
        <v>25744</v>
      </c>
      <c r="Q42" s="73">
        <v>26019</v>
      </c>
      <c r="R42" s="73">
        <v>25906</v>
      </c>
      <c r="S42" s="73">
        <v>25878</v>
      </c>
      <c r="T42" s="73">
        <v>24665</v>
      </c>
      <c r="U42" s="73">
        <v>23640</v>
      </c>
      <c r="V42" s="73">
        <v>23774</v>
      </c>
      <c r="W42" s="73">
        <v>23422</v>
      </c>
      <c r="X42" s="73">
        <v>23305</v>
      </c>
      <c r="Y42" s="73">
        <v>23517</v>
      </c>
      <c r="Z42" s="73">
        <v>24042</v>
      </c>
      <c r="AA42" s="73">
        <v>24194</v>
      </c>
      <c r="AB42" s="73">
        <v>24745</v>
      </c>
      <c r="AC42" s="73">
        <v>25049</v>
      </c>
      <c r="AD42" s="73">
        <v>25558</v>
      </c>
      <c r="AE42" s="73">
        <v>25650</v>
      </c>
      <c r="AF42" s="73">
        <v>22234</v>
      </c>
      <c r="AG42" s="73">
        <v>24771</v>
      </c>
    </row>
    <row r="43" spans="1:33">
      <c r="A43" t="s">
        <v>2670</v>
      </c>
    </row>
    <row r="44" spans="1:33">
      <c r="A44" t="s">
        <v>2671</v>
      </c>
    </row>
    <row r="45" spans="1:33">
      <c r="A45" t="s">
        <v>2672</v>
      </c>
    </row>
    <row r="46" spans="1:33">
      <c r="A46" t="s">
        <v>2673</v>
      </c>
    </row>
    <row r="47" spans="1:33">
      <c r="A47" t="s">
        <v>2674</v>
      </c>
    </row>
    <row r="48" spans="1:33">
      <c r="A48" t="s">
        <v>2675</v>
      </c>
    </row>
    <row r="49" spans="1:1">
      <c r="A49" t="s">
        <v>2676</v>
      </c>
    </row>
    <row r="50" spans="1:1">
      <c r="A50" t="s">
        <v>2677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75"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87" t="s">
        <v>109</v>
      </c>
      <c r="D3" s="87" t="s">
        <v>816</v>
      </c>
      <c r="E3" s="56"/>
      <c r="F3" s="56"/>
      <c r="G3" s="56"/>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87" t="s">
        <v>108</v>
      </c>
      <c r="D4" s="87" t="s">
        <v>817</v>
      </c>
      <c r="E4" s="56"/>
      <c r="F4" s="56"/>
      <c r="G4" s="87"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87" t="s">
        <v>106</v>
      </c>
      <c r="D5" s="87" t="s">
        <v>819</v>
      </c>
      <c r="E5" s="56"/>
      <c r="F5" s="56"/>
      <c r="G5" s="56"/>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87" t="s">
        <v>105</v>
      </c>
      <c r="D6" s="56"/>
      <c r="E6" s="87" t="s">
        <v>820</v>
      </c>
      <c r="F6" s="56"/>
      <c r="G6" s="56"/>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3">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3">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3">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3">
        <v>1.2E-2</v>
      </c>
    </row>
    <row r="10" spans="1:36" ht="15.75">
      <c r="A10" s="55" t="s">
        <v>2682</v>
      </c>
      <c r="B10" s="77" t="s">
        <v>2683</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83" t="s">
        <v>821</v>
      </c>
      <c r="AH10">
        <v>0.48037200000000002</v>
      </c>
      <c r="AI10">
        <v>0.48969600000000002</v>
      </c>
      <c r="AJ10" s="33">
        <v>-1.0999999999999999E-2</v>
      </c>
    </row>
    <row r="11" spans="1:36">
      <c r="A11" s="13"/>
      <c r="B11" s="75"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83" t="s">
        <v>822</v>
      </c>
      <c r="AH11">
        <v>1.8495220000000001</v>
      </c>
      <c r="AI11">
        <v>1.9374210000000001</v>
      </c>
      <c r="AJ11" s="33">
        <v>3.6999999999999998E-2</v>
      </c>
    </row>
    <row r="12" spans="1:36">
      <c r="A12" s="13"/>
      <c r="B12" s="75"/>
      <c r="C12" s="78"/>
      <c r="D12" s="78"/>
      <c r="E12" s="78"/>
      <c r="F12" s="78"/>
      <c r="G12" s="78"/>
      <c r="H12" s="78"/>
      <c r="I12" s="78"/>
      <c r="J12" s="78"/>
      <c r="K12" s="78"/>
      <c r="L12" s="78"/>
      <c r="M12" s="78"/>
      <c r="N12" s="78"/>
      <c r="O12" s="78"/>
      <c r="P12" s="78"/>
      <c r="Q12" s="78"/>
      <c r="R12" s="78"/>
      <c r="S12" s="78"/>
      <c r="T12" s="78"/>
      <c r="U12" s="78"/>
      <c r="V12" s="78"/>
      <c r="W12" s="78"/>
      <c r="X12" s="78"/>
      <c r="Y12" s="78"/>
      <c r="Z12" s="78"/>
      <c r="AA12" s="78"/>
      <c r="AB12" s="78"/>
      <c r="AC12" s="78"/>
      <c r="AD12" s="78"/>
      <c r="AE12" s="78"/>
      <c r="AF12" s="78"/>
      <c r="AG12" s="83" t="s">
        <v>823</v>
      </c>
      <c r="AH12">
        <v>437.380493</v>
      </c>
      <c r="AI12">
        <v>454.037781</v>
      </c>
      <c r="AJ12" s="33">
        <v>0.106</v>
      </c>
    </row>
    <row r="13" spans="1:36" ht="25.5" thickBot="1">
      <c r="A13" s="13"/>
      <c r="B13" s="76" t="s">
        <v>830</v>
      </c>
      <c r="C13" s="76">
        <v>2021</v>
      </c>
      <c r="D13" s="76">
        <v>2022</v>
      </c>
      <c r="E13" s="76">
        <v>2023</v>
      </c>
      <c r="F13" s="76">
        <v>2024</v>
      </c>
      <c r="G13" s="76">
        <v>2025</v>
      </c>
      <c r="H13" s="76">
        <v>2026</v>
      </c>
      <c r="I13" s="76">
        <v>2027</v>
      </c>
      <c r="J13" s="76">
        <v>2028</v>
      </c>
      <c r="K13" s="76">
        <v>2029</v>
      </c>
      <c r="L13" s="76">
        <v>2030</v>
      </c>
      <c r="M13" s="76">
        <v>2031</v>
      </c>
      <c r="N13" s="76">
        <v>2032</v>
      </c>
      <c r="O13" s="76">
        <v>2033</v>
      </c>
      <c r="P13" s="76">
        <v>2034</v>
      </c>
      <c r="Q13" s="76">
        <v>2035</v>
      </c>
      <c r="R13" s="76">
        <v>2036</v>
      </c>
      <c r="S13" s="76">
        <v>2037</v>
      </c>
      <c r="T13" s="76">
        <v>2038</v>
      </c>
      <c r="U13" s="76">
        <v>2039</v>
      </c>
      <c r="V13" s="76">
        <v>2040</v>
      </c>
      <c r="W13" s="76">
        <v>2041</v>
      </c>
      <c r="X13" s="76">
        <v>2042</v>
      </c>
      <c r="Y13" s="76">
        <v>2043</v>
      </c>
      <c r="Z13" s="76">
        <v>2044</v>
      </c>
      <c r="AA13" s="76">
        <v>2045</v>
      </c>
      <c r="AB13" s="76">
        <v>2046</v>
      </c>
      <c r="AC13" s="76">
        <v>2047</v>
      </c>
      <c r="AD13" s="76">
        <v>2048</v>
      </c>
      <c r="AE13" s="76">
        <v>2049</v>
      </c>
      <c r="AF13" s="76">
        <v>2050</v>
      </c>
      <c r="AG13" s="92" t="s">
        <v>824</v>
      </c>
      <c r="AH13">
        <v>5.2161749999999998</v>
      </c>
      <c r="AI13">
        <v>5.3491600000000004</v>
      </c>
      <c r="AJ13" s="33">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86"/>
      <c r="AH14">
        <v>1061.4022219999999</v>
      </c>
      <c r="AI14">
        <v>1074.767578</v>
      </c>
      <c r="AJ14" s="33">
        <v>7.0000000000000001E-3</v>
      </c>
    </row>
    <row r="15" spans="1:36" ht="24.75">
      <c r="A15" s="55" t="s">
        <v>2684</v>
      </c>
      <c r="B15" s="79" t="s">
        <v>2678</v>
      </c>
      <c r="C15" s="82">
        <v>14274.494140999999</v>
      </c>
      <c r="D15" s="82">
        <v>14663.075194999999</v>
      </c>
      <c r="E15" s="82">
        <v>14907.380859000001</v>
      </c>
      <c r="F15" s="82">
        <v>14888.802734000001</v>
      </c>
      <c r="G15" s="82">
        <v>14849.198242</v>
      </c>
      <c r="H15" s="82">
        <v>14786.861328000001</v>
      </c>
      <c r="I15" s="82">
        <v>14699.436523</v>
      </c>
      <c r="J15" s="82">
        <v>14596.198242</v>
      </c>
      <c r="K15" s="82">
        <v>14504.813477</v>
      </c>
      <c r="L15" s="82">
        <v>14439.388671999999</v>
      </c>
      <c r="M15" s="82">
        <v>14388.90625</v>
      </c>
      <c r="N15" s="82">
        <v>14328.155273</v>
      </c>
      <c r="O15" s="82">
        <v>14293.910156</v>
      </c>
      <c r="P15" s="82">
        <v>14263.881836</v>
      </c>
      <c r="Q15" s="82">
        <v>14229.495117</v>
      </c>
      <c r="R15" s="82">
        <v>14203.658203000001</v>
      </c>
      <c r="S15" s="82">
        <v>14192.496094</v>
      </c>
      <c r="T15" s="82">
        <v>14188.244140999999</v>
      </c>
      <c r="U15" s="82">
        <v>14197.581055000001</v>
      </c>
      <c r="V15" s="82">
        <v>14217.713867</v>
      </c>
      <c r="W15" s="82">
        <v>14239.96875</v>
      </c>
      <c r="X15" s="82">
        <v>14268.422852</v>
      </c>
      <c r="Y15" s="82">
        <v>14301.931640999999</v>
      </c>
      <c r="Z15" s="82">
        <v>14345.212890999999</v>
      </c>
      <c r="AA15" s="82">
        <v>14399.621094</v>
      </c>
      <c r="AB15" s="82">
        <v>14468.219727</v>
      </c>
      <c r="AC15" s="82">
        <v>14540.374023</v>
      </c>
      <c r="AD15" s="82">
        <v>14616.555664</v>
      </c>
      <c r="AE15" s="82">
        <v>14701.980469</v>
      </c>
      <c r="AF15" s="82">
        <v>14799.428711</v>
      </c>
      <c r="AG15" s="85">
        <v>1.2459999999999999E-3</v>
      </c>
      <c r="AH15">
        <v>718.8125</v>
      </c>
      <c r="AI15">
        <v>726.34527600000001</v>
      </c>
      <c r="AJ15" s="33">
        <v>6.0000000000000001E-3</v>
      </c>
    </row>
    <row r="16" spans="1:36" ht="48.75">
      <c r="A16" s="55" t="s">
        <v>2685</v>
      </c>
      <c r="B16" s="80" t="s">
        <v>2686</v>
      </c>
      <c r="C16" s="81">
        <v>14162.429688</v>
      </c>
      <c r="D16" s="81">
        <v>14537.586914</v>
      </c>
      <c r="E16" s="81">
        <v>14770.330078000001</v>
      </c>
      <c r="F16" s="81">
        <v>14738.893555000001</v>
      </c>
      <c r="G16" s="81">
        <v>14685.415039</v>
      </c>
      <c r="H16" s="81">
        <v>14609.183594</v>
      </c>
      <c r="I16" s="81">
        <v>14507.978515999999</v>
      </c>
      <c r="J16" s="81">
        <v>14391.53125</v>
      </c>
      <c r="K16" s="81">
        <v>14286.672852</v>
      </c>
      <c r="L16" s="81">
        <v>14207.514648</v>
      </c>
      <c r="M16" s="81">
        <v>14142.503906</v>
      </c>
      <c r="N16" s="81">
        <v>14067.616211</v>
      </c>
      <c r="O16" s="81">
        <v>14018.539062</v>
      </c>
      <c r="P16" s="81">
        <v>13974.089844</v>
      </c>
      <c r="Q16" s="81">
        <v>13924.717773</v>
      </c>
      <c r="R16" s="81">
        <v>13883.070312</v>
      </c>
      <c r="S16" s="81">
        <v>13855.946289</v>
      </c>
      <c r="T16" s="81">
        <v>13835.799805000001</v>
      </c>
      <c r="U16" s="81">
        <v>13828.552734000001</v>
      </c>
      <c r="V16" s="81">
        <v>13831.424805000001</v>
      </c>
      <c r="W16" s="81">
        <v>13836.824219</v>
      </c>
      <c r="X16" s="81">
        <v>13848.344727</v>
      </c>
      <c r="Y16" s="81">
        <v>13864.305664</v>
      </c>
      <c r="Z16" s="81">
        <v>13890.319336</v>
      </c>
      <c r="AA16" s="81">
        <v>13927.309569999999</v>
      </c>
      <c r="AB16" s="81">
        <v>13978.470703000001</v>
      </c>
      <c r="AC16" s="81">
        <v>14033.085938</v>
      </c>
      <c r="AD16" s="81">
        <v>14091.706055000001</v>
      </c>
      <c r="AE16" s="81">
        <v>14159.390625</v>
      </c>
      <c r="AF16" s="81">
        <v>14238.774414</v>
      </c>
      <c r="AG16" s="84">
        <v>1.85E-4</v>
      </c>
      <c r="AH16">
        <v>12.428053</v>
      </c>
      <c r="AI16">
        <v>13.153333999999999</v>
      </c>
      <c r="AJ16" s="33">
        <v>4.1000000000000002E-2</v>
      </c>
    </row>
    <row r="17" spans="1:36">
      <c r="A17" s="55" t="s">
        <v>2687</v>
      </c>
      <c r="B17" s="80" t="s">
        <v>2688</v>
      </c>
      <c r="C17" s="81">
        <v>33.249222000000003</v>
      </c>
      <c r="D17" s="81">
        <v>34.150458999999998</v>
      </c>
      <c r="E17" s="81">
        <v>31.936682000000001</v>
      </c>
      <c r="F17" s="81">
        <v>31.592466000000002</v>
      </c>
      <c r="G17" s="81">
        <v>31.286394000000001</v>
      </c>
      <c r="H17" s="81">
        <v>30.500689000000001</v>
      </c>
      <c r="I17" s="81">
        <v>29.567623000000001</v>
      </c>
      <c r="J17" s="81">
        <v>28.523620999999999</v>
      </c>
      <c r="K17" s="81">
        <v>27.601944</v>
      </c>
      <c r="L17" s="81">
        <v>26.584057000000001</v>
      </c>
      <c r="M17" s="81">
        <v>25.489037</v>
      </c>
      <c r="N17" s="81">
        <v>24.533688999999999</v>
      </c>
      <c r="O17" s="81">
        <v>23.990046</v>
      </c>
      <c r="P17" s="81">
        <v>22.778981999999999</v>
      </c>
      <c r="Q17" s="81">
        <v>22.123808</v>
      </c>
      <c r="R17" s="81">
        <v>22.124821000000001</v>
      </c>
      <c r="S17" s="81">
        <v>21.992408999999999</v>
      </c>
      <c r="T17" s="81">
        <v>21.684839</v>
      </c>
      <c r="U17" s="81">
        <v>21.760232999999999</v>
      </c>
      <c r="V17" s="81">
        <v>21.844384999999999</v>
      </c>
      <c r="W17" s="81">
        <v>21.925298999999999</v>
      </c>
      <c r="X17" s="81">
        <v>22.19059</v>
      </c>
      <c r="Y17" s="81">
        <v>22.390591000000001</v>
      </c>
      <c r="Z17" s="81">
        <v>22.596132000000001</v>
      </c>
      <c r="AA17" s="81">
        <v>22.876339000000002</v>
      </c>
      <c r="AB17" s="81">
        <v>23.153645999999998</v>
      </c>
      <c r="AC17" s="81">
        <v>23.499597999999999</v>
      </c>
      <c r="AD17" s="81">
        <v>23.893426999999999</v>
      </c>
      <c r="AE17" s="81">
        <v>24.297373</v>
      </c>
      <c r="AF17" s="81">
        <v>24.739059000000001</v>
      </c>
      <c r="AG17" s="84">
        <v>-1.0142999999999999E-2</v>
      </c>
      <c r="AH17">
        <v>326.56167599999998</v>
      </c>
      <c r="AI17">
        <v>331.52713</v>
      </c>
      <c r="AJ17" s="33">
        <v>7.0000000000000001E-3</v>
      </c>
    </row>
    <row r="18" spans="1:36" ht="48.75">
      <c r="A18" s="55" t="s">
        <v>2689</v>
      </c>
      <c r="B18" s="80" t="s">
        <v>2690</v>
      </c>
      <c r="C18" s="81">
        <v>52.341071999999997</v>
      </c>
      <c r="D18" s="81">
        <v>55.018439999999998</v>
      </c>
      <c r="E18" s="81">
        <v>57.293982999999997</v>
      </c>
      <c r="F18" s="81">
        <v>58.347095000000003</v>
      </c>
      <c r="G18" s="81">
        <v>59.292045999999999</v>
      </c>
      <c r="H18" s="81">
        <v>60.054276000000002</v>
      </c>
      <c r="I18" s="81">
        <v>60.645831999999999</v>
      </c>
      <c r="J18" s="81">
        <v>61.085116999999997</v>
      </c>
      <c r="K18" s="81">
        <v>61.376376999999998</v>
      </c>
      <c r="L18" s="81">
        <v>61.730705</v>
      </c>
      <c r="M18" s="81">
        <v>62.624172000000002</v>
      </c>
      <c r="N18" s="81">
        <v>62.985115</v>
      </c>
      <c r="O18" s="81">
        <v>63.372196000000002</v>
      </c>
      <c r="P18" s="81">
        <v>63.817276</v>
      </c>
      <c r="Q18" s="81">
        <v>64.206192000000001</v>
      </c>
      <c r="R18" s="81">
        <v>64.635818</v>
      </c>
      <c r="S18" s="81">
        <v>65.138244999999998</v>
      </c>
      <c r="T18" s="81">
        <v>65.602219000000005</v>
      </c>
      <c r="U18" s="81">
        <v>66.192047000000002</v>
      </c>
      <c r="V18" s="81">
        <v>67.346855000000005</v>
      </c>
      <c r="W18" s="81">
        <v>68.094498000000002</v>
      </c>
      <c r="X18" s="81">
        <v>68.773444999999995</v>
      </c>
      <c r="Y18" s="81">
        <v>69.845009000000005</v>
      </c>
      <c r="Z18" s="81">
        <v>70.345084999999997</v>
      </c>
      <c r="AA18" s="81">
        <v>70.781784000000002</v>
      </c>
      <c r="AB18" s="81">
        <v>71.416443000000001</v>
      </c>
      <c r="AC18" s="81">
        <v>72.050422999999995</v>
      </c>
      <c r="AD18" s="81">
        <v>72.693031000000005</v>
      </c>
      <c r="AE18" s="81">
        <v>73.365066999999996</v>
      </c>
      <c r="AF18" s="81">
        <v>74.101059000000006</v>
      </c>
      <c r="AG18" s="84">
        <v>1.206E-2</v>
      </c>
      <c r="AH18">
        <v>2.9450440000000002</v>
      </c>
      <c r="AI18">
        <v>3.0714039999999998</v>
      </c>
      <c r="AJ18" s="33">
        <v>0.104</v>
      </c>
    </row>
    <row r="19" spans="1:36" ht="72.75">
      <c r="A19" s="55" t="s">
        <v>2691</v>
      </c>
      <c r="B19" s="80" t="s">
        <v>2692</v>
      </c>
      <c r="C19" s="81">
        <v>0.67431099999999999</v>
      </c>
      <c r="D19" s="81">
        <v>0.66608500000000004</v>
      </c>
      <c r="E19" s="81">
        <v>0.63587300000000002</v>
      </c>
      <c r="F19" s="81">
        <v>0.52752900000000003</v>
      </c>
      <c r="G19" s="81">
        <v>0.50580000000000003</v>
      </c>
      <c r="H19" s="81">
        <v>0.49782100000000001</v>
      </c>
      <c r="I19" s="81">
        <v>0.48537000000000002</v>
      </c>
      <c r="J19" s="81">
        <v>0.47792299999999999</v>
      </c>
      <c r="K19" s="81">
        <v>0.468808</v>
      </c>
      <c r="L19" s="81">
        <v>0.45122899999999999</v>
      </c>
      <c r="M19" s="81">
        <v>0.45219999999999999</v>
      </c>
      <c r="N19" s="81">
        <v>0.45074999999999998</v>
      </c>
      <c r="O19" s="81">
        <v>0.450878</v>
      </c>
      <c r="P19" s="81">
        <v>0.45424100000000001</v>
      </c>
      <c r="Q19" s="81">
        <v>0.457507</v>
      </c>
      <c r="R19" s="81">
        <v>0.45966200000000002</v>
      </c>
      <c r="S19" s="81">
        <v>0.46291100000000002</v>
      </c>
      <c r="T19" s="81">
        <v>0.46953099999999998</v>
      </c>
      <c r="U19" s="81">
        <v>0.43854500000000002</v>
      </c>
      <c r="V19" s="81">
        <v>0.405692</v>
      </c>
      <c r="W19" s="81">
        <v>0.41506900000000002</v>
      </c>
      <c r="X19" s="81">
        <v>0.42349500000000001</v>
      </c>
      <c r="Y19" s="81">
        <v>0.43112299999999998</v>
      </c>
      <c r="Z19" s="81">
        <v>0.43802600000000003</v>
      </c>
      <c r="AA19" s="81">
        <v>0.44581399999999999</v>
      </c>
      <c r="AB19" s="81">
        <v>0.45412400000000003</v>
      </c>
      <c r="AC19" s="81">
        <v>0.46264300000000003</v>
      </c>
      <c r="AD19" s="81">
        <v>0.47139700000000001</v>
      </c>
      <c r="AE19" s="81">
        <v>0.48037200000000002</v>
      </c>
      <c r="AF19" s="81">
        <v>0.48969600000000002</v>
      </c>
      <c r="AG19" s="84">
        <v>-1.0971E-2</v>
      </c>
      <c r="AH19">
        <v>0.64914099999999997</v>
      </c>
      <c r="AI19">
        <v>0.66471599999999997</v>
      </c>
      <c r="AJ19" s="33">
        <v>-1.4E-2</v>
      </c>
    </row>
    <row r="20" spans="1:36">
      <c r="A20" s="55" t="s">
        <v>2693</v>
      </c>
      <c r="B20" s="80" t="s">
        <v>2694</v>
      </c>
      <c r="C20" s="81">
        <v>0.67332000000000003</v>
      </c>
      <c r="D20" s="81">
        <v>0.65310299999999999</v>
      </c>
      <c r="E20" s="81">
        <v>0.64822500000000005</v>
      </c>
      <c r="F20" s="81">
        <v>0.51948899999999998</v>
      </c>
      <c r="G20" s="81">
        <v>0.54455399999999998</v>
      </c>
      <c r="H20" s="81">
        <v>0.57736500000000002</v>
      </c>
      <c r="I20" s="81">
        <v>0.61878900000000003</v>
      </c>
      <c r="J20" s="81">
        <v>0.46534300000000001</v>
      </c>
      <c r="K20" s="81">
        <v>0.50610699999999997</v>
      </c>
      <c r="L20" s="81">
        <v>0.57804500000000003</v>
      </c>
      <c r="M20" s="81">
        <v>0.65013200000000004</v>
      </c>
      <c r="N20" s="81">
        <v>0.72068399999999999</v>
      </c>
      <c r="O20" s="81">
        <v>0.79029000000000005</v>
      </c>
      <c r="P20" s="81">
        <v>0.85896399999999995</v>
      </c>
      <c r="Q20" s="81">
        <v>0.92550900000000003</v>
      </c>
      <c r="R20" s="81">
        <v>0.99063500000000004</v>
      </c>
      <c r="S20" s="81">
        <v>1.0544990000000001</v>
      </c>
      <c r="T20" s="81">
        <v>1.1170100000000001</v>
      </c>
      <c r="U20" s="81">
        <v>1.1785939999999999</v>
      </c>
      <c r="V20" s="81">
        <v>1.2387509999999999</v>
      </c>
      <c r="W20" s="81">
        <v>1.2977559999999999</v>
      </c>
      <c r="X20" s="81">
        <v>1.356722</v>
      </c>
      <c r="Y20" s="81">
        <v>1.4161710000000001</v>
      </c>
      <c r="Z20" s="81">
        <v>1.4759199999999999</v>
      </c>
      <c r="AA20" s="81">
        <v>1.5419909999999999</v>
      </c>
      <c r="AB20" s="81">
        <v>1.613723</v>
      </c>
      <c r="AC20" s="81">
        <v>1.688793</v>
      </c>
      <c r="AD20" s="81">
        <v>1.7669729999999999</v>
      </c>
      <c r="AE20" s="81">
        <v>1.8495220000000001</v>
      </c>
      <c r="AF20" s="81">
        <v>1.9374210000000001</v>
      </c>
      <c r="AG20" s="84">
        <v>3.7116999999999997E-2</v>
      </c>
      <c r="AH20">
        <v>5.6800000000000002E-3</v>
      </c>
      <c r="AI20">
        <v>5.7790000000000003E-3</v>
      </c>
      <c r="AJ20" s="33">
        <v>8.1000000000000003E-2</v>
      </c>
    </row>
    <row r="21" spans="1:36" ht="24.75">
      <c r="A21" s="55" t="s">
        <v>2695</v>
      </c>
      <c r="B21" s="80" t="s">
        <v>2696</v>
      </c>
      <c r="C21" s="81">
        <v>24.764068999999999</v>
      </c>
      <c r="D21" s="81">
        <v>34.511890000000001</v>
      </c>
      <c r="E21" s="81">
        <v>45.918655000000001</v>
      </c>
      <c r="F21" s="81">
        <v>58.182929999999999</v>
      </c>
      <c r="G21" s="81">
        <v>71.282509000000005</v>
      </c>
      <c r="H21" s="81">
        <v>85.031136000000004</v>
      </c>
      <c r="I21" s="81">
        <v>98.971512000000004</v>
      </c>
      <c r="J21" s="81">
        <v>112.780022</v>
      </c>
      <c r="K21" s="81">
        <v>126.676147</v>
      </c>
      <c r="L21" s="81">
        <v>140.82676699999999</v>
      </c>
      <c r="M21" s="81">
        <v>155.278885</v>
      </c>
      <c r="N21" s="81">
        <v>169.72976700000001</v>
      </c>
      <c r="O21" s="81">
        <v>184.430679</v>
      </c>
      <c r="P21" s="81">
        <v>199.324814</v>
      </c>
      <c r="Q21" s="81">
        <v>214.293228</v>
      </c>
      <c r="R21" s="81">
        <v>229.396942</v>
      </c>
      <c r="S21" s="81">
        <v>244.721756</v>
      </c>
      <c r="T21" s="81">
        <v>260.19662499999998</v>
      </c>
      <c r="U21" s="81">
        <v>275.89236499999998</v>
      </c>
      <c r="V21" s="81">
        <v>291.69863900000001</v>
      </c>
      <c r="W21" s="81">
        <v>307.47470099999998</v>
      </c>
      <c r="X21" s="81">
        <v>323.21994000000001</v>
      </c>
      <c r="Y21" s="81">
        <v>339.25979599999999</v>
      </c>
      <c r="Z21" s="81">
        <v>355.59127799999999</v>
      </c>
      <c r="AA21" s="81">
        <v>372.05178799999999</v>
      </c>
      <c r="AB21" s="81">
        <v>388.33685300000002</v>
      </c>
      <c r="AC21" s="81">
        <v>404.65564000000001</v>
      </c>
      <c r="AD21" s="81">
        <v>420.94708300000002</v>
      </c>
      <c r="AE21" s="81">
        <v>437.380493</v>
      </c>
      <c r="AF21" s="81">
        <v>454.037781</v>
      </c>
      <c r="AG21" s="84">
        <v>0.105506</v>
      </c>
      <c r="AH21">
        <v>0</v>
      </c>
      <c r="AI21">
        <v>0</v>
      </c>
      <c r="AJ21" t="s">
        <v>112</v>
      </c>
    </row>
    <row r="22" spans="1:36">
      <c r="A22" s="55" t="s">
        <v>2697</v>
      </c>
      <c r="B22" s="80" t="s">
        <v>2698</v>
      </c>
      <c r="C22" s="81">
        <v>0.36432900000000001</v>
      </c>
      <c r="D22" s="81">
        <v>0.48852200000000001</v>
      </c>
      <c r="E22" s="81">
        <v>0.61699800000000005</v>
      </c>
      <c r="F22" s="81">
        <v>0.74021999999999999</v>
      </c>
      <c r="G22" s="81">
        <v>0.872479</v>
      </c>
      <c r="H22" s="81">
        <v>1.015633</v>
      </c>
      <c r="I22" s="81">
        <v>1.1693290000000001</v>
      </c>
      <c r="J22" s="81">
        <v>1.334678</v>
      </c>
      <c r="K22" s="81">
        <v>1.5124759999999999</v>
      </c>
      <c r="L22" s="81">
        <v>1.7031130000000001</v>
      </c>
      <c r="M22" s="81">
        <v>1.9068309999999999</v>
      </c>
      <c r="N22" s="81">
        <v>2.1189420000000001</v>
      </c>
      <c r="O22" s="81">
        <v>2.336719</v>
      </c>
      <c r="P22" s="81">
        <v>2.556305</v>
      </c>
      <c r="Q22" s="81">
        <v>2.771652</v>
      </c>
      <c r="R22" s="81">
        <v>2.9800059999999999</v>
      </c>
      <c r="S22" s="81">
        <v>3.1793809999999998</v>
      </c>
      <c r="T22" s="81">
        <v>3.3736160000000002</v>
      </c>
      <c r="U22" s="81">
        <v>3.566084</v>
      </c>
      <c r="V22" s="81">
        <v>3.755773</v>
      </c>
      <c r="W22" s="81">
        <v>3.9364880000000002</v>
      </c>
      <c r="X22" s="81">
        <v>4.1141100000000002</v>
      </c>
      <c r="Y22" s="81">
        <v>4.2844660000000001</v>
      </c>
      <c r="Z22" s="81">
        <v>4.4479160000000002</v>
      </c>
      <c r="AA22" s="81">
        <v>4.6137079999999999</v>
      </c>
      <c r="AB22" s="81">
        <v>4.7755470000000004</v>
      </c>
      <c r="AC22" s="81">
        <v>4.9307369999999997</v>
      </c>
      <c r="AD22" s="81">
        <v>5.0771990000000002</v>
      </c>
      <c r="AE22" s="81">
        <v>5.2161749999999998</v>
      </c>
      <c r="AF22" s="81">
        <v>5.3491600000000004</v>
      </c>
      <c r="AG22" s="84">
        <v>9.7070000000000004E-2</v>
      </c>
      <c r="AH22">
        <v>5588.216797</v>
      </c>
      <c r="AI22">
        <v>5636.1411129999997</v>
      </c>
      <c r="AJ22" s="33">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3">
        <v>1.6E-2</v>
      </c>
    </row>
    <row r="24" spans="1:36" ht="36.75">
      <c r="A24" s="55" t="s">
        <v>2699</v>
      </c>
      <c r="B24" s="79" t="s">
        <v>1012</v>
      </c>
      <c r="C24" s="82">
        <v>888.32324200000005</v>
      </c>
      <c r="D24" s="82">
        <v>907.55993699999999</v>
      </c>
      <c r="E24" s="82">
        <v>915.29083300000002</v>
      </c>
      <c r="F24" s="82">
        <v>914.74591099999998</v>
      </c>
      <c r="G24" s="82">
        <v>917.48150599999997</v>
      </c>
      <c r="H24" s="82">
        <v>917.95696999999996</v>
      </c>
      <c r="I24" s="82">
        <v>914.71563700000002</v>
      </c>
      <c r="J24" s="82">
        <v>913.13915999999995</v>
      </c>
      <c r="K24" s="82">
        <v>912.94812000000002</v>
      </c>
      <c r="L24" s="82">
        <v>913.61932400000001</v>
      </c>
      <c r="M24" s="82">
        <v>914.89263900000003</v>
      </c>
      <c r="N24" s="82">
        <v>917.46624799999995</v>
      </c>
      <c r="O24" s="82">
        <v>921.146973</v>
      </c>
      <c r="P24" s="82">
        <v>925.47863800000005</v>
      </c>
      <c r="Q24" s="82">
        <v>930.15087900000003</v>
      </c>
      <c r="R24" s="82">
        <v>935.85308799999996</v>
      </c>
      <c r="S24" s="82">
        <v>943.34344499999997</v>
      </c>
      <c r="T24" s="82">
        <v>951.09039299999995</v>
      </c>
      <c r="U24" s="82">
        <v>959.00439500000005</v>
      </c>
      <c r="V24" s="82">
        <v>967.11511199999995</v>
      </c>
      <c r="W24" s="82">
        <v>976.32757600000002</v>
      </c>
      <c r="X24" s="82">
        <v>985.921875</v>
      </c>
      <c r="Y24" s="82">
        <v>996.50323500000002</v>
      </c>
      <c r="Z24" s="82">
        <v>1007.049438</v>
      </c>
      <c r="AA24" s="82">
        <v>1017.768433</v>
      </c>
      <c r="AB24" s="82">
        <v>1030.6396480000001</v>
      </c>
      <c r="AC24" s="82">
        <v>1041.2025149999999</v>
      </c>
      <c r="AD24" s="82">
        <v>1050.5196530000001</v>
      </c>
      <c r="AE24" s="82">
        <v>1061.4022219999999</v>
      </c>
      <c r="AF24" s="82">
        <v>1074.767578</v>
      </c>
      <c r="AG24" s="85">
        <v>6.5909999999999996E-3</v>
      </c>
      <c r="AH24">
        <v>4646.4609380000002</v>
      </c>
      <c r="AI24">
        <v>4661.1557620000003</v>
      </c>
      <c r="AJ24" s="33">
        <v>-2E-3</v>
      </c>
    </row>
    <row r="25" spans="1:36" ht="48.75">
      <c r="A25" s="55" t="s">
        <v>2700</v>
      </c>
      <c r="B25" s="80" t="s">
        <v>2686</v>
      </c>
      <c r="C25" s="81">
        <v>614.34252900000001</v>
      </c>
      <c r="D25" s="81">
        <v>633.80950900000005</v>
      </c>
      <c r="E25" s="81">
        <v>644.77996800000005</v>
      </c>
      <c r="F25" s="81">
        <v>648.86706500000003</v>
      </c>
      <c r="G25" s="81">
        <v>655.23681599999998</v>
      </c>
      <c r="H25" s="81">
        <v>658.69421399999999</v>
      </c>
      <c r="I25" s="81">
        <v>656.84582499999999</v>
      </c>
      <c r="J25" s="81">
        <v>655.41406199999994</v>
      </c>
      <c r="K25" s="81">
        <v>654.60784899999999</v>
      </c>
      <c r="L25" s="81">
        <v>654.20941200000004</v>
      </c>
      <c r="M25" s="81">
        <v>654.01470900000004</v>
      </c>
      <c r="N25" s="81">
        <v>654.28637700000002</v>
      </c>
      <c r="O25" s="81">
        <v>654.76336700000002</v>
      </c>
      <c r="P25" s="81">
        <v>655.90240500000004</v>
      </c>
      <c r="Q25" s="81">
        <v>657.16143799999998</v>
      </c>
      <c r="R25" s="81">
        <v>659.01702899999998</v>
      </c>
      <c r="S25" s="81">
        <v>662.25061000000005</v>
      </c>
      <c r="T25" s="81">
        <v>665.78479000000004</v>
      </c>
      <c r="U25" s="81">
        <v>669.32995600000004</v>
      </c>
      <c r="V25" s="81">
        <v>673.30560300000002</v>
      </c>
      <c r="W25" s="81">
        <v>677.94335899999999</v>
      </c>
      <c r="X25" s="81">
        <v>682.89135699999997</v>
      </c>
      <c r="Y25" s="81">
        <v>688.00506600000006</v>
      </c>
      <c r="Z25" s="81">
        <v>692.85467500000004</v>
      </c>
      <c r="AA25" s="81">
        <v>697.80651899999998</v>
      </c>
      <c r="AB25" s="81">
        <v>703.93994099999998</v>
      </c>
      <c r="AC25" s="81">
        <v>708.92059300000005</v>
      </c>
      <c r="AD25" s="81">
        <v>713.17346199999997</v>
      </c>
      <c r="AE25" s="81">
        <v>718.8125</v>
      </c>
      <c r="AF25" s="81">
        <v>726.34527600000001</v>
      </c>
      <c r="AG25" s="84">
        <v>5.7920000000000003E-3</v>
      </c>
      <c r="AH25">
        <v>89.427291999999994</v>
      </c>
      <c r="AI25">
        <v>96.668953000000002</v>
      </c>
      <c r="AJ25" s="33">
        <v>2.5000000000000001E-2</v>
      </c>
    </row>
    <row r="26" spans="1:36">
      <c r="A26" s="55" t="s">
        <v>2701</v>
      </c>
      <c r="B26" s="80" t="s">
        <v>2688</v>
      </c>
      <c r="C26" s="81">
        <v>4.1552740000000004</v>
      </c>
      <c r="D26" s="81">
        <v>4.2846580000000003</v>
      </c>
      <c r="E26" s="81">
        <v>4.0672990000000002</v>
      </c>
      <c r="F26" s="81">
        <v>4.1190369999999996</v>
      </c>
      <c r="G26" s="81">
        <v>4.2546290000000004</v>
      </c>
      <c r="H26" s="81">
        <v>4.3491059999999999</v>
      </c>
      <c r="I26" s="81">
        <v>4.4519359999999999</v>
      </c>
      <c r="J26" s="81">
        <v>4.5601940000000001</v>
      </c>
      <c r="K26" s="81">
        <v>4.702108</v>
      </c>
      <c r="L26" s="81">
        <v>4.837161</v>
      </c>
      <c r="M26" s="81">
        <v>4.9781519999999997</v>
      </c>
      <c r="N26" s="81">
        <v>5.1473089999999999</v>
      </c>
      <c r="O26" s="81">
        <v>5.4099250000000003</v>
      </c>
      <c r="P26" s="81">
        <v>5.5183030000000004</v>
      </c>
      <c r="Q26" s="81">
        <v>5.7560729999999998</v>
      </c>
      <c r="R26" s="81">
        <v>6.1638349999999997</v>
      </c>
      <c r="S26" s="81">
        <v>6.5428040000000003</v>
      </c>
      <c r="T26" s="81">
        <v>6.8549049999999996</v>
      </c>
      <c r="U26" s="81">
        <v>7.2632989999999999</v>
      </c>
      <c r="V26" s="81">
        <v>7.6670569999999998</v>
      </c>
      <c r="W26" s="81">
        <v>8.0832300000000004</v>
      </c>
      <c r="X26" s="81">
        <v>8.5725119999999997</v>
      </c>
      <c r="Y26" s="81">
        <v>9.0432140000000008</v>
      </c>
      <c r="Z26" s="81">
        <v>9.5240030000000004</v>
      </c>
      <c r="AA26" s="81">
        <v>10.041880000000001</v>
      </c>
      <c r="AB26" s="81">
        <v>10.58123</v>
      </c>
      <c r="AC26" s="81">
        <v>11.160612</v>
      </c>
      <c r="AD26" s="81">
        <v>11.772819999999999</v>
      </c>
      <c r="AE26" s="81">
        <v>12.428053</v>
      </c>
      <c r="AF26" s="81">
        <v>13.153333999999999</v>
      </c>
      <c r="AG26" s="84">
        <v>4.0534000000000001E-2</v>
      </c>
      <c r="AH26">
        <v>6.5260220000000002</v>
      </c>
      <c r="AI26">
        <v>6.844849</v>
      </c>
      <c r="AJ26" s="33">
        <v>5.8000000000000003E-2</v>
      </c>
    </row>
    <row r="27" spans="1:36" ht="48.75">
      <c r="A27" s="55" t="s">
        <v>2702</v>
      </c>
      <c r="B27" s="80" t="s">
        <v>2690</v>
      </c>
      <c r="C27" s="81">
        <v>268.642517</v>
      </c>
      <c r="D27" s="81">
        <v>268.125092</v>
      </c>
      <c r="E27" s="81">
        <v>264.92746</v>
      </c>
      <c r="F27" s="81">
        <v>260.09613000000002</v>
      </c>
      <c r="G27" s="81">
        <v>256.220215</v>
      </c>
      <c r="H27" s="81">
        <v>253.049271</v>
      </c>
      <c r="I27" s="81">
        <v>251.487122</v>
      </c>
      <c r="J27" s="81">
        <v>251.19589199999999</v>
      </c>
      <c r="K27" s="81">
        <v>251.62777700000001</v>
      </c>
      <c r="L27" s="81">
        <v>252.52041600000001</v>
      </c>
      <c r="M27" s="81">
        <v>253.80427599999999</v>
      </c>
      <c r="N27" s="81">
        <v>255.89063999999999</v>
      </c>
      <c r="O27" s="81">
        <v>258.78051799999997</v>
      </c>
      <c r="P27" s="81">
        <v>261.80850199999998</v>
      </c>
      <c r="Q27" s="81">
        <v>264.92379799999998</v>
      </c>
      <c r="R27" s="81">
        <v>268.29809599999999</v>
      </c>
      <c r="S27" s="81">
        <v>272.10479700000002</v>
      </c>
      <c r="T27" s="81">
        <v>275.93069500000001</v>
      </c>
      <c r="U27" s="81">
        <v>279.81314099999997</v>
      </c>
      <c r="V27" s="81">
        <v>283.46228000000002</v>
      </c>
      <c r="W27" s="81">
        <v>287.533051</v>
      </c>
      <c r="X27" s="81">
        <v>291.597443</v>
      </c>
      <c r="Y27" s="81">
        <v>296.498627</v>
      </c>
      <c r="Z27" s="81">
        <v>301.61779799999999</v>
      </c>
      <c r="AA27" s="81">
        <v>306.76580799999999</v>
      </c>
      <c r="AB27" s="81">
        <v>312.85644500000001</v>
      </c>
      <c r="AC27" s="81">
        <v>317.753174</v>
      </c>
      <c r="AD27" s="81">
        <v>322.09628300000003</v>
      </c>
      <c r="AE27" s="81">
        <v>326.56167599999998</v>
      </c>
      <c r="AF27" s="81">
        <v>331.52713</v>
      </c>
      <c r="AG27" s="84">
        <v>7.2789999999999999E-3</v>
      </c>
      <c r="AH27">
        <v>3.1706829999999999</v>
      </c>
      <c r="AI27">
        <v>3.3523640000000001</v>
      </c>
      <c r="AJ27" s="33">
        <v>2.5999999999999999E-2</v>
      </c>
    </row>
    <row r="28" spans="1:36">
      <c r="A28" s="55" t="s">
        <v>2703</v>
      </c>
      <c r="B28" s="80" t="s">
        <v>2694</v>
      </c>
      <c r="C28" s="81">
        <v>0.17543500000000001</v>
      </c>
      <c r="D28" s="81">
        <v>0.34534700000000002</v>
      </c>
      <c r="E28" s="81">
        <v>0.50648599999999999</v>
      </c>
      <c r="F28" s="81">
        <v>0.65390000000000004</v>
      </c>
      <c r="G28" s="81">
        <v>0.78983499999999995</v>
      </c>
      <c r="H28" s="81">
        <v>0.92176800000000003</v>
      </c>
      <c r="I28" s="81">
        <v>1.0287200000000001</v>
      </c>
      <c r="J28" s="81">
        <v>1.1073219999999999</v>
      </c>
      <c r="K28" s="81">
        <v>1.1855770000000001</v>
      </c>
      <c r="L28" s="81">
        <v>1.2613510000000001</v>
      </c>
      <c r="M28" s="81">
        <v>1.335191</v>
      </c>
      <c r="N28" s="81">
        <v>1.4077059999999999</v>
      </c>
      <c r="O28" s="81">
        <v>1.4807189999999999</v>
      </c>
      <c r="P28" s="81">
        <v>1.5540639999999999</v>
      </c>
      <c r="Q28" s="81">
        <v>1.6282369999999999</v>
      </c>
      <c r="R28" s="81">
        <v>1.7046889999999999</v>
      </c>
      <c r="S28" s="81">
        <v>1.7853129999999999</v>
      </c>
      <c r="T28" s="81">
        <v>1.868547</v>
      </c>
      <c r="U28" s="81">
        <v>1.9531689999999999</v>
      </c>
      <c r="V28" s="81">
        <v>2.0406149999999998</v>
      </c>
      <c r="W28" s="81">
        <v>2.1317349999999999</v>
      </c>
      <c r="X28" s="81">
        <v>2.2261380000000002</v>
      </c>
      <c r="Y28" s="81">
        <v>2.3222649999999998</v>
      </c>
      <c r="Z28" s="81">
        <v>2.418539</v>
      </c>
      <c r="AA28" s="81">
        <v>2.5175900000000002</v>
      </c>
      <c r="AB28" s="81">
        <v>2.6219100000000002</v>
      </c>
      <c r="AC28" s="81">
        <v>2.7263829999999998</v>
      </c>
      <c r="AD28" s="81">
        <v>2.8311959999999998</v>
      </c>
      <c r="AE28" s="81">
        <v>2.9450440000000002</v>
      </c>
      <c r="AF28" s="81">
        <v>3.0714039999999998</v>
      </c>
      <c r="AG28" s="84">
        <v>0.10374700000000001</v>
      </c>
      <c r="AH28">
        <v>0.39459899999999998</v>
      </c>
      <c r="AI28">
        <v>0.41319299999999998</v>
      </c>
      <c r="AJ28" s="33">
        <v>0.06</v>
      </c>
    </row>
    <row r="29" spans="1:36" ht="72.75">
      <c r="A29" s="55" t="s">
        <v>2704</v>
      </c>
      <c r="B29" s="80" t="s">
        <v>2692</v>
      </c>
      <c r="C29" s="81">
        <v>1.0068790000000001</v>
      </c>
      <c r="D29" s="81">
        <v>0.99420200000000003</v>
      </c>
      <c r="E29" s="81">
        <v>1.0079629999999999</v>
      </c>
      <c r="F29" s="81">
        <v>1.007701</v>
      </c>
      <c r="G29" s="81">
        <v>0.97740000000000005</v>
      </c>
      <c r="H29" s="81">
        <v>0.939724</v>
      </c>
      <c r="I29" s="81">
        <v>0.89875899999999997</v>
      </c>
      <c r="J29" s="81">
        <v>0.858267</v>
      </c>
      <c r="K29" s="81">
        <v>0.82132300000000003</v>
      </c>
      <c r="L29" s="81">
        <v>0.78721799999999997</v>
      </c>
      <c r="M29" s="81">
        <v>0.75648499999999996</v>
      </c>
      <c r="N29" s="81">
        <v>0.73018499999999997</v>
      </c>
      <c r="O29" s="81">
        <v>0.708314</v>
      </c>
      <c r="P29" s="81">
        <v>0.69103800000000004</v>
      </c>
      <c r="Q29" s="81">
        <v>0.67702799999999996</v>
      </c>
      <c r="R29" s="81">
        <v>0.66500700000000001</v>
      </c>
      <c r="S29" s="81">
        <v>0.65533399999999997</v>
      </c>
      <c r="T29" s="81">
        <v>0.64680300000000002</v>
      </c>
      <c r="U29" s="81">
        <v>0.64005699999999999</v>
      </c>
      <c r="V29" s="81">
        <v>0.63469399999999998</v>
      </c>
      <c r="W29" s="81">
        <v>0.63115100000000002</v>
      </c>
      <c r="X29" s="81">
        <v>0.62939599999999996</v>
      </c>
      <c r="Y29" s="81">
        <v>0.62889499999999998</v>
      </c>
      <c r="Z29" s="81">
        <v>0.62921099999999996</v>
      </c>
      <c r="AA29" s="81">
        <v>0.63126599999999999</v>
      </c>
      <c r="AB29" s="81">
        <v>0.63462499999999999</v>
      </c>
      <c r="AC29" s="81">
        <v>0.63616200000000001</v>
      </c>
      <c r="AD29" s="81">
        <v>0.64023300000000005</v>
      </c>
      <c r="AE29" s="81">
        <v>0.64914099999999997</v>
      </c>
      <c r="AF29" s="81">
        <v>0.66471599999999997</v>
      </c>
      <c r="AG29" s="84">
        <v>-1.4217E-2</v>
      </c>
      <c r="AH29">
        <v>5.6316069999999998</v>
      </c>
      <c r="AI29">
        <v>5.9356090000000004</v>
      </c>
      <c r="AJ29" s="33">
        <v>0.128</v>
      </c>
    </row>
    <row r="30" spans="1:36" ht="24.75">
      <c r="A30" s="55" t="s">
        <v>2705</v>
      </c>
      <c r="B30" s="80" t="s">
        <v>2696</v>
      </c>
      <c r="C30" s="81">
        <v>5.9900000000000003E-4</v>
      </c>
      <c r="D30" s="81">
        <v>1.165E-3</v>
      </c>
      <c r="E30" s="81">
        <v>1.684E-3</v>
      </c>
      <c r="F30" s="81">
        <v>2.1419999999999998E-3</v>
      </c>
      <c r="G30" s="81">
        <v>2.5490000000000001E-3</v>
      </c>
      <c r="H30" s="81">
        <v>2.9290000000000002E-3</v>
      </c>
      <c r="I30" s="81">
        <v>3.2179999999999999E-3</v>
      </c>
      <c r="J30" s="81">
        <v>3.3960000000000001E-3</v>
      </c>
      <c r="K30" s="81">
        <v>3.5660000000000002E-3</v>
      </c>
      <c r="L30" s="81">
        <v>3.7239999999999999E-3</v>
      </c>
      <c r="M30" s="81">
        <v>3.869E-3</v>
      </c>
      <c r="N30" s="81">
        <v>4.0029999999999996E-3</v>
      </c>
      <c r="O30" s="81">
        <v>4.1310000000000001E-3</v>
      </c>
      <c r="P30" s="81">
        <v>4.2519999999999997E-3</v>
      </c>
      <c r="Q30" s="81">
        <v>4.3660000000000001E-3</v>
      </c>
      <c r="R30" s="81">
        <v>4.4759999999999999E-3</v>
      </c>
      <c r="S30" s="81">
        <v>4.5859999999999998E-3</v>
      </c>
      <c r="T30" s="81">
        <v>4.6909999999999999E-3</v>
      </c>
      <c r="U30" s="81">
        <v>4.79E-3</v>
      </c>
      <c r="V30" s="81">
        <v>4.8849999999999996E-3</v>
      </c>
      <c r="W30" s="81">
        <v>4.9810000000000002E-3</v>
      </c>
      <c r="X30" s="81">
        <v>5.0769999999999999E-3</v>
      </c>
      <c r="Y30" s="81">
        <v>5.1710000000000002E-3</v>
      </c>
      <c r="Z30" s="81">
        <v>5.2579999999999997E-3</v>
      </c>
      <c r="AA30" s="81">
        <v>5.3449999999999999E-3</v>
      </c>
      <c r="AB30" s="81">
        <v>5.4349999999999997E-3</v>
      </c>
      <c r="AC30" s="81">
        <v>5.5189999999999996E-3</v>
      </c>
      <c r="AD30" s="81">
        <v>5.5950000000000001E-3</v>
      </c>
      <c r="AE30" s="81">
        <v>5.6800000000000002E-3</v>
      </c>
      <c r="AF30" s="81">
        <v>5.7790000000000003E-3</v>
      </c>
      <c r="AG30" s="84">
        <v>8.1298999999999996E-2</v>
      </c>
      <c r="AH30">
        <v>435.12530500000003</v>
      </c>
      <c r="AI30">
        <v>437.26293900000002</v>
      </c>
      <c r="AJ30" s="33">
        <v>-2E-3</v>
      </c>
    </row>
    <row r="31" spans="1:36">
      <c r="A31" s="55" t="s">
        <v>2706</v>
      </c>
      <c r="B31" s="80" t="s">
        <v>2698</v>
      </c>
      <c r="C31" s="81">
        <v>0</v>
      </c>
      <c r="D31" s="81">
        <v>0</v>
      </c>
      <c r="E31" s="81">
        <v>0</v>
      </c>
      <c r="F31" s="81">
        <v>0</v>
      </c>
      <c r="G31" s="81">
        <v>0</v>
      </c>
      <c r="H31" s="81">
        <v>0</v>
      </c>
      <c r="I31" s="81">
        <v>0</v>
      </c>
      <c r="J31" s="81">
        <v>0</v>
      </c>
      <c r="K31" s="81">
        <v>0</v>
      </c>
      <c r="L31" s="81">
        <v>0</v>
      </c>
      <c r="M31" s="81">
        <v>0</v>
      </c>
      <c r="N31" s="81">
        <v>0</v>
      </c>
      <c r="O31" s="81">
        <v>0</v>
      </c>
      <c r="P31" s="81">
        <v>0</v>
      </c>
      <c r="Q31" s="81">
        <v>0</v>
      </c>
      <c r="R31" s="81">
        <v>0</v>
      </c>
      <c r="S31" s="81">
        <v>0</v>
      </c>
      <c r="T31" s="81">
        <v>0</v>
      </c>
      <c r="U31" s="81">
        <v>0</v>
      </c>
      <c r="V31" s="81">
        <v>0</v>
      </c>
      <c r="W31" s="81">
        <v>0</v>
      </c>
      <c r="X31" s="81">
        <v>0</v>
      </c>
      <c r="Y31" s="81">
        <v>0</v>
      </c>
      <c r="Z31" s="81">
        <v>0</v>
      </c>
      <c r="AA31" s="81">
        <v>0</v>
      </c>
      <c r="AB31" s="81">
        <v>0</v>
      </c>
      <c r="AC31" s="81">
        <v>0</v>
      </c>
      <c r="AD31" s="81">
        <v>0</v>
      </c>
      <c r="AE31" s="81">
        <v>0</v>
      </c>
      <c r="AF31" s="81">
        <v>0</v>
      </c>
      <c r="AG31" s="84" t="s">
        <v>2707</v>
      </c>
      <c r="AH31">
        <v>248.602814</v>
      </c>
      <c r="AI31">
        <v>244.09139999999999</v>
      </c>
      <c r="AJ31" s="33">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5" t="s">
        <v>2708</v>
      </c>
      <c r="B33" s="79" t="s">
        <v>2709</v>
      </c>
      <c r="C33" s="82">
        <v>5569.2719729999999</v>
      </c>
      <c r="D33" s="82">
        <v>5649.5097660000001</v>
      </c>
      <c r="E33" s="82">
        <v>5670.9580079999996</v>
      </c>
      <c r="F33" s="82">
        <v>5665.5717770000001</v>
      </c>
      <c r="G33" s="82">
        <v>5658.5766599999997</v>
      </c>
      <c r="H33" s="82">
        <v>5631.4038090000004</v>
      </c>
      <c r="I33" s="82">
        <v>5582.7319340000004</v>
      </c>
      <c r="J33" s="82">
        <v>5544.029297</v>
      </c>
      <c r="K33" s="82">
        <v>5507.4682620000003</v>
      </c>
      <c r="L33" s="82">
        <v>5466.3779299999997</v>
      </c>
      <c r="M33" s="82">
        <v>5425.6215819999998</v>
      </c>
      <c r="N33" s="82">
        <v>5390.0795900000003</v>
      </c>
      <c r="O33" s="82">
        <v>5360.4155270000001</v>
      </c>
      <c r="P33" s="82">
        <v>5334.1704099999997</v>
      </c>
      <c r="Q33" s="82">
        <v>5316.8237300000001</v>
      </c>
      <c r="R33" s="82">
        <v>5305.4541019999997</v>
      </c>
      <c r="S33" s="82">
        <v>5305.1635740000002</v>
      </c>
      <c r="T33" s="82">
        <v>5310.3725590000004</v>
      </c>
      <c r="U33" s="82">
        <v>5318.4970700000003</v>
      </c>
      <c r="V33" s="82">
        <v>5330.435547</v>
      </c>
      <c r="W33" s="82">
        <v>5350.3930659999996</v>
      </c>
      <c r="X33" s="82">
        <v>5378.455078</v>
      </c>
      <c r="Y33" s="82">
        <v>5406.6201170000004</v>
      </c>
      <c r="Z33" s="82">
        <v>5437.1547849999997</v>
      </c>
      <c r="AA33" s="82">
        <v>5469.4423829999996</v>
      </c>
      <c r="AB33" s="82">
        <v>5506.4965819999998</v>
      </c>
      <c r="AC33" s="82">
        <v>5534.533203</v>
      </c>
      <c r="AD33" s="82">
        <v>5554.2827150000003</v>
      </c>
      <c r="AE33" s="82">
        <v>5588.216797</v>
      </c>
      <c r="AF33" s="82">
        <v>5636.1411129999997</v>
      </c>
      <c r="AG33" s="85">
        <v>4.1199999999999999E-4</v>
      </c>
      <c r="AH33">
        <v>0</v>
      </c>
      <c r="AI33">
        <v>0</v>
      </c>
      <c r="AJ33" t="s">
        <v>112</v>
      </c>
    </row>
    <row r="34" spans="1:36" ht="24.75">
      <c r="A34" s="55" t="s">
        <v>2710</v>
      </c>
      <c r="B34" s="80" t="s">
        <v>2711</v>
      </c>
      <c r="C34" s="81">
        <v>542.42627000000005</v>
      </c>
      <c r="D34" s="81">
        <v>542.14465299999995</v>
      </c>
      <c r="E34" s="81">
        <v>538.33727999999996</v>
      </c>
      <c r="F34" s="81">
        <v>534.45135500000004</v>
      </c>
      <c r="G34" s="81">
        <v>532.07110599999999</v>
      </c>
      <c r="H34" s="81">
        <v>530.26318400000002</v>
      </c>
      <c r="I34" s="81">
        <v>528.99560499999995</v>
      </c>
      <c r="J34" s="81">
        <v>531.24078399999996</v>
      </c>
      <c r="K34" s="81">
        <v>535.62042199999996</v>
      </c>
      <c r="L34" s="81">
        <v>540.57415800000001</v>
      </c>
      <c r="M34" s="81">
        <v>546.10522500000002</v>
      </c>
      <c r="N34" s="81">
        <v>553.47820999999999</v>
      </c>
      <c r="O34" s="81">
        <v>561.97143600000004</v>
      </c>
      <c r="P34" s="81">
        <v>571.28845200000001</v>
      </c>
      <c r="Q34" s="81">
        <v>581.83612100000005</v>
      </c>
      <c r="R34" s="81">
        <v>593.38824499999998</v>
      </c>
      <c r="S34" s="81">
        <v>607.09887700000002</v>
      </c>
      <c r="T34" s="81">
        <v>620.73406999999997</v>
      </c>
      <c r="U34" s="81">
        <v>635.69976799999995</v>
      </c>
      <c r="V34" s="81">
        <v>651.12866199999996</v>
      </c>
      <c r="W34" s="81">
        <v>668.65380900000002</v>
      </c>
      <c r="X34" s="81">
        <v>687.60571300000004</v>
      </c>
      <c r="Y34" s="81">
        <v>706.99609399999997</v>
      </c>
      <c r="Z34" s="81">
        <v>727.34741199999996</v>
      </c>
      <c r="AA34" s="81">
        <v>748.41870100000006</v>
      </c>
      <c r="AB34" s="81">
        <v>770.70361300000002</v>
      </c>
      <c r="AC34" s="81">
        <v>792.29974400000003</v>
      </c>
      <c r="AD34" s="81">
        <v>813.28997800000002</v>
      </c>
      <c r="AE34" s="81">
        <v>836.60589600000003</v>
      </c>
      <c r="AF34" s="81">
        <v>861.77056900000002</v>
      </c>
      <c r="AG34" s="84">
        <v>1.6091000000000001E-2</v>
      </c>
      <c r="AH34">
        <v>186.522491</v>
      </c>
      <c r="AI34">
        <v>193.17152400000001</v>
      </c>
      <c r="AJ34" s="33">
        <v>0.182</v>
      </c>
    </row>
    <row r="35" spans="1:36" ht="48.75">
      <c r="A35" s="55" t="s">
        <v>2712</v>
      </c>
      <c r="B35" s="80" t="s">
        <v>2690</v>
      </c>
      <c r="C35" s="81">
        <v>4976.689453</v>
      </c>
      <c r="D35" s="81">
        <v>5055.3876950000003</v>
      </c>
      <c r="E35" s="81">
        <v>5079.8876950000003</v>
      </c>
      <c r="F35" s="81">
        <v>5078.1098629999997</v>
      </c>
      <c r="G35" s="81">
        <v>5073.4624020000001</v>
      </c>
      <c r="H35" s="81">
        <v>5048.3701170000004</v>
      </c>
      <c r="I35" s="81">
        <v>5001.4560549999997</v>
      </c>
      <c r="J35" s="81">
        <v>4960.8745120000003</v>
      </c>
      <c r="K35" s="81">
        <v>4920.2299800000001</v>
      </c>
      <c r="L35" s="81">
        <v>4874.4697269999997</v>
      </c>
      <c r="M35" s="81">
        <v>4828.3608400000003</v>
      </c>
      <c r="N35" s="81">
        <v>4785.4204099999997</v>
      </c>
      <c r="O35" s="81">
        <v>4746.9272460000002</v>
      </c>
      <c r="P35" s="81">
        <v>4710.8579099999997</v>
      </c>
      <c r="Q35" s="81">
        <v>4682.1533200000003</v>
      </c>
      <c r="R35" s="81">
        <v>4658.1376950000003</v>
      </c>
      <c r="S35" s="81">
        <v>4642.6943359999996</v>
      </c>
      <c r="T35" s="81">
        <v>4632.513672</v>
      </c>
      <c r="U35" s="81">
        <v>4623.5385740000002</v>
      </c>
      <c r="V35" s="81">
        <v>4617.484375</v>
      </c>
      <c r="W35" s="81">
        <v>4616.8857420000004</v>
      </c>
      <c r="X35" s="81">
        <v>4622.5307620000003</v>
      </c>
      <c r="Y35" s="81">
        <v>4627.5087890000004</v>
      </c>
      <c r="Z35" s="81">
        <v>4633.4614259999998</v>
      </c>
      <c r="AA35" s="81">
        <v>4639.9770509999998</v>
      </c>
      <c r="AB35" s="81">
        <v>4649.4360349999997</v>
      </c>
      <c r="AC35" s="81">
        <v>4650.1777339999999</v>
      </c>
      <c r="AD35" s="81">
        <v>4642.8535160000001</v>
      </c>
      <c r="AE35" s="81">
        <v>4646.4609380000002</v>
      </c>
      <c r="AF35" s="81">
        <v>4661.1557620000003</v>
      </c>
      <c r="AG35" s="84">
        <v>-2.2560000000000002E-3</v>
      </c>
      <c r="AH35">
        <v>46.348914999999998</v>
      </c>
      <c r="AI35">
        <v>46.08128</v>
      </c>
      <c r="AJ35" s="33">
        <v>-1.7000000000000001E-2</v>
      </c>
    </row>
    <row r="36" spans="1:36" ht="72.75">
      <c r="A36" s="55" t="s">
        <v>2713</v>
      </c>
      <c r="B36" s="80" t="s">
        <v>2692</v>
      </c>
      <c r="C36" s="81">
        <v>46.997394999999997</v>
      </c>
      <c r="D36" s="81">
        <v>48.367187999999999</v>
      </c>
      <c r="E36" s="81">
        <v>48.840888999999997</v>
      </c>
      <c r="F36" s="81">
        <v>48.741549999999997</v>
      </c>
      <c r="G36" s="81">
        <v>48.394592000000003</v>
      </c>
      <c r="H36" s="81">
        <v>47.769526999999997</v>
      </c>
      <c r="I36" s="81">
        <v>46.945366</v>
      </c>
      <c r="J36" s="81">
        <v>46.237301000000002</v>
      </c>
      <c r="K36" s="81">
        <v>45.587302999999999</v>
      </c>
      <c r="L36" s="81">
        <v>44.961219999999997</v>
      </c>
      <c r="M36" s="81">
        <v>44.450096000000002</v>
      </c>
      <c r="N36" s="81">
        <v>44.134995000000004</v>
      </c>
      <c r="O36" s="81">
        <v>44.093451999999999</v>
      </c>
      <c r="P36" s="81">
        <v>44.283028000000002</v>
      </c>
      <c r="Q36" s="81">
        <v>44.730705</v>
      </c>
      <c r="R36" s="81">
        <v>45.414245999999999</v>
      </c>
      <c r="S36" s="81">
        <v>46.434826000000001</v>
      </c>
      <c r="T36" s="81">
        <v>47.786712999999999</v>
      </c>
      <c r="U36" s="81">
        <v>49.478347999999997</v>
      </c>
      <c r="V36" s="81">
        <v>51.585850000000001</v>
      </c>
      <c r="W36" s="81">
        <v>54.127968000000003</v>
      </c>
      <c r="X36" s="81">
        <v>57.057158999999999</v>
      </c>
      <c r="Y36" s="81">
        <v>60.303584999999998</v>
      </c>
      <c r="Z36" s="81">
        <v>63.959395999999998</v>
      </c>
      <c r="AA36" s="81">
        <v>68.052475000000001</v>
      </c>
      <c r="AB36" s="81">
        <v>72.714104000000006</v>
      </c>
      <c r="AC36" s="81">
        <v>77.749099999999999</v>
      </c>
      <c r="AD36" s="81">
        <v>83.156768999999997</v>
      </c>
      <c r="AE36" s="81">
        <v>89.427291999999994</v>
      </c>
      <c r="AF36" s="81">
        <v>96.668953000000002</v>
      </c>
      <c r="AG36" s="84">
        <v>2.5180999999999999E-2</v>
      </c>
      <c r="AH36">
        <v>44.682087000000003</v>
      </c>
      <c r="AI36">
        <v>44.326450000000001</v>
      </c>
      <c r="AJ36" s="33">
        <v>-1.7000000000000001E-2</v>
      </c>
    </row>
    <row r="37" spans="1:36">
      <c r="A37" s="55" t="s">
        <v>2714</v>
      </c>
      <c r="B37" s="80" t="s">
        <v>2694</v>
      </c>
      <c r="C37" s="81">
        <v>1.3243100000000001</v>
      </c>
      <c r="D37" s="81">
        <v>1.516086</v>
      </c>
      <c r="E37" s="81">
        <v>1.6933130000000001</v>
      </c>
      <c r="F37" s="81">
        <v>1.8586180000000001</v>
      </c>
      <c r="G37" s="81">
        <v>2.019209</v>
      </c>
      <c r="H37" s="81">
        <v>2.1709540000000001</v>
      </c>
      <c r="I37" s="81">
        <v>2.309936</v>
      </c>
      <c r="J37" s="81">
        <v>2.4498190000000002</v>
      </c>
      <c r="K37" s="81">
        <v>2.5863390000000002</v>
      </c>
      <c r="L37" s="81">
        <v>2.7183259999999998</v>
      </c>
      <c r="M37" s="81">
        <v>2.8477730000000001</v>
      </c>
      <c r="N37" s="81">
        <v>2.9795199999999999</v>
      </c>
      <c r="O37" s="81">
        <v>3.1201539999999999</v>
      </c>
      <c r="P37" s="81">
        <v>3.2687210000000002</v>
      </c>
      <c r="Q37" s="81">
        <v>3.4208910000000001</v>
      </c>
      <c r="R37" s="81">
        <v>3.5789550000000001</v>
      </c>
      <c r="S37" s="81">
        <v>3.7479100000000001</v>
      </c>
      <c r="T37" s="81">
        <v>3.9238650000000002</v>
      </c>
      <c r="U37" s="81">
        <v>4.1086</v>
      </c>
      <c r="V37" s="81">
        <v>4.3069369999999996</v>
      </c>
      <c r="W37" s="81">
        <v>4.5213640000000002</v>
      </c>
      <c r="X37" s="81">
        <v>4.745323</v>
      </c>
      <c r="Y37" s="81">
        <v>4.9734220000000002</v>
      </c>
      <c r="Z37" s="81">
        <v>5.208405</v>
      </c>
      <c r="AA37" s="81">
        <v>5.4531479999999997</v>
      </c>
      <c r="AB37" s="81">
        <v>5.7137700000000002</v>
      </c>
      <c r="AC37" s="81">
        <v>5.9756749999999998</v>
      </c>
      <c r="AD37" s="81">
        <v>6.2400200000000003</v>
      </c>
      <c r="AE37" s="81">
        <v>6.5260220000000002</v>
      </c>
      <c r="AF37" s="81">
        <v>6.844849</v>
      </c>
      <c r="AG37" s="84">
        <v>5.8276000000000001E-2</v>
      </c>
      <c r="AH37">
        <v>0.232824</v>
      </c>
      <c r="AI37">
        <v>0.231458</v>
      </c>
      <c r="AJ37" s="33">
        <v>-6.7000000000000004E-2</v>
      </c>
    </row>
    <row r="38" spans="1:36">
      <c r="A38" s="55" t="s">
        <v>2715</v>
      </c>
      <c r="B38" s="80" t="s">
        <v>2716</v>
      </c>
      <c r="C38" s="81">
        <v>1.578584</v>
      </c>
      <c r="D38" s="81">
        <v>1.642083</v>
      </c>
      <c r="E38" s="81">
        <v>1.5531219999999999</v>
      </c>
      <c r="F38" s="81">
        <v>1.577604</v>
      </c>
      <c r="G38" s="81">
        <v>1.6098710000000001</v>
      </c>
      <c r="H38" s="81">
        <v>1.626797</v>
      </c>
      <c r="I38" s="81">
        <v>1.6437330000000001</v>
      </c>
      <c r="J38" s="81">
        <v>1.666846</v>
      </c>
      <c r="K38" s="81">
        <v>1.7018519999999999</v>
      </c>
      <c r="L38" s="81">
        <v>1.7316370000000001</v>
      </c>
      <c r="M38" s="81">
        <v>1.7555149999999999</v>
      </c>
      <c r="N38" s="81">
        <v>1.785379</v>
      </c>
      <c r="O38" s="81">
        <v>1.843507</v>
      </c>
      <c r="P38" s="81">
        <v>1.834945</v>
      </c>
      <c r="Q38" s="81">
        <v>1.8669020000000001</v>
      </c>
      <c r="R38" s="81">
        <v>1.9379169999999999</v>
      </c>
      <c r="S38" s="81">
        <v>2.0014780000000001</v>
      </c>
      <c r="T38" s="81">
        <v>2.0326149999999998</v>
      </c>
      <c r="U38" s="81">
        <v>2.0868359999999999</v>
      </c>
      <c r="V38" s="81">
        <v>2.1404719999999999</v>
      </c>
      <c r="W38" s="81">
        <v>2.2006700000000001</v>
      </c>
      <c r="X38" s="81">
        <v>2.2882199999999999</v>
      </c>
      <c r="Y38" s="81">
        <v>2.3784920000000001</v>
      </c>
      <c r="Z38" s="81">
        <v>2.4800369999999998</v>
      </c>
      <c r="AA38" s="81">
        <v>2.59565</v>
      </c>
      <c r="AB38" s="81">
        <v>2.7215060000000002</v>
      </c>
      <c r="AC38" s="81">
        <v>2.8599570000000001</v>
      </c>
      <c r="AD38" s="81">
        <v>3.007593</v>
      </c>
      <c r="AE38" s="81">
        <v>3.1706829999999999</v>
      </c>
      <c r="AF38" s="81">
        <v>3.3523640000000001</v>
      </c>
      <c r="AG38" s="84">
        <v>2.631E-2</v>
      </c>
      <c r="AH38">
        <v>0</v>
      </c>
      <c r="AI38">
        <v>0</v>
      </c>
      <c r="AJ38" t="s">
        <v>112</v>
      </c>
    </row>
    <row r="39" spans="1:36" ht="24.75">
      <c r="A39" s="55" t="s">
        <v>2717</v>
      </c>
      <c r="B39" s="80" t="s">
        <v>2696</v>
      </c>
      <c r="C39" s="81">
        <v>7.6537999999999995E-2</v>
      </c>
      <c r="D39" s="81">
        <v>9.0200000000000002E-2</v>
      </c>
      <c r="E39" s="81">
        <v>0.103405</v>
      </c>
      <c r="F39" s="81">
        <v>0.116059</v>
      </c>
      <c r="G39" s="81">
        <v>0.12839500000000001</v>
      </c>
      <c r="H39" s="81">
        <v>0.13988100000000001</v>
      </c>
      <c r="I39" s="81">
        <v>0.15033199999999999</v>
      </c>
      <c r="J39" s="81">
        <v>0.16052900000000001</v>
      </c>
      <c r="K39" s="81">
        <v>0.17016100000000001</v>
      </c>
      <c r="L39" s="81">
        <v>0.178865</v>
      </c>
      <c r="M39" s="81">
        <v>0.18687799999999999</v>
      </c>
      <c r="N39" s="81">
        <v>0.19444800000000001</v>
      </c>
      <c r="O39" s="81">
        <v>0.20161399999999999</v>
      </c>
      <c r="P39" s="81">
        <v>0.20866299999999999</v>
      </c>
      <c r="Q39" s="81">
        <v>0.216228</v>
      </c>
      <c r="R39" s="81">
        <v>0.22417000000000001</v>
      </c>
      <c r="S39" s="81">
        <v>0.233181</v>
      </c>
      <c r="T39" s="81">
        <v>0.24357799999999999</v>
      </c>
      <c r="U39" s="81">
        <v>0.25422600000000001</v>
      </c>
      <c r="V39" s="81">
        <v>0.26469500000000001</v>
      </c>
      <c r="W39" s="81">
        <v>0.27645700000000001</v>
      </c>
      <c r="X39" s="81">
        <v>0.28980699999999998</v>
      </c>
      <c r="Y39" s="81">
        <v>0.30384499999999998</v>
      </c>
      <c r="Z39" s="81">
        <v>0.31773099999999999</v>
      </c>
      <c r="AA39" s="81">
        <v>0.332038</v>
      </c>
      <c r="AB39" s="81">
        <v>0.34720000000000001</v>
      </c>
      <c r="AC39" s="81">
        <v>0.36238399999999998</v>
      </c>
      <c r="AD39" s="81">
        <v>0.377662</v>
      </c>
      <c r="AE39" s="81">
        <v>0.39459899999999998</v>
      </c>
      <c r="AF39" s="81">
        <v>0.41319299999999998</v>
      </c>
      <c r="AG39" s="84">
        <v>5.9866000000000003E-2</v>
      </c>
      <c r="AH39">
        <v>1.434007</v>
      </c>
      <c r="AI39">
        <v>1.5233730000000001</v>
      </c>
      <c r="AJ39" s="33">
        <v>4.3999999999999997E-2</v>
      </c>
    </row>
    <row r="40" spans="1:36">
      <c r="A40" s="55" t="s">
        <v>2718</v>
      </c>
      <c r="B40" s="80" t="s">
        <v>2698</v>
      </c>
      <c r="C40" s="81">
        <v>0.17952299999999999</v>
      </c>
      <c r="D40" s="81">
        <v>0.36213600000000001</v>
      </c>
      <c r="E40" s="81">
        <v>0.54206699999999997</v>
      </c>
      <c r="F40" s="81">
        <v>0.71720499999999998</v>
      </c>
      <c r="G40" s="81">
        <v>0.89110400000000001</v>
      </c>
      <c r="H40" s="81">
        <v>1.063266</v>
      </c>
      <c r="I40" s="81">
        <v>1.2310570000000001</v>
      </c>
      <c r="J40" s="81">
        <v>1.39991</v>
      </c>
      <c r="K40" s="81">
        <v>1.5718259999999999</v>
      </c>
      <c r="L40" s="81">
        <v>1.7439750000000001</v>
      </c>
      <c r="M40" s="81">
        <v>1.9156880000000001</v>
      </c>
      <c r="N40" s="81">
        <v>2.0870470000000001</v>
      </c>
      <c r="O40" s="81">
        <v>2.2583690000000001</v>
      </c>
      <c r="P40" s="81">
        <v>2.4285399999999999</v>
      </c>
      <c r="Q40" s="81">
        <v>2.5999759999999998</v>
      </c>
      <c r="R40" s="81">
        <v>2.7732060000000001</v>
      </c>
      <c r="S40" s="81">
        <v>2.952922</v>
      </c>
      <c r="T40" s="81">
        <v>3.1384370000000001</v>
      </c>
      <c r="U40" s="81">
        <v>3.3307549999999999</v>
      </c>
      <c r="V40" s="81">
        <v>3.5242749999999998</v>
      </c>
      <c r="W40" s="81">
        <v>3.726855</v>
      </c>
      <c r="X40" s="81">
        <v>3.9380709999999999</v>
      </c>
      <c r="Y40" s="81">
        <v>4.1557440000000003</v>
      </c>
      <c r="Z40" s="81">
        <v>4.3805110000000003</v>
      </c>
      <c r="AA40" s="81">
        <v>4.6136169999999996</v>
      </c>
      <c r="AB40" s="81">
        <v>4.8605869999999998</v>
      </c>
      <c r="AC40" s="81">
        <v>5.1085190000000003</v>
      </c>
      <c r="AD40" s="81">
        <v>5.3570710000000004</v>
      </c>
      <c r="AE40" s="81">
        <v>5.6316069999999998</v>
      </c>
      <c r="AF40" s="81">
        <v>5.9356090000000004</v>
      </c>
      <c r="AG40" s="84">
        <v>0.12821299999999999</v>
      </c>
      <c r="AH40">
        <v>879.32208300000002</v>
      </c>
      <c r="AI40">
        <v>880.51599099999999</v>
      </c>
      <c r="AJ40" s="33">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3">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3">
        <v>-6.0000000000000001E-3</v>
      </c>
    </row>
    <row r="43" spans="1:36" ht="24.75">
      <c r="A43" s="55" t="s">
        <v>2719</v>
      </c>
      <c r="B43" s="79" t="s">
        <v>2720</v>
      </c>
      <c r="C43" s="82">
        <v>468.24883999999997</v>
      </c>
      <c r="D43" s="82">
        <v>471.07888800000001</v>
      </c>
      <c r="E43" s="82">
        <v>474.24130200000002</v>
      </c>
      <c r="F43" s="82">
        <v>442.51971400000002</v>
      </c>
      <c r="G43" s="82">
        <v>448.956726</v>
      </c>
      <c r="H43" s="82">
        <v>457.64755200000002</v>
      </c>
      <c r="I43" s="82">
        <v>456.70379600000001</v>
      </c>
      <c r="J43" s="82">
        <v>455.44903599999998</v>
      </c>
      <c r="K43" s="82">
        <v>453.94357300000001</v>
      </c>
      <c r="L43" s="82">
        <v>453.61090100000001</v>
      </c>
      <c r="M43" s="82">
        <v>453.71829200000002</v>
      </c>
      <c r="N43" s="82">
        <v>453.838257</v>
      </c>
      <c r="O43" s="82">
        <v>454.42358400000001</v>
      </c>
      <c r="P43" s="82">
        <v>449.776611</v>
      </c>
      <c r="Q43" s="82">
        <v>447.98791499999999</v>
      </c>
      <c r="R43" s="82">
        <v>443.34918199999998</v>
      </c>
      <c r="S43" s="82">
        <v>443.77777099999997</v>
      </c>
      <c r="T43" s="82">
        <v>443.31896999999998</v>
      </c>
      <c r="U43" s="82">
        <v>442.87756300000001</v>
      </c>
      <c r="V43" s="82">
        <v>441.743042</v>
      </c>
      <c r="W43" s="82">
        <v>441.236176</v>
      </c>
      <c r="X43" s="82">
        <v>441.40057400000001</v>
      </c>
      <c r="Y43" s="82">
        <v>440.00219700000002</v>
      </c>
      <c r="Z43" s="82">
        <v>438.087219</v>
      </c>
      <c r="AA43" s="82">
        <v>437.03344700000002</v>
      </c>
      <c r="AB43" s="82">
        <v>436.80850199999998</v>
      </c>
      <c r="AC43" s="82">
        <v>435.68884300000002</v>
      </c>
      <c r="AD43" s="82">
        <v>435.13897700000001</v>
      </c>
      <c r="AE43" s="82">
        <v>435.12530500000003</v>
      </c>
      <c r="AF43" s="82">
        <v>437.26293900000002</v>
      </c>
      <c r="AG43" s="85">
        <v>-2.3579999999999999E-3</v>
      </c>
      <c r="AH43">
        <v>0</v>
      </c>
      <c r="AI43">
        <v>0</v>
      </c>
      <c r="AJ43" t="s">
        <v>112</v>
      </c>
    </row>
    <row r="44" spans="1:36" ht="48.75">
      <c r="A44" s="55" t="s">
        <v>2721</v>
      </c>
      <c r="B44" s="80" t="s">
        <v>2690</v>
      </c>
      <c r="C44" s="81">
        <v>466.74658199999999</v>
      </c>
      <c r="D44" s="81">
        <v>468.05999800000001</v>
      </c>
      <c r="E44" s="81">
        <v>469.18505900000002</v>
      </c>
      <c r="F44" s="81">
        <v>435.459045</v>
      </c>
      <c r="G44" s="81">
        <v>437.88919099999998</v>
      </c>
      <c r="H44" s="81">
        <v>440.86505099999999</v>
      </c>
      <c r="I44" s="81">
        <v>433.00036599999999</v>
      </c>
      <c r="J44" s="81">
        <v>423.47860700000001</v>
      </c>
      <c r="K44" s="81">
        <v>412.46298200000001</v>
      </c>
      <c r="L44" s="81">
        <v>402.75726300000002</v>
      </c>
      <c r="M44" s="81">
        <v>393.64819299999999</v>
      </c>
      <c r="N44" s="81">
        <v>384.74282799999997</v>
      </c>
      <c r="O44" s="81">
        <v>376.411652</v>
      </c>
      <c r="P44" s="81">
        <v>364.013214</v>
      </c>
      <c r="Q44" s="81">
        <v>354.24575800000002</v>
      </c>
      <c r="R44" s="81">
        <v>342.53298999999998</v>
      </c>
      <c r="S44" s="81">
        <v>334.996399</v>
      </c>
      <c r="T44" s="81">
        <v>326.97082499999999</v>
      </c>
      <c r="U44" s="81">
        <v>319.149719</v>
      </c>
      <c r="V44" s="81">
        <v>311.02734400000003</v>
      </c>
      <c r="W44" s="81">
        <v>303.54150399999997</v>
      </c>
      <c r="X44" s="81">
        <v>296.68661500000002</v>
      </c>
      <c r="Y44" s="81">
        <v>288.96017499999999</v>
      </c>
      <c r="Z44" s="81">
        <v>281.100616</v>
      </c>
      <c r="AA44" s="81">
        <v>273.98956299999998</v>
      </c>
      <c r="AB44" s="81">
        <v>267.56451399999997</v>
      </c>
      <c r="AC44" s="81">
        <v>260.75457799999998</v>
      </c>
      <c r="AD44" s="81">
        <v>254.449524</v>
      </c>
      <c r="AE44" s="81">
        <v>248.602814</v>
      </c>
      <c r="AF44" s="81">
        <v>244.09139999999999</v>
      </c>
      <c r="AG44" s="84">
        <v>-2.2105E-2</v>
      </c>
      <c r="AH44">
        <v>98.071976000000006</v>
      </c>
      <c r="AI44">
        <v>97.309059000000005</v>
      </c>
      <c r="AJ44" s="33">
        <v>3.1E-2</v>
      </c>
    </row>
    <row r="45" spans="1:36" ht="24.75">
      <c r="A45" s="55" t="s">
        <v>2722</v>
      </c>
      <c r="B45" s="80" t="s">
        <v>2723</v>
      </c>
      <c r="C45" s="81">
        <v>0</v>
      </c>
      <c r="D45" s="81">
        <v>0</v>
      </c>
      <c r="E45" s="81">
        <v>0</v>
      </c>
      <c r="F45" s="81">
        <v>0</v>
      </c>
      <c r="G45" s="81">
        <v>0</v>
      </c>
      <c r="H45" s="81">
        <v>0</v>
      </c>
      <c r="I45" s="81">
        <v>0</v>
      </c>
      <c r="J45" s="81">
        <v>0</v>
      </c>
      <c r="K45" s="81">
        <v>0</v>
      </c>
      <c r="L45" s="81">
        <v>0</v>
      </c>
      <c r="M45" s="81">
        <v>0</v>
      </c>
      <c r="N45" s="81">
        <v>0</v>
      </c>
      <c r="O45" s="81">
        <v>0</v>
      </c>
      <c r="P45" s="81">
        <v>0</v>
      </c>
      <c r="Q45" s="81">
        <v>0</v>
      </c>
      <c r="R45" s="81">
        <v>0</v>
      </c>
      <c r="S45" s="81">
        <v>0</v>
      </c>
      <c r="T45" s="81">
        <v>0</v>
      </c>
      <c r="U45" s="81">
        <v>0</v>
      </c>
      <c r="V45" s="81">
        <v>0</v>
      </c>
      <c r="W45" s="81">
        <v>0</v>
      </c>
      <c r="X45" s="81">
        <v>0</v>
      </c>
      <c r="Y45" s="81">
        <v>0</v>
      </c>
      <c r="Z45" s="81">
        <v>0</v>
      </c>
      <c r="AA45" s="81">
        <v>0</v>
      </c>
      <c r="AB45" s="81">
        <v>0</v>
      </c>
      <c r="AC45" s="81">
        <v>0</v>
      </c>
      <c r="AD45" s="81">
        <v>0</v>
      </c>
      <c r="AE45" s="81">
        <v>0</v>
      </c>
      <c r="AF45" s="81">
        <v>0</v>
      </c>
      <c r="AG45" s="84" t="s">
        <v>2707</v>
      </c>
      <c r="AH45">
        <v>4144.0703119999998</v>
      </c>
      <c r="AI45">
        <v>4203.2158200000003</v>
      </c>
      <c r="AJ45" s="33">
        <v>2.1000000000000001E-2</v>
      </c>
    </row>
    <row r="46" spans="1:36" ht="60.75">
      <c r="A46" s="55" t="s">
        <v>2724</v>
      </c>
      <c r="B46" s="80" t="s">
        <v>2725</v>
      </c>
      <c r="C46" s="81">
        <v>0</v>
      </c>
      <c r="D46" s="81">
        <v>0</v>
      </c>
      <c r="E46" s="81">
        <v>0</v>
      </c>
      <c r="F46" s="81">
        <v>0</v>
      </c>
      <c r="G46" s="81">
        <v>0</v>
      </c>
      <c r="H46" s="81">
        <v>0</v>
      </c>
      <c r="I46" s="81">
        <v>0</v>
      </c>
      <c r="J46" s="81">
        <v>0</v>
      </c>
      <c r="K46" s="81">
        <v>0</v>
      </c>
      <c r="L46" s="81">
        <v>0</v>
      </c>
      <c r="M46" s="81">
        <v>0</v>
      </c>
      <c r="N46" s="81">
        <v>0</v>
      </c>
      <c r="O46" s="81">
        <v>0</v>
      </c>
      <c r="P46" s="81">
        <v>0</v>
      </c>
      <c r="Q46" s="81">
        <v>0</v>
      </c>
      <c r="R46" s="81">
        <v>0</v>
      </c>
      <c r="S46" s="81">
        <v>0</v>
      </c>
      <c r="T46" s="81">
        <v>0</v>
      </c>
      <c r="U46" s="81">
        <v>0</v>
      </c>
      <c r="V46" s="81">
        <v>0</v>
      </c>
      <c r="W46" s="81">
        <v>0</v>
      </c>
      <c r="X46" s="81">
        <v>0</v>
      </c>
      <c r="Y46" s="81">
        <v>0</v>
      </c>
      <c r="Z46" s="81">
        <v>0</v>
      </c>
      <c r="AA46" s="81">
        <v>0</v>
      </c>
      <c r="AB46" s="81">
        <v>0</v>
      </c>
      <c r="AC46" s="81">
        <v>0</v>
      </c>
      <c r="AD46" s="81">
        <v>0</v>
      </c>
      <c r="AE46" s="81">
        <v>0</v>
      </c>
      <c r="AF46" s="81">
        <v>0</v>
      </c>
      <c r="AG46" s="84" t="s">
        <v>2707</v>
      </c>
      <c r="AH46">
        <v>4121.7119140000004</v>
      </c>
      <c r="AI46">
        <v>4180.857422</v>
      </c>
      <c r="AJ46" s="33">
        <v>2.1000000000000001E-2</v>
      </c>
    </row>
    <row r="47" spans="1:36" ht="48.75">
      <c r="A47" s="55" t="s">
        <v>2726</v>
      </c>
      <c r="B47" s="80" t="s">
        <v>2727</v>
      </c>
      <c r="C47" s="81">
        <v>1.502254</v>
      </c>
      <c r="D47" s="81">
        <v>3.018894</v>
      </c>
      <c r="E47" s="81">
        <v>5.0562379999999996</v>
      </c>
      <c r="F47" s="81">
        <v>7.0606559999999998</v>
      </c>
      <c r="G47" s="81">
        <v>11.067543000000001</v>
      </c>
      <c r="H47" s="81">
        <v>16.782509000000001</v>
      </c>
      <c r="I47" s="81">
        <v>23.703420999999999</v>
      </c>
      <c r="J47" s="81">
        <v>31.97044</v>
      </c>
      <c r="K47" s="81">
        <v>41.480578999999999</v>
      </c>
      <c r="L47" s="81">
        <v>50.853653000000001</v>
      </c>
      <c r="M47" s="81">
        <v>60.070095000000002</v>
      </c>
      <c r="N47" s="81">
        <v>69.095436000000007</v>
      </c>
      <c r="O47" s="81">
        <v>78.011948000000004</v>
      </c>
      <c r="P47" s="81">
        <v>85.763396999999998</v>
      </c>
      <c r="Q47" s="81">
        <v>93.742142000000001</v>
      </c>
      <c r="R47" s="81">
        <v>100.816208</v>
      </c>
      <c r="S47" s="81">
        <v>108.78138</v>
      </c>
      <c r="T47" s="81">
        <v>116.348152</v>
      </c>
      <c r="U47" s="81">
        <v>123.727859</v>
      </c>
      <c r="V47" s="81">
        <v>130.71568300000001</v>
      </c>
      <c r="W47" s="81">
        <v>137.694672</v>
      </c>
      <c r="X47" s="81">
        <v>144.713943</v>
      </c>
      <c r="Y47" s="81">
        <v>151.04200700000001</v>
      </c>
      <c r="Z47" s="81">
        <v>156.98658800000001</v>
      </c>
      <c r="AA47" s="81">
        <v>163.04388399999999</v>
      </c>
      <c r="AB47" s="81">
        <v>169.243988</v>
      </c>
      <c r="AC47" s="81">
        <v>174.93424999999999</v>
      </c>
      <c r="AD47" s="81">
        <v>180.68945299999999</v>
      </c>
      <c r="AE47" s="81">
        <v>186.522491</v>
      </c>
      <c r="AF47" s="81">
        <v>193.17152400000001</v>
      </c>
      <c r="AG47" s="84">
        <v>0.182309</v>
      </c>
      <c r="AH47">
        <v>22.358381000000001</v>
      </c>
      <c r="AI47">
        <v>22.358315000000001</v>
      </c>
      <c r="AJ47" s="33">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3">
        <v>1E-3</v>
      </c>
    </row>
    <row r="49" spans="1:36" ht="24.75">
      <c r="A49" s="55" t="s">
        <v>2728</v>
      </c>
      <c r="B49" s="79" t="s">
        <v>154</v>
      </c>
      <c r="C49" s="82">
        <v>75.169692999999995</v>
      </c>
      <c r="D49" s="82">
        <v>77.553368000000006</v>
      </c>
      <c r="E49" s="82">
        <v>76.937827999999996</v>
      </c>
      <c r="F49" s="82">
        <v>74.883780999999999</v>
      </c>
      <c r="G49" s="82">
        <v>73.008735999999999</v>
      </c>
      <c r="H49" s="82">
        <v>70.952270999999996</v>
      </c>
      <c r="I49" s="82">
        <v>68.639519000000007</v>
      </c>
      <c r="J49" s="82">
        <v>66.460136000000006</v>
      </c>
      <c r="K49" s="82">
        <v>64.220459000000005</v>
      </c>
      <c r="L49" s="82">
        <v>62.007294000000002</v>
      </c>
      <c r="M49" s="82">
        <v>60.828522</v>
      </c>
      <c r="N49" s="82">
        <v>59.650131000000002</v>
      </c>
      <c r="O49" s="82">
        <v>58.55489</v>
      </c>
      <c r="P49" s="82">
        <v>57.362952999999997</v>
      </c>
      <c r="Q49" s="82">
        <v>56.156143</v>
      </c>
      <c r="R49" s="82">
        <v>54.998362999999998</v>
      </c>
      <c r="S49" s="82">
        <v>53.933726999999998</v>
      </c>
      <c r="T49" s="82">
        <v>52.840007999999997</v>
      </c>
      <c r="U49" s="82">
        <v>51.828865</v>
      </c>
      <c r="V49" s="82">
        <v>50.803615999999998</v>
      </c>
      <c r="W49" s="82">
        <v>50.346043000000002</v>
      </c>
      <c r="X49" s="82">
        <v>49.869534000000002</v>
      </c>
      <c r="Y49" s="82">
        <v>49.358772000000002</v>
      </c>
      <c r="Z49" s="82">
        <v>48.884739000000003</v>
      </c>
      <c r="AA49" s="82">
        <v>48.413406000000002</v>
      </c>
      <c r="AB49" s="82">
        <v>47.972458000000003</v>
      </c>
      <c r="AC49" s="82">
        <v>47.419342</v>
      </c>
      <c r="AD49" s="82">
        <v>46.793990999999998</v>
      </c>
      <c r="AE49" s="82">
        <v>46.348914999999998</v>
      </c>
      <c r="AF49" s="82">
        <v>46.08128</v>
      </c>
      <c r="AG49" s="85">
        <v>-1.6732E-2</v>
      </c>
      <c r="AH49">
        <v>416.15707400000002</v>
      </c>
      <c r="AI49">
        <v>416.39840700000002</v>
      </c>
      <c r="AJ49" s="33">
        <v>1E-3</v>
      </c>
    </row>
    <row r="50" spans="1:36" ht="48.75">
      <c r="A50" s="55" t="s">
        <v>2729</v>
      </c>
      <c r="B50" s="80" t="s">
        <v>2690</v>
      </c>
      <c r="C50" s="81">
        <v>73.017257999999998</v>
      </c>
      <c r="D50" s="81">
        <v>75.437629999999999</v>
      </c>
      <c r="E50" s="81">
        <v>74.942642000000006</v>
      </c>
      <c r="F50" s="81">
        <v>72.962173000000007</v>
      </c>
      <c r="G50" s="81">
        <v>71.154540999999995</v>
      </c>
      <c r="H50" s="81">
        <v>69.167182999999994</v>
      </c>
      <c r="I50" s="81">
        <v>66.929717999999994</v>
      </c>
      <c r="J50" s="81">
        <v>64.821083000000002</v>
      </c>
      <c r="K50" s="81">
        <v>62.652237</v>
      </c>
      <c r="L50" s="81">
        <v>60.509067999999999</v>
      </c>
      <c r="M50" s="81">
        <v>59.375098999999999</v>
      </c>
      <c r="N50" s="81">
        <v>58.240456000000002</v>
      </c>
      <c r="O50" s="81">
        <v>57.186782999999998</v>
      </c>
      <c r="P50" s="81">
        <v>56.037548000000001</v>
      </c>
      <c r="Q50" s="81">
        <v>54.872925000000002</v>
      </c>
      <c r="R50" s="81">
        <v>53.753525000000003</v>
      </c>
      <c r="S50" s="81">
        <v>52.725825999999998</v>
      </c>
      <c r="T50" s="81">
        <v>51.671089000000002</v>
      </c>
      <c r="U50" s="81">
        <v>50.697575000000001</v>
      </c>
      <c r="V50" s="81">
        <v>49.681941999999999</v>
      </c>
      <c r="W50" s="81">
        <v>49.175784999999998</v>
      </c>
      <c r="X50" s="81">
        <v>48.648246999999998</v>
      </c>
      <c r="Y50" s="81">
        <v>48.084274000000001</v>
      </c>
      <c r="Z50" s="81">
        <v>47.552925000000002</v>
      </c>
      <c r="AA50" s="81">
        <v>47.020828000000002</v>
      </c>
      <c r="AB50" s="81">
        <v>46.514626</v>
      </c>
      <c r="AC50" s="81">
        <v>45.895980999999999</v>
      </c>
      <c r="AD50" s="81">
        <v>45.203902999999997</v>
      </c>
      <c r="AE50" s="81">
        <v>44.682087000000003</v>
      </c>
      <c r="AF50" s="81">
        <v>44.326450000000001</v>
      </c>
      <c r="AG50" s="84">
        <v>-1.7063999999999999E-2</v>
      </c>
      <c r="AH50">
        <v>19.085204999999998</v>
      </c>
      <c r="AI50">
        <v>19.096606999999999</v>
      </c>
      <c r="AJ50" s="33">
        <v>-2E-3</v>
      </c>
    </row>
    <row r="51" spans="1:36" ht="24.75">
      <c r="A51" s="55" t="s">
        <v>2730</v>
      </c>
      <c r="B51" s="80" t="s">
        <v>2731</v>
      </c>
      <c r="C51" s="81">
        <v>1.7114860000000001</v>
      </c>
      <c r="D51" s="81">
        <v>1.6128480000000001</v>
      </c>
      <c r="E51" s="81">
        <v>1.4495020000000001</v>
      </c>
      <c r="F51" s="81">
        <v>1.347504</v>
      </c>
      <c r="G51" s="81">
        <v>1.2532080000000001</v>
      </c>
      <c r="H51" s="81">
        <v>1.1653819999999999</v>
      </c>
      <c r="I51" s="81">
        <v>1.073898</v>
      </c>
      <c r="J51" s="81">
        <v>0.98857200000000001</v>
      </c>
      <c r="K51" s="81">
        <v>0.90627199999999997</v>
      </c>
      <c r="L51" s="81">
        <v>0.82484000000000002</v>
      </c>
      <c r="M51" s="81">
        <v>0.75754299999999997</v>
      </c>
      <c r="N51" s="81">
        <v>0.693527</v>
      </c>
      <c r="O51" s="81">
        <v>0.63092499999999996</v>
      </c>
      <c r="P51" s="81">
        <v>0.57072699999999998</v>
      </c>
      <c r="Q51" s="81">
        <v>0.513567</v>
      </c>
      <c r="R51" s="81">
        <v>0.465084</v>
      </c>
      <c r="S51" s="81">
        <v>0.41512900000000003</v>
      </c>
      <c r="T51" s="81">
        <v>0.36051800000000001</v>
      </c>
      <c r="U51" s="81">
        <v>0.304753</v>
      </c>
      <c r="V51" s="81">
        <v>0.25576300000000002</v>
      </c>
      <c r="W51" s="81">
        <v>0.25337700000000002</v>
      </c>
      <c r="X51" s="81">
        <v>0.25087799999999999</v>
      </c>
      <c r="Y51" s="81">
        <v>0.24824499999999999</v>
      </c>
      <c r="Z51" s="81">
        <v>0.24580399999999999</v>
      </c>
      <c r="AA51" s="81">
        <v>0.24337800000000001</v>
      </c>
      <c r="AB51" s="81">
        <v>0.24110400000000001</v>
      </c>
      <c r="AC51" s="81">
        <v>0.23829500000000001</v>
      </c>
      <c r="AD51" s="81">
        <v>0.23511299999999999</v>
      </c>
      <c r="AE51" s="81">
        <v>0.232824</v>
      </c>
      <c r="AF51" s="81">
        <v>0.231458</v>
      </c>
      <c r="AG51" s="84">
        <v>-6.6664000000000001E-2</v>
      </c>
      <c r="AH51">
        <v>119.13723</v>
      </c>
      <c r="AI51">
        <v>119.206306</v>
      </c>
      <c r="AJ51" s="33">
        <v>1E-3</v>
      </c>
    </row>
    <row r="52" spans="1:36" ht="60.75">
      <c r="A52" s="55" t="s">
        <v>2732</v>
      </c>
      <c r="B52" s="80" t="s">
        <v>2725</v>
      </c>
      <c r="C52" s="81">
        <v>0</v>
      </c>
      <c r="D52" s="81">
        <v>0</v>
      </c>
      <c r="E52" s="81">
        <v>0</v>
      </c>
      <c r="F52" s="81">
        <v>0</v>
      </c>
      <c r="G52" s="81">
        <v>0</v>
      </c>
      <c r="H52" s="81">
        <v>0</v>
      </c>
      <c r="I52" s="81">
        <v>0</v>
      </c>
      <c r="J52" s="81">
        <v>0</v>
      </c>
      <c r="K52" s="81">
        <v>0</v>
      </c>
      <c r="L52" s="81">
        <v>0</v>
      </c>
      <c r="M52" s="81">
        <v>0</v>
      </c>
      <c r="N52" s="81">
        <v>0</v>
      </c>
      <c r="O52" s="81">
        <v>0</v>
      </c>
      <c r="P52" s="81">
        <v>0</v>
      </c>
      <c r="Q52" s="81">
        <v>0</v>
      </c>
      <c r="R52" s="81">
        <v>0</v>
      </c>
      <c r="S52" s="81">
        <v>0</v>
      </c>
      <c r="T52" s="81">
        <v>0</v>
      </c>
      <c r="U52" s="81">
        <v>0</v>
      </c>
      <c r="V52" s="81">
        <v>0</v>
      </c>
      <c r="W52" s="81">
        <v>0</v>
      </c>
      <c r="X52" s="81">
        <v>0</v>
      </c>
      <c r="Y52" s="81">
        <v>0</v>
      </c>
      <c r="Z52" s="81">
        <v>0</v>
      </c>
      <c r="AA52" s="81">
        <v>0</v>
      </c>
      <c r="AB52" s="81">
        <v>0</v>
      </c>
      <c r="AC52" s="81">
        <v>0</v>
      </c>
      <c r="AD52" s="81">
        <v>0</v>
      </c>
      <c r="AE52" s="81">
        <v>0</v>
      </c>
      <c r="AF52" s="81">
        <v>0</v>
      </c>
      <c r="AG52" s="84" t="s">
        <v>2707</v>
      </c>
      <c r="AH52">
        <v>213.01475500000001</v>
      </c>
      <c r="AI52">
        <v>210.57737700000001</v>
      </c>
      <c r="AJ52" s="33">
        <v>6.0000000000000001E-3</v>
      </c>
    </row>
    <row r="53" spans="1:36" ht="48.75">
      <c r="A53" s="55" t="s">
        <v>2733</v>
      </c>
      <c r="B53" s="80" t="s">
        <v>2727</v>
      </c>
      <c r="C53" s="81">
        <v>0.440946</v>
      </c>
      <c r="D53" s="81">
        <v>0.50288900000000003</v>
      </c>
      <c r="E53" s="81">
        <v>0.545682</v>
      </c>
      <c r="F53" s="81">
        <v>0.57410099999999997</v>
      </c>
      <c r="G53" s="81">
        <v>0.60097900000000004</v>
      </c>
      <c r="H53" s="81">
        <v>0.61970499999999995</v>
      </c>
      <c r="I53" s="81">
        <v>0.63590100000000005</v>
      </c>
      <c r="J53" s="81">
        <v>0.65048399999999995</v>
      </c>
      <c r="K53" s="81">
        <v>0.66195300000000001</v>
      </c>
      <c r="L53" s="81">
        <v>0.67338399999999998</v>
      </c>
      <c r="M53" s="81">
        <v>0.69588000000000005</v>
      </c>
      <c r="N53" s="81">
        <v>0.71614999999999995</v>
      </c>
      <c r="O53" s="81">
        <v>0.73718399999999995</v>
      </c>
      <c r="P53" s="81">
        <v>0.75467799999999996</v>
      </c>
      <c r="Q53" s="81">
        <v>0.76964900000000003</v>
      </c>
      <c r="R53" s="81">
        <v>0.779756</v>
      </c>
      <c r="S53" s="81">
        <v>0.79277600000000004</v>
      </c>
      <c r="T53" s="81">
        <v>0.80840000000000001</v>
      </c>
      <c r="U53" s="81">
        <v>0.82653799999999999</v>
      </c>
      <c r="V53" s="81">
        <v>0.86590999999999996</v>
      </c>
      <c r="W53" s="81">
        <v>0.916883</v>
      </c>
      <c r="X53" s="81">
        <v>0.97040899999999997</v>
      </c>
      <c r="Y53" s="81">
        <v>1.0262519999999999</v>
      </c>
      <c r="Z53" s="81">
        <v>1.086009</v>
      </c>
      <c r="AA53" s="81">
        <v>1.1492020000000001</v>
      </c>
      <c r="AB53" s="81">
        <v>1.216726</v>
      </c>
      <c r="AC53" s="81">
        <v>1.2850699999999999</v>
      </c>
      <c r="AD53" s="81">
        <v>1.354975</v>
      </c>
      <c r="AE53" s="81">
        <v>1.434007</v>
      </c>
      <c r="AF53" s="81">
        <v>1.5233730000000001</v>
      </c>
      <c r="AG53" s="84">
        <v>4.3677000000000001E-2</v>
      </c>
      <c r="AH53">
        <v>87.816879</v>
      </c>
      <c r="AI53">
        <v>86.980957000000004</v>
      </c>
      <c r="AJ53" s="33">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3">
        <v>6.0000000000000001E-3</v>
      </c>
    </row>
    <row r="55" spans="1:36" ht="24.75">
      <c r="A55" s="55" t="s">
        <v>2734</v>
      </c>
      <c r="B55" s="79" t="s">
        <v>155</v>
      </c>
      <c r="C55" s="82">
        <v>927.45135500000004</v>
      </c>
      <c r="D55" s="82">
        <v>990.02081299999998</v>
      </c>
      <c r="E55" s="82">
        <v>884.05950900000005</v>
      </c>
      <c r="F55" s="82">
        <v>884.70709199999999</v>
      </c>
      <c r="G55" s="82">
        <v>887.06121800000005</v>
      </c>
      <c r="H55" s="82">
        <v>885.41760299999999</v>
      </c>
      <c r="I55" s="82">
        <v>881.61273200000005</v>
      </c>
      <c r="J55" s="82">
        <v>880.34258999999997</v>
      </c>
      <c r="K55" s="82">
        <v>880.76928699999996</v>
      </c>
      <c r="L55" s="82">
        <v>879.92974900000002</v>
      </c>
      <c r="M55" s="82">
        <v>884.78594999999996</v>
      </c>
      <c r="N55" s="82">
        <v>884.65515100000005</v>
      </c>
      <c r="O55" s="82">
        <v>885.21844499999997</v>
      </c>
      <c r="P55" s="82">
        <v>886.28894000000003</v>
      </c>
      <c r="Q55" s="82">
        <v>887.35192900000004</v>
      </c>
      <c r="R55" s="82">
        <v>889.09478799999999</v>
      </c>
      <c r="S55" s="82">
        <v>891.03912400000002</v>
      </c>
      <c r="T55" s="82">
        <v>890.64679000000001</v>
      </c>
      <c r="U55" s="82">
        <v>892.27447500000005</v>
      </c>
      <c r="V55" s="82">
        <v>887.78131099999996</v>
      </c>
      <c r="W55" s="82">
        <v>886.33569299999999</v>
      </c>
      <c r="X55" s="82">
        <v>884.98419200000001</v>
      </c>
      <c r="Y55" s="82">
        <v>881.27642800000001</v>
      </c>
      <c r="Z55" s="82">
        <v>879.00164800000005</v>
      </c>
      <c r="AA55" s="82">
        <v>879.11547900000005</v>
      </c>
      <c r="AB55" s="82">
        <v>878.01025400000003</v>
      </c>
      <c r="AC55" s="82">
        <v>877.70593299999996</v>
      </c>
      <c r="AD55" s="82">
        <v>878.74401899999998</v>
      </c>
      <c r="AE55" s="82">
        <v>879.32208300000002</v>
      </c>
      <c r="AF55" s="82">
        <v>880.51599099999999</v>
      </c>
      <c r="AG55" s="85">
        <v>-1.789E-3</v>
      </c>
      <c r="AH55">
        <v>4.9189999999999998E-3</v>
      </c>
      <c r="AI55">
        <v>4.8370000000000002E-3</v>
      </c>
      <c r="AJ55" s="33">
        <v>-2E-3</v>
      </c>
    </row>
    <row r="56" spans="1:36" ht="48.75">
      <c r="A56" s="55" t="s">
        <v>2735</v>
      </c>
      <c r="B56" s="80" t="s">
        <v>2690</v>
      </c>
      <c r="C56" s="81">
        <v>351.65612800000002</v>
      </c>
      <c r="D56" s="81">
        <v>238.17157</v>
      </c>
      <c r="E56" s="81">
        <v>341.49670400000002</v>
      </c>
      <c r="F56" s="81">
        <v>337.37942500000003</v>
      </c>
      <c r="G56" s="81">
        <v>332.16564899999997</v>
      </c>
      <c r="H56" s="81">
        <v>331.91503899999998</v>
      </c>
      <c r="I56" s="81">
        <v>335.13259900000003</v>
      </c>
      <c r="J56" s="81">
        <v>337.84320100000002</v>
      </c>
      <c r="K56" s="81">
        <v>338.748535</v>
      </c>
      <c r="L56" s="81">
        <v>341.154968</v>
      </c>
      <c r="M56" s="81">
        <v>339.24258400000002</v>
      </c>
      <c r="N56" s="81">
        <v>339.37771600000002</v>
      </c>
      <c r="O56" s="81">
        <v>339.98928799999999</v>
      </c>
      <c r="P56" s="81">
        <v>339.515198</v>
      </c>
      <c r="Q56" s="81">
        <v>338.44873000000001</v>
      </c>
      <c r="R56" s="81">
        <v>336.32299799999998</v>
      </c>
      <c r="S56" s="81">
        <v>333.43383799999998</v>
      </c>
      <c r="T56" s="81">
        <v>333.31323200000003</v>
      </c>
      <c r="U56" s="81">
        <v>332.17944299999999</v>
      </c>
      <c r="V56" s="81">
        <v>334.76266500000003</v>
      </c>
      <c r="W56" s="81">
        <v>335.45147700000001</v>
      </c>
      <c r="X56" s="81">
        <v>336.63207999999997</v>
      </c>
      <c r="Y56" s="81">
        <v>337.43170199999997</v>
      </c>
      <c r="Z56" s="81">
        <v>336.05450400000001</v>
      </c>
      <c r="AA56" s="81">
        <v>335.15737899999999</v>
      </c>
      <c r="AB56" s="81">
        <v>333.87554899999998</v>
      </c>
      <c r="AC56" s="81">
        <v>333.81549100000001</v>
      </c>
      <c r="AD56" s="81">
        <v>333.91772500000002</v>
      </c>
      <c r="AE56" s="81">
        <v>334.09484900000001</v>
      </c>
      <c r="AF56" s="81">
        <v>334.64166299999999</v>
      </c>
      <c r="AG56" s="84">
        <v>-1.709E-3</v>
      </c>
      <c r="AH56">
        <v>46.7896</v>
      </c>
      <c r="AI56">
        <v>44.974155000000003</v>
      </c>
      <c r="AJ56" s="33">
        <v>0</v>
      </c>
    </row>
    <row r="57" spans="1:36" ht="24.75">
      <c r="A57" s="55" t="s">
        <v>2736</v>
      </c>
      <c r="B57" s="80" t="s">
        <v>2731</v>
      </c>
      <c r="C57" s="81">
        <v>535.95062299999995</v>
      </c>
      <c r="D57" s="81">
        <v>727.49896200000001</v>
      </c>
      <c r="E57" s="81">
        <v>503.42858899999999</v>
      </c>
      <c r="F57" s="81">
        <v>502.77362099999999</v>
      </c>
      <c r="G57" s="81">
        <v>507.00457799999998</v>
      </c>
      <c r="H57" s="81">
        <v>500.63662699999998</v>
      </c>
      <c r="I57" s="81">
        <v>488.62951700000002</v>
      </c>
      <c r="J57" s="81">
        <v>483.53585800000002</v>
      </c>
      <c r="K57" s="81">
        <v>482.90744000000001</v>
      </c>
      <c r="L57" s="81">
        <v>478.91043100000002</v>
      </c>
      <c r="M57" s="81">
        <v>490.33029199999999</v>
      </c>
      <c r="N57" s="81">
        <v>488.39150999999998</v>
      </c>
      <c r="O57" s="81">
        <v>488.33117700000003</v>
      </c>
      <c r="P57" s="81">
        <v>489.60311899999999</v>
      </c>
      <c r="Q57" s="81">
        <v>490.947113</v>
      </c>
      <c r="R57" s="81">
        <v>494.14855999999997</v>
      </c>
      <c r="S57" s="81">
        <v>497.88388099999997</v>
      </c>
      <c r="T57" s="81">
        <v>495.34140000000002</v>
      </c>
      <c r="U57" s="81">
        <v>498.27636699999999</v>
      </c>
      <c r="V57" s="81">
        <v>484.67297400000001</v>
      </c>
      <c r="W57" s="81">
        <v>479.240387</v>
      </c>
      <c r="X57" s="81">
        <v>474.04070999999999</v>
      </c>
      <c r="Y57" s="81">
        <v>462.37161300000002</v>
      </c>
      <c r="Z57" s="81">
        <v>454.591339</v>
      </c>
      <c r="AA57" s="81">
        <v>453.270355</v>
      </c>
      <c r="AB57" s="81">
        <v>448.61398300000002</v>
      </c>
      <c r="AC57" s="81">
        <v>446.11673000000002</v>
      </c>
      <c r="AD57" s="81">
        <v>447.29937699999999</v>
      </c>
      <c r="AE57" s="81">
        <v>447.15524299999998</v>
      </c>
      <c r="AF57" s="81">
        <v>448.565247</v>
      </c>
      <c r="AG57" s="84">
        <v>-6.1190000000000003E-3</v>
      </c>
      <c r="AH57">
        <v>22.419288999999999</v>
      </c>
      <c r="AI57">
        <v>22.166677</v>
      </c>
      <c r="AJ57" s="33">
        <v>5.0000000000000001E-3</v>
      </c>
    </row>
    <row r="58" spans="1:36" ht="60.75">
      <c r="A58" s="55" t="s">
        <v>2737</v>
      </c>
      <c r="B58" s="80" t="s">
        <v>2725</v>
      </c>
      <c r="C58" s="81">
        <v>0</v>
      </c>
      <c r="D58" s="81">
        <v>0</v>
      </c>
      <c r="E58" s="81">
        <v>0</v>
      </c>
      <c r="F58" s="81">
        <v>0</v>
      </c>
      <c r="G58" s="81">
        <v>0</v>
      </c>
      <c r="H58" s="81">
        <v>0</v>
      </c>
      <c r="I58" s="81">
        <v>0</v>
      </c>
      <c r="J58" s="81">
        <v>0</v>
      </c>
      <c r="K58" s="81">
        <v>0</v>
      </c>
      <c r="L58" s="81">
        <v>0</v>
      </c>
      <c r="M58" s="81">
        <v>0</v>
      </c>
      <c r="N58" s="81">
        <v>0</v>
      </c>
      <c r="O58" s="81">
        <v>0</v>
      </c>
      <c r="P58" s="81">
        <v>0</v>
      </c>
      <c r="Q58" s="81">
        <v>0</v>
      </c>
      <c r="R58" s="81">
        <v>0</v>
      </c>
      <c r="S58" s="81">
        <v>0</v>
      </c>
      <c r="T58" s="81">
        <v>0</v>
      </c>
      <c r="U58" s="81">
        <v>0</v>
      </c>
      <c r="V58" s="81">
        <v>0</v>
      </c>
      <c r="W58" s="81">
        <v>0</v>
      </c>
      <c r="X58" s="81">
        <v>0</v>
      </c>
      <c r="Y58" s="81">
        <v>0</v>
      </c>
      <c r="Z58" s="81">
        <v>0</v>
      </c>
      <c r="AA58" s="81">
        <v>0</v>
      </c>
      <c r="AB58" s="81">
        <v>0</v>
      </c>
      <c r="AC58" s="81">
        <v>0</v>
      </c>
      <c r="AD58" s="81">
        <v>0</v>
      </c>
      <c r="AE58" s="81">
        <v>0</v>
      </c>
      <c r="AF58" s="81">
        <v>0</v>
      </c>
      <c r="AG58" s="84" t="s">
        <v>2707</v>
      </c>
      <c r="AH58">
        <v>1.3559969999999999</v>
      </c>
      <c r="AI58">
        <v>1.3470800000000001</v>
      </c>
      <c r="AJ58" s="33">
        <v>0.01</v>
      </c>
    </row>
    <row r="59" spans="1:36" ht="48.75">
      <c r="A59" s="55" t="s">
        <v>2738</v>
      </c>
      <c r="B59" s="80" t="s">
        <v>2727</v>
      </c>
      <c r="C59" s="81">
        <v>39.844611999999998</v>
      </c>
      <c r="D59" s="81">
        <v>24.350292</v>
      </c>
      <c r="E59" s="81">
        <v>39.134216000000002</v>
      </c>
      <c r="F59" s="81">
        <v>44.554015999999997</v>
      </c>
      <c r="G59" s="81">
        <v>47.891013999999998</v>
      </c>
      <c r="H59" s="81">
        <v>52.865997</v>
      </c>
      <c r="I59" s="81">
        <v>57.850662</v>
      </c>
      <c r="J59" s="81">
        <v>58.963535</v>
      </c>
      <c r="K59" s="81">
        <v>59.113273999999997</v>
      </c>
      <c r="L59" s="81">
        <v>59.864296000000003</v>
      </c>
      <c r="M59" s="81">
        <v>55.213051</v>
      </c>
      <c r="N59" s="81">
        <v>56.885941000000003</v>
      </c>
      <c r="O59" s="81">
        <v>56.898018</v>
      </c>
      <c r="P59" s="81">
        <v>57.170631</v>
      </c>
      <c r="Q59" s="81">
        <v>57.956054999999999</v>
      </c>
      <c r="R59" s="81">
        <v>58.623233999999997</v>
      </c>
      <c r="S59" s="81">
        <v>59.721397000000003</v>
      </c>
      <c r="T59" s="81">
        <v>61.992119000000002</v>
      </c>
      <c r="U59" s="81">
        <v>61.818676000000004</v>
      </c>
      <c r="V59" s="81">
        <v>68.345634000000004</v>
      </c>
      <c r="W59" s="81">
        <v>71.643828999999997</v>
      </c>
      <c r="X59" s="81">
        <v>74.311394000000007</v>
      </c>
      <c r="Y59" s="81">
        <v>81.473067999999998</v>
      </c>
      <c r="Z59" s="81">
        <v>88.355773999999997</v>
      </c>
      <c r="AA59" s="81">
        <v>90.687775000000002</v>
      </c>
      <c r="AB59" s="81">
        <v>95.520767000000006</v>
      </c>
      <c r="AC59" s="81">
        <v>97.773712000000003</v>
      </c>
      <c r="AD59" s="81">
        <v>97.526932000000002</v>
      </c>
      <c r="AE59" s="81">
        <v>98.071976000000006</v>
      </c>
      <c r="AF59" s="81">
        <v>97.309059000000005</v>
      </c>
      <c r="AG59" s="84">
        <v>3.1268999999999998E-2</v>
      </c>
      <c r="AH59">
        <v>5.518154</v>
      </c>
      <c r="AI59">
        <v>6.8551640000000003</v>
      </c>
      <c r="AJ59" s="33">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3">
        <v>4.0000000000000001E-3</v>
      </c>
    </row>
    <row r="61" spans="1:36" ht="36.75">
      <c r="A61" s="55" t="s">
        <v>2739</v>
      </c>
      <c r="B61" s="79" t="s">
        <v>2679</v>
      </c>
      <c r="C61" s="82">
        <v>2296.1611330000001</v>
      </c>
      <c r="D61" s="82">
        <v>2683.6513669999999</v>
      </c>
      <c r="E61" s="82">
        <v>2951.118164</v>
      </c>
      <c r="F61" s="82">
        <v>3034.7094729999999</v>
      </c>
      <c r="G61" s="82">
        <v>3111.6896969999998</v>
      </c>
      <c r="H61" s="82">
        <v>3173.992432</v>
      </c>
      <c r="I61" s="82">
        <v>3213.9558109999998</v>
      </c>
      <c r="J61" s="82">
        <v>3252.0551759999998</v>
      </c>
      <c r="K61" s="82">
        <v>3293.8454590000001</v>
      </c>
      <c r="L61" s="82">
        <v>3340.3571780000002</v>
      </c>
      <c r="M61" s="82">
        <v>3377.2758789999998</v>
      </c>
      <c r="N61" s="82">
        <v>3393.485107</v>
      </c>
      <c r="O61" s="82">
        <v>3431.1589359999998</v>
      </c>
      <c r="P61" s="82">
        <v>3465.1965329999998</v>
      </c>
      <c r="Q61" s="82">
        <v>3501.516846</v>
      </c>
      <c r="R61" s="82">
        <v>3538.3811040000001</v>
      </c>
      <c r="S61" s="82">
        <v>3580.70874</v>
      </c>
      <c r="T61" s="82">
        <v>3619.171143</v>
      </c>
      <c r="U61" s="82">
        <v>3663.686279</v>
      </c>
      <c r="V61" s="82">
        <v>3712.9865719999998</v>
      </c>
      <c r="W61" s="82">
        <v>3753.7878420000002</v>
      </c>
      <c r="X61" s="82">
        <v>3799.3937989999999</v>
      </c>
      <c r="Y61" s="82">
        <v>3847.1994629999999</v>
      </c>
      <c r="Z61" s="82">
        <v>3892.524414</v>
      </c>
      <c r="AA61" s="82">
        <v>3945.7468260000001</v>
      </c>
      <c r="AB61" s="82">
        <v>3999.0383299999999</v>
      </c>
      <c r="AC61" s="82">
        <v>4045.6613769999999</v>
      </c>
      <c r="AD61" s="82">
        <v>4090.9533689999998</v>
      </c>
      <c r="AE61" s="82">
        <v>4144.0703119999998</v>
      </c>
      <c r="AF61" s="82">
        <v>4203.2158200000003</v>
      </c>
      <c r="AG61" s="85">
        <v>2.1068E-2</v>
      </c>
      <c r="AH61">
        <v>40.965553</v>
      </c>
      <c r="AI61">
        <v>41.161906999999999</v>
      </c>
      <c r="AJ61" s="33">
        <v>1.7999999999999999E-2</v>
      </c>
    </row>
    <row r="62" spans="1:36">
      <c r="A62" s="55" t="s">
        <v>2740</v>
      </c>
      <c r="B62" s="80" t="s">
        <v>2741</v>
      </c>
      <c r="C62" s="81">
        <v>2273.726318</v>
      </c>
      <c r="D62" s="81">
        <v>2661.2297359999998</v>
      </c>
      <c r="E62" s="81">
        <v>2928.7075199999999</v>
      </c>
      <c r="F62" s="81">
        <v>3012.3078609999998</v>
      </c>
      <c r="G62" s="81">
        <v>3089.295654</v>
      </c>
      <c r="H62" s="81">
        <v>3151.6047359999998</v>
      </c>
      <c r="I62" s="81">
        <v>3191.5732419999999</v>
      </c>
      <c r="J62" s="81">
        <v>3229.6767580000001</v>
      </c>
      <c r="K62" s="81">
        <v>3271.4704590000001</v>
      </c>
      <c r="L62" s="81">
        <v>3317.985107</v>
      </c>
      <c r="M62" s="81">
        <v>3354.90625</v>
      </c>
      <c r="N62" s="81">
        <v>3371.117432</v>
      </c>
      <c r="O62" s="81">
        <v>3408.7929690000001</v>
      </c>
      <c r="P62" s="81">
        <v>3442.8320309999999</v>
      </c>
      <c r="Q62" s="81">
        <v>3479.1533199999999</v>
      </c>
      <c r="R62" s="81">
        <v>3516.0185550000001</v>
      </c>
      <c r="S62" s="81">
        <v>3558.3469239999999</v>
      </c>
      <c r="T62" s="81">
        <v>3596.8100589999999</v>
      </c>
      <c r="U62" s="81">
        <v>3641.3256839999999</v>
      </c>
      <c r="V62" s="81">
        <v>3690.6264649999998</v>
      </c>
      <c r="W62" s="81">
        <v>3731.4282229999999</v>
      </c>
      <c r="X62" s="81">
        <v>3777.0344239999999</v>
      </c>
      <c r="Y62" s="81">
        <v>3824.8403320000002</v>
      </c>
      <c r="Z62" s="81">
        <v>3870.1655270000001</v>
      </c>
      <c r="AA62" s="81">
        <v>3923.3879390000002</v>
      </c>
      <c r="AB62" s="81">
        <v>3976.6796880000002</v>
      </c>
      <c r="AC62" s="81">
        <v>4023.3027339999999</v>
      </c>
      <c r="AD62" s="81">
        <v>4068.594971</v>
      </c>
      <c r="AE62" s="81">
        <v>4121.7119140000004</v>
      </c>
      <c r="AF62" s="81">
        <v>4180.857422</v>
      </c>
      <c r="AG62" s="84">
        <v>2.1225000000000001E-2</v>
      </c>
      <c r="AH62">
        <v>0</v>
      </c>
      <c r="AI62">
        <v>0</v>
      </c>
      <c r="AJ62" t="s">
        <v>112</v>
      </c>
    </row>
    <row r="63" spans="1:36" ht="24.75">
      <c r="A63" s="55" t="s">
        <v>2742</v>
      </c>
      <c r="B63" s="80" t="s">
        <v>2743</v>
      </c>
      <c r="C63" s="81">
        <v>22.434891</v>
      </c>
      <c r="D63" s="81">
        <v>22.421617999999999</v>
      </c>
      <c r="E63" s="81">
        <v>22.410634999999999</v>
      </c>
      <c r="F63" s="81">
        <v>22.401547999999998</v>
      </c>
      <c r="G63" s="81">
        <v>22.394031999999999</v>
      </c>
      <c r="H63" s="81">
        <v>22.387812</v>
      </c>
      <c r="I63" s="81">
        <v>22.382666</v>
      </c>
      <c r="J63" s="81">
        <v>22.378406999999999</v>
      </c>
      <c r="K63" s="81">
        <v>22.374884000000002</v>
      </c>
      <c r="L63" s="81">
        <v>22.371969</v>
      </c>
      <c r="M63" s="81">
        <v>22.369558000000001</v>
      </c>
      <c r="N63" s="81">
        <v>22.367563000000001</v>
      </c>
      <c r="O63" s="81">
        <v>22.365911000000001</v>
      </c>
      <c r="P63" s="81">
        <v>22.364546000000001</v>
      </c>
      <c r="Q63" s="81">
        <v>22.363416999999998</v>
      </c>
      <c r="R63" s="81">
        <v>22.362480000000001</v>
      </c>
      <c r="S63" s="81">
        <v>22.361708</v>
      </c>
      <c r="T63" s="81">
        <v>22.361066999999998</v>
      </c>
      <c r="U63" s="81">
        <v>22.360537999999998</v>
      </c>
      <c r="V63" s="81">
        <v>22.360099999999999</v>
      </c>
      <c r="W63" s="81">
        <v>22.359736999999999</v>
      </c>
      <c r="X63" s="81">
        <v>22.359438000000001</v>
      </c>
      <c r="Y63" s="81">
        <v>22.359190000000002</v>
      </c>
      <c r="Z63" s="81">
        <v>22.358984</v>
      </c>
      <c r="AA63" s="81">
        <v>22.358813999999999</v>
      </c>
      <c r="AB63" s="81">
        <v>22.358673</v>
      </c>
      <c r="AC63" s="81">
        <v>22.358557000000001</v>
      </c>
      <c r="AD63" s="81">
        <v>22.358460999999998</v>
      </c>
      <c r="AE63" s="81">
        <v>22.358381000000001</v>
      </c>
      <c r="AF63" s="81">
        <v>22.358315000000001</v>
      </c>
      <c r="AG63" s="84">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3">
        <v>1.7999999999999999E-2</v>
      </c>
    </row>
    <row r="65" spans="1:36" ht="24.75">
      <c r="A65" s="55" t="s">
        <v>2744</v>
      </c>
      <c r="B65" s="79" t="s">
        <v>232</v>
      </c>
      <c r="C65" s="82">
        <v>537.703125</v>
      </c>
      <c r="D65" s="82">
        <v>545.34875499999998</v>
      </c>
      <c r="E65" s="82">
        <v>539.67163100000005</v>
      </c>
      <c r="F65" s="82">
        <v>539.22375499999998</v>
      </c>
      <c r="G65" s="82">
        <v>542.58715800000004</v>
      </c>
      <c r="H65" s="82">
        <v>545.14965800000004</v>
      </c>
      <c r="I65" s="82">
        <v>547.036743</v>
      </c>
      <c r="J65" s="82">
        <v>549.19799799999998</v>
      </c>
      <c r="K65" s="82">
        <v>547.83374000000003</v>
      </c>
      <c r="L65" s="82">
        <v>549.64349400000003</v>
      </c>
      <c r="M65" s="82">
        <v>549.11926300000005</v>
      </c>
      <c r="N65" s="82">
        <v>549.31872599999997</v>
      </c>
      <c r="O65" s="82">
        <v>549.48425299999997</v>
      </c>
      <c r="P65" s="82">
        <v>549.62329099999999</v>
      </c>
      <c r="Q65" s="82">
        <v>549.73779300000001</v>
      </c>
      <c r="R65" s="82">
        <v>549.99847399999999</v>
      </c>
      <c r="S65" s="82">
        <v>550.35229500000003</v>
      </c>
      <c r="T65" s="82">
        <v>550.70202600000005</v>
      </c>
      <c r="U65" s="82">
        <v>551.05041500000004</v>
      </c>
      <c r="V65" s="82">
        <v>551.39324999999997</v>
      </c>
      <c r="W65" s="82">
        <v>551.73486300000002</v>
      </c>
      <c r="X65" s="82">
        <v>552.07397500000002</v>
      </c>
      <c r="Y65" s="82">
        <v>552.408997</v>
      </c>
      <c r="Z65" s="82">
        <v>552.74206500000003</v>
      </c>
      <c r="AA65" s="82">
        <v>553.07428000000004</v>
      </c>
      <c r="AB65" s="82">
        <v>553.40344200000004</v>
      </c>
      <c r="AC65" s="82">
        <v>553.73046899999997</v>
      </c>
      <c r="AD65" s="82">
        <v>554.056152</v>
      </c>
      <c r="AE65" s="82">
        <v>554.37951699999996</v>
      </c>
      <c r="AF65" s="82">
        <v>554.70135500000004</v>
      </c>
      <c r="AG65" s="85">
        <v>1.0740000000000001E-3</v>
      </c>
      <c r="AH65">
        <v>0</v>
      </c>
      <c r="AI65">
        <v>0</v>
      </c>
      <c r="AJ65" t="s">
        <v>112</v>
      </c>
    </row>
    <row r="66" spans="1:36" ht="48.75">
      <c r="A66" s="55" t="s">
        <v>2745</v>
      </c>
      <c r="B66" s="80" t="s">
        <v>2746</v>
      </c>
      <c r="C66" s="81">
        <v>402.12243699999999</v>
      </c>
      <c r="D66" s="81">
        <v>408.58813500000002</v>
      </c>
      <c r="E66" s="81">
        <v>405.11737099999999</v>
      </c>
      <c r="F66" s="81">
        <v>404.78070100000002</v>
      </c>
      <c r="G66" s="81">
        <v>407.30474900000002</v>
      </c>
      <c r="H66" s="81">
        <v>409.22909499999997</v>
      </c>
      <c r="I66" s="81">
        <v>410.64746100000002</v>
      </c>
      <c r="J66" s="81">
        <v>412.27038599999997</v>
      </c>
      <c r="K66" s="81">
        <v>411.24566700000003</v>
      </c>
      <c r="L66" s="81">
        <v>412.60449199999999</v>
      </c>
      <c r="M66" s="81">
        <v>412.20864899999998</v>
      </c>
      <c r="N66" s="81">
        <v>412.35833700000001</v>
      </c>
      <c r="O66" s="81">
        <v>412.48217799999998</v>
      </c>
      <c r="P66" s="81">
        <v>412.58575400000001</v>
      </c>
      <c r="Q66" s="81">
        <v>412.67089800000002</v>
      </c>
      <c r="R66" s="81">
        <v>412.86550899999997</v>
      </c>
      <c r="S66" s="81">
        <v>413.12994400000002</v>
      </c>
      <c r="T66" s="81">
        <v>413.39245599999998</v>
      </c>
      <c r="U66" s="81">
        <v>413.65313700000002</v>
      </c>
      <c r="V66" s="81">
        <v>413.91204800000003</v>
      </c>
      <c r="W66" s="81">
        <v>414.16891500000003</v>
      </c>
      <c r="X66" s="81">
        <v>414.42382800000001</v>
      </c>
      <c r="Y66" s="81">
        <v>414.67672700000003</v>
      </c>
      <c r="Z66" s="81">
        <v>414.92770400000001</v>
      </c>
      <c r="AA66" s="81">
        <v>415.176849</v>
      </c>
      <c r="AB66" s="81">
        <v>415.42431599999998</v>
      </c>
      <c r="AC66" s="81">
        <v>415.67010499999998</v>
      </c>
      <c r="AD66" s="81">
        <v>415.91433699999999</v>
      </c>
      <c r="AE66" s="81">
        <v>416.15707400000002</v>
      </c>
      <c r="AF66" s="81">
        <v>416.39840700000002</v>
      </c>
      <c r="AG66" s="84">
        <v>1.204E-3</v>
      </c>
      <c r="AH66">
        <v>0</v>
      </c>
      <c r="AI66">
        <v>0</v>
      </c>
      <c r="AJ66" t="s">
        <v>112</v>
      </c>
    </row>
    <row r="67" spans="1:36" ht="24.75">
      <c r="A67" s="55" t="s">
        <v>2747</v>
      </c>
      <c r="B67" s="80" t="s">
        <v>2723</v>
      </c>
      <c r="C67" s="81">
        <v>20.461241000000001</v>
      </c>
      <c r="D67" s="81">
        <v>19.790189999999999</v>
      </c>
      <c r="E67" s="81">
        <v>18.577483999999998</v>
      </c>
      <c r="F67" s="81">
        <v>18.562657999999999</v>
      </c>
      <c r="G67" s="81">
        <v>18.679366999999999</v>
      </c>
      <c r="H67" s="81">
        <v>18.766643999999999</v>
      </c>
      <c r="I67" s="81">
        <v>18.82938</v>
      </c>
      <c r="J67" s="81">
        <v>18.903067</v>
      </c>
      <c r="K67" s="81">
        <v>18.856854999999999</v>
      </c>
      <c r="L67" s="81">
        <v>18.918801999999999</v>
      </c>
      <c r="M67" s="81">
        <v>18.903721000000001</v>
      </c>
      <c r="N67" s="81">
        <v>18.910616000000001</v>
      </c>
      <c r="O67" s="81">
        <v>18.916868000000001</v>
      </c>
      <c r="P67" s="81">
        <v>18.92268</v>
      </c>
      <c r="Q67" s="81">
        <v>18.927703999999999</v>
      </c>
      <c r="R67" s="81">
        <v>18.938010999999999</v>
      </c>
      <c r="S67" s="81">
        <v>18.951756</v>
      </c>
      <c r="T67" s="81">
        <v>18.963802000000001</v>
      </c>
      <c r="U67" s="81">
        <v>18.976884999999999</v>
      </c>
      <c r="V67" s="81">
        <v>18.986682999999999</v>
      </c>
      <c r="W67" s="81">
        <v>18.997869000000001</v>
      </c>
      <c r="X67" s="81">
        <v>19.009169</v>
      </c>
      <c r="Y67" s="81">
        <v>19.018823999999999</v>
      </c>
      <c r="Z67" s="81">
        <v>19.029070000000001</v>
      </c>
      <c r="AA67" s="81">
        <v>19.040801999999999</v>
      </c>
      <c r="AB67" s="81">
        <v>19.051625999999999</v>
      </c>
      <c r="AC67" s="81">
        <v>19.062536000000001</v>
      </c>
      <c r="AD67" s="81">
        <v>19.074103999999998</v>
      </c>
      <c r="AE67" s="81">
        <v>19.085204999999998</v>
      </c>
      <c r="AF67" s="81">
        <v>19.096606999999999</v>
      </c>
      <c r="AG67" s="84">
        <v>-2.3770000000000002E-3</v>
      </c>
      <c r="AH67">
        <v>0</v>
      </c>
      <c r="AI67">
        <v>0</v>
      </c>
      <c r="AJ67" t="s">
        <v>112</v>
      </c>
    </row>
    <row r="68" spans="1:36" ht="48.75">
      <c r="A68" s="55" t="s">
        <v>2748</v>
      </c>
      <c r="B68" s="80" t="s">
        <v>2749</v>
      </c>
      <c r="C68" s="81">
        <v>115.119415</v>
      </c>
      <c r="D68" s="81">
        <v>116.97041299999999</v>
      </c>
      <c r="E68" s="81">
        <v>115.97680699999999</v>
      </c>
      <c r="F68" s="81">
        <v>115.880424</v>
      </c>
      <c r="G68" s="81">
        <v>116.603004</v>
      </c>
      <c r="H68" s="81">
        <v>117.15389999999999</v>
      </c>
      <c r="I68" s="81">
        <v>117.55993700000001</v>
      </c>
      <c r="J68" s="81">
        <v>118.024559</v>
      </c>
      <c r="K68" s="81">
        <v>117.731201</v>
      </c>
      <c r="L68" s="81">
        <v>118.120216</v>
      </c>
      <c r="M68" s="81">
        <v>118.006882</v>
      </c>
      <c r="N68" s="81">
        <v>118.049744</v>
      </c>
      <c r="O68" s="81">
        <v>118.08519</v>
      </c>
      <c r="P68" s="81">
        <v>118.11483800000001</v>
      </c>
      <c r="Q68" s="81">
        <v>118.139214</v>
      </c>
      <c r="R68" s="81">
        <v>118.194923</v>
      </c>
      <c r="S68" s="81">
        <v>118.27063</v>
      </c>
      <c r="T68" s="81">
        <v>118.34577899999999</v>
      </c>
      <c r="U68" s="81">
        <v>118.42041</v>
      </c>
      <c r="V68" s="81">
        <v>118.494522</v>
      </c>
      <c r="W68" s="81">
        <v>118.568062</v>
      </c>
      <c r="X68" s="81">
        <v>118.64102200000001</v>
      </c>
      <c r="Y68" s="81">
        <v>118.713425</v>
      </c>
      <c r="Z68" s="81">
        <v>118.78527800000001</v>
      </c>
      <c r="AA68" s="81">
        <v>118.856613</v>
      </c>
      <c r="AB68" s="81">
        <v>118.92746</v>
      </c>
      <c r="AC68" s="81">
        <v>118.997818</v>
      </c>
      <c r="AD68" s="81">
        <v>119.067734</v>
      </c>
      <c r="AE68" s="81">
        <v>119.13723</v>
      </c>
      <c r="AF68" s="81">
        <v>119.206306</v>
      </c>
      <c r="AG68" s="84">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3">
        <v>6.0000000000000001E-3</v>
      </c>
    </row>
    <row r="70" spans="1:36" ht="36.75">
      <c r="A70" s="55" t="s">
        <v>2750</v>
      </c>
      <c r="B70" s="79" t="s">
        <v>2680</v>
      </c>
      <c r="C70" s="82">
        <v>175.12567100000001</v>
      </c>
      <c r="D70" s="82">
        <v>199.400192</v>
      </c>
      <c r="E70" s="82">
        <v>211.32579000000001</v>
      </c>
      <c r="F70" s="82">
        <v>217.84545900000001</v>
      </c>
      <c r="G70" s="82">
        <v>221.70657299999999</v>
      </c>
      <c r="H70" s="82">
        <v>224.223602</v>
      </c>
      <c r="I70" s="82">
        <v>225.852982</v>
      </c>
      <c r="J70" s="82">
        <v>226.766907</v>
      </c>
      <c r="K70" s="82">
        <v>227.22096300000001</v>
      </c>
      <c r="L70" s="82">
        <v>227.62361100000001</v>
      </c>
      <c r="M70" s="82">
        <v>228.039795</v>
      </c>
      <c r="N70" s="82">
        <v>227.957672</v>
      </c>
      <c r="O70" s="82">
        <v>227.73249799999999</v>
      </c>
      <c r="P70" s="82">
        <v>227.421097</v>
      </c>
      <c r="Q70" s="82">
        <v>226.926514</v>
      </c>
      <c r="R70" s="82">
        <v>226.58166499999999</v>
      </c>
      <c r="S70" s="82">
        <v>226.33427399999999</v>
      </c>
      <c r="T70" s="82">
        <v>226.04068000000001</v>
      </c>
      <c r="U70" s="82">
        <v>225.20178200000001</v>
      </c>
      <c r="V70" s="82">
        <v>224.45675700000001</v>
      </c>
      <c r="W70" s="82">
        <v>223.568939</v>
      </c>
      <c r="X70" s="82">
        <v>222.53797900000001</v>
      </c>
      <c r="Y70" s="82">
        <v>221.54235800000001</v>
      </c>
      <c r="Z70" s="82">
        <v>220.49520899999999</v>
      </c>
      <c r="AA70" s="82">
        <v>219.292664</v>
      </c>
      <c r="AB70" s="82">
        <v>218.10140999999999</v>
      </c>
      <c r="AC70" s="82">
        <v>216.69142199999999</v>
      </c>
      <c r="AD70" s="82">
        <v>215.01010099999999</v>
      </c>
      <c r="AE70" s="82">
        <v>213.01475500000001</v>
      </c>
      <c r="AF70" s="82">
        <v>210.57737700000001</v>
      </c>
      <c r="AG70" s="85">
        <v>6.3769999999999999E-3</v>
      </c>
      <c r="AH70">
        <v>5.37134</v>
      </c>
      <c r="AI70">
        <v>5.3437510000000001</v>
      </c>
      <c r="AJ70" s="33">
        <v>6.0000000000000001E-3</v>
      </c>
    </row>
    <row r="71" spans="1:36" ht="24.75">
      <c r="A71" s="55" t="s">
        <v>2751</v>
      </c>
      <c r="B71" s="80" t="s">
        <v>2752</v>
      </c>
      <c r="C71" s="81">
        <v>75.313231999999999</v>
      </c>
      <c r="D71" s="81">
        <v>82.089530999999994</v>
      </c>
      <c r="E71" s="81">
        <v>86.692977999999997</v>
      </c>
      <c r="F71" s="81">
        <v>90.064269999999993</v>
      </c>
      <c r="G71" s="81">
        <v>92.387680000000003</v>
      </c>
      <c r="H71" s="81">
        <v>94.193466000000001</v>
      </c>
      <c r="I71" s="81">
        <v>95.518471000000005</v>
      </c>
      <c r="J71" s="81">
        <v>96.276381999999998</v>
      </c>
      <c r="K71" s="81">
        <v>96.685287000000002</v>
      </c>
      <c r="L71" s="81">
        <v>97.144073000000006</v>
      </c>
      <c r="M71" s="81">
        <v>97.692047000000002</v>
      </c>
      <c r="N71" s="81">
        <v>97.729561000000004</v>
      </c>
      <c r="O71" s="81">
        <v>97.570175000000006</v>
      </c>
      <c r="P71" s="81">
        <v>97.256912</v>
      </c>
      <c r="Q71" s="81">
        <v>96.751548999999997</v>
      </c>
      <c r="R71" s="81">
        <v>96.316826000000006</v>
      </c>
      <c r="S71" s="81">
        <v>95.774390999999994</v>
      </c>
      <c r="T71" s="81">
        <v>95.265297000000004</v>
      </c>
      <c r="U71" s="81">
        <v>94.576369999999997</v>
      </c>
      <c r="V71" s="81">
        <v>94.018851999999995</v>
      </c>
      <c r="W71" s="81">
        <v>93.417525999999995</v>
      </c>
      <c r="X71" s="81">
        <v>92.731255000000004</v>
      </c>
      <c r="Y71" s="81">
        <v>92.131393000000003</v>
      </c>
      <c r="Z71" s="81">
        <v>91.537315000000007</v>
      </c>
      <c r="AA71" s="81">
        <v>90.839286999999999</v>
      </c>
      <c r="AB71" s="81">
        <v>90.224250999999995</v>
      </c>
      <c r="AC71" s="81">
        <v>89.512221999999994</v>
      </c>
      <c r="AD71" s="81">
        <v>88.689475999999999</v>
      </c>
      <c r="AE71" s="81">
        <v>87.816879</v>
      </c>
      <c r="AF71" s="81">
        <v>86.980957000000004</v>
      </c>
      <c r="AG71" s="84">
        <v>4.9789999999999999E-3</v>
      </c>
      <c r="AH71">
        <v>0</v>
      </c>
      <c r="AI71">
        <v>0</v>
      </c>
      <c r="AJ71" t="s">
        <v>112</v>
      </c>
    </row>
    <row r="72" spans="1:36" ht="24.75">
      <c r="A72" s="55" t="s">
        <v>2753</v>
      </c>
      <c r="B72" s="80" t="s">
        <v>2754</v>
      </c>
      <c r="C72" s="81">
        <v>9.6433230000000005</v>
      </c>
      <c r="D72" s="81">
        <v>10.540934</v>
      </c>
      <c r="E72" s="81">
        <v>11.148802999999999</v>
      </c>
      <c r="F72" s="81">
        <v>11.600770000000001</v>
      </c>
      <c r="G72" s="81">
        <v>11.917157</v>
      </c>
      <c r="H72" s="81">
        <v>12.169338</v>
      </c>
      <c r="I72" s="81">
        <v>12.357654999999999</v>
      </c>
      <c r="J72" s="81">
        <v>12.472455</v>
      </c>
      <c r="K72" s="81">
        <v>12.542721</v>
      </c>
      <c r="L72" s="81">
        <v>12.621245999999999</v>
      </c>
      <c r="M72" s="81">
        <v>12.713088000000001</v>
      </c>
      <c r="N72" s="81">
        <v>12.736143</v>
      </c>
      <c r="O72" s="81">
        <v>12.732991999999999</v>
      </c>
      <c r="P72" s="81">
        <v>12.709225</v>
      </c>
      <c r="Q72" s="81">
        <v>12.659914000000001</v>
      </c>
      <c r="R72" s="81">
        <v>12.620424999999999</v>
      </c>
      <c r="S72" s="81">
        <v>12.566718</v>
      </c>
      <c r="T72" s="81">
        <v>12.517704</v>
      </c>
      <c r="U72" s="81">
        <v>12.443576</v>
      </c>
      <c r="V72" s="81">
        <v>12.387663</v>
      </c>
      <c r="W72" s="81">
        <v>12.324693999999999</v>
      </c>
      <c r="X72" s="81">
        <v>12.250159999999999</v>
      </c>
      <c r="Y72" s="81">
        <v>12.187834000000001</v>
      </c>
      <c r="Z72" s="81">
        <v>12.126117000000001</v>
      </c>
      <c r="AA72" s="81">
        <v>12.050186</v>
      </c>
      <c r="AB72" s="81">
        <v>11.985734000000001</v>
      </c>
      <c r="AC72" s="81">
        <v>11.906828000000001</v>
      </c>
      <c r="AD72" s="81">
        <v>11.812537000000001</v>
      </c>
      <c r="AE72" s="81">
        <v>11.712026</v>
      </c>
      <c r="AF72" s="81">
        <v>11.616365999999999</v>
      </c>
      <c r="AG72" s="84">
        <v>6.4400000000000004E-3</v>
      </c>
      <c r="AH72">
        <v>78.515174999999999</v>
      </c>
      <c r="AI72">
        <v>78.090041999999997</v>
      </c>
      <c r="AJ72" s="33">
        <v>5.0000000000000001E-3</v>
      </c>
    </row>
    <row r="73" spans="1:36">
      <c r="A73" s="55" t="s">
        <v>2755</v>
      </c>
      <c r="B73" s="80" t="s">
        <v>2756</v>
      </c>
      <c r="C73" s="81">
        <v>5.1609999999999998E-3</v>
      </c>
      <c r="D73" s="81">
        <v>5.496E-3</v>
      </c>
      <c r="E73" s="81">
        <v>5.7359999999999998E-3</v>
      </c>
      <c r="F73" s="81">
        <v>5.8849999999999996E-3</v>
      </c>
      <c r="G73" s="81">
        <v>5.9800000000000001E-3</v>
      </c>
      <c r="H73" s="81">
        <v>6.0460000000000002E-3</v>
      </c>
      <c r="I73" s="81">
        <v>6.097E-3</v>
      </c>
      <c r="J73" s="81">
        <v>6.1120000000000002E-3</v>
      </c>
      <c r="K73" s="81">
        <v>6.1019999999999998E-3</v>
      </c>
      <c r="L73" s="81">
        <v>6.0910000000000001E-3</v>
      </c>
      <c r="M73" s="81">
        <v>6.0860000000000003E-3</v>
      </c>
      <c r="N73" s="81">
        <v>6.051E-3</v>
      </c>
      <c r="O73" s="81">
        <v>6.0049999999999999E-3</v>
      </c>
      <c r="P73" s="81">
        <v>5.953E-3</v>
      </c>
      <c r="Q73" s="81">
        <v>5.8919999999999997E-3</v>
      </c>
      <c r="R73" s="81">
        <v>5.8339999999999998E-3</v>
      </c>
      <c r="S73" s="81">
        <v>5.7679999999999997E-3</v>
      </c>
      <c r="T73" s="81">
        <v>5.705E-3</v>
      </c>
      <c r="U73" s="81">
        <v>5.6350000000000003E-3</v>
      </c>
      <c r="V73" s="81">
        <v>5.5669999999999999E-3</v>
      </c>
      <c r="W73" s="81">
        <v>5.4999999999999997E-3</v>
      </c>
      <c r="X73" s="81">
        <v>5.4299999999999999E-3</v>
      </c>
      <c r="Y73" s="81">
        <v>5.3619999999999996E-3</v>
      </c>
      <c r="Z73" s="81">
        <v>5.2940000000000001E-3</v>
      </c>
      <c r="AA73" s="81">
        <v>5.2209999999999999E-3</v>
      </c>
      <c r="AB73" s="81">
        <v>5.1489999999999999E-3</v>
      </c>
      <c r="AC73" s="81">
        <v>5.078E-3</v>
      </c>
      <c r="AD73" s="81">
        <v>5.0010000000000002E-3</v>
      </c>
      <c r="AE73" s="81">
        <v>4.9189999999999998E-3</v>
      </c>
      <c r="AF73" s="81">
        <v>4.8370000000000002E-3</v>
      </c>
      <c r="AG73" s="84">
        <v>-2.2309999999999999E-3</v>
      </c>
      <c r="AH73">
        <v>1.4942040000000001</v>
      </c>
      <c r="AI73">
        <v>1.508394</v>
      </c>
      <c r="AJ73" s="33">
        <v>1.9E-2</v>
      </c>
    </row>
    <row r="74" spans="1:36" ht="48.75">
      <c r="A74" s="55" t="s">
        <v>2757</v>
      </c>
      <c r="B74" s="80" t="s">
        <v>2758</v>
      </c>
      <c r="C74" s="81">
        <v>45.060589</v>
      </c>
      <c r="D74" s="81">
        <v>48.910423000000002</v>
      </c>
      <c r="E74" s="81">
        <v>51.438122</v>
      </c>
      <c r="F74" s="81">
        <v>53.268456</v>
      </c>
      <c r="G74" s="81">
        <v>54.502411000000002</v>
      </c>
      <c r="H74" s="81">
        <v>55.450690999999999</v>
      </c>
      <c r="I74" s="81">
        <v>56.114525</v>
      </c>
      <c r="J74" s="81">
        <v>56.457973000000003</v>
      </c>
      <c r="K74" s="81">
        <v>56.608898000000003</v>
      </c>
      <c r="L74" s="81">
        <v>56.796799</v>
      </c>
      <c r="M74" s="81">
        <v>57.038184999999999</v>
      </c>
      <c r="N74" s="81">
        <v>56.982272999999999</v>
      </c>
      <c r="O74" s="81">
        <v>56.809921000000003</v>
      </c>
      <c r="P74" s="81">
        <v>56.540951</v>
      </c>
      <c r="Q74" s="81">
        <v>56.149715</v>
      </c>
      <c r="R74" s="81">
        <v>55.791142000000001</v>
      </c>
      <c r="S74" s="81">
        <v>55.365161999999998</v>
      </c>
      <c r="T74" s="81">
        <v>54.947074999999998</v>
      </c>
      <c r="U74" s="81">
        <v>54.407032000000001</v>
      </c>
      <c r="V74" s="81">
        <v>53.927959000000001</v>
      </c>
      <c r="W74" s="81">
        <v>53.398918000000002</v>
      </c>
      <c r="X74" s="81">
        <v>52.798279000000001</v>
      </c>
      <c r="Y74" s="81">
        <v>52.219101000000002</v>
      </c>
      <c r="Z74" s="81">
        <v>51.604584000000003</v>
      </c>
      <c r="AA74" s="81">
        <v>50.88467</v>
      </c>
      <c r="AB74" s="81">
        <v>50.147407999999999</v>
      </c>
      <c r="AC74" s="81">
        <v>49.255951000000003</v>
      </c>
      <c r="AD74" s="81">
        <v>48.159224999999999</v>
      </c>
      <c r="AE74" s="81">
        <v>46.7896</v>
      </c>
      <c r="AF74" s="81">
        <v>44.974155000000003</v>
      </c>
      <c r="AG74" s="84">
        <v>-6.6000000000000005E-5</v>
      </c>
      <c r="AH74">
        <v>4.3915660000000001</v>
      </c>
      <c r="AI74">
        <v>4.3690100000000003</v>
      </c>
      <c r="AJ74" s="33">
        <v>6.0000000000000001E-3</v>
      </c>
    </row>
    <row r="75" spans="1:36" ht="72.75">
      <c r="A75" s="55" t="s">
        <v>2759</v>
      </c>
      <c r="B75" s="80" t="s">
        <v>2760</v>
      </c>
      <c r="C75" s="81">
        <v>19.164963</v>
      </c>
      <c r="D75" s="81">
        <v>21.02298</v>
      </c>
      <c r="E75" s="81">
        <v>22.358467000000001</v>
      </c>
      <c r="F75" s="81">
        <v>23.335905</v>
      </c>
      <c r="G75" s="81">
        <v>24.015098999999999</v>
      </c>
      <c r="H75" s="81">
        <v>24.532710999999999</v>
      </c>
      <c r="I75" s="81">
        <v>24.923483000000001</v>
      </c>
      <c r="J75" s="81">
        <v>25.149429000000001</v>
      </c>
      <c r="K75" s="81">
        <v>25.266787999999998</v>
      </c>
      <c r="L75" s="81">
        <v>25.382044</v>
      </c>
      <c r="M75" s="81">
        <v>25.510753999999999</v>
      </c>
      <c r="N75" s="81">
        <v>25.501729999999998</v>
      </c>
      <c r="O75" s="81">
        <v>25.436585999999998</v>
      </c>
      <c r="P75" s="81">
        <v>25.330863999999998</v>
      </c>
      <c r="Q75" s="81">
        <v>25.177016999999999</v>
      </c>
      <c r="R75" s="81">
        <v>25.038975000000001</v>
      </c>
      <c r="S75" s="81">
        <v>24.867069000000001</v>
      </c>
      <c r="T75" s="81">
        <v>24.70186</v>
      </c>
      <c r="U75" s="81">
        <v>24.494648000000002</v>
      </c>
      <c r="V75" s="81">
        <v>24.317627000000002</v>
      </c>
      <c r="W75" s="81">
        <v>24.134003</v>
      </c>
      <c r="X75" s="81">
        <v>23.926787999999998</v>
      </c>
      <c r="Y75" s="81">
        <v>23.738327000000002</v>
      </c>
      <c r="Z75" s="81">
        <v>23.551292</v>
      </c>
      <c r="AA75" s="81">
        <v>23.335457000000002</v>
      </c>
      <c r="AB75" s="81">
        <v>23.138323</v>
      </c>
      <c r="AC75" s="81">
        <v>22.922705000000001</v>
      </c>
      <c r="AD75" s="81">
        <v>22.679783</v>
      </c>
      <c r="AE75" s="81">
        <v>22.419288999999999</v>
      </c>
      <c r="AF75" s="81">
        <v>22.166677</v>
      </c>
      <c r="AG75" s="84">
        <v>5.0299999999999997E-3</v>
      </c>
      <c r="AH75">
        <v>0</v>
      </c>
      <c r="AI75">
        <v>0</v>
      </c>
      <c r="AJ75" t="s">
        <v>112</v>
      </c>
    </row>
    <row r="76" spans="1:36">
      <c r="A76" s="55" t="s">
        <v>2761</v>
      </c>
      <c r="B76" s="80" t="s">
        <v>2762</v>
      </c>
      <c r="C76" s="81">
        <v>1.0136350000000001</v>
      </c>
      <c r="D76" s="81">
        <v>1.1214280000000001</v>
      </c>
      <c r="E76" s="81">
        <v>1.1965779999999999</v>
      </c>
      <c r="F76" s="81">
        <v>1.253755</v>
      </c>
      <c r="G76" s="81">
        <v>1.2953699999999999</v>
      </c>
      <c r="H76" s="81">
        <v>1.3301050000000001</v>
      </c>
      <c r="I76" s="81">
        <v>1.357456</v>
      </c>
      <c r="J76" s="81">
        <v>1.375831</v>
      </c>
      <c r="K76" s="81">
        <v>1.3886940000000001</v>
      </c>
      <c r="L76" s="81">
        <v>1.4023129999999999</v>
      </c>
      <c r="M76" s="81">
        <v>1.4178390000000001</v>
      </c>
      <c r="N76" s="81">
        <v>1.4246030000000001</v>
      </c>
      <c r="O76" s="81">
        <v>1.4278219999999999</v>
      </c>
      <c r="P76" s="81">
        <v>1.4284509999999999</v>
      </c>
      <c r="Q76" s="81">
        <v>1.4261349999999999</v>
      </c>
      <c r="R76" s="81">
        <v>1.4251339999999999</v>
      </c>
      <c r="S76" s="81">
        <v>1.4221159999999999</v>
      </c>
      <c r="T76" s="81">
        <v>1.4197329999999999</v>
      </c>
      <c r="U76" s="81">
        <v>1.4140159999999999</v>
      </c>
      <c r="V76" s="81">
        <v>1.4105300000000001</v>
      </c>
      <c r="W76" s="81">
        <v>1.406185</v>
      </c>
      <c r="X76" s="81">
        <v>1.4003129999999999</v>
      </c>
      <c r="Y76" s="81">
        <v>1.3960170000000001</v>
      </c>
      <c r="Z76" s="81">
        <v>1.391753</v>
      </c>
      <c r="AA76" s="81">
        <v>1.385535</v>
      </c>
      <c r="AB76" s="81">
        <v>1.380744</v>
      </c>
      <c r="AC76" s="81">
        <v>1.374058</v>
      </c>
      <c r="AD76" s="81">
        <v>1.3654170000000001</v>
      </c>
      <c r="AE76" s="81">
        <v>1.3559969999999999</v>
      </c>
      <c r="AF76" s="81">
        <v>1.3470800000000001</v>
      </c>
      <c r="AG76" s="84">
        <v>9.8549999999999992E-3</v>
      </c>
      <c r="AH76">
        <v>0</v>
      </c>
      <c r="AI76">
        <v>0</v>
      </c>
      <c r="AJ76" t="s">
        <v>112</v>
      </c>
    </row>
    <row r="77" spans="1:36" ht="24.75">
      <c r="A77" s="55" t="s">
        <v>2763</v>
      </c>
      <c r="B77" s="80" t="s">
        <v>2764</v>
      </c>
      <c r="C77" s="81">
        <v>0.41080800000000001</v>
      </c>
      <c r="D77" s="81">
        <v>0.47196700000000003</v>
      </c>
      <c r="E77" s="81">
        <v>0.52781999999999996</v>
      </c>
      <c r="F77" s="81">
        <v>0.58121599999999995</v>
      </c>
      <c r="G77" s="81">
        <v>0.63278500000000004</v>
      </c>
      <c r="H77" s="81">
        <v>0.68526399999999998</v>
      </c>
      <c r="I77" s="81">
        <v>0.739618</v>
      </c>
      <c r="J77" s="81">
        <v>0.79476100000000005</v>
      </c>
      <c r="K77" s="81">
        <v>0.85218000000000005</v>
      </c>
      <c r="L77" s="81">
        <v>0.91561099999999995</v>
      </c>
      <c r="M77" s="81">
        <v>0.98605200000000004</v>
      </c>
      <c r="N77" s="81">
        <v>1.0587519999999999</v>
      </c>
      <c r="O77" s="81">
        <v>1.136935</v>
      </c>
      <c r="P77" s="81">
        <v>1.221665</v>
      </c>
      <c r="Q77" s="81">
        <v>1.313231</v>
      </c>
      <c r="R77" s="81">
        <v>1.4158059999999999</v>
      </c>
      <c r="S77" s="81">
        <v>1.5282180000000001</v>
      </c>
      <c r="T77" s="81">
        <v>1.6540509999999999</v>
      </c>
      <c r="U77" s="81">
        <v>1.7924979999999999</v>
      </c>
      <c r="V77" s="81">
        <v>1.9507209999999999</v>
      </c>
      <c r="W77" s="81">
        <v>2.1296390000000001</v>
      </c>
      <c r="X77" s="81">
        <v>2.3318880000000002</v>
      </c>
      <c r="Y77" s="81">
        <v>2.5665460000000002</v>
      </c>
      <c r="Z77" s="81">
        <v>2.840255</v>
      </c>
      <c r="AA77" s="81">
        <v>3.1604169999999998</v>
      </c>
      <c r="AB77" s="81">
        <v>3.5493030000000001</v>
      </c>
      <c r="AC77" s="81">
        <v>4.0302100000000003</v>
      </c>
      <c r="AD77" s="81">
        <v>4.6503500000000004</v>
      </c>
      <c r="AE77" s="81">
        <v>5.518154</v>
      </c>
      <c r="AF77" s="81">
        <v>6.8551640000000003</v>
      </c>
      <c r="AG77" s="84">
        <v>0.101922</v>
      </c>
      <c r="AH77">
        <v>67.135193000000001</v>
      </c>
      <c r="AI77">
        <v>67.960930000000005</v>
      </c>
      <c r="AJ77" s="33">
        <v>2.1999999999999999E-2</v>
      </c>
    </row>
    <row r="78" spans="1:36" ht="24.75">
      <c r="A78" s="55" t="s">
        <v>2765</v>
      </c>
      <c r="B78" s="80" t="s">
        <v>2766</v>
      </c>
      <c r="C78" s="81">
        <v>1.4751999999999999E-2</v>
      </c>
      <c r="D78" s="81">
        <v>1.6302000000000001E-2</v>
      </c>
      <c r="E78" s="81">
        <v>1.7451999999999999E-2</v>
      </c>
      <c r="F78" s="81">
        <v>1.8290000000000001E-2</v>
      </c>
      <c r="G78" s="81">
        <v>1.8873000000000001E-2</v>
      </c>
      <c r="H78" s="81">
        <v>1.9307000000000001E-2</v>
      </c>
      <c r="I78" s="81">
        <v>1.9635E-2</v>
      </c>
      <c r="J78" s="81">
        <v>1.9817999999999999E-2</v>
      </c>
      <c r="K78" s="81">
        <v>1.9900000000000001E-2</v>
      </c>
      <c r="L78" s="81">
        <v>1.9973000000000001E-2</v>
      </c>
      <c r="M78" s="81">
        <v>2.0046000000000001E-2</v>
      </c>
      <c r="N78" s="81">
        <v>2.0005999999999999E-2</v>
      </c>
      <c r="O78" s="81">
        <v>1.9921000000000001E-2</v>
      </c>
      <c r="P78" s="81">
        <v>1.9803000000000001E-2</v>
      </c>
      <c r="Q78" s="81">
        <v>1.9649E-2</v>
      </c>
      <c r="R78" s="81">
        <v>1.9505000000000002E-2</v>
      </c>
      <c r="S78" s="81">
        <v>1.9332999999999999E-2</v>
      </c>
      <c r="T78" s="81">
        <v>1.9162999999999999E-2</v>
      </c>
      <c r="U78" s="81">
        <v>1.8963000000000001E-2</v>
      </c>
      <c r="V78" s="81">
        <v>1.8780999999999999E-2</v>
      </c>
      <c r="W78" s="81">
        <v>1.8596000000000001E-2</v>
      </c>
      <c r="X78" s="81">
        <v>1.8394000000000001E-2</v>
      </c>
      <c r="Y78" s="81">
        <v>1.8201999999999999E-2</v>
      </c>
      <c r="Z78" s="81">
        <v>1.8010999999999999E-2</v>
      </c>
      <c r="AA78" s="81">
        <v>1.7798000000000001E-2</v>
      </c>
      <c r="AB78" s="81">
        <v>1.7596000000000001E-2</v>
      </c>
      <c r="AC78" s="81">
        <v>1.7385000000000001E-2</v>
      </c>
      <c r="AD78" s="81">
        <v>1.7155E-2</v>
      </c>
      <c r="AE78" s="81">
        <v>1.6909E-2</v>
      </c>
      <c r="AF78" s="81">
        <v>1.6667000000000001E-2</v>
      </c>
      <c r="AG78" s="84">
        <v>4.2170000000000003E-3</v>
      </c>
      <c r="AH78">
        <v>13.396444000000001</v>
      </c>
      <c r="AI78">
        <v>13.474932000000001</v>
      </c>
      <c r="AJ78" s="33">
        <v>2.5000000000000001E-2</v>
      </c>
    </row>
    <row r="79" spans="1:36" ht="24.75">
      <c r="A79" s="55" t="s">
        <v>2767</v>
      </c>
      <c r="B79" s="80" t="s">
        <v>2768</v>
      </c>
      <c r="C79" s="81">
        <v>24.198651999999999</v>
      </c>
      <c r="D79" s="81">
        <v>27.012305999999999</v>
      </c>
      <c r="E79" s="81">
        <v>29.212630999999998</v>
      </c>
      <c r="F79" s="81">
        <v>30.957491000000001</v>
      </c>
      <c r="G79" s="81">
        <v>32.341728000000003</v>
      </c>
      <c r="H79" s="81">
        <v>33.455863999999998</v>
      </c>
      <c r="I79" s="81">
        <v>34.358207999999998</v>
      </c>
      <c r="J79" s="81">
        <v>35.101486000000001</v>
      </c>
      <c r="K79" s="81">
        <v>35.729759000000001</v>
      </c>
      <c r="L79" s="81">
        <v>36.272857999999999</v>
      </c>
      <c r="M79" s="81">
        <v>36.745235000000001</v>
      </c>
      <c r="N79" s="81">
        <v>37.157916999999998</v>
      </c>
      <c r="O79" s="81">
        <v>37.519179999999999</v>
      </c>
      <c r="P79" s="81">
        <v>37.836520999999998</v>
      </c>
      <c r="Q79" s="81">
        <v>38.120975000000001</v>
      </c>
      <c r="R79" s="81">
        <v>38.371074999999998</v>
      </c>
      <c r="S79" s="81">
        <v>38.582680000000003</v>
      </c>
      <c r="T79" s="81">
        <v>38.780827000000002</v>
      </c>
      <c r="U79" s="81">
        <v>38.998050999999997</v>
      </c>
      <c r="V79" s="81">
        <v>39.207397</v>
      </c>
      <c r="W79" s="81">
        <v>39.410442000000003</v>
      </c>
      <c r="X79" s="81">
        <v>39.611862000000002</v>
      </c>
      <c r="Y79" s="81">
        <v>39.810284000000003</v>
      </c>
      <c r="Z79" s="81">
        <v>40.004852</v>
      </c>
      <c r="AA79" s="81">
        <v>40.199120000000001</v>
      </c>
      <c r="AB79" s="81">
        <v>40.391823000000002</v>
      </c>
      <c r="AC79" s="81">
        <v>40.581470000000003</v>
      </c>
      <c r="AD79" s="81">
        <v>40.771324</v>
      </c>
      <c r="AE79" s="81">
        <v>40.965553</v>
      </c>
      <c r="AF79" s="81">
        <v>41.161906999999999</v>
      </c>
      <c r="AG79" s="84">
        <v>1.8487E-2</v>
      </c>
      <c r="AH79">
        <v>2.0818129999999999</v>
      </c>
      <c r="AI79">
        <v>2.0940089999999998</v>
      </c>
      <c r="AJ79" s="33">
        <v>2.5000000000000001E-2</v>
      </c>
    </row>
    <row r="80" spans="1:36" ht="24.75">
      <c r="A80" s="55" t="s">
        <v>2769</v>
      </c>
      <c r="B80" s="80" t="s">
        <v>2754</v>
      </c>
      <c r="C80" s="81">
        <v>0</v>
      </c>
      <c r="D80" s="81">
        <v>0</v>
      </c>
      <c r="E80" s="81">
        <v>0</v>
      </c>
      <c r="F80" s="81">
        <v>0</v>
      </c>
      <c r="G80" s="81">
        <v>0</v>
      </c>
      <c r="H80" s="81">
        <v>0</v>
      </c>
      <c r="I80" s="81">
        <v>0</v>
      </c>
      <c r="J80" s="81">
        <v>0</v>
      </c>
      <c r="K80" s="81">
        <v>0</v>
      </c>
      <c r="L80" s="81">
        <v>0</v>
      </c>
      <c r="M80" s="81">
        <v>0</v>
      </c>
      <c r="N80" s="81">
        <v>0</v>
      </c>
      <c r="O80" s="81">
        <v>0</v>
      </c>
      <c r="P80" s="81">
        <v>0</v>
      </c>
      <c r="Q80" s="81">
        <v>0</v>
      </c>
      <c r="R80" s="81">
        <v>0</v>
      </c>
      <c r="S80" s="81">
        <v>0</v>
      </c>
      <c r="T80" s="81">
        <v>0</v>
      </c>
      <c r="U80" s="81">
        <v>0</v>
      </c>
      <c r="V80" s="81">
        <v>0</v>
      </c>
      <c r="W80" s="81">
        <v>0</v>
      </c>
      <c r="X80" s="81">
        <v>0</v>
      </c>
      <c r="Y80" s="81">
        <v>0</v>
      </c>
      <c r="Z80" s="81">
        <v>0</v>
      </c>
      <c r="AA80" s="81">
        <v>0</v>
      </c>
      <c r="AB80" s="81">
        <v>0</v>
      </c>
      <c r="AC80" s="81">
        <v>0</v>
      </c>
      <c r="AD80" s="81">
        <v>0</v>
      </c>
      <c r="AE80" s="81">
        <v>0</v>
      </c>
      <c r="AF80" s="81">
        <v>0</v>
      </c>
      <c r="AG80" s="84" t="s">
        <v>2707</v>
      </c>
      <c r="AH80">
        <v>11.314631</v>
      </c>
      <c r="AI80">
        <v>11.380922</v>
      </c>
      <c r="AJ80" s="33">
        <v>2.5000000000000001E-2</v>
      </c>
    </row>
    <row r="81" spans="1:36">
      <c r="A81" s="55" t="s">
        <v>2770</v>
      </c>
      <c r="B81" s="80" t="s">
        <v>2756</v>
      </c>
      <c r="C81" s="81">
        <v>0</v>
      </c>
      <c r="D81" s="81">
        <v>0</v>
      </c>
      <c r="E81" s="81">
        <v>0</v>
      </c>
      <c r="F81" s="81">
        <v>0</v>
      </c>
      <c r="G81" s="81">
        <v>0</v>
      </c>
      <c r="H81" s="81">
        <v>0</v>
      </c>
      <c r="I81" s="81">
        <v>0</v>
      </c>
      <c r="J81" s="81">
        <v>0</v>
      </c>
      <c r="K81" s="81">
        <v>0</v>
      </c>
      <c r="L81" s="81">
        <v>0</v>
      </c>
      <c r="M81" s="81">
        <v>0</v>
      </c>
      <c r="N81" s="81">
        <v>0</v>
      </c>
      <c r="O81" s="81">
        <v>0</v>
      </c>
      <c r="P81" s="81">
        <v>0</v>
      </c>
      <c r="Q81" s="81">
        <v>0</v>
      </c>
      <c r="R81" s="81">
        <v>0</v>
      </c>
      <c r="S81" s="81">
        <v>0</v>
      </c>
      <c r="T81" s="81">
        <v>0</v>
      </c>
      <c r="U81" s="81">
        <v>0</v>
      </c>
      <c r="V81" s="81">
        <v>0</v>
      </c>
      <c r="W81" s="81">
        <v>0</v>
      </c>
      <c r="X81" s="81">
        <v>0</v>
      </c>
      <c r="Y81" s="81">
        <v>0</v>
      </c>
      <c r="Z81" s="81">
        <v>0</v>
      </c>
      <c r="AA81" s="81">
        <v>0</v>
      </c>
      <c r="AB81" s="81">
        <v>0</v>
      </c>
      <c r="AC81" s="81">
        <v>0</v>
      </c>
      <c r="AD81" s="81">
        <v>0</v>
      </c>
      <c r="AE81" s="81">
        <v>0</v>
      </c>
      <c r="AF81" s="81">
        <v>0</v>
      </c>
      <c r="AG81" s="84" t="s">
        <v>2707</v>
      </c>
      <c r="AH81">
        <v>0</v>
      </c>
      <c r="AI81">
        <v>0</v>
      </c>
      <c r="AJ81" t="s">
        <v>112</v>
      </c>
    </row>
    <row r="82" spans="1:36" ht="48.75">
      <c r="A82" s="55" t="s">
        <v>2771</v>
      </c>
      <c r="B82" s="80" t="s">
        <v>2758</v>
      </c>
      <c r="C82" s="81">
        <v>24.198651999999999</v>
      </c>
      <c r="D82" s="81">
        <v>27.012305999999999</v>
      </c>
      <c r="E82" s="81">
        <v>29.212630999999998</v>
      </c>
      <c r="F82" s="81">
        <v>30.957491000000001</v>
      </c>
      <c r="G82" s="81">
        <v>32.341728000000003</v>
      </c>
      <c r="H82" s="81">
        <v>33.455863999999998</v>
      </c>
      <c r="I82" s="81">
        <v>34.358207999999998</v>
      </c>
      <c r="J82" s="81">
        <v>35.101486000000001</v>
      </c>
      <c r="K82" s="81">
        <v>35.729759000000001</v>
      </c>
      <c r="L82" s="81">
        <v>36.272857999999999</v>
      </c>
      <c r="M82" s="81">
        <v>36.745235000000001</v>
      </c>
      <c r="N82" s="81">
        <v>37.157916999999998</v>
      </c>
      <c r="O82" s="81">
        <v>37.519179999999999</v>
      </c>
      <c r="P82" s="81">
        <v>37.836520999999998</v>
      </c>
      <c r="Q82" s="81">
        <v>38.120975000000001</v>
      </c>
      <c r="R82" s="81">
        <v>38.371074999999998</v>
      </c>
      <c r="S82" s="81">
        <v>38.582680000000003</v>
      </c>
      <c r="T82" s="81">
        <v>38.780827000000002</v>
      </c>
      <c r="U82" s="81">
        <v>38.998050999999997</v>
      </c>
      <c r="V82" s="81">
        <v>39.207397</v>
      </c>
      <c r="W82" s="81">
        <v>39.410442000000003</v>
      </c>
      <c r="X82" s="81">
        <v>39.611862000000002</v>
      </c>
      <c r="Y82" s="81">
        <v>39.810284000000003</v>
      </c>
      <c r="Z82" s="81">
        <v>40.004852</v>
      </c>
      <c r="AA82" s="81">
        <v>40.199120000000001</v>
      </c>
      <c r="AB82" s="81">
        <v>40.391823000000002</v>
      </c>
      <c r="AC82" s="81">
        <v>40.581470000000003</v>
      </c>
      <c r="AD82" s="81">
        <v>40.771324</v>
      </c>
      <c r="AE82" s="81">
        <v>40.965553</v>
      </c>
      <c r="AF82" s="81">
        <v>41.161906999999999</v>
      </c>
      <c r="AG82" s="84">
        <v>1.8487E-2</v>
      </c>
      <c r="AH82">
        <v>0</v>
      </c>
      <c r="AI82">
        <v>0</v>
      </c>
      <c r="AJ82" t="s">
        <v>112</v>
      </c>
    </row>
    <row r="83" spans="1:36" ht="72.75">
      <c r="A83" s="55" t="s">
        <v>2772</v>
      </c>
      <c r="B83" s="80" t="s">
        <v>2760</v>
      </c>
      <c r="C83" s="81">
        <v>0</v>
      </c>
      <c r="D83" s="81">
        <v>0</v>
      </c>
      <c r="E83" s="81">
        <v>0</v>
      </c>
      <c r="F83" s="81">
        <v>0</v>
      </c>
      <c r="G83" s="81">
        <v>0</v>
      </c>
      <c r="H83" s="81">
        <v>0</v>
      </c>
      <c r="I83" s="81">
        <v>0</v>
      </c>
      <c r="J83" s="81">
        <v>0</v>
      </c>
      <c r="K83" s="81">
        <v>0</v>
      </c>
      <c r="L83" s="81">
        <v>0</v>
      </c>
      <c r="M83" s="81">
        <v>0</v>
      </c>
      <c r="N83" s="81">
        <v>0</v>
      </c>
      <c r="O83" s="81">
        <v>0</v>
      </c>
      <c r="P83" s="81">
        <v>0</v>
      </c>
      <c r="Q83" s="81">
        <v>0</v>
      </c>
      <c r="R83" s="81">
        <v>0</v>
      </c>
      <c r="S83" s="81">
        <v>0</v>
      </c>
      <c r="T83" s="81">
        <v>0</v>
      </c>
      <c r="U83" s="81">
        <v>0</v>
      </c>
      <c r="V83" s="81">
        <v>0</v>
      </c>
      <c r="W83" s="81">
        <v>0</v>
      </c>
      <c r="X83" s="81">
        <v>0</v>
      </c>
      <c r="Y83" s="81">
        <v>0</v>
      </c>
      <c r="Z83" s="81">
        <v>0</v>
      </c>
      <c r="AA83" s="81">
        <v>0</v>
      </c>
      <c r="AB83" s="81">
        <v>0</v>
      </c>
      <c r="AC83" s="81">
        <v>0</v>
      </c>
      <c r="AD83" s="81">
        <v>0</v>
      </c>
      <c r="AE83" s="81">
        <v>0</v>
      </c>
      <c r="AF83" s="81">
        <v>0</v>
      </c>
      <c r="AG83" s="84" t="s">
        <v>2707</v>
      </c>
      <c r="AH83">
        <v>23.661840000000002</v>
      </c>
      <c r="AI83">
        <v>23.94849</v>
      </c>
      <c r="AJ83" s="33">
        <v>2.1999999999999999E-2</v>
      </c>
    </row>
    <row r="84" spans="1:36">
      <c r="A84" s="55" t="s">
        <v>2773</v>
      </c>
      <c r="B84" s="80" t="s">
        <v>2762</v>
      </c>
      <c r="C84" s="81">
        <v>0</v>
      </c>
      <c r="D84" s="81">
        <v>0</v>
      </c>
      <c r="E84" s="81">
        <v>0</v>
      </c>
      <c r="F84" s="81">
        <v>0</v>
      </c>
      <c r="G84" s="81">
        <v>0</v>
      </c>
      <c r="H84" s="81">
        <v>0</v>
      </c>
      <c r="I84" s="81">
        <v>0</v>
      </c>
      <c r="J84" s="81">
        <v>0</v>
      </c>
      <c r="K84" s="81">
        <v>0</v>
      </c>
      <c r="L84" s="81">
        <v>0</v>
      </c>
      <c r="M84" s="81">
        <v>0</v>
      </c>
      <c r="N84" s="81">
        <v>0</v>
      </c>
      <c r="O84" s="81">
        <v>0</v>
      </c>
      <c r="P84" s="81">
        <v>0</v>
      </c>
      <c r="Q84" s="81">
        <v>0</v>
      </c>
      <c r="R84" s="81">
        <v>0</v>
      </c>
      <c r="S84" s="81">
        <v>0</v>
      </c>
      <c r="T84" s="81">
        <v>0</v>
      </c>
      <c r="U84" s="81">
        <v>0</v>
      </c>
      <c r="V84" s="81">
        <v>0</v>
      </c>
      <c r="W84" s="81">
        <v>0</v>
      </c>
      <c r="X84" s="81">
        <v>0</v>
      </c>
      <c r="Y84" s="81">
        <v>0</v>
      </c>
      <c r="Z84" s="81">
        <v>0</v>
      </c>
      <c r="AA84" s="81">
        <v>0</v>
      </c>
      <c r="AB84" s="81">
        <v>0</v>
      </c>
      <c r="AC84" s="81">
        <v>0</v>
      </c>
      <c r="AD84" s="81">
        <v>0</v>
      </c>
      <c r="AE84" s="81">
        <v>0</v>
      </c>
      <c r="AF84" s="81">
        <v>0</v>
      </c>
      <c r="AG84" s="84" t="s">
        <v>2707</v>
      </c>
      <c r="AH84">
        <v>23.661840000000002</v>
      </c>
      <c r="AI84">
        <v>23.94849</v>
      </c>
      <c r="AJ84" s="33">
        <v>2.1999999999999999E-2</v>
      </c>
    </row>
    <row r="85" spans="1:36" ht="24.75">
      <c r="A85" s="55" t="s">
        <v>2774</v>
      </c>
      <c r="B85" s="80" t="s">
        <v>2764</v>
      </c>
      <c r="C85" s="81">
        <v>0</v>
      </c>
      <c r="D85" s="81">
        <v>0</v>
      </c>
      <c r="E85" s="81">
        <v>0</v>
      </c>
      <c r="F85" s="81">
        <v>0</v>
      </c>
      <c r="G85" s="81">
        <v>0</v>
      </c>
      <c r="H85" s="81">
        <v>0</v>
      </c>
      <c r="I85" s="81">
        <v>0</v>
      </c>
      <c r="J85" s="81">
        <v>0</v>
      </c>
      <c r="K85" s="81">
        <v>0</v>
      </c>
      <c r="L85" s="81">
        <v>0</v>
      </c>
      <c r="M85" s="81">
        <v>0</v>
      </c>
      <c r="N85" s="81">
        <v>0</v>
      </c>
      <c r="O85" s="81">
        <v>0</v>
      </c>
      <c r="P85" s="81">
        <v>0</v>
      </c>
      <c r="Q85" s="81">
        <v>0</v>
      </c>
      <c r="R85" s="81">
        <v>0</v>
      </c>
      <c r="S85" s="81">
        <v>0</v>
      </c>
      <c r="T85" s="81">
        <v>0</v>
      </c>
      <c r="U85" s="81">
        <v>0</v>
      </c>
      <c r="V85" s="81">
        <v>0</v>
      </c>
      <c r="W85" s="81">
        <v>0</v>
      </c>
      <c r="X85" s="81">
        <v>0</v>
      </c>
      <c r="Y85" s="81">
        <v>0</v>
      </c>
      <c r="Z85" s="81">
        <v>0</v>
      </c>
      <c r="AA85" s="81">
        <v>0</v>
      </c>
      <c r="AB85" s="81">
        <v>0</v>
      </c>
      <c r="AC85" s="81">
        <v>0</v>
      </c>
      <c r="AD85" s="81">
        <v>0</v>
      </c>
      <c r="AE85" s="81">
        <v>0</v>
      </c>
      <c r="AF85" s="81">
        <v>0</v>
      </c>
      <c r="AG85" s="84" t="s">
        <v>2707</v>
      </c>
      <c r="AH85">
        <v>30.076912</v>
      </c>
      <c r="AI85">
        <v>30.537510000000001</v>
      </c>
      <c r="AJ85" s="33">
        <v>2.1000000000000001E-2</v>
      </c>
    </row>
    <row r="86" spans="1:36" ht="24.75">
      <c r="A86" s="55" t="s">
        <v>2775</v>
      </c>
      <c r="B86" s="80" t="s">
        <v>2766</v>
      </c>
      <c r="C86" s="81">
        <v>0</v>
      </c>
      <c r="D86" s="81">
        <v>0</v>
      </c>
      <c r="E86" s="81">
        <v>0</v>
      </c>
      <c r="F86" s="81">
        <v>0</v>
      </c>
      <c r="G86" s="81">
        <v>0</v>
      </c>
      <c r="H86" s="81">
        <v>0</v>
      </c>
      <c r="I86" s="81">
        <v>0</v>
      </c>
      <c r="J86" s="81">
        <v>0</v>
      </c>
      <c r="K86" s="81">
        <v>0</v>
      </c>
      <c r="L86" s="81">
        <v>0</v>
      </c>
      <c r="M86" s="81">
        <v>0</v>
      </c>
      <c r="N86" s="81">
        <v>0</v>
      </c>
      <c r="O86" s="81">
        <v>0</v>
      </c>
      <c r="P86" s="81">
        <v>0</v>
      </c>
      <c r="Q86" s="81">
        <v>0</v>
      </c>
      <c r="R86" s="81">
        <v>0</v>
      </c>
      <c r="S86" s="81">
        <v>0</v>
      </c>
      <c r="T86" s="81">
        <v>0</v>
      </c>
      <c r="U86" s="81">
        <v>0</v>
      </c>
      <c r="V86" s="81">
        <v>0</v>
      </c>
      <c r="W86" s="81">
        <v>0</v>
      </c>
      <c r="X86" s="81">
        <v>0</v>
      </c>
      <c r="Y86" s="81">
        <v>0</v>
      </c>
      <c r="Z86" s="81">
        <v>0</v>
      </c>
      <c r="AA86" s="81">
        <v>0</v>
      </c>
      <c r="AB86" s="81">
        <v>0</v>
      </c>
      <c r="AC86" s="81">
        <v>0</v>
      </c>
      <c r="AD86" s="81">
        <v>0</v>
      </c>
      <c r="AE86" s="81">
        <v>0</v>
      </c>
      <c r="AF86" s="81">
        <v>0</v>
      </c>
      <c r="AG86" s="84" t="s">
        <v>2707</v>
      </c>
      <c r="AH86">
        <v>9.5472020000000004</v>
      </c>
      <c r="AI86">
        <v>9.7163330000000006</v>
      </c>
      <c r="AJ86" s="33">
        <v>2.1999999999999999E-2</v>
      </c>
    </row>
    <row r="87" spans="1:36" ht="24.75">
      <c r="A87" s="55" t="s">
        <v>2776</v>
      </c>
      <c r="B87" s="80" t="s">
        <v>2777</v>
      </c>
      <c r="C87" s="81">
        <v>76.044501999999994</v>
      </c>
      <c r="D87" s="81">
        <v>90.79213</v>
      </c>
      <c r="E87" s="81">
        <v>95.971183999999994</v>
      </c>
      <c r="F87" s="81">
        <v>97.429085000000001</v>
      </c>
      <c r="G87" s="81">
        <v>97.634795999999994</v>
      </c>
      <c r="H87" s="81">
        <v>97.284903999999997</v>
      </c>
      <c r="I87" s="81">
        <v>96.741660999999993</v>
      </c>
      <c r="J87" s="81">
        <v>96.209746999999993</v>
      </c>
      <c r="K87" s="81">
        <v>95.684082000000004</v>
      </c>
      <c r="L87" s="81">
        <v>95.148360999999994</v>
      </c>
      <c r="M87" s="81">
        <v>94.614684999999994</v>
      </c>
      <c r="N87" s="81">
        <v>94.155013999999994</v>
      </c>
      <c r="O87" s="81">
        <v>93.805999999999997</v>
      </c>
      <c r="P87" s="81">
        <v>93.575080999999997</v>
      </c>
      <c r="Q87" s="81">
        <v>93.392753999999996</v>
      </c>
      <c r="R87" s="81">
        <v>93.334914999999995</v>
      </c>
      <c r="S87" s="81">
        <v>93.530533000000005</v>
      </c>
      <c r="T87" s="81">
        <v>93.673462000000001</v>
      </c>
      <c r="U87" s="81">
        <v>93.444473000000002</v>
      </c>
      <c r="V87" s="81">
        <v>93.205589000000003</v>
      </c>
      <c r="W87" s="81">
        <v>92.894690999999995</v>
      </c>
      <c r="X87" s="81">
        <v>92.550583000000003</v>
      </c>
      <c r="Y87" s="81">
        <v>92.190781000000001</v>
      </c>
      <c r="Z87" s="81">
        <v>91.816612000000006</v>
      </c>
      <c r="AA87" s="81">
        <v>91.437714</v>
      </c>
      <c r="AB87" s="81">
        <v>91.057372999999998</v>
      </c>
      <c r="AC87" s="81">
        <v>90.650406000000004</v>
      </c>
      <c r="AD87" s="81">
        <v>90.221801999999997</v>
      </c>
      <c r="AE87" s="81">
        <v>89.772278</v>
      </c>
      <c r="AF87" s="81">
        <v>89.311194999999998</v>
      </c>
      <c r="AG87" s="84">
        <v>5.561E-3</v>
      </c>
      <c r="AH87">
        <v>20.529709</v>
      </c>
      <c r="AI87">
        <v>20.821176999999999</v>
      </c>
      <c r="AJ87" s="33">
        <v>2.1000000000000001E-2</v>
      </c>
    </row>
    <row r="88" spans="1:36" ht="24.75">
      <c r="A88" s="55" t="s">
        <v>2778</v>
      </c>
      <c r="B88" s="80" t="s">
        <v>2754</v>
      </c>
      <c r="C88" s="81">
        <v>4.5499660000000004</v>
      </c>
      <c r="D88" s="81">
        <v>5.4323610000000002</v>
      </c>
      <c r="E88" s="81">
        <v>5.7422389999999996</v>
      </c>
      <c r="F88" s="81">
        <v>5.8294680000000003</v>
      </c>
      <c r="G88" s="81">
        <v>5.8417770000000004</v>
      </c>
      <c r="H88" s="81">
        <v>5.8208419999999998</v>
      </c>
      <c r="I88" s="81">
        <v>5.7883389999999997</v>
      </c>
      <c r="J88" s="81">
        <v>5.7565119999999999</v>
      </c>
      <c r="K88" s="81">
        <v>5.72506</v>
      </c>
      <c r="L88" s="81">
        <v>5.6930069999999997</v>
      </c>
      <c r="M88" s="81">
        <v>5.6610750000000003</v>
      </c>
      <c r="N88" s="81">
        <v>5.6335709999999999</v>
      </c>
      <c r="O88" s="81">
        <v>5.6126889999999996</v>
      </c>
      <c r="P88" s="81">
        <v>5.5988730000000002</v>
      </c>
      <c r="Q88" s="81">
        <v>5.5879630000000002</v>
      </c>
      <c r="R88" s="81">
        <v>5.5845029999999998</v>
      </c>
      <c r="S88" s="81">
        <v>5.5962059999999996</v>
      </c>
      <c r="T88" s="81">
        <v>5.6047589999999996</v>
      </c>
      <c r="U88" s="81">
        <v>5.5910580000000003</v>
      </c>
      <c r="V88" s="81">
        <v>5.576765</v>
      </c>
      <c r="W88" s="81">
        <v>5.5581630000000004</v>
      </c>
      <c r="X88" s="81">
        <v>5.5375730000000001</v>
      </c>
      <c r="Y88" s="81">
        <v>5.5160460000000002</v>
      </c>
      <c r="Z88" s="81">
        <v>5.4936579999999999</v>
      </c>
      <c r="AA88" s="81">
        <v>5.470987</v>
      </c>
      <c r="AB88" s="81">
        <v>5.4482299999999997</v>
      </c>
      <c r="AC88" s="81">
        <v>5.4238799999999996</v>
      </c>
      <c r="AD88" s="81">
        <v>5.3982349999999997</v>
      </c>
      <c r="AE88" s="81">
        <v>5.37134</v>
      </c>
      <c r="AF88" s="81">
        <v>5.3437510000000001</v>
      </c>
      <c r="AG88" s="84">
        <v>5.561E-3</v>
      </c>
      <c r="AH88">
        <v>0</v>
      </c>
      <c r="AI88">
        <v>0</v>
      </c>
      <c r="AJ88" t="s">
        <v>112</v>
      </c>
    </row>
    <row r="89" spans="1:36">
      <c r="A89" s="55" t="s">
        <v>2779</v>
      </c>
      <c r="B89" s="80" t="s">
        <v>2756</v>
      </c>
      <c r="C89" s="81">
        <v>0</v>
      </c>
      <c r="D89" s="81">
        <v>0</v>
      </c>
      <c r="E89" s="81">
        <v>0</v>
      </c>
      <c r="F89" s="81">
        <v>0</v>
      </c>
      <c r="G89" s="81">
        <v>0</v>
      </c>
      <c r="H89" s="81">
        <v>0</v>
      </c>
      <c r="I89" s="81">
        <v>0</v>
      </c>
      <c r="J89" s="81">
        <v>0</v>
      </c>
      <c r="K89" s="81">
        <v>0</v>
      </c>
      <c r="L89" s="81">
        <v>0</v>
      </c>
      <c r="M89" s="81">
        <v>0</v>
      </c>
      <c r="N89" s="81">
        <v>0</v>
      </c>
      <c r="O89" s="81">
        <v>0</v>
      </c>
      <c r="P89" s="81">
        <v>0</v>
      </c>
      <c r="Q89" s="81">
        <v>0</v>
      </c>
      <c r="R89" s="81">
        <v>0</v>
      </c>
      <c r="S89" s="81">
        <v>0</v>
      </c>
      <c r="T89" s="81">
        <v>0</v>
      </c>
      <c r="U89" s="81">
        <v>0</v>
      </c>
      <c r="V89" s="81">
        <v>0</v>
      </c>
      <c r="W89" s="81">
        <v>0</v>
      </c>
      <c r="X89" s="81">
        <v>0</v>
      </c>
      <c r="Y89" s="81">
        <v>0</v>
      </c>
      <c r="Z89" s="81">
        <v>0</v>
      </c>
      <c r="AA89" s="81">
        <v>0</v>
      </c>
      <c r="AB89" s="81">
        <v>0</v>
      </c>
      <c r="AC89" s="81">
        <v>0</v>
      </c>
      <c r="AD89" s="81">
        <v>0</v>
      </c>
      <c r="AE89" s="81">
        <v>0</v>
      </c>
      <c r="AF89" s="81">
        <v>0</v>
      </c>
      <c r="AG89" s="84" t="s">
        <v>2707</v>
      </c>
      <c r="AH89">
        <v>0</v>
      </c>
      <c r="AI89">
        <v>0</v>
      </c>
      <c r="AJ89" t="s">
        <v>112</v>
      </c>
    </row>
    <row r="90" spans="1:36" ht="48.75">
      <c r="A90" s="55" t="s">
        <v>2780</v>
      </c>
      <c r="B90" s="80" t="s">
        <v>2758</v>
      </c>
      <c r="C90" s="81">
        <v>66.903946000000005</v>
      </c>
      <c r="D90" s="81">
        <v>79.866623000000004</v>
      </c>
      <c r="E90" s="81">
        <v>84.410392999999999</v>
      </c>
      <c r="F90" s="81">
        <v>85.676758000000007</v>
      </c>
      <c r="G90" s="81">
        <v>85.841071999999997</v>
      </c>
      <c r="H90" s="81">
        <v>85.516707999999994</v>
      </c>
      <c r="I90" s="81">
        <v>85.022239999999996</v>
      </c>
      <c r="J90" s="81">
        <v>84.537384000000003</v>
      </c>
      <c r="K90" s="81">
        <v>84.058197000000007</v>
      </c>
      <c r="L90" s="81">
        <v>83.57029</v>
      </c>
      <c r="M90" s="81">
        <v>83.087447999999995</v>
      </c>
      <c r="N90" s="81">
        <v>82.669296000000003</v>
      </c>
      <c r="O90" s="81">
        <v>82.348731999999998</v>
      </c>
      <c r="P90" s="81">
        <v>82.131691000000004</v>
      </c>
      <c r="Q90" s="81">
        <v>81.956665000000001</v>
      </c>
      <c r="R90" s="81">
        <v>81.890297000000004</v>
      </c>
      <c r="S90" s="81">
        <v>82.045471000000006</v>
      </c>
      <c r="T90" s="81">
        <v>82.153717</v>
      </c>
      <c r="U90" s="81">
        <v>81.93544</v>
      </c>
      <c r="V90" s="81">
        <v>81.707840000000004</v>
      </c>
      <c r="W90" s="81">
        <v>81.416816999999995</v>
      </c>
      <c r="X90" s="81">
        <v>81.096405000000004</v>
      </c>
      <c r="Y90" s="81">
        <v>80.761443999999997</v>
      </c>
      <c r="Z90" s="81">
        <v>80.413048000000003</v>
      </c>
      <c r="AA90" s="81">
        <v>80.060181</v>
      </c>
      <c r="AB90" s="81">
        <v>79.705521000000005</v>
      </c>
      <c r="AC90" s="81">
        <v>79.327445999999995</v>
      </c>
      <c r="AD90" s="81">
        <v>78.930412000000004</v>
      </c>
      <c r="AE90" s="81">
        <v>78.515174999999999</v>
      </c>
      <c r="AF90" s="81">
        <v>78.090041999999997</v>
      </c>
      <c r="AG90" s="84">
        <v>5.3449999999999999E-3</v>
      </c>
      <c r="AH90">
        <v>192.858002</v>
      </c>
      <c r="AI90">
        <v>192.57214400000001</v>
      </c>
      <c r="AJ90" s="33">
        <v>-2E-3</v>
      </c>
    </row>
    <row r="91" spans="1:36" ht="72.75">
      <c r="A91" s="55" t="s">
        <v>2781</v>
      </c>
      <c r="B91" s="80" t="s">
        <v>2760</v>
      </c>
      <c r="C91" s="81">
        <v>0.87057399999999996</v>
      </c>
      <c r="D91" s="81">
        <v>1.0516920000000001</v>
      </c>
      <c r="E91" s="81">
        <v>1.1237379999999999</v>
      </c>
      <c r="F91" s="81">
        <v>1.1567270000000001</v>
      </c>
      <c r="G91" s="81">
        <v>1.1757610000000001</v>
      </c>
      <c r="H91" s="81">
        <v>1.18828</v>
      </c>
      <c r="I91" s="81">
        <v>1.1985840000000001</v>
      </c>
      <c r="J91" s="81">
        <v>1.2093670000000001</v>
      </c>
      <c r="K91" s="81">
        <v>1.2200660000000001</v>
      </c>
      <c r="L91" s="81">
        <v>1.230507</v>
      </c>
      <c r="M91" s="81">
        <v>1.237716</v>
      </c>
      <c r="N91" s="81">
        <v>1.2461850000000001</v>
      </c>
      <c r="O91" s="81">
        <v>1.2556890000000001</v>
      </c>
      <c r="P91" s="81">
        <v>1.2669239999999999</v>
      </c>
      <c r="Q91" s="81">
        <v>1.279453</v>
      </c>
      <c r="R91" s="81">
        <v>1.2942689999999999</v>
      </c>
      <c r="S91" s="81">
        <v>1.3134410000000001</v>
      </c>
      <c r="T91" s="81">
        <v>1.332581</v>
      </c>
      <c r="U91" s="81">
        <v>1.34677</v>
      </c>
      <c r="V91" s="81">
        <v>1.3614630000000001</v>
      </c>
      <c r="W91" s="81">
        <v>1.375402</v>
      </c>
      <c r="X91" s="81">
        <v>1.389122</v>
      </c>
      <c r="Y91" s="81">
        <v>1.40341</v>
      </c>
      <c r="Z91" s="81">
        <v>1.418331</v>
      </c>
      <c r="AA91" s="81">
        <v>1.4335059999999999</v>
      </c>
      <c r="AB91" s="81">
        <v>1.449198</v>
      </c>
      <c r="AC91" s="81">
        <v>1.4645550000000001</v>
      </c>
      <c r="AD91" s="81">
        <v>1.479595</v>
      </c>
      <c r="AE91" s="81">
        <v>1.4942040000000001</v>
      </c>
      <c r="AF91" s="81">
        <v>1.508394</v>
      </c>
      <c r="AG91" s="84">
        <v>1.9134000000000002E-2</v>
      </c>
      <c r="AH91">
        <v>148.35287500000001</v>
      </c>
      <c r="AI91">
        <v>147.84863300000001</v>
      </c>
      <c r="AJ91" s="33">
        <v>-4.0000000000000001E-3</v>
      </c>
    </row>
    <row r="92" spans="1:36">
      <c r="A92" s="55" t="s">
        <v>2782</v>
      </c>
      <c r="B92" s="80" t="s">
        <v>2762</v>
      </c>
      <c r="C92" s="81">
        <v>3.7200169999999999</v>
      </c>
      <c r="D92" s="81">
        <v>4.4414559999999996</v>
      </c>
      <c r="E92" s="81">
        <v>4.6948090000000002</v>
      </c>
      <c r="F92" s="81">
        <v>4.7661290000000003</v>
      </c>
      <c r="G92" s="81">
        <v>4.776192</v>
      </c>
      <c r="H92" s="81">
        <v>4.7590760000000003</v>
      </c>
      <c r="I92" s="81">
        <v>4.7325010000000001</v>
      </c>
      <c r="J92" s="81">
        <v>4.7064789999999999</v>
      </c>
      <c r="K92" s="81">
        <v>4.6807660000000002</v>
      </c>
      <c r="L92" s="81">
        <v>4.6545579999999998</v>
      </c>
      <c r="M92" s="81">
        <v>4.6284510000000001</v>
      </c>
      <c r="N92" s="81">
        <v>4.6059640000000002</v>
      </c>
      <c r="O92" s="81">
        <v>4.5888910000000003</v>
      </c>
      <c r="P92" s="81">
        <v>4.5775959999999998</v>
      </c>
      <c r="Q92" s="81">
        <v>4.568676</v>
      </c>
      <c r="R92" s="81">
        <v>4.5658450000000004</v>
      </c>
      <c r="S92" s="81">
        <v>4.5754159999999997</v>
      </c>
      <c r="T92" s="81">
        <v>4.5824069999999999</v>
      </c>
      <c r="U92" s="81">
        <v>4.5712060000000001</v>
      </c>
      <c r="V92" s="81">
        <v>4.55952</v>
      </c>
      <c r="W92" s="81">
        <v>4.5443110000000004</v>
      </c>
      <c r="X92" s="81">
        <v>4.5274770000000002</v>
      </c>
      <c r="Y92" s="81">
        <v>4.5098760000000002</v>
      </c>
      <c r="Z92" s="81">
        <v>4.4915719999999997</v>
      </c>
      <c r="AA92" s="81">
        <v>4.4730369999999997</v>
      </c>
      <c r="AB92" s="81">
        <v>4.4544319999999997</v>
      </c>
      <c r="AC92" s="81">
        <v>4.4345220000000003</v>
      </c>
      <c r="AD92" s="81">
        <v>4.4135559999999998</v>
      </c>
      <c r="AE92" s="81">
        <v>4.3915660000000001</v>
      </c>
      <c r="AF92" s="81">
        <v>4.3690100000000003</v>
      </c>
      <c r="AG92" s="84">
        <v>5.561E-3</v>
      </c>
      <c r="AH92">
        <v>44.505119000000001</v>
      </c>
      <c r="AI92">
        <v>44.723514999999999</v>
      </c>
      <c r="AJ92" s="33">
        <v>5.0000000000000001E-3</v>
      </c>
    </row>
    <row r="93" spans="1:36" ht="24.75">
      <c r="A93" s="55" t="s">
        <v>2783</v>
      </c>
      <c r="B93" s="80" t="s">
        <v>2764</v>
      </c>
      <c r="C93" s="81">
        <v>0</v>
      </c>
      <c r="D93" s="81">
        <v>0</v>
      </c>
      <c r="E93" s="81">
        <v>0</v>
      </c>
      <c r="F93" s="81">
        <v>0</v>
      </c>
      <c r="G93" s="81">
        <v>0</v>
      </c>
      <c r="H93" s="81">
        <v>0</v>
      </c>
      <c r="I93" s="81">
        <v>0</v>
      </c>
      <c r="J93" s="81">
        <v>0</v>
      </c>
      <c r="K93" s="81">
        <v>0</v>
      </c>
      <c r="L93" s="81">
        <v>0</v>
      </c>
      <c r="M93" s="81">
        <v>0</v>
      </c>
      <c r="N93" s="81">
        <v>0</v>
      </c>
      <c r="O93" s="81">
        <v>0</v>
      </c>
      <c r="P93" s="81">
        <v>0</v>
      </c>
      <c r="Q93" s="81">
        <v>0</v>
      </c>
      <c r="R93" s="81">
        <v>0</v>
      </c>
      <c r="S93" s="81">
        <v>0</v>
      </c>
      <c r="T93" s="81">
        <v>0</v>
      </c>
      <c r="U93" s="81">
        <v>0</v>
      </c>
      <c r="V93" s="81">
        <v>0</v>
      </c>
      <c r="W93" s="81">
        <v>0</v>
      </c>
      <c r="X93" s="81">
        <v>0</v>
      </c>
      <c r="Y93" s="81">
        <v>0</v>
      </c>
      <c r="Z93" s="81">
        <v>0</v>
      </c>
      <c r="AA93" s="81">
        <v>0</v>
      </c>
      <c r="AB93" s="81">
        <v>0</v>
      </c>
      <c r="AC93" s="81">
        <v>0</v>
      </c>
      <c r="AD93" s="81">
        <v>0</v>
      </c>
      <c r="AE93" s="81">
        <v>0</v>
      </c>
      <c r="AF93" s="81">
        <v>0</v>
      </c>
      <c r="AG93" s="84" t="s">
        <v>2707</v>
      </c>
      <c r="AH93">
        <v>132.70448300000001</v>
      </c>
      <c r="AI93">
        <v>132.83111600000001</v>
      </c>
      <c r="AJ93" s="33">
        <v>2E-3</v>
      </c>
    </row>
    <row r="94" spans="1:36" ht="24.75">
      <c r="A94" s="55" t="s">
        <v>2784</v>
      </c>
      <c r="B94" s="80" t="s">
        <v>2766</v>
      </c>
      <c r="C94" s="81">
        <v>0</v>
      </c>
      <c r="D94" s="81">
        <v>0</v>
      </c>
      <c r="E94" s="81">
        <v>0</v>
      </c>
      <c r="F94" s="81">
        <v>0</v>
      </c>
      <c r="G94" s="81">
        <v>0</v>
      </c>
      <c r="H94" s="81">
        <v>0</v>
      </c>
      <c r="I94" s="81">
        <v>0</v>
      </c>
      <c r="J94" s="81">
        <v>0</v>
      </c>
      <c r="K94" s="81">
        <v>0</v>
      </c>
      <c r="L94" s="81">
        <v>0</v>
      </c>
      <c r="M94" s="81">
        <v>0</v>
      </c>
      <c r="N94" s="81">
        <v>0</v>
      </c>
      <c r="O94" s="81">
        <v>0</v>
      </c>
      <c r="P94" s="81">
        <v>0</v>
      </c>
      <c r="Q94" s="81">
        <v>0</v>
      </c>
      <c r="R94" s="81">
        <v>0</v>
      </c>
      <c r="S94" s="81">
        <v>0</v>
      </c>
      <c r="T94" s="81">
        <v>0</v>
      </c>
      <c r="U94" s="81">
        <v>0</v>
      </c>
      <c r="V94" s="81">
        <v>0</v>
      </c>
      <c r="W94" s="81">
        <v>0</v>
      </c>
      <c r="X94" s="81">
        <v>0</v>
      </c>
      <c r="Y94" s="81">
        <v>0</v>
      </c>
      <c r="Z94" s="81">
        <v>0</v>
      </c>
      <c r="AA94" s="81">
        <v>0</v>
      </c>
      <c r="AB94" s="81">
        <v>0</v>
      </c>
      <c r="AC94" s="81">
        <v>0</v>
      </c>
      <c r="AD94" s="81">
        <v>0</v>
      </c>
      <c r="AE94" s="81">
        <v>0</v>
      </c>
      <c r="AF94" s="81">
        <v>0</v>
      </c>
      <c r="AG94" s="84" t="s">
        <v>2707</v>
      </c>
      <c r="AH94">
        <v>703.19329800000003</v>
      </c>
      <c r="AI94">
        <v>710.15020800000002</v>
      </c>
      <c r="AJ94" s="33">
        <v>-2E-3</v>
      </c>
    </row>
    <row r="95" spans="1:36" ht="36.75">
      <c r="A95" s="55" t="s">
        <v>2785</v>
      </c>
      <c r="B95" s="79" t="s">
        <v>2681</v>
      </c>
      <c r="C95" s="82">
        <v>35.747318</v>
      </c>
      <c r="D95" s="82">
        <v>40.344104999999999</v>
      </c>
      <c r="E95" s="82">
        <v>43.365397999999999</v>
      </c>
      <c r="F95" s="82">
        <v>45.948174000000002</v>
      </c>
      <c r="G95" s="82">
        <v>47.974677999999997</v>
      </c>
      <c r="H95" s="82">
        <v>49.670772999999997</v>
      </c>
      <c r="I95" s="82">
        <v>50.918190000000003</v>
      </c>
      <c r="J95" s="82">
        <v>51.923713999999997</v>
      </c>
      <c r="K95" s="82">
        <v>52.848305000000003</v>
      </c>
      <c r="L95" s="82">
        <v>53.864001999999999</v>
      </c>
      <c r="M95" s="82">
        <v>54.846595999999998</v>
      </c>
      <c r="N95" s="82">
        <v>55.669662000000002</v>
      </c>
      <c r="O95" s="82">
        <v>56.455813999999997</v>
      </c>
      <c r="P95" s="82">
        <v>57.163257999999999</v>
      </c>
      <c r="Q95" s="82">
        <v>57.769817000000003</v>
      </c>
      <c r="R95" s="82">
        <v>58.395102999999999</v>
      </c>
      <c r="S95" s="82">
        <v>59.068030999999998</v>
      </c>
      <c r="T95" s="82">
        <v>59.723274000000004</v>
      </c>
      <c r="U95" s="82">
        <v>60.304985000000002</v>
      </c>
      <c r="V95" s="82">
        <v>60.995941000000002</v>
      </c>
      <c r="W95" s="82">
        <v>61.573295999999999</v>
      </c>
      <c r="X95" s="82">
        <v>62.161354000000003</v>
      </c>
      <c r="Y95" s="82">
        <v>62.81823</v>
      </c>
      <c r="Z95" s="82">
        <v>63.486359</v>
      </c>
      <c r="AA95" s="82">
        <v>64.212356999999997</v>
      </c>
      <c r="AB95" s="82">
        <v>65.027725000000004</v>
      </c>
      <c r="AC95" s="82">
        <v>65.726546999999997</v>
      </c>
      <c r="AD95" s="82">
        <v>66.387557999999999</v>
      </c>
      <c r="AE95" s="82">
        <v>67.135193000000001</v>
      </c>
      <c r="AF95" s="82">
        <v>67.960930000000005</v>
      </c>
      <c r="AG95" s="85">
        <v>2.2401000000000001E-2</v>
      </c>
      <c r="AH95">
        <v>28719.751952999999</v>
      </c>
      <c r="AI95">
        <v>28946.207031000002</v>
      </c>
      <c r="AJ95" s="33">
        <v>3.0000000000000001E-3</v>
      </c>
    </row>
    <row r="96" spans="1:36" ht="24.75">
      <c r="A96" s="55" t="s">
        <v>2786</v>
      </c>
      <c r="B96" s="80" t="s">
        <v>2787</v>
      </c>
      <c r="C96" s="81">
        <v>6.5376079999999996</v>
      </c>
      <c r="D96" s="81">
        <v>7.6941170000000003</v>
      </c>
      <c r="E96" s="81">
        <v>8.600384</v>
      </c>
      <c r="F96" s="81">
        <v>9.3146170000000001</v>
      </c>
      <c r="G96" s="81">
        <v>9.8805449999999997</v>
      </c>
      <c r="H96" s="81">
        <v>10.335025999999999</v>
      </c>
      <c r="I96" s="81">
        <v>10.704774</v>
      </c>
      <c r="J96" s="81">
        <v>11.008782</v>
      </c>
      <c r="K96" s="81">
        <v>11.263825000000001</v>
      </c>
      <c r="L96" s="81">
        <v>11.482137</v>
      </c>
      <c r="M96" s="81">
        <v>11.671988000000001</v>
      </c>
      <c r="N96" s="81">
        <v>11.837391999999999</v>
      </c>
      <c r="O96" s="81">
        <v>11.982087999999999</v>
      </c>
      <c r="P96" s="81">
        <v>12.11</v>
      </c>
      <c r="Q96" s="81">
        <v>12.225593999999999</v>
      </c>
      <c r="R96" s="81">
        <v>12.328609</v>
      </c>
      <c r="S96" s="81">
        <v>12.416886</v>
      </c>
      <c r="T96" s="81">
        <v>12.500261</v>
      </c>
      <c r="U96" s="81">
        <v>12.589261</v>
      </c>
      <c r="V96" s="81">
        <v>12.674621999999999</v>
      </c>
      <c r="W96" s="81">
        <v>12.758965</v>
      </c>
      <c r="X96" s="81">
        <v>12.842041</v>
      </c>
      <c r="Y96" s="81">
        <v>12.923666000000001</v>
      </c>
      <c r="Z96" s="81">
        <v>13.003992</v>
      </c>
      <c r="AA96" s="81">
        <v>13.083086</v>
      </c>
      <c r="AB96" s="81">
        <v>13.161218999999999</v>
      </c>
      <c r="AC96" s="81">
        <v>13.239566</v>
      </c>
      <c r="AD96" s="81">
        <v>13.317968</v>
      </c>
      <c r="AE96" s="81">
        <v>13.396444000000001</v>
      </c>
      <c r="AF96" s="81">
        <v>13.474932000000001</v>
      </c>
      <c r="AG96" s="84">
        <v>2.5253999999999999E-2</v>
      </c>
    </row>
    <row r="97" spans="1:33" ht="24.75">
      <c r="A97" s="55" t="s">
        <v>2788</v>
      </c>
      <c r="B97" s="80" t="s">
        <v>2764</v>
      </c>
      <c r="C97" s="81">
        <v>1.0159469999999999</v>
      </c>
      <c r="D97" s="81">
        <v>1.1956690000000001</v>
      </c>
      <c r="E97" s="81">
        <v>1.336503</v>
      </c>
      <c r="F97" s="81">
        <v>1.447495</v>
      </c>
      <c r="G97" s="81">
        <v>1.5354399999999999</v>
      </c>
      <c r="H97" s="81">
        <v>1.6060669999999999</v>
      </c>
      <c r="I97" s="81">
        <v>1.663527</v>
      </c>
      <c r="J97" s="81">
        <v>1.710769</v>
      </c>
      <c r="K97" s="81">
        <v>1.750402</v>
      </c>
      <c r="L97" s="81">
        <v>1.7843279999999999</v>
      </c>
      <c r="M97" s="81">
        <v>1.813831</v>
      </c>
      <c r="N97" s="81">
        <v>1.8395360000000001</v>
      </c>
      <c r="O97" s="81">
        <v>1.8620209999999999</v>
      </c>
      <c r="P97" s="81">
        <v>1.881899</v>
      </c>
      <c r="Q97" s="81">
        <v>1.8998619999999999</v>
      </c>
      <c r="R97" s="81">
        <v>1.9158710000000001</v>
      </c>
      <c r="S97" s="81">
        <v>1.929589</v>
      </c>
      <c r="T97" s="81">
        <v>1.9425460000000001</v>
      </c>
      <c r="U97" s="81">
        <v>1.9563759999999999</v>
      </c>
      <c r="V97" s="81">
        <v>1.969641</v>
      </c>
      <c r="W97" s="81">
        <v>1.982748</v>
      </c>
      <c r="X97" s="81">
        <v>1.9956579999999999</v>
      </c>
      <c r="Y97" s="81">
        <v>2.008343</v>
      </c>
      <c r="Z97" s="81">
        <v>2.0208249999999999</v>
      </c>
      <c r="AA97" s="81">
        <v>2.0331160000000001</v>
      </c>
      <c r="AB97" s="81">
        <v>2.0452590000000002</v>
      </c>
      <c r="AC97" s="81">
        <v>2.0574340000000002</v>
      </c>
      <c r="AD97" s="81">
        <v>2.069617</v>
      </c>
      <c r="AE97" s="81">
        <v>2.0818129999999999</v>
      </c>
      <c r="AF97" s="81">
        <v>2.0940089999999998</v>
      </c>
      <c r="AG97" s="84">
        <v>2.5253999999999999E-2</v>
      </c>
    </row>
    <row r="98" spans="1:33">
      <c r="A98" s="55" t="s">
        <v>2789</v>
      </c>
      <c r="B98" s="80" t="s">
        <v>2790</v>
      </c>
      <c r="C98" s="81">
        <v>5.5216609999999999</v>
      </c>
      <c r="D98" s="81">
        <v>6.4984479999999998</v>
      </c>
      <c r="E98" s="81">
        <v>7.2638809999999996</v>
      </c>
      <c r="F98" s="81">
        <v>7.8671220000000002</v>
      </c>
      <c r="G98" s="81">
        <v>8.3451039999999992</v>
      </c>
      <c r="H98" s="81">
        <v>8.7289589999999997</v>
      </c>
      <c r="I98" s="81">
        <v>9.0412470000000003</v>
      </c>
      <c r="J98" s="81">
        <v>9.2980140000000002</v>
      </c>
      <c r="K98" s="81">
        <v>9.5134229999999995</v>
      </c>
      <c r="L98" s="81">
        <v>9.6978080000000002</v>
      </c>
      <c r="M98" s="81">
        <v>9.8581559999999993</v>
      </c>
      <c r="N98" s="81">
        <v>9.9978560000000005</v>
      </c>
      <c r="O98" s="81">
        <v>10.120067000000001</v>
      </c>
      <c r="P98" s="81">
        <v>10.228101000000001</v>
      </c>
      <c r="Q98" s="81">
        <v>10.325730999999999</v>
      </c>
      <c r="R98" s="81">
        <v>10.412739</v>
      </c>
      <c r="S98" s="81">
        <v>10.487297</v>
      </c>
      <c r="T98" s="81">
        <v>10.557715</v>
      </c>
      <c r="U98" s="81">
        <v>10.632885</v>
      </c>
      <c r="V98" s="81">
        <v>10.704981</v>
      </c>
      <c r="W98" s="81">
        <v>10.776217000000001</v>
      </c>
      <c r="X98" s="81">
        <v>10.846382999999999</v>
      </c>
      <c r="Y98" s="81">
        <v>10.915323000000001</v>
      </c>
      <c r="Z98" s="81">
        <v>10.983167</v>
      </c>
      <c r="AA98" s="81">
        <v>11.04997</v>
      </c>
      <c r="AB98" s="81">
        <v>11.115959999999999</v>
      </c>
      <c r="AC98" s="81">
        <v>11.182131999999999</v>
      </c>
      <c r="AD98" s="81">
        <v>11.248351</v>
      </c>
      <c r="AE98" s="81">
        <v>11.314631</v>
      </c>
      <c r="AF98" s="81">
        <v>11.380922</v>
      </c>
      <c r="AG98" s="84">
        <v>2.5253999999999999E-2</v>
      </c>
    </row>
    <row r="99" spans="1:33" ht="60.75">
      <c r="A99" s="55" t="s">
        <v>2791</v>
      </c>
      <c r="B99" s="80" t="s">
        <v>2792</v>
      </c>
      <c r="C99" s="81">
        <v>0</v>
      </c>
      <c r="D99" s="81">
        <v>0</v>
      </c>
      <c r="E99" s="81">
        <v>0</v>
      </c>
      <c r="F99" s="81">
        <v>0</v>
      </c>
      <c r="G99" s="81">
        <v>0</v>
      </c>
      <c r="H99" s="81">
        <v>0</v>
      </c>
      <c r="I99" s="81">
        <v>0</v>
      </c>
      <c r="J99" s="81">
        <v>0</v>
      </c>
      <c r="K99" s="81">
        <v>0</v>
      </c>
      <c r="L99" s="81">
        <v>0</v>
      </c>
      <c r="M99" s="81">
        <v>0</v>
      </c>
      <c r="N99" s="81">
        <v>0</v>
      </c>
      <c r="O99" s="81">
        <v>0</v>
      </c>
      <c r="P99" s="81">
        <v>0</v>
      </c>
      <c r="Q99" s="81">
        <v>0</v>
      </c>
      <c r="R99" s="81">
        <v>0</v>
      </c>
      <c r="S99" s="81">
        <v>0</v>
      </c>
      <c r="T99" s="81">
        <v>0</v>
      </c>
      <c r="U99" s="81">
        <v>0</v>
      </c>
      <c r="V99" s="81">
        <v>0</v>
      </c>
      <c r="W99" s="81">
        <v>0</v>
      </c>
      <c r="X99" s="81">
        <v>0</v>
      </c>
      <c r="Y99" s="81">
        <v>0</v>
      </c>
      <c r="Z99" s="81">
        <v>0</v>
      </c>
      <c r="AA99" s="81">
        <v>0</v>
      </c>
      <c r="AB99" s="81">
        <v>0</v>
      </c>
      <c r="AC99" s="81">
        <v>0</v>
      </c>
      <c r="AD99" s="81">
        <v>0</v>
      </c>
      <c r="AE99" s="81">
        <v>0</v>
      </c>
      <c r="AF99" s="81">
        <v>0</v>
      </c>
      <c r="AG99" s="84" t="s">
        <v>2707</v>
      </c>
    </row>
    <row r="100" spans="1:33" ht="48.75">
      <c r="A100" s="55" t="s">
        <v>2793</v>
      </c>
      <c r="B100" s="80" t="s">
        <v>2794</v>
      </c>
      <c r="C100" s="81">
        <v>0</v>
      </c>
      <c r="D100" s="81">
        <v>0</v>
      </c>
      <c r="E100" s="81">
        <v>0</v>
      </c>
      <c r="F100" s="81">
        <v>0</v>
      </c>
      <c r="G100" s="81">
        <v>0</v>
      </c>
      <c r="H100" s="81">
        <v>0</v>
      </c>
      <c r="I100" s="81">
        <v>0</v>
      </c>
      <c r="J100" s="81">
        <v>0</v>
      </c>
      <c r="K100" s="81">
        <v>0</v>
      </c>
      <c r="L100" s="81">
        <v>0</v>
      </c>
      <c r="M100" s="81">
        <v>0</v>
      </c>
      <c r="N100" s="81">
        <v>0</v>
      </c>
      <c r="O100" s="81">
        <v>0</v>
      </c>
      <c r="P100" s="81">
        <v>0</v>
      </c>
      <c r="Q100" s="81">
        <v>0</v>
      </c>
      <c r="R100" s="81">
        <v>0</v>
      </c>
      <c r="S100" s="81">
        <v>0</v>
      </c>
      <c r="T100" s="81">
        <v>0</v>
      </c>
      <c r="U100" s="81">
        <v>0</v>
      </c>
      <c r="V100" s="81">
        <v>0</v>
      </c>
      <c r="W100" s="81">
        <v>0</v>
      </c>
      <c r="X100" s="81">
        <v>0</v>
      </c>
      <c r="Y100" s="81">
        <v>0</v>
      </c>
      <c r="Z100" s="81">
        <v>0</v>
      </c>
      <c r="AA100" s="81">
        <v>0</v>
      </c>
      <c r="AB100" s="81">
        <v>0</v>
      </c>
      <c r="AC100" s="81">
        <v>0</v>
      </c>
      <c r="AD100" s="81">
        <v>0</v>
      </c>
      <c r="AE100" s="81">
        <v>0</v>
      </c>
      <c r="AF100" s="81">
        <v>0</v>
      </c>
      <c r="AG100" s="84" t="s">
        <v>2707</v>
      </c>
    </row>
    <row r="101" spans="1:33" ht="24.75">
      <c r="A101" s="55" t="s">
        <v>2795</v>
      </c>
      <c r="B101" s="80" t="s">
        <v>2796</v>
      </c>
      <c r="C101" s="81">
        <v>12.700588</v>
      </c>
      <c r="D101" s="81">
        <v>14.364753</v>
      </c>
      <c r="E101" s="81">
        <v>15.38791</v>
      </c>
      <c r="F101" s="81">
        <v>16.292556999999999</v>
      </c>
      <c r="G101" s="81">
        <v>16.996079999999999</v>
      </c>
      <c r="H101" s="81">
        <v>17.604413999999998</v>
      </c>
      <c r="I101" s="81">
        <v>18.043613000000001</v>
      </c>
      <c r="J101" s="81">
        <v>18.391649000000001</v>
      </c>
      <c r="K101" s="81">
        <v>18.714884000000001</v>
      </c>
      <c r="L101" s="81">
        <v>19.093592000000001</v>
      </c>
      <c r="M101" s="81">
        <v>19.474936</v>
      </c>
      <c r="N101" s="81">
        <v>19.774450000000002</v>
      </c>
      <c r="O101" s="81">
        <v>20.058819</v>
      </c>
      <c r="P101" s="81">
        <v>20.311828999999999</v>
      </c>
      <c r="Q101" s="81">
        <v>20.512810000000002</v>
      </c>
      <c r="R101" s="81">
        <v>20.728580000000001</v>
      </c>
      <c r="S101" s="81">
        <v>20.966011000000002</v>
      </c>
      <c r="T101" s="81">
        <v>21.199514000000001</v>
      </c>
      <c r="U101" s="81">
        <v>21.387691</v>
      </c>
      <c r="V101" s="81">
        <v>21.628992</v>
      </c>
      <c r="W101" s="81">
        <v>21.819023000000001</v>
      </c>
      <c r="X101" s="81">
        <v>22.007545</v>
      </c>
      <c r="Y101" s="81">
        <v>22.229607000000001</v>
      </c>
      <c r="Z101" s="81">
        <v>22.454782000000002</v>
      </c>
      <c r="AA101" s="81">
        <v>22.696708999999998</v>
      </c>
      <c r="AB101" s="81">
        <v>22.978424</v>
      </c>
      <c r="AC101" s="81">
        <v>23.205546999999999</v>
      </c>
      <c r="AD101" s="81">
        <v>23.414211000000002</v>
      </c>
      <c r="AE101" s="81">
        <v>23.661840000000002</v>
      </c>
      <c r="AF101" s="81">
        <v>23.94849</v>
      </c>
      <c r="AG101" s="84">
        <v>2.2112E-2</v>
      </c>
    </row>
    <row r="102" spans="1:33" ht="24.75">
      <c r="A102" s="55" t="s">
        <v>2797</v>
      </c>
      <c r="B102" s="80" t="s">
        <v>2764</v>
      </c>
      <c r="C102" s="81">
        <v>12.700588</v>
      </c>
      <c r="D102" s="81">
        <v>14.364753</v>
      </c>
      <c r="E102" s="81">
        <v>15.38791</v>
      </c>
      <c r="F102" s="81">
        <v>16.292556999999999</v>
      </c>
      <c r="G102" s="81">
        <v>16.996079999999999</v>
      </c>
      <c r="H102" s="81">
        <v>17.604413999999998</v>
      </c>
      <c r="I102" s="81">
        <v>18.043613000000001</v>
      </c>
      <c r="J102" s="81">
        <v>18.391649000000001</v>
      </c>
      <c r="K102" s="81">
        <v>18.714884000000001</v>
      </c>
      <c r="L102" s="81">
        <v>19.093592000000001</v>
      </c>
      <c r="M102" s="81">
        <v>19.474936</v>
      </c>
      <c r="N102" s="81">
        <v>19.774450000000002</v>
      </c>
      <c r="O102" s="81">
        <v>20.058819</v>
      </c>
      <c r="P102" s="81">
        <v>20.311828999999999</v>
      </c>
      <c r="Q102" s="81">
        <v>20.512810000000002</v>
      </c>
      <c r="R102" s="81">
        <v>20.728580000000001</v>
      </c>
      <c r="S102" s="81">
        <v>20.966011000000002</v>
      </c>
      <c r="T102" s="81">
        <v>21.199514000000001</v>
      </c>
      <c r="U102" s="81">
        <v>21.387691</v>
      </c>
      <c r="V102" s="81">
        <v>21.628992</v>
      </c>
      <c r="W102" s="81">
        <v>21.819023000000001</v>
      </c>
      <c r="X102" s="81">
        <v>22.007545</v>
      </c>
      <c r="Y102" s="81">
        <v>22.229607000000001</v>
      </c>
      <c r="Z102" s="81">
        <v>22.454782000000002</v>
      </c>
      <c r="AA102" s="81">
        <v>22.696708999999998</v>
      </c>
      <c r="AB102" s="81">
        <v>22.978424</v>
      </c>
      <c r="AC102" s="81">
        <v>23.205546999999999</v>
      </c>
      <c r="AD102" s="81">
        <v>23.414211000000002</v>
      </c>
      <c r="AE102" s="81">
        <v>23.661840000000002</v>
      </c>
      <c r="AF102" s="81">
        <v>23.94849</v>
      </c>
      <c r="AG102" s="84">
        <v>2.2112E-2</v>
      </c>
    </row>
    <row r="103" spans="1:33" ht="36.75">
      <c r="A103" s="55" t="s">
        <v>2798</v>
      </c>
      <c r="B103" s="80" t="s">
        <v>2799</v>
      </c>
      <c r="C103" s="81">
        <v>16.509121</v>
      </c>
      <c r="D103" s="81">
        <v>18.285233000000002</v>
      </c>
      <c r="E103" s="81">
        <v>19.377106000000001</v>
      </c>
      <c r="F103" s="81">
        <v>20.340997999999999</v>
      </c>
      <c r="G103" s="81">
        <v>21.098049</v>
      </c>
      <c r="H103" s="81">
        <v>21.731332999999999</v>
      </c>
      <c r="I103" s="81">
        <v>22.169803999999999</v>
      </c>
      <c r="J103" s="81">
        <v>22.523285000000001</v>
      </c>
      <c r="K103" s="81">
        <v>22.869595</v>
      </c>
      <c r="L103" s="81">
        <v>23.288273</v>
      </c>
      <c r="M103" s="81">
        <v>23.699677000000001</v>
      </c>
      <c r="N103" s="81">
        <v>24.057817</v>
      </c>
      <c r="O103" s="81">
        <v>24.414905999999998</v>
      </c>
      <c r="P103" s="81">
        <v>24.741427999999999</v>
      </c>
      <c r="Q103" s="81">
        <v>25.031414000000002</v>
      </c>
      <c r="R103" s="81">
        <v>25.337914999999999</v>
      </c>
      <c r="S103" s="81">
        <v>25.685137000000001</v>
      </c>
      <c r="T103" s="81">
        <v>26.023502000000001</v>
      </c>
      <c r="U103" s="81">
        <v>26.328029999999998</v>
      </c>
      <c r="V103" s="81">
        <v>26.692329000000001</v>
      </c>
      <c r="W103" s="81">
        <v>26.99531</v>
      </c>
      <c r="X103" s="81">
        <v>27.311768000000001</v>
      </c>
      <c r="Y103" s="81">
        <v>27.664957000000001</v>
      </c>
      <c r="Z103" s="81">
        <v>28.027588000000002</v>
      </c>
      <c r="AA103" s="81">
        <v>28.432559999999999</v>
      </c>
      <c r="AB103" s="81">
        <v>28.888083000000002</v>
      </c>
      <c r="AC103" s="81">
        <v>29.281431000000001</v>
      </c>
      <c r="AD103" s="81">
        <v>29.655377999999999</v>
      </c>
      <c r="AE103" s="81">
        <v>30.076912</v>
      </c>
      <c r="AF103" s="81">
        <v>30.537510000000001</v>
      </c>
      <c r="AG103" s="84">
        <v>2.1434999999999999E-2</v>
      </c>
    </row>
    <row r="104" spans="1:33" ht="24.75">
      <c r="A104" s="55" t="s">
        <v>2800</v>
      </c>
      <c r="B104" s="80" t="s">
        <v>2764</v>
      </c>
      <c r="C104" s="81">
        <v>5.2127150000000002</v>
      </c>
      <c r="D104" s="81">
        <v>5.695138</v>
      </c>
      <c r="E104" s="81">
        <v>5.9626049999999999</v>
      </c>
      <c r="F104" s="81">
        <v>6.2147670000000002</v>
      </c>
      <c r="G104" s="81">
        <v>6.4174519999999999</v>
      </c>
      <c r="H104" s="81">
        <v>6.5885199999999999</v>
      </c>
      <c r="I104" s="81">
        <v>6.6994280000000002</v>
      </c>
      <c r="J104" s="81">
        <v>6.7960029999999998</v>
      </c>
      <c r="K104" s="81">
        <v>6.9016250000000001</v>
      </c>
      <c r="L104" s="81">
        <v>7.0355650000000001</v>
      </c>
      <c r="M104" s="81">
        <v>7.165921</v>
      </c>
      <c r="N104" s="81">
        <v>7.2919429999999998</v>
      </c>
      <c r="O104" s="81">
        <v>7.4233589999999996</v>
      </c>
      <c r="P104" s="81">
        <v>7.5462530000000001</v>
      </c>
      <c r="Q104" s="81">
        <v>7.65665</v>
      </c>
      <c r="R104" s="81">
        <v>7.7712139999999996</v>
      </c>
      <c r="S104" s="81">
        <v>7.9042019999999997</v>
      </c>
      <c r="T104" s="81">
        <v>8.032076</v>
      </c>
      <c r="U104" s="81">
        <v>8.1507020000000008</v>
      </c>
      <c r="V104" s="81">
        <v>8.2886360000000003</v>
      </c>
      <c r="W104" s="81">
        <v>8.4046099999999999</v>
      </c>
      <c r="X104" s="81">
        <v>8.5259020000000003</v>
      </c>
      <c r="Y104" s="81">
        <v>8.6576000000000004</v>
      </c>
      <c r="Z104" s="81">
        <v>8.7912809999999997</v>
      </c>
      <c r="AA104" s="81">
        <v>8.9423670000000008</v>
      </c>
      <c r="AB104" s="81">
        <v>9.108644</v>
      </c>
      <c r="AC104" s="81">
        <v>9.2528950000000005</v>
      </c>
      <c r="AD104" s="81">
        <v>9.3912560000000003</v>
      </c>
      <c r="AE104" s="81">
        <v>9.5472020000000004</v>
      </c>
      <c r="AF104" s="81">
        <v>9.7163330000000006</v>
      </c>
      <c r="AG104" s="84">
        <v>2.1704999999999999E-2</v>
      </c>
    </row>
    <row r="105" spans="1:33">
      <c r="A105" s="55" t="s">
        <v>2801</v>
      </c>
      <c r="B105" s="80" t="s">
        <v>2790</v>
      </c>
      <c r="C105" s="81">
        <v>11.296407</v>
      </c>
      <c r="D105" s="81">
        <v>12.590095</v>
      </c>
      <c r="E105" s="81">
        <v>13.414501</v>
      </c>
      <c r="F105" s="81">
        <v>14.126231000000001</v>
      </c>
      <c r="G105" s="81">
        <v>14.680597000000001</v>
      </c>
      <c r="H105" s="81">
        <v>15.142814</v>
      </c>
      <c r="I105" s="81">
        <v>15.470375000000001</v>
      </c>
      <c r="J105" s="81">
        <v>15.727282000000001</v>
      </c>
      <c r="K105" s="81">
        <v>15.967969999999999</v>
      </c>
      <c r="L105" s="81">
        <v>16.252707999999998</v>
      </c>
      <c r="M105" s="81">
        <v>16.533753999999998</v>
      </c>
      <c r="N105" s="81">
        <v>16.765875000000001</v>
      </c>
      <c r="O105" s="81">
        <v>16.991547000000001</v>
      </c>
      <c r="P105" s="81">
        <v>17.195174999999999</v>
      </c>
      <c r="Q105" s="81">
        <v>17.374763000000002</v>
      </c>
      <c r="R105" s="81">
        <v>17.566701999999999</v>
      </c>
      <c r="S105" s="81">
        <v>17.780934999999999</v>
      </c>
      <c r="T105" s="81">
        <v>17.991426000000001</v>
      </c>
      <c r="U105" s="81">
        <v>18.177327999999999</v>
      </c>
      <c r="V105" s="81">
        <v>18.403694000000002</v>
      </c>
      <c r="W105" s="81">
        <v>18.590699999999998</v>
      </c>
      <c r="X105" s="81">
        <v>18.785865999999999</v>
      </c>
      <c r="Y105" s="81">
        <v>19.007356999999999</v>
      </c>
      <c r="Z105" s="81">
        <v>19.236307</v>
      </c>
      <c r="AA105" s="81">
        <v>19.490192</v>
      </c>
      <c r="AB105" s="81">
        <v>19.779437999999999</v>
      </c>
      <c r="AC105" s="81">
        <v>20.028535999999999</v>
      </c>
      <c r="AD105" s="81">
        <v>20.264122</v>
      </c>
      <c r="AE105" s="81">
        <v>20.529709</v>
      </c>
      <c r="AF105" s="81">
        <v>20.821176999999999</v>
      </c>
      <c r="AG105" s="84">
        <v>2.1309999999999999E-2</v>
      </c>
    </row>
    <row r="106" spans="1:33" ht="60.75">
      <c r="A106" s="55" t="s">
        <v>2802</v>
      </c>
      <c r="B106" s="80" t="s">
        <v>2792</v>
      </c>
      <c r="C106" s="81">
        <v>0</v>
      </c>
      <c r="D106" s="81">
        <v>0</v>
      </c>
      <c r="E106" s="81">
        <v>0</v>
      </c>
      <c r="F106" s="81">
        <v>0</v>
      </c>
      <c r="G106" s="81">
        <v>0</v>
      </c>
      <c r="H106" s="81">
        <v>0</v>
      </c>
      <c r="I106" s="81">
        <v>0</v>
      </c>
      <c r="J106" s="81">
        <v>0</v>
      </c>
      <c r="K106" s="81">
        <v>0</v>
      </c>
      <c r="L106" s="81">
        <v>0</v>
      </c>
      <c r="M106" s="81">
        <v>0</v>
      </c>
      <c r="N106" s="81">
        <v>0</v>
      </c>
      <c r="O106" s="81">
        <v>0</v>
      </c>
      <c r="P106" s="81">
        <v>0</v>
      </c>
      <c r="Q106" s="81">
        <v>0</v>
      </c>
      <c r="R106" s="81">
        <v>0</v>
      </c>
      <c r="S106" s="81">
        <v>0</v>
      </c>
      <c r="T106" s="81">
        <v>0</v>
      </c>
      <c r="U106" s="81">
        <v>0</v>
      </c>
      <c r="V106" s="81">
        <v>0</v>
      </c>
      <c r="W106" s="81">
        <v>0</v>
      </c>
      <c r="X106" s="81">
        <v>0</v>
      </c>
      <c r="Y106" s="81">
        <v>0</v>
      </c>
      <c r="Z106" s="81">
        <v>0</v>
      </c>
      <c r="AA106" s="81">
        <v>0</v>
      </c>
      <c r="AB106" s="81">
        <v>0</v>
      </c>
      <c r="AC106" s="81">
        <v>0</v>
      </c>
      <c r="AD106" s="81">
        <v>0</v>
      </c>
      <c r="AE106" s="81">
        <v>0</v>
      </c>
      <c r="AF106" s="81">
        <v>0</v>
      </c>
      <c r="AG106" s="84" t="s">
        <v>2707</v>
      </c>
    </row>
    <row r="107" spans="1:33" ht="48.75">
      <c r="A107" s="55" t="s">
        <v>2803</v>
      </c>
      <c r="B107" s="80" t="s">
        <v>2794</v>
      </c>
      <c r="C107" s="81">
        <v>0</v>
      </c>
      <c r="D107" s="81">
        <v>0</v>
      </c>
      <c r="E107" s="81">
        <v>0</v>
      </c>
      <c r="F107" s="81">
        <v>0</v>
      </c>
      <c r="G107" s="81">
        <v>0</v>
      </c>
      <c r="H107" s="81">
        <v>0</v>
      </c>
      <c r="I107" s="81">
        <v>0</v>
      </c>
      <c r="J107" s="81">
        <v>0</v>
      </c>
      <c r="K107" s="81">
        <v>0</v>
      </c>
      <c r="L107" s="81">
        <v>0</v>
      </c>
      <c r="M107" s="81">
        <v>0</v>
      </c>
      <c r="N107" s="81">
        <v>0</v>
      </c>
      <c r="O107" s="81">
        <v>0</v>
      </c>
      <c r="P107" s="81">
        <v>0</v>
      </c>
      <c r="Q107" s="81">
        <v>0</v>
      </c>
      <c r="R107" s="81">
        <v>0</v>
      </c>
      <c r="S107" s="81">
        <v>0</v>
      </c>
      <c r="T107" s="81">
        <v>0</v>
      </c>
      <c r="U107" s="81">
        <v>0</v>
      </c>
      <c r="V107" s="81">
        <v>0</v>
      </c>
      <c r="W107" s="81">
        <v>0</v>
      </c>
      <c r="X107" s="81">
        <v>0</v>
      </c>
      <c r="Y107" s="81">
        <v>0</v>
      </c>
      <c r="Z107" s="81">
        <v>0</v>
      </c>
      <c r="AA107" s="81">
        <v>0</v>
      </c>
      <c r="AB107" s="81">
        <v>0</v>
      </c>
      <c r="AC107" s="81">
        <v>0</v>
      </c>
      <c r="AD107" s="81">
        <v>0</v>
      </c>
      <c r="AE107" s="81">
        <v>0</v>
      </c>
      <c r="AF107" s="81">
        <v>0</v>
      </c>
      <c r="AG107" s="84" t="s">
        <v>2707</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5" t="s">
        <v>2804</v>
      </c>
      <c r="B109" s="79" t="s">
        <v>217</v>
      </c>
      <c r="C109" s="82">
        <v>204.09703099999999</v>
      </c>
      <c r="D109" s="82">
        <v>207.81658899999999</v>
      </c>
      <c r="E109" s="82">
        <v>208.00427199999999</v>
      </c>
      <c r="F109" s="82">
        <v>208.62669399999999</v>
      </c>
      <c r="G109" s="82">
        <v>208.70083600000001</v>
      </c>
      <c r="H109" s="82">
        <v>208.389374</v>
      </c>
      <c r="I109" s="82">
        <v>207.106934</v>
      </c>
      <c r="J109" s="82">
        <v>205.85676599999999</v>
      </c>
      <c r="K109" s="82">
        <v>204.91546600000001</v>
      </c>
      <c r="L109" s="82">
        <v>204.26499899999999</v>
      </c>
      <c r="M109" s="82">
        <v>203.40438800000001</v>
      </c>
      <c r="N109" s="82">
        <v>202.68185399999999</v>
      </c>
      <c r="O109" s="82">
        <v>202.113373</v>
      </c>
      <c r="P109" s="82">
        <v>201.50842299999999</v>
      </c>
      <c r="Q109" s="82">
        <v>200.80012500000001</v>
      </c>
      <c r="R109" s="82">
        <v>200.07522599999999</v>
      </c>
      <c r="S109" s="82">
        <v>199.64593500000001</v>
      </c>
      <c r="T109" s="82">
        <v>199.11071799999999</v>
      </c>
      <c r="U109" s="82">
        <v>198.525757</v>
      </c>
      <c r="V109" s="82">
        <v>198.07746900000001</v>
      </c>
      <c r="W109" s="82">
        <v>197.287598</v>
      </c>
      <c r="X109" s="82">
        <v>196.60789500000001</v>
      </c>
      <c r="Y109" s="82">
        <v>195.98907500000001</v>
      </c>
      <c r="Z109" s="82">
        <v>195.342804</v>
      </c>
      <c r="AA109" s="82">
        <v>194.913635</v>
      </c>
      <c r="AB109" s="82">
        <v>194.54913300000001</v>
      </c>
      <c r="AC109" s="82">
        <v>193.90734900000001</v>
      </c>
      <c r="AD109" s="82">
        <v>193.25498999999999</v>
      </c>
      <c r="AE109" s="82">
        <v>192.858002</v>
      </c>
      <c r="AF109" s="82">
        <v>192.57214400000001</v>
      </c>
      <c r="AG109" s="85">
        <v>-2.0019999999999999E-3</v>
      </c>
    </row>
    <row r="110" spans="1:33">
      <c r="A110" s="55" t="s">
        <v>2805</v>
      </c>
      <c r="B110" s="80" t="s">
        <v>2806</v>
      </c>
      <c r="C110" s="81">
        <v>164.88896199999999</v>
      </c>
      <c r="D110" s="81">
        <v>167.62558000000001</v>
      </c>
      <c r="E110" s="81">
        <v>167.50697299999999</v>
      </c>
      <c r="F110" s="81">
        <v>167.73602299999999</v>
      </c>
      <c r="G110" s="81">
        <v>167.521973</v>
      </c>
      <c r="H110" s="81">
        <v>166.997345</v>
      </c>
      <c r="I110" s="81">
        <v>165.69532799999999</v>
      </c>
      <c r="J110" s="81">
        <v>164.42112700000001</v>
      </c>
      <c r="K110" s="81">
        <v>163.39518699999999</v>
      </c>
      <c r="L110" s="81">
        <v>162.601913</v>
      </c>
      <c r="M110" s="81">
        <v>161.64205899999999</v>
      </c>
      <c r="N110" s="81">
        <v>160.79272499999999</v>
      </c>
      <c r="O110" s="81">
        <v>160.06601000000001</v>
      </c>
      <c r="P110" s="81">
        <v>159.31068400000001</v>
      </c>
      <c r="Q110" s="81">
        <v>158.474121</v>
      </c>
      <c r="R110" s="81">
        <v>157.62510700000001</v>
      </c>
      <c r="S110" s="81">
        <v>157.00924699999999</v>
      </c>
      <c r="T110" s="81">
        <v>156.310104</v>
      </c>
      <c r="U110" s="81">
        <v>155.57217399999999</v>
      </c>
      <c r="V110" s="81">
        <v>154.94146699999999</v>
      </c>
      <c r="W110" s="81">
        <v>154.044006</v>
      </c>
      <c r="X110" s="81">
        <v>153.23336800000001</v>
      </c>
      <c r="Y110" s="81">
        <v>152.47070299999999</v>
      </c>
      <c r="Z110" s="81">
        <v>151.68722500000001</v>
      </c>
      <c r="AA110" s="81">
        <v>151.07257100000001</v>
      </c>
      <c r="AB110" s="81">
        <v>150.507904</v>
      </c>
      <c r="AC110" s="81">
        <v>149.72891200000001</v>
      </c>
      <c r="AD110" s="81">
        <v>148.942352</v>
      </c>
      <c r="AE110" s="81">
        <v>148.35287500000001</v>
      </c>
      <c r="AF110" s="81">
        <v>147.84863300000001</v>
      </c>
      <c r="AG110" s="84">
        <v>-3.754E-3</v>
      </c>
    </row>
    <row r="111" spans="1:33" ht="48.75">
      <c r="A111" s="55" t="s">
        <v>2807</v>
      </c>
      <c r="B111" s="80" t="s">
        <v>2690</v>
      </c>
      <c r="C111" s="81">
        <v>39.208072999999999</v>
      </c>
      <c r="D111" s="81">
        <v>40.191006000000002</v>
      </c>
      <c r="E111" s="81">
        <v>40.497298999999998</v>
      </c>
      <c r="F111" s="81">
        <v>40.890670999999998</v>
      </c>
      <c r="G111" s="81">
        <v>41.17886</v>
      </c>
      <c r="H111" s="81">
        <v>41.392029000000001</v>
      </c>
      <c r="I111" s="81">
        <v>41.411610000000003</v>
      </c>
      <c r="J111" s="81">
        <v>41.435642000000001</v>
      </c>
      <c r="K111" s="81">
        <v>41.520287000000003</v>
      </c>
      <c r="L111" s="81">
        <v>41.663086</v>
      </c>
      <c r="M111" s="81">
        <v>41.762337000000002</v>
      </c>
      <c r="N111" s="81">
        <v>41.889136999999998</v>
      </c>
      <c r="O111" s="81">
        <v>42.047367000000001</v>
      </c>
      <c r="P111" s="81">
        <v>42.197741999999998</v>
      </c>
      <c r="Q111" s="81">
        <v>42.326008000000002</v>
      </c>
      <c r="R111" s="81">
        <v>42.450127000000002</v>
      </c>
      <c r="S111" s="81">
        <v>42.636696000000001</v>
      </c>
      <c r="T111" s="81">
        <v>42.800617000000003</v>
      </c>
      <c r="U111" s="81">
        <v>42.953589999999998</v>
      </c>
      <c r="V111" s="81">
        <v>43.136001999999998</v>
      </c>
      <c r="W111" s="81">
        <v>43.243583999999998</v>
      </c>
      <c r="X111" s="81">
        <v>43.374530999999998</v>
      </c>
      <c r="Y111" s="81">
        <v>43.518363999999998</v>
      </c>
      <c r="Z111" s="81">
        <v>43.655586</v>
      </c>
      <c r="AA111" s="81">
        <v>43.841064000000003</v>
      </c>
      <c r="AB111" s="81">
        <v>44.041221999999998</v>
      </c>
      <c r="AC111" s="81">
        <v>44.178435999999998</v>
      </c>
      <c r="AD111" s="81">
        <v>44.312634000000003</v>
      </c>
      <c r="AE111" s="81">
        <v>44.505119000000001</v>
      </c>
      <c r="AF111" s="81">
        <v>44.723514999999999</v>
      </c>
      <c r="AG111" s="84">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5" t="s">
        <v>2808</v>
      </c>
      <c r="B113" s="80" t="s">
        <v>228</v>
      </c>
      <c r="C113" s="81">
        <v>125.031578</v>
      </c>
      <c r="D113" s="81">
        <v>126.896736</v>
      </c>
      <c r="E113" s="81">
        <v>127.926041</v>
      </c>
      <c r="F113" s="81">
        <v>128.600266</v>
      </c>
      <c r="G113" s="81">
        <v>129.10189800000001</v>
      </c>
      <c r="H113" s="81">
        <v>129.64999399999999</v>
      </c>
      <c r="I113" s="81">
        <v>129.96121199999999</v>
      </c>
      <c r="J113" s="81">
        <v>130.19676200000001</v>
      </c>
      <c r="K113" s="81">
        <v>130.40360999999999</v>
      </c>
      <c r="L113" s="81">
        <v>130.57878099999999</v>
      </c>
      <c r="M113" s="81">
        <v>130.71516399999999</v>
      </c>
      <c r="N113" s="81">
        <v>130.83389299999999</v>
      </c>
      <c r="O113" s="81">
        <v>130.94082599999999</v>
      </c>
      <c r="P113" s="81">
        <v>131.026443</v>
      </c>
      <c r="Q113" s="81">
        <v>131.09085099999999</v>
      </c>
      <c r="R113" s="81">
        <v>131.16413900000001</v>
      </c>
      <c r="S113" s="81">
        <v>131.26132200000001</v>
      </c>
      <c r="T113" s="81">
        <v>131.36518899999999</v>
      </c>
      <c r="U113" s="81">
        <v>131.48391699999999</v>
      </c>
      <c r="V113" s="81">
        <v>131.63140899999999</v>
      </c>
      <c r="W113" s="81">
        <v>131.76234400000001</v>
      </c>
      <c r="X113" s="81">
        <v>131.87556499999999</v>
      </c>
      <c r="Y113" s="81">
        <v>131.992706</v>
      </c>
      <c r="Z113" s="81">
        <v>132.10150100000001</v>
      </c>
      <c r="AA113" s="81">
        <v>132.230469</v>
      </c>
      <c r="AB113" s="81">
        <v>132.369202</v>
      </c>
      <c r="AC113" s="81">
        <v>132.482193</v>
      </c>
      <c r="AD113" s="81">
        <v>132.585846</v>
      </c>
      <c r="AE113" s="81">
        <v>132.70448300000001</v>
      </c>
      <c r="AF113" s="81">
        <v>132.83111600000001</v>
      </c>
      <c r="AG113" s="84">
        <v>2.0890000000000001E-3</v>
      </c>
    </row>
    <row r="114" spans="1:33" ht="48.75">
      <c r="A114" s="55" t="s">
        <v>2809</v>
      </c>
      <c r="B114" s="80" t="s">
        <v>230</v>
      </c>
      <c r="C114" s="81">
        <v>748.06146200000001</v>
      </c>
      <c r="D114" s="81">
        <v>701.06182899999999</v>
      </c>
      <c r="E114" s="81">
        <v>682.70349099999999</v>
      </c>
      <c r="F114" s="81">
        <v>669.31573500000002</v>
      </c>
      <c r="G114" s="81">
        <v>657.777649</v>
      </c>
      <c r="H114" s="81">
        <v>646.21258499999999</v>
      </c>
      <c r="I114" s="81">
        <v>628.37182600000006</v>
      </c>
      <c r="J114" s="81">
        <v>632.31945800000005</v>
      </c>
      <c r="K114" s="81">
        <v>627.75476100000003</v>
      </c>
      <c r="L114" s="81">
        <v>619.43811000000005</v>
      </c>
      <c r="M114" s="81">
        <v>616.01281700000004</v>
      </c>
      <c r="N114" s="81">
        <v>619.79211399999997</v>
      </c>
      <c r="O114" s="81">
        <v>619.58685300000002</v>
      </c>
      <c r="P114" s="81">
        <v>616.83026099999995</v>
      </c>
      <c r="Q114" s="81">
        <v>618.30474900000002</v>
      </c>
      <c r="R114" s="81">
        <v>621.54339600000003</v>
      </c>
      <c r="S114" s="81">
        <v>629.67156999999997</v>
      </c>
      <c r="T114" s="81">
        <v>636.62567100000001</v>
      </c>
      <c r="U114" s="81">
        <v>641.26690699999995</v>
      </c>
      <c r="V114" s="81">
        <v>649.24737500000003</v>
      </c>
      <c r="W114" s="81">
        <v>656.71551499999998</v>
      </c>
      <c r="X114" s="81">
        <v>659.97137499999997</v>
      </c>
      <c r="Y114" s="81">
        <v>668.71801800000003</v>
      </c>
      <c r="Z114" s="81">
        <v>671.82458499999996</v>
      </c>
      <c r="AA114" s="81">
        <v>675.87640399999998</v>
      </c>
      <c r="AB114" s="81">
        <v>683.62017800000001</v>
      </c>
      <c r="AC114" s="81">
        <v>691.62048300000004</v>
      </c>
      <c r="AD114" s="81">
        <v>699.38653599999998</v>
      </c>
      <c r="AE114" s="81">
        <v>703.19329800000003</v>
      </c>
      <c r="AF114" s="81">
        <v>710.15020800000002</v>
      </c>
      <c r="AG114" s="84">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5" t="s">
        <v>2810</v>
      </c>
      <c r="B116" s="79" t="s">
        <v>146</v>
      </c>
      <c r="C116" s="82">
        <v>26324.886718999998</v>
      </c>
      <c r="D116" s="82">
        <v>27263.316406000002</v>
      </c>
      <c r="E116" s="82">
        <v>27692.980468999998</v>
      </c>
      <c r="F116" s="82">
        <v>27715.5</v>
      </c>
      <c r="G116" s="82">
        <v>27753.820312</v>
      </c>
      <c r="H116" s="82">
        <v>27727.53125</v>
      </c>
      <c r="I116" s="82">
        <v>27607.042968999998</v>
      </c>
      <c r="J116" s="82">
        <v>27503.935547000001</v>
      </c>
      <c r="K116" s="82">
        <v>27408.986327999999</v>
      </c>
      <c r="L116" s="82">
        <v>27340.705077999999</v>
      </c>
      <c r="M116" s="82">
        <v>27288.166015999999</v>
      </c>
      <c r="N116" s="82">
        <v>27213.582031000002</v>
      </c>
      <c r="O116" s="82">
        <v>27191.142577999999</v>
      </c>
      <c r="P116" s="82">
        <v>27165.730468999998</v>
      </c>
      <c r="Q116" s="82">
        <v>27154.113281000002</v>
      </c>
      <c r="R116" s="82">
        <v>27158.546875</v>
      </c>
      <c r="S116" s="82">
        <v>27206.796875</v>
      </c>
      <c r="T116" s="82">
        <v>27259.251952999999</v>
      </c>
      <c r="U116" s="82">
        <v>27333.582031000002</v>
      </c>
      <c r="V116" s="82">
        <v>27424.380859000001</v>
      </c>
      <c r="W116" s="82">
        <v>27521.037109000001</v>
      </c>
      <c r="X116" s="82">
        <v>27633.677734000001</v>
      </c>
      <c r="Y116" s="82">
        <v>27756.361327999999</v>
      </c>
      <c r="Z116" s="82">
        <v>27883.910156000002</v>
      </c>
      <c r="AA116" s="82">
        <v>28036.740234000001</v>
      </c>
      <c r="AB116" s="82">
        <v>28214.255859000001</v>
      </c>
      <c r="AC116" s="82">
        <v>28376.744140999999</v>
      </c>
      <c r="AD116" s="82">
        <v>28533.669922000001</v>
      </c>
      <c r="AE116" s="82">
        <v>28719.751952999999</v>
      </c>
      <c r="AF116" s="82">
        <v>28946.207031000002</v>
      </c>
      <c r="AG116" s="85">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0" t="s">
        <v>2811</v>
      </c>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c r="AA118" s="108"/>
      <c r="AB118" s="108"/>
      <c r="AC118" s="108"/>
      <c r="AD118" s="108"/>
      <c r="AE118" s="108"/>
      <c r="AF118" s="108"/>
      <c r="AG118" s="108"/>
    </row>
    <row r="119" spans="1:33">
      <c r="A119" s="13"/>
      <c r="B119" s="32"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2"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2" t="s">
        <v>2812</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2" t="s">
        <v>2813</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2"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2"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2"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2"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5"/>
      <c r="B127" s="80"/>
      <c r="C127" s="81"/>
      <c r="D127" s="81"/>
      <c r="E127" s="81"/>
      <c r="F127" s="81"/>
      <c r="G127" s="81"/>
      <c r="H127" s="81"/>
      <c r="I127" s="81"/>
      <c r="J127" s="81"/>
      <c r="K127" s="81"/>
      <c r="L127" s="81"/>
      <c r="M127" s="81"/>
      <c r="N127" s="81"/>
      <c r="O127" s="81"/>
      <c r="P127" s="81"/>
      <c r="Q127" s="81"/>
      <c r="R127" s="81"/>
      <c r="S127" s="81"/>
      <c r="T127" s="81"/>
      <c r="U127" s="81"/>
      <c r="V127" s="81"/>
      <c r="W127" s="81"/>
      <c r="X127" s="81"/>
      <c r="Y127" s="81"/>
      <c r="Z127" s="81"/>
      <c r="AA127" s="81"/>
      <c r="AB127" s="81"/>
      <c r="AC127" s="81"/>
      <c r="AD127" s="81"/>
      <c r="AE127" s="81"/>
      <c r="AF127" s="81"/>
      <c r="AG127" s="84"/>
    </row>
    <row r="128" spans="1:33">
      <c r="A128" s="55"/>
      <c r="B128" s="80"/>
      <c r="C128" s="81"/>
      <c r="D128" s="81"/>
      <c r="E128" s="81"/>
      <c r="F128" s="81"/>
      <c r="G128" s="81"/>
      <c r="H128" s="81"/>
      <c r="I128" s="81"/>
      <c r="J128" s="81"/>
      <c r="K128" s="81"/>
      <c r="L128" s="81"/>
      <c r="M128" s="81"/>
      <c r="N128" s="81"/>
      <c r="O128" s="81"/>
      <c r="P128" s="81"/>
      <c r="Q128" s="81"/>
      <c r="R128" s="81"/>
      <c r="S128" s="81"/>
      <c r="T128" s="81"/>
      <c r="U128" s="81"/>
      <c r="V128" s="81"/>
      <c r="W128" s="81"/>
      <c r="X128" s="81"/>
      <c r="Y128" s="81"/>
      <c r="Z128" s="81"/>
      <c r="AA128" s="81"/>
      <c r="AB128" s="81"/>
      <c r="AC128" s="81"/>
      <c r="AD128" s="81"/>
      <c r="AE128" s="81"/>
      <c r="AF128" s="81"/>
      <c r="AG128" s="84"/>
    </row>
    <row r="129" spans="1:33">
      <c r="A129" s="55"/>
      <c r="B129" s="80"/>
      <c r="C129" s="81"/>
      <c r="D129" s="81"/>
      <c r="E129" s="81"/>
      <c r="F129" s="81"/>
      <c r="G129" s="81"/>
      <c r="H129" s="81"/>
      <c r="I129" s="81"/>
      <c r="J129" s="81"/>
      <c r="K129" s="81"/>
      <c r="L129" s="81"/>
      <c r="M129" s="81"/>
      <c r="N129" s="81"/>
      <c r="O129" s="81"/>
      <c r="P129" s="81"/>
      <c r="Q129" s="81"/>
      <c r="R129" s="81"/>
      <c r="S129" s="81"/>
      <c r="T129" s="81"/>
      <c r="U129" s="81"/>
      <c r="V129" s="81"/>
      <c r="W129" s="81"/>
      <c r="X129" s="81"/>
      <c r="Y129" s="81"/>
      <c r="Z129" s="81"/>
      <c r="AA129" s="81"/>
      <c r="AB129" s="81"/>
      <c r="AC129" s="81"/>
      <c r="AD129" s="81"/>
      <c r="AE129" s="81"/>
      <c r="AF129" s="81"/>
      <c r="AG129" s="84"/>
    </row>
    <row r="130" spans="1:33">
      <c r="A130" s="55"/>
      <c r="B130" s="80"/>
      <c r="C130" s="81"/>
      <c r="D130" s="81"/>
      <c r="E130" s="81"/>
      <c r="F130" s="81"/>
      <c r="G130" s="81"/>
      <c r="H130" s="81"/>
      <c r="I130" s="81"/>
      <c r="J130" s="81"/>
      <c r="K130" s="81"/>
      <c r="L130" s="81"/>
      <c r="M130" s="81"/>
      <c r="N130" s="81"/>
      <c r="O130" s="81"/>
      <c r="P130" s="81"/>
      <c r="Q130" s="81"/>
      <c r="R130" s="81"/>
      <c r="S130" s="81"/>
      <c r="T130" s="81"/>
      <c r="U130" s="81"/>
      <c r="V130" s="81"/>
      <c r="W130" s="81"/>
      <c r="X130" s="81"/>
      <c r="Y130" s="81"/>
      <c r="Z130" s="81"/>
      <c r="AA130" s="81"/>
      <c r="AB130" s="81"/>
      <c r="AC130" s="81"/>
      <c r="AD130" s="81"/>
      <c r="AE130" s="81"/>
      <c r="AF130" s="81"/>
      <c r="AG130" s="84"/>
    </row>
    <row r="131" spans="1:33">
      <c r="A131" s="55"/>
      <c r="B131" s="80"/>
      <c r="C131" s="81"/>
      <c r="D131" s="81"/>
      <c r="E131" s="81"/>
      <c r="F131" s="81"/>
      <c r="G131" s="81"/>
      <c r="H131" s="81"/>
      <c r="I131" s="81"/>
      <c r="J131" s="81"/>
      <c r="K131" s="81"/>
      <c r="L131" s="81"/>
      <c r="M131" s="81"/>
      <c r="N131" s="81"/>
      <c r="O131" s="81"/>
      <c r="P131" s="81"/>
      <c r="Q131" s="81"/>
      <c r="R131" s="81"/>
      <c r="S131" s="81"/>
      <c r="T131" s="81"/>
      <c r="U131" s="81"/>
      <c r="V131" s="81"/>
      <c r="W131" s="81"/>
      <c r="X131" s="81"/>
      <c r="Y131" s="81"/>
      <c r="Z131" s="81"/>
      <c r="AA131" s="81"/>
      <c r="AB131" s="81"/>
      <c r="AC131" s="81"/>
      <c r="AD131" s="81"/>
      <c r="AE131" s="81"/>
      <c r="AF131" s="81"/>
      <c r="AG131" s="84"/>
    </row>
    <row r="132" spans="1:33">
      <c r="A132" s="55"/>
      <c r="B132" s="80"/>
      <c r="C132" s="81"/>
      <c r="D132" s="81"/>
      <c r="E132" s="81"/>
      <c r="F132" s="81"/>
      <c r="G132" s="81"/>
      <c r="H132" s="81"/>
      <c r="I132" s="81"/>
      <c r="J132" s="81"/>
      <c r="K132" s="81"/>
      <c r="L132" s="81"/>
      <c r="M132" s="81"/>
      <c r="N132" s="81"/>
      <c r="O132" s="81"/>
      <c r="P132" s="81"/>
      <c r="Q132" s="81"/>
      <c r="R132" s="81"/>
      <c r="S132" s="81"/>
      <c r="T132" s="81"/>
      <c r="U132" s="81"/>
      <c r="V132" s="81"/>
      <c r="W132" s="81"/>
      <c r="X132" s="81"/>
      <c r="Y132" s="81"/>
      <c r="Z132" s="81"/>
      <c r="AA132" s="81"/>
      <c r="AB132" s="81"/>
      <c r="AC132" s="81"/>
      <c r="AD132" s="81"/>
      <c r="AE132" s="81"/>
      <c r="AF132" s="81"/>
      <c r="AG132" s="84"/>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5"/>
      <c r="B134" s="79"/>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5"/>
    </row>
    <row r="135" spans="1:33">
      <c r="A135" s="55"/>
      <c r="B135" s="80"/>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c r="AA135" s="81"/>
      <c r="AB135" s="81"/>
      <c r="AC135" s="81"/>
      <c r="AD135" s="81"/>
      <c r="AE135" s="81"/>
      <c r="AF135" s="81"/>
      <c r="AG135" s="84"/>
    </row>
    <row r="136" spans="1:33">
      <c r="A136" s="55"/>
      <c r="B136" s="80"/>
      <c r="C136" s="81"/>
      <c r="D136" s="81"/>
      <c r="E136" s="81"/>
      <c r="F136" s="81"/>
      <c r="G136" s="81"/>
      <c r="H136" s="81"/>
      <c r="I136" s="81"/>
      <c r="J136" s="81"/>
      <c r="K136" s="81"/>
      <c r="L136" s="81"/>
      <c r="M136" s="81"/>
      <c r="N136" s="81"/>
      <c r="O136" s="81"/>
      <c r="P136" s="81"/>
      <c r="Q136" s="81"/>
      <c r="R136" s="81"/>
      <c r="S136" s="81"/>
      <c r="T136" s="81"/>
      <c r="U136" s="81"/>
      <c r="V136" s="81"/>
      <c r="W136" s="81"/>
      <c r="X136" s="81"/>
      <c r="Y136" s="81"/>
      <c r="Z136" s="81"/>
      <c r="AA136" s="81"/>
      <c r="AB136" s="81"/>
      <c r="AC136" s="81"/>
      <c r="AD136" s="81"/>
      <c r="AE136" s="81"/>
      <c r="AF136" s="81"/>
      <c r="AG136" s="84"/>
    </row>
    <row r="137" spans="1:33">
      <c r="A137" s="55"/>
      <c r="B137" s="80"/>
      <c r="C137" s="81"/>
      <c r="D137" s="81"/>
      <c r="E137" s="81"/>
      <c r="F137" s="81"/>
      <c r="G137" s="81"/>
      <c r="H137" s="81"/>
      <c r="I137" s="81"/>
      <c r="J137" s="81"/>
      <c r="K137" s="81"/>
      <c r="L137" s="81"/>
      <c r="M137" s="81"/>
      <c r="N137" s="81"/>
      <c r="O137" s="81"/>
      <c r="P137" s="81"/>
      <c r="Q137" s="81"/>
      <c r="R137" s="81"/>
      <c r="S137" s="81"/>
      <c r="T137" s="81"/>
      <c r="U137" s="81"/>
      <c r="V137" s="81"/>
      <c r="W137" s="81"/>
      <c r="X137" s="81"/>
      <c r="Y137" s="81"/>
      <c r="Z137" s="81"/>
      <c r="AA137" s="81"/>
      <c r="AB137" s="81"/>
      <c r="AC137" s="81"/>
      <c r="AD137" s="81"/>
      <c r="AE137" s="81"/>
      <c r="AF137" s="81"/>
      <c r="AG137" s="84"/>
    </row>
    <row r="138" spans="1:33">
      <c r="A138" s="55"/>
      <c r="B138" s="80"/>
      <c r="C138" s="81"/>
      <c r="D138" s="81"/>
      <c r="E138" s="81"/>
      <c r="F138" s="81"/>
      <c r="G138" s="81"/>
      <c r="H138" s="81"/>
      <c r="I138" s="81"/>
      <c r="J138" s="81"/>
      <c r="K138" s="81"/>
      <c r="L138" s="81"/>
      <c r="M138" s="81"/>
      <c r="N138" s="81"/>
      <c r="O138" s="81"/>
      <c r="P138" s="81"/>
      <c r="Q138" s="81"/>
      <c r="R138" s="81"/>
      <c r="S138" s="81"/>
      <c r="T138" s="81"/>
      <c r="U138" s="81"/>
      <c r="V138" s="81"/>
      <c r="W138" s="81"/>
      <c r="X138" s="81"/>
      <c r="Y138" s="81"/>
      <c r="Z138" s="81"/>
      <c r="AA138" s="81"/>
      <c r="AB138" s="81"/>
      <c r="AC138" s="81"/>
      <c r="AD138" s="81"/>
      <c r="AE138" s="81"/>
      <c r="AF138" s="81"/>
      <c r="AG138" s="84"/>
    </row>
    <row r="139" spans="1:33">
      <c r="A139" s="55"/>
      <c r="B139" s="80"/>
      <c r="C139" s="81"/>
      <c r="D139" s="81"/>
      <c r="E139" s="81"/>
      <c r="F139" s="81"/>
      <c r="G139" s="81"/>
      <c r="H139" s="81"/>
      <c r="I139" s="81"/>
      <c r="J139" s="81"/>
      <c r="K139" s="81"/>
      <c r="L139" s="81"/>
      <c r="M139" s="81"/>
      <c r="N139" s="81"/>
      <c r="O139" s="81"/>
      <c r="P139" s="81"/>
      <c r="Q139" s="81"/>
      <c r="R139" s="81"/>
      <c r="S139" s="81"/>
      <c r="T139" s="81"/>
      <c r="U139" s="81"/>
      <c r="V139" s="81"/>
      <c r="W139" s="81"/>
      <c r="X139" s="81"/>
      <c r="Y139" s="81"/>
      <c r="Z139" s="81"/>
      <c r="AA139" s="81"/>
      <c r="AB139" s="81"/>
      <c r="AC139" s="81"/>
      <c r="AD139" s="81"/>
      <c r="AE139" s="81"/>
      <c r="AF139" s="81"/>
      <c r="AG139" s="84"/>
    </row>
    <row r="140" spans="1:33">
      <c r="A140" s="55"/>
      <c r="B140" s="80"/>
      <c r="C140" s="81"/>
      <c r="D140" s="81"/>
      <c r="E140" s="81"/>
      <c r="F140" s="81"/>
      <c r="G140" s="81"/>
      <c r="H140" s="81"/>
      <c r="I140" s="81"/>
      <c r="J140" s="81"/>
      <c r="K140" s="81"/>
      <c r="L140" s="81"/>
      <c r="M140" s="81"/>
      <c r="N140" s="81"/>
      <c r="O140" s="81"/>
      <c r="P140" s="81"/>
      <c r="Q140" s="81"/>
      <c r="R140" s="81"/>
      <c r="S140" s="81"/>
      <c r="T140" s="81"/>
      <c r="U140" s="81"/>
      <c r="V140" s="81"/>
      <c r="W140" s="81"/>
      <c r="X140" s="81"/>
      <c r="Y140" s="81"/>
      <c r="Z140" s="81"/>
      <c r="AA140" s="81"/>
      <c r="AB140" s="81"/>
      <c r="AC140" s="81"/>
      <c r="AD140" s="81"/>
      <c r="AE140" s="81"/>
      <c r="AF140" s="81"/>
      <c r="AG140" s="84"/>
    </row>
    <row r="141" spans="1:33">
      <c r="A141" s="55"/>
      <c r="B141" s="80"/>
      <c r="C141" s="81"/>
      <c r="D141" s="81"/>
      <c r="E141" s="81"/>
      <c r="F141" s="81"/>
      <c r="G141" s="81"/>
      <c r="H141" s="81"/>
      <c r="I141" s="81"/>
      <c r="J141" s="81"/>
      <c r="K141" s="81"/>
      <c r="L141" s="81"/>
      <c r="M141" s="81"/>
      <c r="N141" s="81"/>
      <c r="O141" s="81"/>
      <c r="P141" s="81"/>
      <c r="Q141" s="81"/>
      <c r="R141" s="81"/>
      <c r="S141" s="81"/>
      <c r="T141" s="81"/>
      <c r="U141" s="81"/>
      <c r="V141" s="81"/>
      <c r="W141" s="81"/>
      <c r="X141" s="81"/>
      <c r="Y141" s="81"/>
      <c r="Z141" s="81"/>
      <c r="AA141" s="81"/>
      <c r="AB141" s="81"/>
      <c r="AC141" s="81"/>
      <c r="AD141" s="81"/>
      <c r="AE141" s="81"/>
      <c r="AF141" s="81"/>
      <c r="AG141" s="84"/>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5"/>
      <c r="B143" s="79"/>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5"/>
    </row>
    <row r="144" spans="1:33">
      <c r="A144" s="55"/>
      <c r="B144" s="80"/>
      <c r="C144" s="81"/>
      <c r="D144" s="81"/>
      <c r="E144" s="81"/>
      <c r="F144" s="81"/>
      <c r="G144" s="81"/>
      <c r="H144" s="81"/>
      <c r="I144" s="81"/>
      <c r="J144" s="81"/>
      <c r="K144" s="81"/>
      <c r="L144" s="81"/>
      <c r="M144" s="81"/>
      <c r="N144" s="81"/>
      <c r="O144" s="81"/>
      <c r="P144" s="81"/>
      <c r="Q144" s="81"/>
      <c r="R144" s="81"/>
      <c r="S144" s="81"/>
      <c r="T144" s="81"/>
      <c r="U144" s="81"/>
      <c r="V144" s="81"/>
      <c r="W144" s="81"/>
      <c r="X144" s="81"/>
      <c r="Y144" s="81"/>
      <c r="Z144" s="81"/>
      <c r="AA144" s="81"/>
      <c r="AB144" s="81"/>
      <c r="AC144" s="81"/>
      <c r="AD144" s="81"/>
      <c r="AE144" s="81"/>
      <c r="AF144" s="81"/>
      <c r="AG144" s="84"/>
    </row>
    <row r="145" spans="1:33">
      <c r="A145" s="55"/>
      <c r="B145" s="80"/>
      <c r="C145" s="81"/>
      <c r="D145" s="81"/>
      <c r="E145" s="81"/>
      <c r="F145" s="81"/>
      <c r="G145" s="81"/>
      <c r="H145" s="81"/>
      <c r="I145" s="81"/>
      <c r="J145" s="81"/>
      <c r="K145" s="81"/>
      <c r="L145" s="81"/>
      <c r="M145" s="81"/>
      <c r="N145" s="81"/>
      <c r="O145" s="81"/>
      <c r="P145" s="81"/>
      <c r="Q145" s="81"/>
      <c r="R145" s="81"/>
      <c r="S145" s="81"/>
      <c r="T145" s="81"/>
      <c r="U145" s="81"/>
      <c r="V145" s="81"/>
      <c r="W145" s="81"/>
      <c r="X145" s="81"/>
      <c r="Y145" s="81"/>
      <c r="Z145" s="81"/>
      <c r="AA145" s="81"/>
      <c r="AB145" s="81"/>
      <c r="AC145" s="81"/>
      <c r="AD145" s="81"/>
      <c r="AE145" s="81"/>
      <c r="AF145" s="81"/>
      <c r="AG145" s="84"/>
    </row>
    <row r="146" spans="1:33">
      <c r="A146" s="55"/>
      <c r="B146" s="80"/>
      <c r="C146" s="81"/>
      <c r="D146" s="81"/>
      <c r="E146" s="81"/>
      <c r="F146" s="81"/>
      <c r="G146" s="81"/>
      <c r="H146" s="81"/>
      <c r="I146" s="81"/>
      <c r="J146" s="81"/>
      <c r="K146" s="81"/>
      <c r="L146" s="81"/>
      <c r="M146" s="81"/>
      <c r="N146" s="81"/>
      <c r="O146" s="81"/>
      <c r="P146" s="81"/>
      <c r="Q146" s="81"/>
      <c r="R146" s="81"/>
      <c r="S146" s="81"/>
      <c r="T146" s="81"/>
      <c r="U146" s="81"/>
      <c r="V146" s="81"/>
      <c r="W146" s="81"/>
      <c r="X146" s="81"/>
      <c r="Y146" s="81"/>
      <c r="Z146" s="81"/>
      <c r="AA146" s="81"/>
      <c r="AB146" s="81"/>
      <c r="AC146" s="81"/>
      <c r="AD146" s="81"/>
      <c r="AE146" s="81"/>
      <c r="AF146" s="81"/>
      <c r="AG146" s="84"/>
    </row>
    <row r="147" spans="1:33">
      <c r="A147" s="55"/>
      <c r="B147" s="80"/>
      <c r="C147" s="81"/>
      <c r="D147" s="81"/>
      <c r="E147" s="81"/>
      <c r="F147" s="81"/>
      <c r="G147" s="81"/>
      <c r="H147" s="81"/>
      <c r="I147" s="81"/>
      <c r="J147" s="81"/>
      <c r="K147" s="81"/>
      <c r="L147" s="81"/>
      <c r="M147" s="81"/>
      <c r="N147" s="81"/>
      <c r="O147" s="81"/>
      <c r="P147" s="81"/>
      <c r="Q147" s="81"/>
      <c r="R147" s="81"/>
      <c r="S147" s="81"/>
      <c r="T147" s="81"/>
      <c r="U147" s="81"/>
      <c r="V147" s="81"/>
      <c r="W147" s="81"/>
      <c r="X147" s="81"/>
      <c r="Y147" s="81"/>
      <c r="Z147" s="81"/>
      <c r="AA147" s="81"/>
      <c r="AB147" s="81"/>
      <c r="AC147" s="81"/>
      <c r="AD147" s="81"/>
      <c r="AE147" s="81"/>
      <c r="AF147" s="81"/>
      <c r="AG147" s="84"/>
    </row>
    <row r="148" spans="1:33">
      <c r="A148" s="55"/>
      <c r="B148" s="80"/>
      <c r="C148" s="81"/>
      <c r="D148" s="81"/>
      <c r="E148" s="81"/>
      <c r="F148" s="81"/>
      <c r="G148" s="81"/>
      <c r="H148" s="81"/>
      <c r="I148" s="81"/>
      <c r="J148" s="81"/>
      <c r="K148" s="81"/>
      <c r="L148" s="81"/>
      <c r="M148" s="81"/>
      <c r="N148" s="81"/>
      <c r="O148" s="81"/>
      <c r="P148" s="81"/>
      <c r="Q148" s="81"/>
      <c r="R148" s="81"/>
      <c r="S148" s="81"/>
      <c r="T148" s="81"/>
      <c r="U148" s="81"/>
      <c r="V148" s="81"/>
      <c r="W148" s="81"/>
      <c r="X148" s="81"/>
      <c r="Y148" s="81"/>
      <c r="Z148" s="81"/>
      <c r="AA148" s="81"/>
      <c r="AB148" s="81"/>
      <c r="AC148" s="81"/>
      <c r="AD148" s="81"/>
      <c r="AE148" s="81"/>
      <c r="AF148" s="81"/>
      <c r="AG148" s="84"/>
    </row>
    <row r="149" spans="1:33">
      <c r="A149" s="55"/>
      <c r="B149" s="80"/>
      <c r="C149" s="81"/>
      <c r="D149" s="81"/>
      <c r="E149" s="81"/>
      <c r="F149" s="81"/>
      <c r="G149" s="81"/>
      <c r="H149" s="81"/>
      <c r="I149" s="81"/>
      <c r="J149" s="81"/>
      <c r="K149" s="81"/>
      <c r="L149" s="81"/>
      <c r="M149" s="81"/>
      <c r="N149" s="81"/>
      <c r="O149" s="81"/>
      <c r="P149" s="81"/>
      <c r="Q149" s="81"/>
      <c r="R149" s="81"/>
      <c r="S149" s="81"/>
      <c r="T149" s="81"/>
      <c r="U149" s="81"/>
      <c r="V149" s="81"/>
      <c r="W149" s="81"/>
      <c r="X149" s="81"/>
      <c r="Y149" s="81"/>
      <c r="Z149" s="81"/>
      <c r="AA149" s="81"/>
      <c r="AB149" s="81"/>
      <c r="AC149" s="81"/>
      <c r="AD149" s="81"/>
      <c r="AE149" s="81"/>
      <c r="AF149" s="81"/>
      <c r="AG149" s="84"/>
    </row>
    <row r="150" spans="1:33">
      <c r="A150" s="55"/>
      <c r="B150" s="80"/>
      <c r="C150" s="81"/>
      <c r="D150" s="81"/>
      <c r="E150" s="81"/>
      <c r="F150" s="81"/>
      <c r="G150" s="81"/>
      <c r="H150" s="81"/>
      <c r="I150" s="81"/>
      <c r="J150" s="81"/>
      <c r="K150" s="81"/>
      <c r="L150" s="81"/>
      <c r="M150" s="81"/>
      <c r="N150" s="81"/>
      <c r="O150" s="81"/>
      <c r="P150" s="81"/>
      <c r="Q150" s="81"/>
      <c r="R150" s="81"/>
      <c r="S150" s="81"/>
      <c r="T150" s="81"/>
      <c r="U150" s="81"/>
      <c r="V150" s="81"/>
      <c r="W150" s="81"/>
      <c r="X150" s="81"/>
      <c r="Y150" s="81"/>
      <c r="Z150" s="81"/>
      <c r="AA150" s="81"/>
      <c r="AB150" s="81"/>
      <c r="AC150" s="81"/>
      <c r="AD150" s="81"/>
      <c r="AE150" s="81"/>
      <c r="AF150" s="81"/>
      <c r="AG150" s="84"/>
    </row>
    <row r="153" spans="1:33">
      <c r="A153" s="55"/>
      <c r="B153" s="79"/>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5"/>
    </row>
    <row r="154" spans="1:33">
      <c r="A154" s="55"/>
      <c r="B154" s="80"/>
      <c r="C154" s="81"/>
      <c r="D154" s="81"/>
      <c r="E154" s="81"/>
      <c r="F154" s="81"/>
      <c r="G154" s="81"/>
      <c r="H154" s="81"/>
      <c r="I154" s="81"/>
      <c r="J154" s="81"/>
      <c r="K154" s="81"/>
      <c r="L154" s="81"/>
      <c r="M154" s="81"/>
      <c r="N154" s="81"/>
      <c r="O154" s="81"/>
      <c r="P154" s="81"/>
      <c r="Q154" s="81"/>
      <c r="R154" s="81"/>
      <c r="S154" s="81"/>
      <c r="T154" s="81"/>
      <c r="U154" s="81"/>
      <c r="V154" s="81"/>
      <c r="W154" s="81"/>
      <c r="X154" s="81"/>
      <c r="Y154" s="81"/>
      <c r="Z154" s="81"/>
      <c r="AA154" s="81"/>
      <c r="AB154" s="81"/>
      <c r="AC154" s="81"/>
      <c r="AD154" s="81"/>
      <c r="AE154" s="81"/>
      <c r="AF154" s="81"/>
      <c r="AG154" s="84"/>
    </row>
    <row r="155" spans="1:33">
      <c r="A155" s="55"/>
      <c r="B155" s="80"/>
      <c r="C155" s="81"/>
      <c r="D155" s="81"/>
      <c r="E155" s="81"/>
      <c r="F155" s="81"/>
      <c r="G155" s="81"/>
      <c r="H155" s="81"/>
      <c r="I155" s="81"/>
      <c r="J155" s="81"/>
      <c r="K155" s="81"/>
      <c r="L155" s="81"/>
      <c r="M155" s="81"/>
      <c r="N155" s="81"/>
      <c r="O155" s="81"/>
      <c r="P155" s="81"/>
      <c r="Q155" s="81"/>
      <c r="R155" s="81"/>
      <c r="S155" s="81"/>
      <c r="T155" s="81"/>
      <c r="U155" s="81"/>
      <c r="V155" s="81"/>
      <c r="W155" s="81"/>
      <c r="X155" s="81"/>
      <c r="Y155" s="81"/>
      <c r="Z155" s="81"/>
      <c r="AA155" s="81"/>
      <c r="AB155" s="81"/>
      <c r="AC155" s="81"/>
      <c r="AD155" s="81"/>
      <c r="AE155" s="81"/>
      <c r="AF155" s="81"/>
      <c r="AG155" s="84"/>
    </row>
    <row r="156" spans="1:33">
      <c r="A156" s="55"/>
      <c r="B156" s="80"/>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c r="AE156" s="81"/>
      <c r="AF156" s="81"/>
      <c r="AG156" s="84"/>
    </row>
    <row r="157" spans="1:33">
      <c r="A157" s="55"/>
      <c r="B157" s="80"/>
      <c r="C157" s="81"/>
      <c r="D157" s="81"/>
      <c r="E157" s="81"/>
      <c r="F157" s="81"/>
      <c r="G157" s="81"/>
      <c r="H157" s="81"/>
      <c r="I157" s="81"/>
      <c r="J157" s="81"/>
      <c r="K157" s="81"/>
      <c r="L157" s="81"/>
      <c r="M157" s="81"/>
      <c r="N157" s="81"/>
      <c r="O157" s="81"/>
      <c r="P157" s="81"/>
      <c r="Q157" s="81"/>
      <c r="R157" s="81"/>
      <c r="S157" s="81"/>
      <c r="T157" s="81"/>
      <c r="U157" s="81"/>
      <c r="V157" s="81"/>
      <c r="W157" s="81"/>
      <c r="X157" s="81"/>
      <c r="Y157" s="81"/>
      <c r="Z157" s="81"/>
      <c r="AA157" s="81"/>
      <c r="AB157" s="81"/>
      <c r="AC157" s="81"/>
      <c r="AD157" s="81"/>
      <c r="AE157" s="81"/>
      <c r="AF157" s="81"/>
      <c r="AG157" s="84"/>
    </row>
    <row r="159" spans="1:33">
      <c r="A159" s="55"/>
      <c r="B159" s="79"/>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5"/>
    </row>
    <row r="160" spans="1:33">
      <c r="A160" s="55"/>
      <c r="B160" s="80"/>
      <c r="C160" s="81"/>
      <c r="D160" s="81"/>
      <c r="E160" s="81"/>
      <c r="F160" s="81"/>
      <c r="G160" s="81"/>
      <c r="H160" s="81"/>
      <c r="I160" s="81"/>
      <c r="J160" s="81"/>
      <c r="K160" s="81"/>
      <c r="L160" s="81"/>
      <c r="M160" s="81"/>
      <c r="N160" s="81"/>
      <c r="O160" s="81"/>
      <c r="P160" s="81"/>
      <c r="Q160" s="81"/>
      <c r="R160" s="81"/>
      <c r="S160" s="81"/>
      <c r="T160" s="81"/>
      <c r="U160" s="81"/>
      <c r="V160" s="81"/>
      <c r="W160" s="81"/>
      <c r="X160" s="81"/>
      <c r="Y160" s="81"/>
      <c r="Z160" s="81"/>
      <c r="AA160" s="81"/>
      <c r="AB160" s="81"/>
      <c r="AC160" s="81"/>
      <c r="AD160" s="81"/>
      <c r="AE160" s="81"/>
      <c r="AF160" s="81"/>
      <c r="AG160" s="84"/>
    </row>
    <row r="161" spans="1:33">
      <c r="A161" s="55"/>
      <c r="B161" s="80"/>
      <c r="C161" s="81"/>
      <c r="D161" s="81"/>
      <c r="E161" s="81"/>
      <c r="F161" s="81"/>
      <c r="G161" s="81"/>
      <c r="H161" s="81"/>
      <c r="I161" s="81"/>
      <c r="J161" s="81"/>
      <c r="K161" s="81"/>
      <c r="L161" s="81"/>
      <c r="M161" s="81"/>
      <c r="N161" s="81"/>
      <c r="O161" s="81"/>
      <c r="P161" s="81"/>
      <c r="Q161" s="81"/>
      <c r="R161" s="81"/>
      <c r="S161" s="81"/>
      <c r="T161" s="81"/>
      <c r="U161" s="81"/>
      <c r="V161" s="81"/>
      <c r="W161" s="81"/>
      <c r="X161" s="81"/>
      <c r="Y161" s="81"/>
      <c r="Z161" s="81"/>
      <c r="AA161" s="81"/>
      <c r="AB161" s="81"/>
      <c r="AC161" s="81"/>
      <c r="AD161" s="81"/>
      <c r="AE161" s="81"/>
      <c r="AF161" s="81"/>
      <c r="AG161" s="84"/>
    </row>
    <row r="162" spans="1:33">
      <c r="A162" s="55"/>
      <c r="B162" s="80"/>
      <c r="C162" s="81"/>
      <c r="D162" s="81"/>
      <c r="E162" s="81"/>
      <c r="F162" s="81"/>
      <c r="G162" s="81"/>
      <c r="H162" s="81"/>
      <c r="I162" s="81"/>
      <c r="J162" s="81"/>
      <c r="K162" s="81"/>
      <c r="L162" s="81"/>
      <c r="M162" s="81"/>
      <c r="N162" s="81"/>
      <c r="O162" s="81"/>
      <c r="P162" s="81"/>
      <c r="Q162" s="81"/>
      <c r="R162" s="81"/>
      <c r="S162" s="81"/>
      <c r="T162" s="81"/>
      <c r="U162" s="81"/>
      <c r="V162" s="81"/>
      <c r="W162" s="81"/>
      <c r="X162" s="81"/>
      <c r="Y162" s="81"/>
      <c r="Z162" s="81"/>
      <c r="AA162" s="81"/>
      <c r="AB162" s="81"/>
      <c r="AC162" s="81"/>
      <c r="AD162" s="81"/>
      <c r="AE162" s="81"/>
      <c r="AF162" s="81"/>
      <c r="AG162" s="84"/>
    </row>
    <row r="163" spans="1:33">
      <c r="A163" s="55"/>
      <c r="B163" s="80"/>
      <c r="C163" s="81"/>
      <c r="D163" s="81"/>
      <c r="E163" s="81"/>
      <c r="F163" s="81"/>
      <c r="G163" s="81"/>
      <c r="H163" s="81"/>
      <c r="I163" s="81"/>
      <c r="J163" s="81"/>
      <c r="K163" s="81"/>
      <c r="L163" s="81"/>
      <c r="M163" s="81"/>
      <c r="N163" s="81"/>
      <c r="O163" s="81"/>
      <c r="P163" s="81"/>
      <c r="Q163" s="81"/>
      <c r="R163" s="81"/>
      <c r="S163" s="81"/>
      <c r="T163" s="81"/>
      <c r="U163" s="81"/>
      <c r="V163" s="81"/>
      <c r="W163" s="81"/>
      <c r="X163" s="81"/>
      <c r="Y163" s="81"/>
      <c r="Z163" s="81"/>
      <c r="AA163" s="81"/>
      <c r="AB163" s="81"/>
      <c r="AC163" s="81"/>
      <c r="AD163" s="81"/>
      <c r="AE163" s="81"/>
      <c r="AF163" s="81"/>
      <c r="AG163" s="84"/>
    </row>
    <row r="165" spans="1:33">
      <c r="A165" s="55"/>
      <c r="B165" s="79"/>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5"/>
    </row>
    <row r="166" spans="1:33">
      <c r="A166" s="55"/>
      <c r="B166" s="80"/>
      <c r="C166" s="81"/>
      <c r="D166" s="81"/>
      <c r="E166" s="81"/>
      <c r="F166" s="81"/>
      <c r="G166" s="81"/>
      <c r="H166" s="81"/>
      <c r="I166" s="81"/>
      <c r="J166" s="81"/>
      <c r="K166" s="81"/>
      <c r="L166" s="81"/>
      <c r="M166" s="81"/>
      <c r="N166" s="81"/>
      <c r="O166" s="81"/>
      <c r="P166" s="81"/>
      <c r="Q166" s="81"/>
      <c r="R166" s="81"/>
      <c r="S166" s="81"/>
      <c r="T166" s="81"/>
      <c r="U166" s="81"/>
      <c r="V166" s="81"/>
      <c r="W166" s="81"/>
      <c r="X166" s="81"/>
      <c r="Y166" s="81"/>
      <c r="Z166" s="81"/>
      <c r="AA166" s="81"/>
      <c r="AB166" s="81"/>
      <c r="AC166" s="81"/>
      <c r="AD166" s="81"/>
      <c r="AE166" s="81"/>
      <c r="AF166" s="81"/>
      <c r="AG166" s="84"/>
    </row>
    <row r="167" spans="1:33">
      <c r="A167" s="55"/>
      <c r="B167" s="80"/>
      <c r="C167" s="81"/>
      <c r="D167" s="81"/>
      <c r="E167" s="81"/>
      <c r="F167" s="81"/>
      <c r="G167" s="81"/>
      <c r="H167" s="81"/>
      <c r="I167" s="81"/>
      <c r="J167" s="81"/>
      <c r="K167" s="81"/>
      <c r="L167" s="81"/>
      <c r="M167" s="81"/>
      <c r="N167" s="81"/>
      <c r="O167" s="81"/>
      <c r="P167" s="81"/>
      <c r="Q167" s="81"/>
      <c r="R167" s="81"/>
      <c r="S167" s="81"/>
      <c r="T167" s="81"/>
      <c r="U167" s="81"/>
      <c r="V167" s="81"/>
      <c r="W167" s="81"/>
      <c r="X167" s="81"/>
      <c r="Y167" s="81"/>
      <c r="Z167" s="81"/>
      <c r="AA167" s="81"/>
      <c r="AB167" s="81"/>
      <c r="AC167" s="81"/>
      <c r="AD167" s="81"/>
      <c r="AE167" s="81"/>
      <c r="AF167" s="81"/>
      <c r="AG167" s="84"/>
    </row>
    <row r="168" spans="1:33">
      <c r="A168" s="55"/>
      <c r="B168" s="80"/>
      <c r="C168" s="81"/>
      <c r="D168" s="81"/>
      <c r="E168" s="81"/>
      <c r="F168" s="81"/>
      <c r="G168" s="81"/>
      <c r="H168" s="81"/>
      <c r="I168" s="81"/>
      <c r="J168" s="81"/>
      <c r="K168" s="81"/>
      <c r="L168" s="81"/>
      <c r="M168" s="81"/>
      <c r="N168" s="81"/>
      <c r="O168" s="81"/>
      <c r="P168" s="81"/>
      <c r="Q168" s="81"/>
      <c r="R168" s="81"/>
      <c r="S168" s="81"/>
      <c r="T168" s="81"/>
      <c r="U168" s="81"/>
      <c r="V168" s="81"/>
      <c r="W168" s="81"/>
      <c r="X168" s="81"/>
      <c r="Y168" s="81"/>
      <c r="Z168" s="81"/>
      <c r="AA168" s="81"/>
      <c r="AB168" s="81"/>
      <c r="AC168" s="81"/>
      <c r="AD168" s="81"/>
      <c r="AE168" s="81"/>
      <c r="AF168" s="81"/>
      <c r="AG168" s="84"/>
    </row>
    <row r="169" spans="1:33">
      <c r="A169" s="55"/>
      <c r="B169" s="80"/>
      <c r="C169" s="81"/>
      <c r="D169" s="81"/>
      <c r="E169" s="81"/>
      <c r="F169" s="81"/>
      <c r="G169" s="81"/>
      <c r="H169" s="81"/>
      <c r="I169" s="81"/>
      <c r="J169" s="81"/>
      <c r="K169" s="81"/>
      <c r="L169" s="81"/>
      <c r="M169" s="81"/>
      <c r="N169" s="81"/>
      <c r="O169" s="81"/>
      <c r="P169" s="81"/>
      <c r="Q169" s="81"/>
      <c r="R169" s="81"/>
      <c r="S169" s="81"/>
      <c r="T169" s="81"/>
      <c r="U169" s="81"/>
      <c r="V169" s="81"/>
      <c r="W169" s="81"/>
      <c r="X169" s="81"/>
      <c r="Y169" s="81"/>
      <c r="Z169" s="81"/>
      <c r="AA169" s="81"/>
      <c r="AB169" s="81"/>
      <c r="AC169" s="81"/>
      <c r="AD169" s="81"/>
      <c r="AE169" s="81"/>
      <c r="AF169" s="81"/>
      <c r="AG169" s="84"/>
    </row>
    <row r="171" spans="1:33">
      <c r="A171" s="55"/>
      <c r="B171" s="79"/>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5"/>
    </row>
    <row r="172" spans="1:33">
      <c r="A172" s="55"/>
      <c r="B172" s="80"/>
      <c r="C172" s="81"/>
      <c r="D172" s="81"/>
      <c r="E172" s="81"/>
      <c r="F172" s="81"/>
      <c r="G172" s="81"/>
      <c r="H172" s="81"/>
      <c r="I172" s="81"/>
      <c r="J172" s="81"/>
      <c r="K172" s="81"/>
      <c r="L172" s="81"/>
      <c r="M172" s="81"/>
      <c r="N172" s="81"/>
      <c r="O172" s="81"/>
      <c r="P172" s="81"/>
      <c r="Q172" s="81"/>
      <c r="R172" s="81"/>
      <c r="S172" s="81"/>
      <c r="T172" s="81"/>
      <c r="U172" s="81"/>
      <c r="V172" s="81"/>
      <c r="W172" s="81"/>
      <c r="X172" s="81"/>
      <c r="Y172" s="81"/>
      <c r="Z172" s="81"/>
      <c r="AA172" s="81"/>
      <c r="AB172" s="81"/>
      <c r="AC172" s="81"/>
      <c r="AD172" s="81"/>
      <c r="AE172" s="81"/>
      <c r="AF172" s="81"/>
      <c r="AG172" s="84"/>
    </row>
    <row r="173" spans="1:33">
      <c r="A173" s="55"/>
      <c r="B173" s="80"/>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c r="AA173" s="81"/>
      <c r="AB173" s="81"/>
      <c r="AC173" s="81"/>
      <c r="AD173" s="81"/>
      <c r="AE173" s="81"/>
      <c r="AF173" s="81"/>
      <c r="AG173" s="84"/>
    </row>
    <row r="175" spans="1:33">
      <c r="A175" s="55"/>
      <c r="B175" s="79"/>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5"/>
    </row>
    <row r="176" spans="1:33">
      <c r="A176" s="55"/>
      <c r="B176" s="80"/>
      <c r="C176" s="81"/>
      <c r="D176" s="81"/>
      <c r="E176" s="81"/>
      <c r="F176" s="81"/>
      <c r="G176" s="81"/>
      <c r="H176" s="81"/>
      <c r="I176" s="81"/>
      <c r="J176" s="81"/>
      <c r="K176" s="81"/>
      <c r="L176" s="81"/>
      <c r="M176" s="81"/>
      <c r="N176" s="81"/>
      <c r="O176" s="81"/>
      <c r="P176" s="81"/>
      <c r="Q176" s="81"/>
      <c r="R176" s="81"/>
      <c r="S176" s="81"/>
      <c r="T176" s="81"/>
      <c r="U176" s="81"/>
      <c r="V176" s="81"/>
      <c r="W176" s="81"/>
      <c r="X176" s="81"/>
      <c r="Y176" s="81"/>
      <c r="Z176" s="81"/>
      <c r="AA176" s="81"/>
      <c r="AB176" s="81"/>
      <c r="AC176" s="81"/>
      <c r="AD176" s="81"/>
      <c r="AE176" s="81"/>
      <c r="AF176" s="81"/>
      <c r="AG176" s="84"/>
    </row>
    <row r="177" spans="1:33">
      <c r="A177" s="55"/>
      <c r="B177" s="80"/>
      <c r="C177" s="81"/>
      <c r="D177" s="81"/>
      <c r="E177" s="81"/>
      <c r="F177" s="81"/>
      <c r="G177" s="81"/>
      <c r="H177" s="81"/>
      <c r="I177" s="81"/>
      <c r="J177" s="81"/>
      <c r="K177" s="81"/>
      <c r="L177" s="81"/>
      <c r="M177" s="81"/>
      <c r="N177" s="81"/>
      <c r="O177" s="81"/>
      <c r="P177" s="81"/>
      <c r="Q177" s="81"/>
      <c r="R177" s="81"/>
      <c r="S177" s="81"/>
      <c r="T177" s="81"/>
      <c r="U177" s="81"/>
      <c r="V177" s="81"/>
      <c r="W177" s="81"/>
      <c r="X177" s="81"/>
      <c r="Y177" s="81"/>
      <c r="Z177" s="81"/>
      <c r="AA177" s="81"/>
      <c r="AB177" s="81"/>
      <c r="AC177" s="81"/>
      <c r="AD177" s="81"/>
      <c r="AE177" s="81"/>
      <c r="AF177" s="81"/>
      <c r="AG177" s="84"/>
    </row>
    <row r="178" spans="1:33">
      <c r="A178" s="55"/>
      <c r="B178" s="80"/>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c r="AA178" s="81"/>
      <c r="AB178" s="81"/>
      <c r="AC178" s="81"/>
      <c r="AD178" s="81"/>
      <c r="AE178" s="81"/>
      <c r="AF178" s="81"/>
      <c r="AG178" s="84"/>
    </row>
    <row r="180" spans="1:33">
      <c r="A180" s="55"/>
      <c r="B180" s="79"/>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5"/>
    </row>
    <row r="181" spans="1:33">
      <c r="A181" s="55"/>
      <c r="B181" s="80"/>
      <c r="C181" s="81"/>
      <c r="D181" s="81"/>
      <c r="E181" s="81"/>
      <c r="F181" s="81"/>
      <c r="G181" s="81"/>
      <c r="H181" s="81"/>
      <c r="I181" s="81"/>
      <c r="J181" s="81"/>
      <c r="K181" s="81"/>
      <c r="L181" s="81"/>
      <c r="M181" s="81"/>
      <c r="N181" s="81"/>
      <c r="O181" s="81"/>
      <c r="P181" s="81"/>
      <c r="Q181" s="81"/>
      <c r="R181" s="81"/>
      <c r="S181" s="81"/>
      <c r="T181" s="81"/>
      <c r="U181" s="81"/>
      <c r="V181" s="81"/>
      <c r="W181" s="81"/>
      <c r="X181" s="81"/>
      <c r="Y181" s="81"/>
      <c r="Z181" s="81"/>
      <c r="AA181" s="81"/>
      <c r="AB181" s="81"/>
      <c r="AC181" s="81"/>
      <c r="AD181" s="81"/>
      <c r="AE181" s="81"/>
      <c r="AF181" s="81"/>
      <c r="AG181" s="84"/>
    </row>
    <row r="182" spans="1:33">
      <c r="A182" s="55"/>
      <c r="B182" s="80"/>
      <c r="C182" s="81"/>
      <c r="D182" s="81"/>
      <c r="E182" s="81"/>
      <c r="F182" s="81"/>
      <c r="G182" s="81"/>
      <c r="H182" s="81"/>
      <c r="I182" s="81"/>
      <c r="J182" s="81"/>
      <c r="K182" s="81"/>
      <c r="L182" s="81"/>
      <c r="M182" s="81"/>
      <c r="N182" s="81"/>
      <c r="O182" s="81"/>
      <c r="P182" s="81"/>
      <c r="Q182" s="81"/>
      <c r="R182" s="81"/>
      <c r="S182" s="81"/>
      <c r="T182" s="81"/>
      <c r="U182" s="81"/>
      <c r="V182" s="81"/>
      <c r="W182" s="81"/>
      <c r="X182" s="81"/>
      <c r="Y182" s="81"/>
      <c r="Z182" s="81"/>
      <c r="AA182" s="81"/>
      <c r="AB182" s="81"/>
      <c r="AC182" s="81"/>
      <c r="AD182" s="81"/>
      <c r="AE182" s="81"/>
      <c r="AF182" s="81"/>
      <c r="AG182" s="84"/>
    </row>
    <row r="183" spans="1:33">
      <c r="A183" s="55"/>
      <c r="B183" s="80"/>
      <c r="C183" s="81"/>
      <c r="D183" s="81"/>
      <c r="E183" s="81"/>
      <c r="F183" s="81"/>
      <c r="G183" s="81"/>
      <c r="H183" s="81"/>
      <c r="I183" s="81"/>
      <c r="J183" s="81"/>
      <c r="K183" s="81"/>
      <c r="L183" s="81"/>
      <c r="M183" s="81"/>
      <c r="N183" s="81"/>
      <c r="O183" s="81"/>
      <c r="P183" s="81"/>
      <c r="Q183" s="81"/>
      <c r="R183" s="81"/>
      <c r="S183" s="81"/>
      <c r="T183" s="81"/>
      <c r="U183" s="81"/>
      <c r="V183" s="81"/>
      <c r="W183" s="81"/>
      <c r="X183" s="81"/>
      <c r="Y183" s="81"/>
      <c r="Z183" s="81"/>
      <c r="AA183" s="81"/>
      <c r="AB183" s="81"/>
      <c r="AC183" s="81"/>
      <c r="AD183" s="81"/>
      <c r="AE183" s="81"/>
      <c r="AF183" s="81"/>
      <c r="AG183" s="84"/>
    </row>
    <row r="184" spans="1:33">
      <c r="A184" s="55"/>
      <c r="B184" s="80"/>
      <c r="C184" s="81"/>
      <c r="D184" s="81"/>
      <c r="E184" s="81"/>
      <c r="F184" s="81"/>
      <c r="G184" s="81"/>
      <c r="H184" s="81"/>
      <c r="I184" s="81"/>
      <c r="J184" s="81"/>
      <c r="K184" s="81"/>
      <c r="L184" s="81"/>
      <c r="M184" s="81"/>
      <c r="N184" s="81"/>
      <c r="O184" s="81"/>
      <c r="P184" s="81"/>
      <c r="Q184" s="81"/>
      <c r="R184" s="81"/>
      <c r="S184" s="81"/>
      <c r="T184" s="81"/>
      <c r="U184" s="81"/>
      <c r="V184" s="81"/>
      <c r="W184" s="81"/>
      <c r="X184" s="81"/>
      <c r="Y184" s="81"/>
      <c r="Z184" s="81"/>
      <c r="AA184" s="81"/>
      <c r="AB184" s="81"/>
      <c r="AC184" s="81"/>
      <c r="AD184" s="81"/>
      <c r="AE184" s="81"/>
      <c r="AF184" s="81"/>
      <c r="AG184" s="84"/>
    </row>
    <row r="185" spans="1:33">
      <c r="A185" s="55"/>
      <c r="B185" s="80"/>
      <c r="C185" s="81"/>
      <c r="D185" s="81"/>
      <c r="E185" s="81"/>
      <c r="F185" s="81"/>
      <c r="G185" s="81"/>
      <c r="H185" s="81"/>
      <c r="I185" s="81"/>
      <c r="J185" s="81"/>
      <c r="K185" s="81"/>
      <c r="L185" s="81"/>
      <c r="M185" s="81"/>
      <c r="N185" s="81"/>
      <c r="O185" s="81"/>
      <c r="P185" s="81"/>
      <c r="Q185" s="81"/>
      <c r="R185" s="81"/>
      <c r="S185" s="81"/>
      <c r="T185" s="81"/>
      <c r="U185" s="81"/>
      <c r="V185" s="81"/>
      <c r="W185" s="81"/>
      <c r="X185" s="81"/>
      <c r="Y185" s="81"/>
      <c r="Z185" s="81"/>
      <c r="AA185" s="81"/>
      <c r="AB185" s="81"/>
      <c r="AC185" s="81"/>
      <c r="AD185" s="81"/>
      <c r="AE185" s="81"/>
      <c r="AF185" s="81"/>
      <c r="AG185" s="84"/>
    </row>
    <row r="186" spans="1:33">
      <c r="A186" s="55"/>
      <c r="B186" s="80"/>
      <c r="C186" s="81"/>
      <c r="D186" s="81"/>
      <c r="E186" s="81"/>
      <c r="F186" s="81"/>
      <c r="G186" s="81"/>
      <c r="H186" s="81"/>
      <c r="I186" s="81"/>
      <c r="J186" s="81"/>
      <c r="K186" s="81"/>
      <c r="L186" s="81"/>
      <c r="M186" s="81"/>
      <c r="N186" s="81"/>
      <c r="O186" s="81"/>
      <c r="P186" s="81"/>
      <c r="Q186" s="81"/>
      <c r="R186" s="81"/>
      <c r="S186" s="81"/>
      <c r="T186" s="81"/>
      <c r="U186" s="81"/>
      <c r="V186" s="81"/>
      <c r="W186" s="81"/>
      <c r="X186" s="81"/>
      <c r="Y186" s="81"/>
      <c r="Z186" s="81"/>
      <c r="AA186" s="81"/>
      <c r="AB186" s="81"/>
      <c r="AC186" s="81"/>
      <c r="AD186" s="81"/>
      <c r="AE186" s="81"/>
      <c r="AF186" s="81"/>
      <c r="AG186" s="84"/>
    </row>
    <row r="187" spans="1:33">
      <c r="A187" s="55"/>
      <c r="B187" s="80"/>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4"/>
    </row>
    <row r="188" spans="1:33">
      <c r="A188" s="55"/>
      <c r="B188" s="80"/>
      <c r="C188" s="81"/>
      <c r="D188" s="81"/>
      <c r="E188" s="81"/>
      <c r="F188" s="81"/>
      <c r="G188" s="81"/>
      <c r="H188" s="81"/>
      <c r="I188" s="81"/>
      <c r="J188" s="81"/>
      <c r="K188" s="81"/>
      <c r="L188" s="81"/>
      <c r="M188" s="81"/>
      <c r="N188" s="81"/>
      <c r="O188" s="81"/>
      <c r="P188" s="81"/>
      <c r="Q188" s="81"/>
      <c r="R188" s="81"/>
      <c r="S188" s="81"/>
      <c r="T188" s="81"/>
      <c r="U188" s="81"/>
      <c r="V188" s="81"/>
      <c r="W188" s="81"/>
      <c r="X188" s="81"/>
      <c r="Y188" s="81"/>
      <c r="Z188" s="81"/>
      <c r="AA188" s="81"/>
      <c r="AB188" s="81"/>
      <c r="AC188" s="81"/>
      <c r="AD188" s="81"/>
      <c r="AE188" s="81"/>
      <c r="AF188" s="81"/>
      <c r="AG188" s="84"/>
    </row>
    <row r="189" spans="1:33">
      <c r="A189" s="55"/>
      <c r="B189" s="80"/>
      <c r="C189" s="81"/>
      <c r="D189" s="81"/>
      <c r="E189" s="81"/>
      <c r="F189" s="81"/>
      <c r="G189" s="81"/>
      <c r="H189" s="81"/>
      <c r="I189" s="81"/>
      <c r="J189" s="81"/>
      <c r="K189" s="81"/>
      <c r="L189" s="81"/>
      <c r="M189" s="81"/>
      <c r="N189" s="81"/>
      <c r="O189" s="81"/>
      <c r="P189" s="81"/>
      <c r="Q189" s="81"/>
      <c r="R189" s="81"/>
      <c r="S189" s="81"/>
      <c r="T189" s="81"/>
      <c r="U189" s="81"/>
      <c r="V189" s="81"/>
      <c r="W189" s="81"/>
      <c r="X189" s="81"/>
      <c r="Y189" s="81"/>
      <c r="Z189" s="81"/>
      <c r="AA189" s="81"/>
      <c r="AB189" s="81"/>
      <c r="AC189" s="81"/>
      <c r="AD189" s="81"/>
      <c r="AE189" s="81"/>
      <c r="AF189" s="81"/>
      <c r="AG189" s="84"/>
    </row>
    <row r="190" spans="1:33">
      <c r="A190" s="55"/>
      <c r="B190" s="80"/>
      <c r="C190" s="81"/>
      <c r="D190" s="81"/>
      <c r="E190" s="81"/>
      <c r="F190" s="81"/>
      <c r="G190" s="81"/>
      <c r="H190" s="81"/>
      <c r="I190" s="81"/>
      <c r="J190" s="81"/>
      <c r="K190" s="81"/>
      <c r="L190" s="81"/>
      <c r="M190" s="81"/>
      <c r="N190" s="81"/>
      <c r="O190" s="81"/>
      <c r="P190" s="81"/>
      <c r="Q190" s="81"/>
      <c r="R190" s="81"/>
      <c r="S190" s="81"/>
      <c r="T190" s="81"/>
      <c r="U190" s="81"/>
      <c r="V190" s="81"/>
      <c r="W190" s="81"/>
      <c r="X190" s="81"/>
      <c r="Y190" s="81"/>
      <c r="Z190" s="81"/>
      <c r="AA190" s="81"/>
      <c r="AB190" s="81"/>
      <c r="AC190" s="81"/>
      <c r="AD190" s="81"/>
      <c r="AE190" s="81"/>
      <c r="AF190" s="81"/>
      <c r="AG190" s="84"/>
    </row>
    <row r="191" spans="1:33">
      <c r="A191" s="55"/>
      <c r="B191" s="80"/>
      <c r="C191" s="81"/>
      <c r="D191" s="81"/>
      <c r="E191" s="81"/>
      <c r="F191" s="81"/>
      <c r="G191" s="81"/>
      <c r="H191" s="81"/>
      <c r="I191" s="81"/>
      <c r="J191" s="81"/>
      <c r="K191" s="81"/>
      <c r="L191" s="81"/>
      <c r="M191" s="81"/>
      <c r="N191" s="81"/>
      <c r="O191" s="81"/>
      <c r="P191" s="81"/>
      <c r="Q191" s="81"/>
      <c r="R191" s="81"/>
      <c r="S191" s="81"/>
      <c r="T191" s="81"/>
      <c r="U191" s="81"/>
      <c r="V191" s="81"/>
      <c r="W191" s="81"/>
      <c r="X191" s="81"/>
      <c r="Y191" s="81"/>
      <c r="Z191" s="81"/>
      <c r="AA191" s="81"/>
      <c r="AB191" s="81"/>
      <c r="AC191" s="81"/>
      <c r="AD191" s="81"/>
      <c r="AE191" s="81"/>
      <c r="AF191" s="81"/>
      <c r="AG191" s="84"/>
    </row>
    <row r="192" spans="1:33">
      <c r="A192" s="55"/>
      <c r="B192" s="80"/>
      <c r="C192" s="81"/>
      <c r="D192" s="81"/>
      <c r="E192" s="81"/>
      <c r="F192" s="81"/>
      <c r="G192" s="81"/>
      <c r="H192" s="81"/>
      <c r="I192" s="81"/>
      <c r="J192" s="81"/>
      <c r="K192" s="81"/>
      <c r="L192" s="81"/>
      <c r="M192" s="81"/>
      <c r="N192" s="81"/>
      <c r="O192" s="81"/>
      <c r="P192" s="81"/>
      <c r="Q192" s="81"/>
      <c r="R192" s="81"/>
      <c r="S192" s="81"/>
      <c r="T192" s="81"/>
      <c r="U192" s="81"/>
      <c r="V192" s="81"/>
      <c r="W192" s="81"/>
      <c r="X192" s="81"/>
      <c r="Y192" s="81"/>
      <c r="Z192" s="81"/>
      <c r="AA192" s="81"/>
      <c r="AB192" s="81"/>
      <c r="AC192" s="81"/>
      <c r="AD192" s="81"/>
      <c r="AE192" s="81"/>
      <c r="AF192" s="81"/>
      <c r="AG192" s="84"/>
    </row>
    <row r="193" spans="1:33">
      <c r="A193" s="55"/>
      <c r="B193" s="80"/>
      <c r="C193" s="81"/>
      <c r="D193" s="81"/>
      <c r="E193" s="81"/>
      <c r="F193" s="81"/>
      <c r="G193" s="81"/>
      <c r="H193" s="81"/>
      <c r="I193" s="81"/>
      <c r="J193" s="81"/>
      <c r="K193" s="81"/>
      <c r="L193" s="81"/>
      <c r="M193" s="81"/>
      <c r="N193" s="81"/>
      <c r="O193" s="81"/>
      <c r="P193" s="81"/>
      <c r="Q193" s="81"/>
      <c r="R193" s="81"/>
      <c r="S193" s="81"/>
      <c r="T193" s="81"/>
      <c r="U193" s="81"/>
      <c r="V193" s="81"/>
      <c r="W193" s="81"/>
      <c r="X193" s="81"/>
      <c r="Y193" s="81"/>
      <c r="Z193" s="81"/>
      <c r="AA193" s="81"/>
      <c r="AB193" s="81"/>
      <c r="AC193" s="81"/>
      <c r="AD193" s="81"/>
      <c r="AE193" s="81"/>
      <c r="AF193" s="81"/>
      <c r="AG193" s="84"/>
    </row>
    <row r="194" spans="1:33">
      <c r="A194" s="55"/>
      <c r="B194" s="80"/>
      <c r="C194" s="81"/>
      <c r="D194" s="81"/>
      <c r="E194" s="81"/>
      <c r="F194" s="81"/>
      <c r="G194" s="81"/>
      <c r="H194" s="81"/>
      <c r="I194" s="81"/>
      <c r="J194" s="81"/>
      <c r="K194" s="81"/>
      <c r="L194" s="81"/>
      <c r="M194" s="81"/>
      <c r="N194" s="81"/>
      <c r="O194" s="81"/>
      <c r="P194" s="81"/>
      <c r="Q194" s="81"/>
      <c r="R194" s="81"/>
      <c r="S194" s="81"/>
      <c r="T194" s="81"/>
      <c r="U194" s="81"/>
      <c r="V194" s="81"/>
      <c r="W194" s="81"/>
      <c r="X194" s="81"/>
      <c r="Y194" s="81"/>
      <c r="Z194" s="81"/>
      <c r="AA194" s="81"/>
      <c r="AB194" s="81"/>
      <c r="AC194" s="81"/>
      <c r="AD194" s="81"/>
      <c r="AE194" s="81"/>
      <c r="AF194" s="81"/>
      <c r="AG194" s="84"/>
    </row>
    <row r="195" spans="1:33">
      <c r="A195" s="55"/>
      <c r="B195" s="80"/>
      <c r="C195" s="81"/>
      <c r="D195" s="81"/>
      <c r="E195" s="81"/>
      <c r="F195" s="81"/>
      <c r="G195" s="81"/>
      <c r="H195" s="81"/>
      <c r="I195" s="81"/>
      <c r="J195" s="81"/>
      <c r="K195" s="81"/>
      <c r="L195" s="81"/>
      <c r="M195" s="81"/>
      <c r="N195" s="81"/>
      <c r="O195" s="81"/>
      <c r="P195" s="81"/>
      <c r="Q195" s="81"/>
      <c r="R195" s="81"/>
      <c r="S195" s="81"/>
      <c r="T195" s="81"/>
      <c r="U195" s="81"/>
      <c r="V195" s="81"/>
      <c r="W195" s="81"/>
      <c r="X195" s="81"/>
      <c r="Y195" s="81"/>
      <c r="Z195" s="81"/>
      <c r="AA195" s="81"/>
      <c r="AB195" s="81"/>
      <c r="AC195" s="81"/>
      <c r="AD195" s="81"/>
      <c r="AE195" s="81"/>
      <c r="AF195" s="81"/>
      <c r="AG195" s="84"/>
    </row>
    <row r="196" spans="1:33">
      <c r="A196" s="55"/>
      <c r="B196" s="80"/>
      <c r="C196" s="81"/>
      <c r="D196" s="81"/>
      <c r="E196" s="81"/>
      <c r="F196" s="81"/>
      <c r="G196" s="81"/>
      <c r="H196" s="81"/>
      <c r="I196" s="81"/>
      <c r="J196" s="81"/>
      <c r="K196" s="81"/>
      <c r="L196" s="81"/>
      <c r="M196" s="81"/>
      <c r="N196" s="81"/>
      <c r="O196" s="81"/>
      <c r="P196" s="81"/>
      <c r="Q196" s="81"/>
      <c r="R196" s="81"/>
      <c r="S196" s="81"/>
      <c r="T196" s="81"/>
      <c r="U196" s="81"/>
      <c r="V196" s="81"/>
      <c r="W196" s="81"/>
      <c r="X196" s="81"/>
      <c r="Y196" s="81"/>
      <c r="Z196" s="81"/>
      <c r="AA196" s="81"/>
      <c r="AB196" s="81"/>
      <c r="AC196" s="81"/>
      <c r="AD196" s="81"/>
      <c r="AE196" s="81"/>
      <c r="AF196" s="81"/>
      <c r="AG196" s="84"/>
    </row>
    <row r="197" spans="1:33">
      <c r="A197" s="55"/>
      <c r="B197" s="80"/>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c r="AA197" s="81"/>
      <c r="AB197" s="81"/>
      <c r="AC197" s="81"/>
      <c r="AD197" s="81"/>
      <c r="AE197" s="81"/>
      <c r="AF197" s="81"/>
      <c r="AG197" s="84"/>
    </row>
    <row r="198" spans="1:33">
      <c r="A198" s="55"/>
      <c r="B198" s="80"/>
      <c r="C198" s="81"/>
      <c r="D198" s="81"/>
      <c r="E198" s="81"/>
      <c r="F198" s="81"/>
      <c r="G198" s="81"/>
      <c r="H198" s="81"/>
      <c r="I198" s="81"/>
      <c r="J198" s="81"/>
      <c r="K198" s="81"/>
      <c r="L198" s="81"/>
      <c r="M198" s="81"/>
      <c r="N198" s="81"/>
      <c r="O198" s="81"/>
      <c r="P198" s="81"/>
      <c r="Q198" s="81"/>
      <c r="R198" s="81"/>
      <c r="S198" s="81"/>
      <c r="T198" s="81"/>
      <c r="U198" s="81"/>
      <c r="V198" s="81"/>
      <c r="W198" s="81"/>
      <c r="X198" s="81"/>
      <c r="Y198" s="81"/>
      <c r="Z198" s="81"/>
      <c r="AA198" s="81"/>
      <c r="AB198" s="81"/>
      <c r="AC198" s="81"/>
      <c r="AD198" s="81"/>
      <c r="AE198" s="81"/>
      <c r="AF198" s="81"/>
      <c r="AG198" s="84"/>
    </row>
    <row r="199" spans="1:33">
      <c r="A199" s="55"/>
      <c r="B199" s="80"/>
      <c r="C199" s="81"/>
      <c r="D199" s="81"/>
      <c r="E199" s="81"/>
      <c r="F199" s="81"/>
      <c r="G199" s="81"/>
      <c r="H199" s="81"/>
      <c r="I199" s="81"/>
      <c r="J199" s="81"/>
      <c r="K199" s="81"/>
      <c r="L199" s="81"/>
      <c r="M199" s="81"/>
      <c r="N199" s="81"/>
      <c r="O199" s="81"/>
      <c r="P199" s="81"/>
      <c r="Q199" s="81"/>
      <c r="R199" s="81"/>
      <c r="S199" s="81"/>
      <c r="T199" s="81"/>
      <c r="U199" s="81"/>
      <c r="V199" s="81"/>
      <c r="W199" s="81"/>
      <c r="X199" s="81"/>
      <c r="Y199" s="81"/>
      <c r="Z199" s="81"/>
      <c r="AA199" s="81"/>
      <c r="AB199" s="81"/>
      <c r="AC199" s="81"/>
      <c r="AD199" s="81"/>
      <c r="AE199" s="81"/>
      <c r="AF199" s="81"/>
      <c r="AG199" s="84"/>
    </row>
    <row r="200" spans="1:33">
      <c r="A200" s="55"/>
      <c r="B200" s="80"/>
      <c r="C200" s="81"/>
      <c r="D200" s="81"/>
      <c r="E200" s="81"/>
      <c r="F200" s="81"/>
      <c r="G200" s="81"/>
      <c r="H200" s="81"/>
      <c r="I200" s="81"/>
      <c r="J200" s="81"/>
      <c r="K200" s="81"/>
      <c r="L200" s="81"/>
      <c r="M200" s="81"/>
      <c r="N200" s="81"/>
      <c r="O200" s="81"/>
      <c r="P200" s="81"/>
      <c r="Q200" s="81"/>
      <c r="R200" s="81"/>
      <c r="S200" s="81"/>
      <c r="T200" s="81"/>
      <c r="U200" s="81"/>
      <c r="V200" s="81"/>
      <c r="W200" s="81"/>
      <c r="X200" s="81"/>
      <c r="Y200" s="81"/>
      <c r="Z200" s="81"/>
      <c r="AA200" s="81"/>
      <c r="AB200" s="81"/>
      <c r="AC200" s="81"/>
      <c r="AD200" s="81"/>
      <c r="AE200" s="81"/>
      <c r="AF200" s="81"/>
      <c r="AG200" s="84"/>
    </row>
    <row r="201" spans="1:33">
      <c r="A201" s="55"/>
      <c r="B201" s="80"/>
      <c r="C201" s="81"/>
      <c r="D201" s="81"/>
      <c r="E201" s="81"/>
      <c r="F201" s="81"/>
      <c r="G201" s="81"/>
      <c r="H201" s="81"/>
      <c r="I201" s="81"/>
      <c r="J201" s="81"/>
      <c r="K201" s="81"/>
      <c r="L201" s="81"/>
      <c r="M201" s="81"/>
      <c r="N201" s="81"/>
      <c r="O201" s="81"/>
      <c r="P201" s="81"/>
      <c r="Q201" s="81"/>
      <c r="R201" s="81"/>
      <c r="S201" s="81"/>
      <c r="T201" s="81"/>
      <c r="U201" s="81"/>
      <c r="V201" s="81"/>
      <c r="W201" s="81"/>
      <c r="X201" s="81"/>
      <c r="Y201" s="81"/>
      <c r="Z201" s="81"/>
      <c r="AA201" s="81"/>
      <c r="AB201" s="81"/>
      <c r="AC201" s="81"/>
      <c r="AD201" s="81"/>
      <c r="AE201" s="81"/>
      <c r="AF201" s="81"/>
      <c r="AG201" s="84"/>
    </row>
    <row r="202" spans="1:33">
      <c r="A202" s="55"/>
      <c r="B202" s="80"/>
      <c r="C202" s="81"/>
      <c r="D202" s="81"/>
      <c r="E202" s="81"/>
      <c r="F202" s="81"/>
      <c r="G202" s="81"/>
      <c r="H202" s="81"/>
      <c r="I202" s="81"/>
      <c r="J202" s="81"/>
      <c r="K202" s="81"/>
      <c r="L202" s="81"/>
      <c r="M202" s="81"/>
      <c r="N202" s="81"/>
      <c r="O202" s="81"/>
      <c r="P202" s="81"/>
      <c r="Q202" s="81"/>
      <c r="R202" s="81"/>
      <c r="S202" s="81"/>
      <c r="T202" s="81"/>
      <c r="U202" s="81"/>
      <c r="V202" s="81"/>
      <c r="W202" s="81"/>
      <c r="X202" s="81"/>
      <c r="Y202" s="81"/>
      <c r="Z202" s="81"/>
      <c r="AA202" s="81"/>
      <c r="AB202" s="81"/>
      <c r="AC202" s="81"/>
      <c r="AD202" s="81"/>
      <c r="AE202" s="81"/>
      <c r="AF202" s="81"/>
      <c r="AG202" s="84"/>
    </row>
    <row r="203" spans="1:33">
      <c r="A203" s="55"/>
      <c r="B203" s="80"/>
      <c r="C203" s="81"/>
      <c r="D203" s="81"/>
      <c r="E203" s="81"/>
      <c r="F203" s="81"/>
      <c r="G203" s="81"/>
      <c r="H203" s="81"/>
      <c r="I203" s="81"/>
      <c r="J203" s="81"/>
      <c r="K203" s="81"/>
      <c r="L203" s="81"/>
      <c r="M203" s="81"/>
      <c r="N203" s="81"/>
      <c r="O203" s="81"/>
      <c r="P203" s="81"/>
      <c r="Q203" s="81"/>
      <c r="R203" s="81"/>
      <c r="S203" s="81"/>
      <c r="T203" s="81"/>
      <c r="U203" s="81"/>
      <c r="V203" s="81"/>
      <c r="W203" s="81"/>
      <c r="X203" s="81"/>
      <c r="Y203" s="81"/>
      <c r="Z203" s="81"/>
      <c r="AA203" s="81"/>
      <c r="AB203" s="81"/>
      <c r="AC203" s="81"/>
      <c r="AD203" s="81"/>
      <c r="AE203" s="81"/>
      <c r="AF203" s="81"/>
      <c r="AG203" s="84"/>
    </row>
    <row r="204" spans="1:33">
      <c r="A204" s="55"/>
      <c r="B204" s="80"/>
      <c r="C204" s="81"/>
      <c r="D204" s="81"/>
      <c r="E204" s="81"/>
      <c r="F204" s="81"/>
      <c r="G204" s="81"/>
      <c r="H204" s="81"/>
      <c r="I204" s="81"/>
      <c r="J204" s="81"/>
      <c r="K204" s="81"/>
      <c r="L204" s="81"/>
      <c r="M204" s="81"/>
      <c r="N204" s="81"/>
      <c r="O204" s="81"/>
      <c r="P204" s="81"/>
      <c r="Q204" s="81"/>
      <c r="R204" s="81"/>
      <c r="S204" s="81"/>
      <c r="T204" s="81"/>
      <c r="U204" s="81"/>
      <c r="V204" s="81"/>
      <c r="W204" s="81"/>
      <c r="X204" s="81"/>
      <c r="Y204" s="81"/>
      <c r="Z204" s="81"/>
      <c r="AA204" s="81"/>
      <c r="AB204" s="81"/>
      <c r="AC204" s="81"/>
      <c r="AD204" s="81"/>
      <c r="AE204" s="81"/>
      <c r="AF204" s="81"/>
      <c r="AG204" s="84"/>
    </row>
    <row r="205" spans="1:33">
      <c r="A205" s="55"/>
      <c r="B205" s="79"/>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5"/>
    </row>
    <row r="206" spans="1:33">
      <c r="A206" s="55"/>
      <c r="B206" s="80"/>
      <c r="C206" s="81"/>
      <c r="D206" s="81"/>
      <c r="E206" s="81"/>
      <c r="F206" s="81"/>
      <c r="G206" s="81"/>
      <c r="H206" s="81"/>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c r="AF206" s="81"/>
      <c r="AG206" s="84"/>
    </row>
    <row r="207" spans="1:33">
      <c r="A207" s="55"/>
      <c r="B207" s="80"/>
      <c r="C207" s="81"/>
      <c r="D207" s="81"/>
      <c r="E207" s="81"/>
      <c r="F207" s="81"/>
      <c r="G207" s="81"/>
      <c r="H207" s="81"/>
      <c r="I207" s="81"/>
      <c r="J207" s="81"/>
      <c r="K207" s="81"/>
      <c r="L207" s="81"/>
      <c r="M207" s="81"/>
      <c r="N207" s="81"/>
      <c r="O207" s="81"/>
      <c r="P207" s="81"/>
      <c r="Q207" s="81"/>
      <c r="R207" s="81"/>
      <c r="S207" s="81"/>
      <c r="T207" s="81"/>
      <c r="U207" s="81"/>
      <c r="V207" s="81"/>
      <c r="W207" s="81"/>
      <c r="X207" s="81"/>
      <c r="Y207" s="81"/>
      <c r="Z207" s="81"/>
      <c r="AA207" s="81"/>
      <c r="AB207" s="81"/>
      <c r="AC207" s="81"/>
      <c r="AD207" s="81"/>
      <c r="AE207" s="81"/>
      <c r="AF207" s="81"/>
      <c r="AG207" s="84"/>
    </row>
    <row r="208" spans="1:33">
      <c r="A208" s="55"/>
      <c r="B208" s="80"/>
      <c r="C208" s="81"/>
      <c r="D208" s="81"/>
      <c r="E208" s="81"/>
      <c r="F208" s="81"/>
      <c r="G208" s="81"/>
      <c r="H208" s="81"/>
      <c r="I208" s="81"/>
      <c r="J208" s="81"/>
      <c r="K208" s="81"/>
      <c r="L208" s="81"/>
      <c r="M208" s="81"/>
      <c r="N208" s="81"/>
      <c r="O208" s="81"/>
      <c r="P208" s="81"/>
      <c r="Q208" s="81"/>
      <c r="R208" s="81"/>
      <c r="S208" s="81"/>
      <c r="T208" s="81"/>
      <c r="U208" s="81"/>
      <c r="V208" s="81"/>
      <c r="W208" s="81"/>
      <c r="X208" s="81"/>
      <c r="Y208" s="81"/>
      <c r="Z208" s="81"/>
      <c r="AA208" s="81"/>
      <c r="AB208" s="81"/>
      <c r="AC208" s="81"/>
      <c r="AD208" s="81"/>
      <c r="AE208" s="81"/>
      <c r="AF208" s="81"/>
      <c r="AG208" s="84"/>
    </row>
    <row r="209" spans="1:33">
      <c r="A209" s="55"/>
      <c r="B209" s="80"/>
      <c r="C209" s="81"/>
      <c r="D209" s="81"/>
      <c r="E209" s="81"/>
      <c r="F209" s="81"/>
      <c r="G209" s="81"/>
      <c r="H209" s="81"/>
      <c r="I209" s="81"/>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4"/>
    </row>
    <row r="210" spans="1:33">
      <c r="A210" s="55"/>
      <c r="B210" s="80"/>
      <c r="C210" s="81"/>
      <c r="D210" s="81"/>
      <c r="E210" s="81"/>
      <c r="F210" s="81"/>
      <c r="G210" s="81"/>
      <c r="H210" s="81"/>
      <c r="I210" s="81"/>
      <c r="J210" s="81"/>
      <c r="K210" s="81"/>
      <c r="L210" s="81"/>
      <c r="M210" s="81"/>
      <c r="N210" s="81"/>
      <c r="O210" s="81"/>
      <c r="P210" s="81"/>
      <c r="Q210" s="81"/>
      <c r="R210" s="81"/>
      <c r="S210" s="81"/>
      <c r="T210" s="81"/>
      <c r="U210" s="81"/>
      <c r="V210" s="81"/>
      <c r="W210" s="81"/>
      <c r="X210" s="81"/>
      <c r="Y210" s="81"/>
      <c r="Z210" s="81"/>
      <c r="AA210" s="81"/>
      <c r="AB210" s="81"/>
      <c r="AC210" s="81"/>
      <c r="AD210" s="81"/>
      <c r="AE210" s="81"/>
      <c r="AF210" s="81"/>
      <c r="AG210" s="84"/>
    </row>
    <row r="211" spans="1:33">
      <c r="A211" s="55"/>
      <c r="B211" s="80"/>
      <c r="C211" s="81"/>
      <c r="D211" s="81"/>
      <c r="E211" s="81"/>
      <c r="F211" s="81"/>
      <c r="G211" s="81"/>
      <c r="H211" s="81"/>
      <c r="I211" s="81"/>
      <c r="J211" s="81"/>
      <c r="K211" s="81"/>
      <c r="L211" s="81"/>
      <c r="M211" s="81"/>
      <c r="N211" s="81"/>
      <c r="O211" s="81"/>
      <c r="P211" s="81"/>
      <c r="Q211" s="81"/>
      <c r="R211" s="81"/>
      <c r="S211" s="81"/>
      <c r="T211" s="81"/>
      <c r="U211" s="81"/>
      <c r="V211" s="81"/>
      <c r="W211" s="81"/>
      <c r="X211" s="81"/>
      <c r="Y211" s="81"/>
      <c r="Z211" s="81"/>
      <c r="AA211" s="81"/>
      <c r="AB211" s="81"/>
      <c r="AC211" s="81"/>
      <c r="AD211" s="81"/>
      <c r="AE211" s="81"/>
      <c r="AF211" s="81"/>
      <c r="AG211" s="84"/>
    </row>
    <row r="212" spans="1:33">
      <c r="A212" s="55"/>
      <c r="B212" s="80"/>
      <c r="C212" s="81"/>
      <c r="D212" s="81"/>
      <c r="E212" s="81"/>
      <c r="F212" s="81"/>
      <c r="G212" s="81"/>
      <c r="H212" s="81"/>
      <c r="I212" s="81"/>
      <c r="J212" s="81"/>
      <c r="K212" s="81"/>
      <c r="L212" s="81"/>
      <c r="M212" s="81"/>
      <c r="N212" s="81"/>
      <c r="O212" s="81"/>
      <c r="P212" s="81"/>
      <c r="Q212" s="81"/>
      <c r="R212" s="81"/>
      <c r="S212" s="81"/>
      <c r="T212" s="81"/>
      <c r="U212" s="81"/>
      <c r="V212" s="81"/>
      <c r="W212" s="81"/>
      <c r="X212" s="81"/>
      <c r="Y212" s="81"/>
      <c r="Z212" s="81"/>
      <c r="AA212" s="81"/>
      <c r="AB212" s="81"/>
      <c r="AC212" s="81"/>
      <c r="AD212" s="81"/>
      <c r="AE212" s="81"/>
      <c r="AF212" s="81"/>
      <c r="AG212" s="84"/>
    </row>
    <row r="213" spans="1:33">
      <c r="A213" s="55"/>
      <c r="B213" s="80"/>
      <c r="C213" s="81"/>
      <c r="D213" s="81"/>
      <c r="E213" s="81"/>
      <c r="F213" s="81"/>
      <c r="G213" s="81"/>
      <c r="H213" s="81"/>
      <c r="I213" s="81"/>
      <c r="J213" s="81"/>
      <c r="K213" s="81"/>
      <c r="L213" s="81"/>
      <c r="M213" s="81"/>
      <c r="N213" s="81"/>
      <c r="O213" s="81"/>
      <c r="P213" s="81"/>
      <c r="Q213" s="81"/>
      <c r="R213" s="81"/>
      <c r="S213" s="81"/>
      <c r="T213" s="81"/>
      <c r="U213" s="81"/>
      <c r="V213" s="81"/>
      <c r="W213" s="81"/>
      <c r="X213" s="81"/>
      <c r="Y213" s="81"/>
      <c r="Z213" s="81"/>
      <c r="AA213" s="81"/>
      <c r="AB213" s="81"/>
      <c r="AC213" s="81"/>
      <c r="AD213" s="81"/>
      <c r="AE213" s="81"/>
      <c r="AF213" s="81"/>
      <c r="AG213" s="84"/>
    </row>
    <row r="214" spans="1:33">
      <c r="A214" s="55"/>
      <c r="B214" s="80"/>
      <c r="C214" s="81"/>
      <c r="D214" s="81"/>
      <c r="E214" s="81"/>
      <c r="F214" s="81"/>
      <c r="G214" s="81"/>
      <c r="H214" s="81"/>
      <c r="I214" s="81"/>
      <c r="J214" s="81"/>
      <c r="K214" s="81"/>
      <c r="L214" s="81"/>
      <c r="M214" s="81"/>
      <c r="N214" s="81"/>
      <c r="O214" s="81"/>
      <c r="P214" s="81"/>
      <c r="Q214" s="81"/>
      <c r="R214" s="81"/>
      <c r="S214" s="81"/>
      <c r="T214" s="81"/>
      <c r="U214" s="81"/>
      <c r="V214" s="81"/>
      <c r="W214" s="81"/>
      <c r="X214" s="81"/>
      <c r="Y214" s="81"/>
      <c r="Z214" s="81"/>
      <c r="AA214" s="81"/>
      <c r="AB214" s="81"/>
      <c r="AC214" s="81"/>
      <c r="AD214" s="81"/>
      <c r="AE214" s="81"/>
      <c r="AF214" s="81"/>
      <c r="AG214" s="84"/>
    </row>
    <row r="215" spans="1:33">
      <c r="A215" s="55"/>
      <c r="B215" s="80"/>
      <c r="C215" s="81"/>
      <c r="D215" s="81"/>
      <c r="E215" s="81"/>
      <c r="F215" s="81"/>
      <c r="G215" s="81"/>
      <c r="H215" s="81"/>
      <c r="I215" s="81"/>
      <c r="J215" s="81"/>
      <c r="K215" s="81"/>
      <c r="L215" s="81"/>
      <c r="M215" s="81"/>
      <c r="N215" s="81"/>
      <c r="O215" s="81"/>
      <c r="P215" s="81"/>
      <c r="Q215" s="81"/>
      <c r="R215" s="81"/>
      <c r="S215" s="81"/>
      <c r="T215" s="81"/>
      <c r="U215" s="81"/>
      <c r="V215" s="81"/>
      <c r="W215" s="81"/>
      <c r="X215" s="81"/>
      <c r="Y215" s="81"/>
      <c r="Z215" s="81"/>
      <c r="AA215" s="81"/>
      <c r="AB215" s="81"/>
      <c r="AC215" s="81"/>
      <c r="AD215" s="81"/>
      <c r="AE215" s="81"/>
      <c r="AF215" s="81"/>
      <c r="AG215" s="84"/>
    </row>
    <row r="216" spans="1:33">
      <c r="A216" s="55"/>
      <c r="B216" s="80"/>
      <c r="C216" s="81"/>
      <c r="D216" s="81"/>
      <c r="E216" s="81"/>
      <c r="F216" s="81"/>
      <c r="G216" s="81"/>
      <c r="H216" s="81"/>
      <c r="I216" s="81"/>
      <c r="J216" s="81"/>
      <c r="K216" s="81"/>
      <c r="L216" s="81"/>
      <c r="M216" s="81"/>
      <c r="N216" s="81"/>
      <c r="O216" s="81"/>
      <c r="P216" s="81"/>
      <c r="Q216" s="81"/>
      <c r="R216" s="81"/>
      <c r="S216" s="81"/>
      <c r="T216" s="81"/>
      <c r="U216" s="81"/>
      <c r="V216" s="81"/>
      <c r="W216" s="81"/>
      <c r="X216" s="81"/>
      <c r="Y216" s="81"/>
      <c r="Z216" s="81"/>
      <c r="AA216" s="81"/>
      <c r="AB216" s="81"/>
      <c r="AC216" s="81"/>
      <c r="AD216" s="81"/>
      <c r="AE216" s="81"/>
      <c r="AF216" s="81"/>
      <c r="AG216" s="84"/>
    </row>
    <row r="217" spans="1:33">
      <c r="A217" s="55"/>
      <c r="B217" s="80"/>
      <c r="C217" s="81"/>
      <c r="D217" s="81"/>
      <c r="E217" s="81"/>
      <c r="F217" s="81"/>
      <c r="G217" s="81"/>
      <c r="H217" s="81"/>
      <c r="I217" s="81"/>
      <c r="J217" s="81"/>
      <c r="K217" s="81"/>
      <c r="L217" s="81"/>
      <c r="M217" s="81"/>
      <c r="N217" s="81"/>
      <c r="O217" s="81"/>
      <c r="P217" s="81"/>
      <c r="Q217" s="81"/>
      <c r="R217" s="81"/>
      <c r="S217" s="81"/>
      <c r="T217" s="81"/>
      <c r="U217" s="81"/>
      <c r="V217" s="81"/>
      <c r="W217" s="81"/>
      <c r="X217" s="81"/>
      <c r="Y217" s="81"/>
      <c r="Z217" s="81"/>
      <c r="AA217" s="81"/>
      <c r="AB217" s="81"/>
      <c r="AC217" s="81"/>
      <c r="AD217" s="81"/>
      <c r="AE217" s="81"/>
      <c r="AF217" s="81"/>
      <c r="AG217" s="84"/>
    </row>
    <row r="219" spans="1:33">
      <c r="A219" s="55"/>
      <c r="B219" s="79"/>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5"/>
    </row>
    <row r="220" spans="1:33">
      <c r="A220" s="55"/>
      <c r="B220" s="80"/>
      <c r="C220" s="81"/>
      <c r="D220" s="81"/>
      <c r="E220" s="81"/>
      <c r="F220" s="81"/>
      <c r="G220" s="81"/>
      <c r="H220" s="81"/>
      <c r="I220" s="81"/>
      <c r="J220" s="81"/>
      <c r="K220" s="81"/>
      <c r="L220" s="81"/>
      <c r="M220" s="81"/>
      <c r="N220" s="81"/>
      <c r="O220" s="81"/>
      <c r="P220" s="81"/>
      <c r="Q220" s="81"/>
      <c r="R220" s="81"/>
      <c r="S220" s="81"/>
      <c r="T220" s="81"/>
      <c r="U220" s="81"/>
      <c r="V220" s="81"/>
      <c r="W220" s="81"/>
      <c r="X220" s="81"/>
      <c r="Y220" s="81"/>
      <c r="Z220" s="81"/>
      <c r="AA220" s="81"/>
      <c r="AB220" s="81"/>
      <c r="AC220" s="81"/>
      <c r="AD220" s="81"/>
      <c r="AE220" s="81"/>
      <c r="AF220" s="81"/>
      <c r="AG220" s="84"/>
    </row>
    <row r="221" spans="1:33">
      <c r="A221" s="55"/>
      <c r="B221" s="80"/>
      <c r="C221" s="81"/>
      <c r="D221" s="81"/>
      <c r="E221" s="81"/>
      <c r="F221" s="81"/>
      <c r="G221" s="81"/>
      <c r="H221" s="81"/>
      <c r="I221" s="81"/>
      <c r="J221" s="81"/>
      <c r="K221" s="81"/>
      <c r="L221" s="81"/>
      <c r="M221" s="81"/>
      <c r="N221" s="81"/>
      <c r="O221" s="81"/>
      <c r="P221" s="81"/>
      <c r="Q221" s="81"/>
      <c r="R221" s="81"/>
      <c r="S221" s="81"/>
      <c r="T221" s="81"/>
      <c r="U221" s="81"/>
      <c r="V221" s="81"/>
      <c r="W221" s="81"/>
      <c r="X221" s="81"/>
      <c r="Y221" s="81"/>
      <c r="Z221" s="81"/>
      <c r="AA221" s="81"/>
      <c r="AB221" s="81"/>
      <c r="AC221" s="81"/>
      <c r="AD221" s="81"/>
      <c r="AE221" s="81"/>
      <c r="AF221" s="81"/>
      <c r="AG221" s="84"/>
    </row>
    <row r="223" spans="1:33">
      <c r="A223" s="55"/>
      <c r="B223" s="80"/>
      <c r="C223" s="81"/>
      <c r="D223" s="81"/>
      <c r="E223" s="81"/>
      <c r="F223" s="81"/>
      <c r="G223" s="81"/>
      <c r="H223" s="81"/>
      <c r="I223" s="81"/>
      <c r="J223" s="81"/>
      <c r="K223" s="81"/>
      <c r="L223" s="81"/>
      <c r="M223" s="81"/>
      <c r="N223" s="81"/>
      <c r="O223" s="81"/>
      <c r="P223" s="81"/>
      <c r="Q223" s="81"/>
      <c r="R223" s="81"/>
      <c r="S223" s="81"/>
      <c r="T223" s="81"/>
      <c r="U223" s="81"/>
      <c r="V223" s="81"/>
      <c r="W223" s="81"/>
      <c r="X223" s="81"/>
      <c r="Y223" s="81"/>
      <c r="Z223" s="81"/>
      <c r="AA223" s="81"/>
      <c r="AB223" s="81"/>
      <c r="AC223" s="81"/>
      <c r="AD223" s="81"/>
      <c r="AE223" s="81"/>
      <c r="AF223" s="81"/>
      <c r="AG223" s="84"/>
    </row>
    <row r="224" spans="1:33">
      <c r="A224" s="55"/>
      <c r="B224" s="80"/>
      <c r="C224" s="81"/>
      <c r="D224" s="81"/>
      <c r="E224" s="81"/>
      <c r="F224" s="81"/>
      <c r="G224" s="81"/>
      <c r="H224" s="81"/>
      <c r="I224" s="81"/>
      <c r="J224" s="81"/>
      <c r="K224" s="81"/>
      <c r="L224" s="81"/>
      <c r="M224" s="81"/>
      <c r="N224" s="81"/>
      <c r="O224" s="81"/>
      <c r="P224" s="81"/>
      <c r="Q224" s="81"/>
      <c r="R224" s="81"/>
      <c r="S224" s="81"/>
      <c r="T224" s="81"/>
      <c r="U224" s="81"/>
      <c r="V224" s="81"/>
      <c r="W224" s="81"/>
      <c r="X224" s="81"/>
      <c r="Y224" s="81"/>
      <c r="Z224" s="81"/>
      <c r="AA224" s="81"/>
      <c r="AB224" s="81"/>
      <c r="AC224" s="81"/>
      <c r="AD224" s="81"/>
      <c r="AE224" s="81"/>
      <c r="AF224" s="81"/>
      <c r="AG224" s="84"/>
    </row>
    <row r="226" spans="1:33">
      <c r="A226" s="55"/>
      <c r="B226" s="88"/>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90"/>
    </row>
    <row r="228" spans="1:33">
      <c r="A228" s="13"/>
      <c r="B228" s="91"/>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2"/>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2"/>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2"/>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2"/>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2"/>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2"/>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2"/>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2"/>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06"/>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06"/>
      <c r="Z258" s="106"/>
      <c r="AA258" s="106"/>
      <c r="AB258" s="106"/>
      <c r="AC258" s="106"/>
      <c r="AD258" s="106"/>
      <c r="AE258" s="106"/>
      <c r="AF258" s="106"/>
      <c r="AG258" s="106"/>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06"/>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c r="Z340" s="106"/>
      <c r="AA340" s="106"/>
      <c r="AB340" s="106"/>
      <c r="AC340" s="106"/>
      <c r="AD340" s="106"/>
      <c r="AE340" s="106"/>
      <c r="AF340" s="106"/>
      <c r="AG340" s="106"/>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06"/>
      <c r="C452" s="106"/>
      <c r="D452" s="106"/>
      <c r="E452" s="106"/>
      <c r="F452" s="106"/>
      <c r="G452" s="106"/>
      <c r="H452" s="106"/>
      <c r="I452" s="106"/>
      <c r="J452" s="106"/>
      <c r="K452" s="106"/>
      <c r="L452" s="106"/>
      <c r="M452" s="106"/>
      <c r="N452" s="106"/>
      <c r="O452" s="106"/>
      <c r="P452" s="106"/>
      <c r="Q452" s="106"/>
      <c r="R452" s="106"/>
      <c r="S452" s="106"/>
      <c r="T452" s="106"/>
      <c r="U452" s="106"/>
      <c r="V452" s="106"/>
      <c r="W452" s="106"/>
      <c r="X452" s="106"/>
      <c r="Y452" s="106"/>
      <c r="Z452" s="106"/>
      <c r="AA452" s="106"/>
      <c r="AB452" s="106"/>
      <c r="AC452" s="106"/>
      <c r="AD452" s="106"/>
      <c r="AE452" s="106"/>
      <c r="AF452" s="106"/>
      <c r="AG452" s="106"/>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06"/>
      <c r="C557" s="106"/>
      <c r="D557" s="106"/>
      <c r="E557" s="106"/>
      <c r="F557" s="106"/>
      <c r="G557" s="106"/>
      <c r="H557" s="106"/>
      <c r="I557" s="106"/>
      <c r="J557" s="106"/>
      <c r="K557" s="106"/>
      <c r="L557" s="106"/>
      <c r="M557" s="106"/>
      <c r="N557" s="106"/>
      <c r="O557" s="106"/>
      <c r="P557" s="106"/>
      <c r="Q557" s="106"/>
      <c r="R557" s="106"/>
      <c r="S557" s="106"/>
      <c r="T557" s="106"/>
      <c r="U557" s="106"/>
      <c r="V557" s="106"/>
      <c r="W557" s="106"/>
      <c r="X557" s="106"/>
      <c r="Y557" s="106"/>
      <c r="Z557" s="106"/>
      <c r="AA557" s="106"/>
      <c r="AB557" s="106"/>
      <c r="AC557" s="106"/>
      <c r="AD557" s="106"/>
      <c r="AE557" s="106"/>
      <c r="AF557" s="106"/>
      <c r="AG557" s="106"/>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06"/>
      <c r="C638" s="106"/>
      <c r="D638" s="106"/>
      <c r="E638" s="106"/>
      <c r="F638" s="106"/>
      <c r="G638" s="106"/>
      <c r="H638" s="106"/>
      <c r="I638" s="106"/>
      <c r="J638" s="106"/>
      <c r="K638" s="106"/>
      <c r="L638" s="106"/>
      <c r="M638" s="106"/>
      <c r="N638" s="106"/>
      <c r="O638" s="106"/>
      <c r="P638" s="106"/>
      <c r="Q638" s="106"/>
      <c r="R638" s="106"/>
      <c r="S638" s="106"/>
      <c r="T638" s="106"/>
      <c r="U638" s="106"/>
      <c r="V638" s="106"/>
      <c r="W638" s="106"/>
      <c r="X638" s="106"/>
      <c r="Y638" s="106"/>
      <c r="Z638" s="106"/>
      <c r="AA638" s="106"/>
      <c r="AB638" s="106"/>
      <c r="AC638" s="106"/>
      <c r="AD638" s="106"/>
      <c r="AE638" s="106"/>
      <c r="AF638" s="106"/>
      <c r="AG638" s="106"/>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06"/>
      <c r="C710" s="106"/>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c r="AA710" s="106"/>
      <c r="AB710" s="106"/>
      <c r="AC710" s="106"/>
      <c r="AD710" s="106"/>
      <c r="AE710" s="106"/>
      <c r="AF710" s="106"/>
      <c r="AG710" s="106"/>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06"/>
      <c r="C886" s="106"/>
      <c r="D886" s="106"/>
      <c r="E886" s="106"/>
      <c r="F886" s="106"/>
      <c r="G886" s="106"/>
      <c r="H886" s="106"/>
      <c r="I886" s="106"/>
      <c r="J886" s="106"/>
      <c r="K886" s="106"/>
      <c r="L886" s="106"/>
      <c r="M886" s="106"/>
      <c r="N886" s="106"/>
      <c r="O886" s="106"/>
      <c r="P886" s="106"/>
      <c r="Q886" s="106"/>
      <c r="R886" s="106"/>
      <c r="S886" s="106"/>
      <c r="T886" s="106"/>
      <c r="U886" s="106"/>
      <c r="V886" s="106"/>
      <c r="W886" s="106"/>
      <c r="X886" s="106"/>
      <c r="Y886" s="106"/>
      <c r="Z886" s="106"/>
      <c r="AA886" s="106"/>
      <c r="AB886" s="106"/>
      <c r="AC886" s="106"/>
      <c r="AD886" s="106"/>
      <c r="AE886" s="106"/>
      <c r="AF886" s="106"/>
      <c r="AG886" s="106"/>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06"/>
      <c r="C969" s="106"/>
      <c r="D969" s="106"/>
      <c r="E969" s="106"/>
      <c r="F969" s="106"/>
      <c r="G969" s="106"/>
      <c r="H969" s="106"/>
      <c r="I969" s="106"/>
      <c r="J969" s="106"/>
      <c r="K969" s="106"/>
      <c r="L969" s="106"/>
      <c r="M969" s="106"/>
      <c r="N969" s="106"/>
      <c r="O969" s="106"/>
      <c r="P969" s="106"/>
      <c r="Q969" s="106"/>
      <c r="R969" s="106"/>
      <c r="S969" s="106"/>
      <c r="T969" s="106"/>
      <c r="U969" s="106"/>
      <c r="V969" s="106"/>
      <c r="W969" s="106"/>
      <c r="X969" s="106"/>
      <c r="Y969" s="106"/>
      <c r="Z969" s="106"/>
      <c r="AA969" s="106"/>
      <c r="AB969" s="106"/>
      <c r="AC969" s="106"/>
      <c r="AD969" s="106"/>
      <c r="AE969" s="106"/>
      <c r="AF969" s="106"/>
      <c r="AG969" s="106"/>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06"/>
      <c r="C1071" s="106"/>
      <c r="D1071" s="106"/>
      <c r="E1071" s="106"/>
      <c r="F1071" s="106"/>
      <c r="G1071" s="106"/>
      <c r="H1071" s="106"/>
      <c r="I1071" s="106"/>
      <c r="J1071" s="106"/>
      <c r="K1071" s="106"/>
      <c r="L1071" s="106"/>
      <c r="M1071" s="106"/>
      <c r="N1071" s="106"/>
      <c r="O1071" s="106"/>
      <c r="P1071" s="106"/>
      <c r="Q1071" s="106"/>
      <c r="R1071" s="106"/>
      <c r="S1071" s="106"/>
      <c r="T1071" s="106"/>
      <c r="U1071" s="106"/>
      <c r="V1071" s="106"/>
      <c r="W1071" s="106"/>
      <c r="X1071" s="106"/>
      <c r="Y1071" s="106"/>
      <c r="Z1071" s="106"/>
      <c r="AA1071" s="106"/>
      <c r="AB1071" s="106"/>
      <c r="AC1071" s="106"/>
      <c r="AD1071" s="106"/>
      <c r="AE1071" s="106"/>
      <c r="AF1071" s="106"/>
      <c r="AG1071" s="106"/>
    </row>
    <row r="1169" spans="2:33">
      <c r="B1169" s="106"/>
      <c r="C1169" s="106"/>
      <c r="D1169" s="106"/>
      <c r="E1169" s="106"/>
      <c r="F1169" s="106"/>
      <c r="G1169" s="106"/>
      <c r="H1169" s="106"/>
      <c r="I1169" s="106"/>
      <c r="J1169" s="106"/>
      <c r="K1169" s="106"/>
      <c r="L1169" s="106"/>
      <c r="M1169" s="106"/>
      <c r="N1169" s="106"/>
      <c r="O1169" s="106"/>
      <c r="P1169" s="106"/>
      <c r="Q1169" s="106"/>
      <c r="R1169" s="106"/>
      <c r="S1169" s="106"/>
      <c r="T1169" s="106"/>
      <c r="U1169" s="106"/>
      <c r="V1169" s="106"/>
      <c r="W1169" s="106"/>
      <c r="X1169" s="106"/>
      <c r="Y1169" s="106"/>
      <c r="Z1169" s="106"/>
      <c r="AA1169" s="106"/>
      <c r="AB1169" s="106"/>
      <c r="AC1169" s="106"/>
      <c r="AD1169" s="106"/>
      <c r="AE1169" s="106"/>
      <c r="AF1169" s="106"/>
      <c r="AG1169" s="106"/>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06"/>
      <c r="C1269" s="106"/>
      <c r="D1269" s="106"/>
      <c r="E1269" s="106"/>
      <c r="F1269" s="106"/>
      <c r="G1269" s="106"/>
      <c r="H1269" s="106"/>
      <c r="I1269" s="106"/>
      <c r="J1269" s="106"/>
      <c r="K1269" s="106"/>
      <c r="L1269" s="106"/>
      <c r="M1269" s="106"/>
      <c r="N1269" s="106"/>
      <c r="O1269" s="106"/>
      <c r="P1269" s="106"/>
      <c r="Q1269" s="106"/>
      <c r="R1269" s="106"/>
      <c r="S1269" s="106"/>
      <c r="T1269" s="106"/>
      <c r="U1269" s="106"/>
      <c r="V1269" s="106"/>
      <c r="W1269" s="106"/>
      <c r="X1269" s="106"/>
      <c r="Y1269" s="106"/>
      <c r="Z1269" s="106"/>
      <c r="AA1269" s="106"/>
      <c r="AB1269" s="106"/>
      <c r="AC1269" s="106"/>
      <c r="AD1269" s="106"/>
      <c r="AE1269" s="106"/>
      <c r="AF1269" s="106"/>
      <c r="AG1269" s="106"/>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06"/>
      <c r="C1484" s="106"/>
      <c r="D1484" s="106"/>
      <c r="E1484" s="106"/>
      <c r="F1484" s="106"/>
      <c r="G1484" s="106"/>
      <c r="H1484" s="106"/>
      <c r="I1484" s="106"/>
      <c r="J1484" s="106"/>
      <c r="K1484" s="106"/>
      <c r="L1484" s="106"/>
      <c r="M1484" s="106"/>
      <c r="N1484" s="106"/>
      <c r="O1484" s="106"/>
      <c r="P1484" s="106"/>
      <c r="Q1484" s="106"/>
      <c r="R1484" s="106"/>
      <c r="S1484" s="106"/>
      <c r="T1484" s="106"/>
      <c r="U1484" s="106"/>
      <c r="V1484" s="106"/>
      <c r="W1484" s="106"/>
      <c r="X1484" s="106"/>
      <c r="Y1484" s="106"/>
      <c r="Z1484" s="106"/>
      <c r="AA1484" s="106"/>
      <c r="AB1484" s="106"/>
      <c r="AC1484" s="106"/>
      <c r="AD1484" s="106"/>
      <c r="AE1484" s="106"/>
      <c r="AF1484" s="106"/>
      <c r="AG1484" s="106"/>
    </row>
    <row r="1713" spans="2:33">
      <c r="B1713" s="106"/>
      <c r="C1713" s="106"/>
      <c r="D1713" s="106"/>
      <c r="E1713" s="106"/>
      <c r="F1713" s="106"/>
      <c r="G1713" s="106"/>
      <c r="H1713" s="106"/>
      <c r="I1713" s="106"/>
      <c r="J1713" s="106"/>
      <c r="K1713" s="106"/>
      <c r="L1713" s="106"/>
      <c r="M1713" s="106"/>
      <c r="N1713" s="106"/>
      <c r="O1713" s="106"/>
      <c r="P1713" s="106"/>
      <c r="Q1713" s="106"/>
      <c r="R1713" s="106"/>
      <c r="S1713" s="106"/>
      <c r="T1713" s="106"/>
      <c r="U1713" s="106"/>
      <c r="V1713" s="106"/>
      <c r="W1713" s="106"/>
      <c r="X1713" s="106"/>
      <c r="Y1713" s="106"/>
      <c r="Z1713" s="106"/>
      <c r="AA1713" s="106"/>
      <c r="AB1713" s="106"/>
      <c r="AC1713" s="106"/>
      <c r="AD1713" s="106"/>
      <c r="AE1713" s="106"/>
      <c r="AF1713" s="106"/>
      <c r="AG1713" s="106"/>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06"/>
      <c r="C1990" s="106"/>
      <c r="D1990" s="106"/>
      <c r="E1990" s="106"/>
      <c r="F1990" s="106"/>
      <c r="G1990" s="106"/>
      <c r="H1990" s="106"/>
      <c r="I1990" s="106"/>
      <c r="J1990" s="106"/>
      <c r="K1990" s="106"/>
      <c r="L1990" s="106"/>
      <c r="M1990" s="106"/>
      <c r="N1990" s="106"/>
      <c r="O1990" s="106"/>
      <c r="P1990" s="106"/>
      <c r="Q1990" s="106"/>
      <c r="R1990" s="106"/>
      <c r="S1990" s="106"/>
      <c r="T1990" s="106"/>
      <c r="U1990" s="106"/>
      <c r="V1990" s="106"/>
      <c r="W1990" s="106"/>
      <c r="X1990" s="106"/>
      <c r="Y1990" s="106"/>
      <c r="Z1990" s="106"/>
      <c r="AA1990" s="106"/>
      <c r="AB1990" s="106"/>
      <c r="AC1990" s="106"/>
      <c r="AD1990" s="106"/>
      <c r="AE1990" s="106"/>
      <c r="AF1990" s="106"/>
      <c r="AG1990" s="106"/>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06"/>
      <c r="C2325" s="106"/>
      <c r="D2325" s="106"/>
      <c r="E2325" s="106"/>
      <c r="F2325" s="106"/>
      <c r="G2325" s="106"/>
      <c r="H2325" s="106"/>
      <c r="I2325" s="106"/>
      <c r="J2325" s="106"/>
      <c r="K2325" s="106"/>
      <c r="L2325" s="106"/>
      <c r="M2325" s="106"/>
      <c r="N2325" s="106"/>
      <c r="O2325" s="106"/>
      <c r="P2325" s="106"/>
      <c r="Q2325" s="106"/>
      <c r="R2325" s="106"/>
      <c r="S2325" s="106"/>
      <c r="T2325" s="106"/>
      <c r="U2325" s="106"/>
      <c r="V2325" s="106"/>
      <c r="W2325" s="106"/>
      <c r="X2325" s="106"/>
      <c r="Y2325" s="106"/>
      <c r="Z2325" s="106"/>
      <c r="AA2325" s="106"/>
      <c r="AB2325" s="106"/>
      <c r="AC2325" s="106"/>
      <c r="AD2325" s="106"/>
      <c r="AE2325" s="106"/>
      <c r="AF2325" s="106"/>
      <c r="AG2325" s="106"/>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06"/>
      <c r="C2645" s="106"/>
      <c r="D2645" s="106"/>
      <c r="E2645" s="106"/>
      <c r="F2645" s="106"/>
      <c r="G2645" s="106"/>
      <c r="H2645" s="106"/>
      <c r="I2645" s="106"/>
      <c r="J2645" s="106"/>
      <c r="K2645" s="106"/>
      <c r="L2645" s="106"/>
      <c r="M2645" s="106"/>
      <c r="N2645" s="106"/>
      <c r="O2645" s="106"/>
      <c r="P2645" s="106"/>
      <c r="Q2645" s="106"/>
      <c r="R2645" s="106"/>
      <c r="S2645" s="106"/>
      <c r="T2645" s="106"/>
      <c r="U2645" s="106"/>
      <c r="V2645" s="106"/>
      <c r="W2645" s="106"/>
      <c r="X2645" s="106"/>
      <c r="Y2645" s="106"/>
      <c r="Z2645" s="106"/>
      <c r="AA2645" s="106"/>
      <c r="AB2645" s="106"/>
      <c r="AC2645" s="106"/>
      <c r="AD2645" s="106"/>
      <c r="AE2645" s="106"/>
      <c r="AF2645" s="106"/>
      <c r="AG2645" s="106"/>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06"/>
      <c r="C2971" s="106"/>
      <c r="D2971" s="106"/>
      <c r="E2971" s="106"/>
      <c r="F2971" s="106"/>
      <c r="G2971" s="106"/>
      <c r="H2971" s="106"/>
      <c r="I2971" s="106"/>
      <c r="J2971" s="106"/>
      <c r="K2971" s="106"/>
      <c r="L2971" s="106"/>
      <c r="M2971" s="106"/>
      <c r="N2971" s="106"/>
      <c r="O2971" s="106"/>
      <c r="P2971" s="106"/>
      <c r="Q2971" s="106"/>
      <c r="R2971" s="106"/>
      <c r="S2971" s="106"/>
      <c r="T2971" s="106"/>
      <c r="U2971" s="106"/>
      <c r="V2971" s="106"/>
      <c r="W2971" s="106"/>
      <c r="X2971" s="106"/>
      <c r="Y2971" s="106"/>
      <c r="Z2971" s="106"/>
      <c r="AA2971" s="106"/>
      <c r="AB2971" s="106"/>
      <c r="AC2971" s="106"/>
      <c r="AD2971" s="106"/>
      <c r="AE2971" s="106"/>
      <c r="AF2971" s="106"/>
      <c r="AG2971" s="106"/>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06"/>
      <c r="C3293" s="106"/>
      <c r="D3293" s="106"/>
      <c r="E3293" s="106"/>
      <c r="F3293" s="106"/>
      <c r="G3293" s="106"/>
      <c r="H3293" s="106"/>
      <c r="I3293" s="106"/>
      <c r="J3293" s="106"/>
      <c r="K3293" s="106"/>
      <c r="L3293" s="106"/>
      <c r="M3293" s="106"/>
      <c r="N3293" s="106"/>
      <c r="O3293" s="106"/>
      <c r="P3293" s="106"/>
      <c r="Q3293" s="106"/>
      <c r="R3293" s="106"/>
      <c r="S3293" s="106"/>
      <c r="T3293" s="106"/>
      <c r="U3293" s="106"/>
      <c r="V3293" s="106"/>
      <c r="W3293" s="106"/>
      <c r="X3293" s="106"/>
      <c r="Y3293" s="106"/>
      <c r="Z3293" s="106"/>
      <c r="AA3293" s="106"/>
      <c r="AB3293" s="106"/>
      <c r="AC3293" s="106"/>
      <c r="AD3293" s="106"/>
      <c r="AE3293" s="106"/>
      <c r="AF3293" s="106"/>
      <c r="AG3293" s="106"/>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06"/>
      <c r="C3402" s="106"/>
      <c r="D3402" s="106"/>
      <c r="E3402" s="106"/>
      <c r="F3402" s="106"/>
      <c r="G3402" s="106"/>
      <c r="H3402" s="106"/>
      <c r="I3402" s="106"/>
      <c r="J3402" s="106"/>
      <c r="K3402" s="106"/>
      <c r="L3402" s="106"/>
      <c r="M3402" s="106"/>
      <c r="N3402" s="106"/>
      <c r="O3402" s="106"/>
      <c r="P3402" s="106"/>
      <c r="Q3402" s="106"/>
      <c r="R3402" s="106"/>
      <c r="S3402" s="106"/>
      <c r="T3402" s="106"/>
      <c r="U3402" s="106"/>
      <c r="V3402" s="106"/>
      <c r="W3402" s="106"/>
      <c r="X3402" s="106"/>
      <c r="Y3402" s="106"/>
      <c r="Z3402" s="106"/>
      <c r="AA3402" s="106"/>
      <c r="AB3402" s="106"/>
      <c r="AC3402" s="106"/>
      <c r="AD3402" s="106"/>
      <c r="AE3402" s="106"/>
      <c r="AF3402" s="106"/>
      <c r="AG3402" s="106"/>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06"/>
      <c r="C3527" s="106"/>
      <c r="D3527" s="106"/>
      <c r="E3527" s="106"/>
      <c r="F3527" s="106"/>
      <c r="G3527" s="106"/>
      <c r="H3527" s="106"/>
      <c r="I3527" s="106"/>
      <c r="J3527" s="106"/>
      <c r="K3527" s="106"/>
      <c r="L3527" s="106"/>
      <c r="M3527" s="106"/>
      <c r="N3527" s="106"/>
      <c r="O3527" s="106"/>
      <c r="P3527" s="106"/>
      <c r="Q3527" s="106"/>
      <c r="R3527" s="106"/>
      <c r="S3527" s="106"/>
      <c r="T3527" s="106"/>
      <c r="U3527" s="106"/>
      <c r="V3527" s="106"/>
      <c r="W3527" s="106"/>
      <c r="X3527" s="106"/>
      <c r="Y3527" s="106"/>
      <c r="Z3527" s="106"/>
      <c r="AA3527" s="106"/>
      <c r="AB3527" s="106"/>
      <c r="AC3527" s="106"/>
      <c r="AD3527" s="106"/>
      <c r="AE3527" s="106"/>
      <c r="AF3527" s="106"/>
      <c r="AG3527" s="106"/>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06"/>
      <c r="C3652" s="106"/>
      <c r="D3652" s="106"/>
      <c r="E3652" s="106"/>
      <c r="F3652" s="106"/>
      <c r="G3652" s="106"/>
      <c r="H3652" s="106"/>
      <c r="I3652" s="106"/>
      <c r="J3652" s="106"/>
      <c r="K3652" s="106"/>
      <c r="L3652" s="106"/>
      <c r="M3652" s="106"/>
      <c r="N3652" s="106"/>
      <c r="O3652" s="106"/>
      <c r="P3652" s="106"/>
      <c r="Q3652" s="106"/>
      <c r="R3652" s="106"/>
      <c r="S3652" s="106"/>
      <c r="T3652" s="106"/>
      <c r="U3652" s="106"/>
      <c r="V3652" s="106"/>
      <c r="W3652" s="106"/>
      <c r="X3652" s="106"/>
      <c r="Y3652" s="106"/>
      <c r="Z3652" s="106"/>
      <c r="AA3652" s="106"/>
      <c r="AB3652" s="106"/>
      <c r="AC3652" s="106"/>
      <c r="AD3652" s="106"/>
      <c r="AE3652" s="106"/>
      <c r="AF3652" s="106"/>
      <c r="AG3652" s="106"/>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06"/>
      <c r="C3777" s="106"/>
      <c r="D3777" s="106"/>
      <c r="E3777" s="106"/>
      <c r="F3777" s="106"/>
      <c r="G3777" s="106"/>
      <c r="H3777" s="106"/>
      <c r="I3777" s="106"/>
      <c r="J3777" s="106"/>
      <c r="K3777" s="106"/>
      <c r="L3777" s="106"/>
      <c r="M3777" s="106"/>
      <c r="N3777" s="106"/>
      <c r="O3777" s="106"/>
      <c r="P3777" s="106"/>
      <c r="Q3777" s="106"/>
      <c r="R3777" s="106"/>
      <c r="S3777" s="106"/>
      <c r="T3777" s="106"/>
      <c r="U3777" s="106"/>
      <c r="V3777" s="106"/>
      <c r="W3777" s="106"/>
      <c r="X3777" s="106"/>
      <c r="Y3777" s="106"/>
      <c r="Z3777" s="106"/>
      <c r="AA3777" s="106"/>
      <c r="AB3777" s="106"/>
      <c r="AC3777" s="106"/>
      <c r="AD3777" s="106"/>
      <c r="AE3777" s="106"/>
      <c r="AF3777" s="106"/>
      <c r="AG3777" s="106"/>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06"/>
      <c r="C3902" s="106"/>
      <c r="D3902" s="106"/>
      <c r="E3902" s="106"/>
      <c r="F3902" s="106"/>
      <c r="G3902" s="106"/>
      <c r="H3902" s="106"/>
      <c r="I3902" s="106"/>
      <c r="J3902" s="106"/>
      <c r="K3902" s="106"/>
      <c r="L3902" s="106"/>
      <c r="M3902" s="106"/>
      <c r="N3902" s="106"/>
      <c r="O3902" s="106"/>
      <c r="P3902" s="106"/>
      <c r="Q3902" s="106"/>
      <c r="R3902" s="106"/>
      <c r="S3902" s="106"/>
      <c r="T3902" s="106"/>
      <c r="U3902" s="106"/>
      <c r="V3902" s="106"/>
      <c r="W3902" s="106"/>
      <c r="X3902" s="106"/>
      <c r="Y3902" s="106"/>
      <c r="Z3902" s="106"/>
      <c r="AA3902" s="106"/>
      <c r="AB3902" s="106"/>
      <c r="AC3902" s="106"/>
      <c r="AD3902" s="106"/>
      <c r="AE3902" s="106"/>
      <c r="AF3902" s="106"/>
      <c r="AG3902" s="106"/>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06"/>
      <c r="C4027" s="106"/>
      <c r="D4027" s="106"/>
      <c r="E4027" s="106"/>
      <c r="F4027" s="106"/>
      <c r="G4027" s="106"/>
      <c r="H4027" s="106"/>
      <c r="I4027" s="106"/>
      <c r="J4027" s="106"/>
      <c r="K4027" s="106"/>
      <c r="L4027" s="106"/>
      <c r="M4027" s="106"/>
      <c r="N4027" s="106"/>
      <c r="O4027" s="106"/>
      <c r="P4027" s="106"/>
      <c r="Q4027" s="106"/>
      <c r="R4027" s="106"/>
      <c r="S4027" s="106"/>
      <c r="T4027" s="106"/>
      <c r="U4027" s="106"/>
      <c r="V4027" s="106"/>
      <c r="W4027" s="106"/>
      <c r="X4027" s="106"/>
      <c r="Y4027" s="106"/>
      <c r="Z4027" s="106"/>
      <c r="AA4027" s="106"/>
      <c r="AB4027" s="106"/>
      <c r="AC4027" s="106"/>
      <c r="AD4027" s="106"/>
      <c r="AE4027" s="106"/>
      <c r="AF4027" s="106"/>
      <c r="AG4027" s="106"/>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06"/>
      <c r="C4152" s="106"/>
      <c r="D4152" s="106"/>
      <c r="E4152" s="106"/>
      <c r="F4152" s="106"/>
      <c r="G4152" s="106"/>
      <c r="H4152" s="106"/>
      <c r="I4152" s="106"/>
      <c r="J4152" s="106"/>
      <c r="K4152" s="106"/>
      <c r="L4152" s="106"/>
      <c r="M4152" s="106"/>
      <c r="N4152" s="106"/>
      <c r="O4152" s="106"/>
      <c r="P4152" s="106"/>
      <c r="Q4152" s="106"/>
      <c r="R4152" s="106"/>
      <c r="S4152" s="106"/>
      <c r="T4152" s="106"/>
      <c r="U4152" s="106"/>
      <c r="V4152" s="106"/>
      <c r="W4152" s="106"/>
      <c r="X4152" s="106"/>
      <c r="Y4152" s="106"/>
      <c r="Z4152" s="106"/>
      <c r="AA4152" s="106"/>
      <c r="AB4152" s="106"/>
      <c r="AC4152" s="106"/>
      <c r="AD4152" s="106"/>
      <c r="AE4152" s="106"/>
      <c r="AF4152" s="106"/>
      <c r="AG4152" s="106"/>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06"/>
      <c r="C4277" s="106"/>
      <c r="D4277" s="106"/>
      <c r="E4277" s="106"/>
      <c r="F4277" s="106"/>
      <c r="G4277" s="106"/>
      <c r="H4277" s="106"/>
      <c r="I4277" s="106"/>
      <c r="J4277" s="106"/>
      <c r="K4277" s="106"/>
      <c r="L4277" s="106"/>
      <c r="M4277" s="106"/>
      <c r="N4277" s="106"/>
      <c r="O4277" s="106"/>
      <c r="P4277" s="106"/>
      <c r="Q4277" s="106"/>
      <c r="R4277" s="106"/>
      <c r="S4277" s="106"/>
      <c r="T4277" s="106"/>
      <c r="U4277" s="106"/>
      <c r="V4277" s="106"/>
      <c r="W4277" s="106"/>
      <c r="X4277" s="106"/>
      <c r="Y4277" s="106"/>
      <c r="Z4277" s="106"/>
      <c r="AA4277" s="106"/>
      <c r="AB4277" s="106"/>
      <c r="AC4277" s="106"/>
      <c r="AD4277" s="106"/>
      <c r="AE4277" s="106"/>
      <c r="AF4277" s="106"/>
      <c r="AG4277" s="106"/>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06"/>
      <c r="C4402" s="106"/>
      <c r="D4402" s="106"/>
      <c r="E4402" s="106"/>
      <c r="F4402" s="106"/>
      <c r="G4402" s="106"/>
      <c r="H4402" s="106"/>
      <c r="I4402" s="106"/>
      <c r="J4402" s="106"/>
      <c r="K4402" s="106"/>
      <c r="L4402" s="106"/>
      <c r="M4402" s="106"/>
      <c r="N4402" s="106"/>
      <c r="O4402" s="106"/>
      <c r="P4402" s="106"/>
      <c r="Q4402" s="106"/>
      <c r="R4402" s="106"/>
      <c r="S4402" s="106"/>
      <c r="T4402" s="106"/>
      <c r="U4402" s="106"/>
      <c r="V4402" s="106"/>
      <c r="W4402" s="106"/>
      <c r="X4402" s="106"/>
      <c r="Y4402" s="106"/>
      <c r="Z4402" s="106"/>
      <c r="AA4402" s="106"/>
      <c r="AB4402" s="106"/>
      <c r="AC4402" s="106"/>
      <c r="AD4402" s="106"/>
      <c r="AE4402" s="106"/>
      <c r="AF4402" s="106"/>
      <c r="AG4402" s="106"/>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D7" sqref="D7:AF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f>INDEX('AEO 2022 Table 7'!18:18,MATCH(C$1,'AEO 2022 Table 7'!1:1,0))/INDEX('AEO 2021 Table 7'!18:18,MATCH($B$1,'AEO 2021 Table 7'!1:1,0))</f>
        <v>1.0451900749195433</v>
      </c>
      <c r="D2">
        <f>INDEX('AEO 2023 Table 7'!18:18,MATCH(D$1,'AEO 2023 Table 7'!1:1,0))/INDEX('AEO 2021 Table 7'!18:18,MATCH($B$1,'AEO 2021 Table 7'!1:1,0))</f>
        <v>1.0819045786417474</v>
      </c>
      <c r="E2">
        <f>INDEX('AEO 2023 Table 7'!18:18,MATCH(E$1,'AEO 2023 Table 7'!1:1,0))/INDEX('AEO 2021 Table 7'!18:18,MATCH($B$1,'AEO 2021 Table 7'!1:1,0))</f>
        <v>1.0988040845860634</v>
      </c>
      <c r="F2">
        <f>INDEX('AEO 2023 Table 7'!18:18,MATCH(F$1,'AEO 2023 Table 7'!1:1,0))/INDEX('AEO 2021 Table 7'!18:18,MATCH($B$1,'AEO 2021 Table 7'!1:1,0))</f>
        <v>1.1027331679525212</v>
      </c>
      <c r="G2">
        <f>INDEX('AEO 2023 Table 7'!18:18,MATCH(G$1,'AEO 2023 Table 7'!1:1,0))/INDEX('AEO 2021 Table 7'!18:18,MATCH($B$1,'AEO 2021 Table 7'!1:1,0))</f>
        <v>1.1042152922856978</v>
      </c>
      <c r="H2">
        <f>INDEX('AEO 2023 Table 7'!18:18,MATCH(H$1,'AEO 2023 Table 7'!1:1,0))/INDEX('AEO 2021 Table 7'!18:18,MATCH($B$1,'AEO 2021 Table 7'!1:1,0))</f>
        <v>1.1111838496679185</v>
      </c>
      <c r="I2">
        <f>INDEX('AEO 2023 Table 7'!18:18,MATCH(I$1,'AEO 2023 Table 7'!1:1,0))/INDEX('AEO 2021 Table 7'!18:18,MATCH($B$1,'AEO 2021 Table 7'!1:1,0))</f>
        <v>1.1202133946199946</v>
      </c>
      <c r="J2">
        <f>INDEX('AEO 2023 Table 7'!18:18,MATCH(J$1,'AEO 2023 Table 7'!1:1,0))/INDEX('AEO 2021 Table 7'!18:18,MATCH($B$1,'AEO 2021 Table 7'!1:1,0))</f>
        <v>1.1276682231707231</v>
      </c>
      <c r="K2">
        <f>INDEX('AEO 2023 Table 7'!18:18,MATCH(K$1,'AEO 2023 Table 7'!1:1,0))/INDEX('AEO 2021 Table 7'!18:18,MATCH($B$1,'AEO 2021 Table 7'!1:1,0))</f>
        <v>1.1332973985208776</v>
      </c>
      <c r="L2">
        <f>INDEX('AEO 2023 Table 7'!18:18,MATCH(L$1,'AEO 2023 Table 7'!1:1,0))/INDEX('AEO 2021 Table 7'!18:18,MATCH($B$1,'AEO 2021 Table 7'!1:1,0))</f>
        <v>1.1392420559479119</v>
      </c>
      <c r="M2">
        <f>INDEX('AEO 2023 Table 7'!18:18,MATCH(M$1,'AEO 2023 Table 7'!1:1,0))/INDEX('AEO 2021 Table 7'!18:18,MATCH($B$1,'AEO 2021 Table 7'!1:1,0))</f>
        <v>1.1456936013880554</v>
      </c>
      <c r="N2">
        <f>INDEX('AEO 2023 Table 7'!18:18,MATCH(N$1,'AEO 2023 Table 7'!1:1,0))/INDEX('AEO 2021 Table 7'!18:18,MATCH($B$1,'AEO 2021 Table 7'!1:1,0))</f>
        <v>1.1507485570275295</v>
      </c>
      <c r="O2">
        <f>INDEX('AEO 2023 Table 7'!18:18,MATCH(O$1,'AEO 2023 Table 7'!1:1,0))/INDEX('AEO 2021 Table 7'!18:18,MATCH($B$1,'AEO 2021 Table 7'!1:1,0))</f>
        <v>1.1568315916814687</v>
      </c>
      <c r="P2">
        <f>INDEX('AEO 2023 Table 7'!18:18,MATCH(P$1,'AEO 2023 Table 7'!1:1,0))/INDEX('AEO 2021 Table 7'!18:18,MATCH($B$1,'AEO 2021 Table 7'!1:1,0))</f>
        <v>1.1642360843647293</v>
      </c>
      <c r="Q2">
        <f>INDEX('AEO 2023 Table 7'!18:18,MATCH(Q$1,'AEO 2023 Table 7'!1:1,0))/INDEX('AEO 2021 Table 7'!18:18,MATCH($B$1,'AEO 2021 Table 7'!1:1,0))</f>
        <v>1.1710270724302552</v>
      </c>
      <c r="R2">
        <f>INDEX('AEO 2023 Table 7'!18:18,MATCH(R$1,'AEO 2023 Table 7'!1:1,0))/INDEX('AEO 2021 Table 7'!18:18,MATCH($B$1,'AEO 2021 Table 7'!1:1,0))</f>
        <v>1.1767312874952909</v>
      </c>
      <c r="S2">
        <f>INDEX('AEO 2023 Table 7'!18:18,MATCH(S$1,'AEO 2023 Table 7'!1:1,0))/INDEX('AEO 2021 Table 7'!18:18,MATCH($B$1,'AEO 2021 Table 7'!1:1,0))</f>
        <v>1.1838815000558223</v>
      </c>
      <c r="T2">
        <f>INDEX('AEO 2023 Table 7'!18:18,MATCH(T$1,'AEO 2023 Table 7'!1:1,0))/INDEX('AEO 2021 Table 7'!18:18,MATCH($B$1,'AEO 2021 Table 7'!1:1,0))</f>
        <v>1.191970821337943</v>
      </c>
      <c r="U2">
        <f>INDEX('AEO 2023 Table 7'!18:18,MATCH(U$1,'AEO 2023 Table 7'!1:1,0))/INDEX('AEO 2021 Table 7'!18:18,MATCH($B$1,'AEO 2021 Table 7'!1:1,0))</f>
        <v>1.1999890042734662</v>
      </c>
      <c r="V2">
        <f>INDEX('AEO 2023 Table 7'!18:18,MATCH(V$1,'AEO 2023 Table 7'!1:1,0))/INDEX('AEO 2021 Table 7'!18:18,MATCH($B$1,'AEO 2021 Table 7'!1:1,0))</f>
        <v>1.2079172879826749</v>
      </c>
      <c r="W2">
        <f>INDEX('AEO 2023 Table 7'!18:18,MATCH(W$1,'AEO 2023 Table 7'!1:1,0))/INDEX('AEO 2021 Table 7'!18:18,MATCH($B$1,'AEO 2021 Table 7'!1:1,0))</f>
        <v>1.2160448720407482</v>
      </c>
      <c r="X2">
        <f>INDEX('AEO 2023 Table 7'!18:18,MATCH(X$1,'AEO 2023 Table 7'!1:1,0))/INDEX('AEO 2021 Table 7'!18:18,MATCH($B$1,'AEO 2021 Table 7'!1:1,0))</f>
        <v>1.2249739312728154</v>
      </c>
      <c r="Y2">
        <f>INDEX('AEO 2023 Table 7'!18:18,MATCH(Y$1,'AEO 2023 Table 7'!1:1,0))/INDEX('AEO 2021 Table 7'!18:18,MATCH($B$1,'AEO 2021 Table 7'!1:1,0))</f>
        <v>1.2337730638334008</v>
      </c>
      <c r="Z2">
        <f>INDEX('AEO 2023 Table 7'!18:18,MATCH(Z$1,'AEO 2023 Table 7'!1:1,0))/INDEX('AEO 2021 Table 7'!18:18,MATCH($B$1,'AEO 2021 Table 7'!1:1,0))</f>
        <v>1.2431047175683458</v>
      </c>
      <c r="AA2">
        <f>INDEX('AEO 2023 Table 7'!18:18,MATCH(AA$1,'AEO 2023 Table 7'!1:1,0))/INDEX('AEO 2021 Table 7'!18:18,MATCH($B$1,'AEO 2021 Table 7'!1:1,0))</f>
        <v>1.2534126289936631</v>
      </c>
      <c r="AB2">
        <f>INDEX('AEO 2023 Table 7'!18:18,MATCH(AB$1,'AEO 2023 Table 7'!1:1,0))/INDEX('AEO 2021 Table 7'!18:18,MATCH($B$1,'AEO 2021 Table 7'!1:1,0))</f>
        <v>1.2652031288384777</v>
      </c>
      <c r="AC2">
        <f>INDEX('AEO 2023 Table 7'!18:18,MATCH(AC$1,'AEO 2023 Table 7'!1:1,0))/INDEX('AEO 2021 Table 7'!18:18,MATCH($B$1,'AEO 2021 Table 7'!1:1,0))</f>
        <v>1.2784232812107297</v>
      </c>
      <c r="AD2">
        <f>INDEX('AEO 2023 Table 7'!18:18,MATCH(AD$1,'AEO 2023 Table 7'!1:1,0))/INDEX('AEO 2021 Table 7'!18:18,MATCH($B$1,'AEO 2021 Table 7'!1:1,0))</f>
        <v>1.2922863776305944</v>
      </c>
      <c r="AE2">
        <f>INDEX('AEO 2023 Table 7'!18:18,MATCH(AE$1,'AEO 2023 Table 7'!1:1,0))/INDEX('AEO 2021 Table 7'!18:18,MATCH($B$1,'AEO 2021 Table 7'!1:1,0))</f>
        <v>1.3070072288204146</v>
      </c>
      <c r="AF2">
        <f>INDEX('AEO 2023 Table 7'!18:18,MATCH(AF$1,'AEO 2023 Table 7'!1:1,0))/INDEX('AEO 2021 Table 7'!18:18,MATCH($B$1,'AEO 2021 Table 7'!1:1,0))</f>
        <v>1.3231909797577723</v>
      </c>
    </row>
    <row r="3" spans="1:32">
      <c r="A3" t="s">
        <v>124</v>
      </c>
      <c r="B3">
        <f>INDEX('AEO 2021 Table 7'!22:22,MATCH(B$1,'AEO 2021 Table 7'!1:1,0))/INDEX('AEO 2021 Table 7'!22:22,MATCH(B$1,'AEO 2021 Table 7'!1:1,0))</f>
        <v>1</v>
      </c>
      <c r="C3">
        <f>'AEO 2022 Table 7'!E22/'AEO 2021 Table 7'!D22</f>
        <v>1.3645735665050851</v>
      </c>
      <c r="D3">
        <f>INDEX('AEO 2023 Table 7'!22:22,MATCH(D$1,'AEO 2023 Table 7'!1:1,0))/INDEX('AEO 2021 Table 7'!22:22,MATCH($B$1,'AEO 2021 Table 7'!1:1,0))</f>
        <v>1.6204062664352961</v>
      </c>
      <c r="E3">
        <f>INDEX('AEO 2023 Table 7'!22:22,MATCH(E$1,'AEO 2023 Table 7'!1:1,0))/INDEX('AEO 2021 Table 7'!22:22,MATCH($B$1,'AEO 2021 Table 7'!1:1,0))</f>
        <v>1.7239806481589102</v>
      </c>
      <c r="F3">
        <f>INDEX('AEO 2023 Table 7'!22:22,MATCH(F$1,'AEO 2023 Table 7'!1:1,0))/INDEX('AEO 2021 Table 7'!22:22,MATCH($B$1,'AEO 2021 Table 7'!1:1,0))</f>
        <v>1.7864803631304336</v>
      </c>
      <c r="G3">
        <f>INDEX('AEO 2023 Table 7'!22:22,MATCH(G$1,'AEO 2023 Table 7'!1:1,0))/INDEX('AEO 2021 Table 7'!22:22,MATCH($B$1,'AEO 2021 Table 7'!1:1,0))</f>
        <v>1.8235095364758442</v>
      </c>
      <c r="H3">
        <f>INDEX('AEO 2023 Table 7'!22:22,MATCH(H$1,'AEO 2023 Table 7'!1:1,0))/INDEX('AEO 2021 Table 7'!22:22,MATCH($B$1,'AEO 2021 Table 7'!1:1,0))</f>
        <v>1.8503206858851406</v>
      </c>
      <c r="I3">
        <f>INDEX('AEO 2023 Table 7'!22:22,MATCH(I$1,'AEO 2023 Table 7'!1:1,0))/INDEX('AEO 2021 Table 7'!22:22,MATCH($B$1,'AEO 2021 Table 7'!1:1,0))</f>
        <v>1.8711072056952891</v>
      </c>
      <c r="J3">
        <f>INDEX('AEO 2023 Table 7'!22:22,MATCH(J$1,'AEO 2023 Table 7'!1:1,0))/INDEX('AEO 2021 Table 7'!22:22,MATCH($B$1,'AEO 2021 Table 7'!1:1,0))</f>
        <v>1.8868743071038514</v>
      </c>
      <c r="K3">
        <f>INDEX('AEO 2023 Table 7'!22:22,MATCH(K$1,'AEO 2023 Table 7'!1:1,0))/INDEX('AEO 2021 Table 7'!22:22,MATCH($B$1,'AEO 2021 Table 7'!1:1,0))</f>
        <v>1.8984563226978401</v>
      </c>
      <c r="L3">
        <f>INDEX('AEO 2023 Table 7'!22:22,MATCH(L$1,'AEO 2023 Table 7'!1:1,0))/INDEX('AEO 2021 Table 7'!22:22,MATCH($B$1,'AEO 2021 Table 7'!1:1,0))</f>
        <v>1.9071061038005859</v>
      </c>
      <c r="M3">
        <f>INDEX('AEO 2023 Table 7'!22:22,MATCH(M$1,'AEO 2023 Table 7'!1:1,0))/INDEX('AEO 2021 Table 7'!22:22,MATCH($B$1,'AEO 2021 Table 7'!1:1,0))</f>
        <v>1.9133563928679276</v>
      </c>
      <c r="N3">
        <f>INDEX('AEO 2023 Table 7'!22:22,MATCH(N$1,'AEO 2023 Table 7'!1:1,0))/INDEX('AEO 2021 Table 7'!22:22,MATCH($B$1,'AEO 2021 Table 7'!1:1,0))</f>
        <v>1.9184973834155064</v>
      </c>
      <c r="O3">
        <f>INDEX('AEO 2023 Table 7'!22:22,MATCH(O$1,'AEO 2023 Table 7'!1:1,0))/INDEX('AEO 2021 Table 7'!22:22,MATCH($B$1,'AEO 2021 Table 7'!1:1,0))</f>
        <v>1.922906162347974</v>
      </c>
      <c r="P3">
        <f>INDEX('AEO 2023 Table 7'!22:22,MATCH(P$1,'AEO 2023 Table 7'!1:1,0))/INDEX('AEO 2021 Table 7'!22:22,MATCH($B$1,'AEO 2021 Table 7'!1:1,0))</f>
        <v>1.9272066073801284</v>
      </c>
      <c r="Q3">
        <f>INDEX('AEO 2023 Table 7'!22:22,MATCH(Q$1,'AEO 2023 Table 7'!1:1,0))/INDEX('AEO 2021 Table 7'!22:22,MATCH($B$1,'AEO 2021 Table 7'!1:1,0))</f>
        <v>1.9305434022900689</v>
      </c>
      <c r="R3">
        <f>INDEX('AEO 2023 Table 7'!22:22,MATCH(R$1,'AEO 2023 Table 7'!1:1,0))/INDEX('AEO 2021 Table 7'!22:22,MATCH($B$1,'AEO 2021 Table 7'!1:1,0))</f>
        <v>1.9331915130105459</v>
      </c>
      <c r="S3">
        <f>INDEX('AEO 2023 Table 7'!22:22,MATCH(S$1,'AEO 2023 Table 7'!1:1,0))/INDEX('AEO 2021 Table 7'!22:22,MATCH($B$1,'AEO 2021 Table 7'!1:1,0))</f>
        <v>1.9362154551256243</v>
      </c>
      <c r="T3">
        <f>INDEX('AEO 2023 Table 7'!22:22,MATCH(T$1,'AEO 2023 Table 7'!1:1,0))/INDEX('AEO 2021 Table 7'!22:22,MATCH($B$1,'AEO 2021 Table 7'!1:1,0))</f>
        <v>1.9375866290395227</v>
      </c>
      <c r="U3">
        <f>INDEX('AEO 2023 Table 7'!22:22,MATCH(U$1,'AEO 2023 Table 7'!1:1,0))/INDEX('AEO 2021 Table 7'!22:22,MATCH($B$1,'AEO 2021 Table 7'!1:1,0))</f>
        <v>1.9380823339488717</v>
      </c>
      <c r="V3">
        <f>INDEX('AEO 2023 Table 7'!22:22,MATCH(V$1,'AEO 2023 Table 7'!1:1,0))/INDEX('AEO 2021 Table 7'!22:22,MATCH($B$1,'AEO 2021 Table 7'!1:1,0))</f>
        <v>1.9371572722973278</v>
      </c>
      <c r="W3">
        <f>INDEX('AEO 2023 Table 7'!22:22,MATCH(W$1,'AEO 2023 Table 7'!1:1,0))/INDEX('AEO 2021 Table 7'!22:22,MATCH($B$1,'AEO 2021 Table 7'!1:1,0))</f>
        <v>1.9365454973301488</v>
      </c>
      <c r="X3">
        <f>INDEX('AEO 2023 Table 7'!22:22,MATCH(X$1,'AEO 2023 Table 7'!1:1,0))/INDEX('AEO 2021 Table 7'!22:22,MATCH($B$1,'AEO 2021 Table 7'!1:1,0))</f>
        <v>1.9360654309062819</v>
      </c>
      <c r="Y3">
        <f>INDEX('AEO 2023 Table 7'!22:22,MATCH(Y$1,'AEO 2023 Table 7'!1:1,0))/INDEX('AEO 2021 Table 7'!22:22,MATCH($B$1,'AEO 2021 Table 7'!1:1,0))</f>
        <v>1.9349633054108513</v>
      </c>
      <c r="Z3">
        <f>INDEX('AEO 2023 Table 7'!22:22,MATCH(Z$1,'AEO 2023 Table 7'!1:1,0))/INDEX('AEO 2021 Table 7'!22:22,MATCH($B$1,'AEO 2021 Table 7'!1:1,0))</f>
        <v>1.9335248047704954</v>
      </c>
      <c r="AA3">
        <f>INDEX('AEO 2023 Table 7'!22:22,MATCH(AA$1,'AEO 2023 Table 7'!1:1,0))/INDEX('AEO 2021 Table 7'!22:22,MATCH($B$1,'AEO 2021 Table 7'!1:1,0))</f>
        <v>1.9321702479013827</v>
      </c>
      <c r="AB3">
        <f>INDEX('AEO 2023 Table 7'!22:22,MATCH(AB$1,'AEO 2023 Table 7'!1:1,0))/INDEX('AEO 2021 Table 7'!22:22,MATCH($B$1,'AEO 2021 Table 7'!1:1,0))</f>
        <v>1.9305490428536045</v>
      </c>
      <c r="AC3">
        <f>INDEX('AEO 2023 Table 7'!22:22,MATCH(AC$1,'AEO 2023 Table 7'!1:1,0))/INDEX('AEO 2021 Table 7'!22:22,MATCH($B$1,'AEO 2021 Table 7'!1:1,0))</f>
        <v>1.92882908640134</v>
      </c>
      <c r="AD3">
        <f>INDEX('AEO 2023 Table 7'!22:22,MATCH(AD$1,'AEO 2023 Table 7'!1:1,0))/INDEX('AEO 2021 Table 7'!22:22,MATCH($B$1,'AEO 2021 Table 7'!1:1,0))</f>
        <v>1.9269751688730257</v>
      </c>
      <c r="AE3">
        <f>INDEX('AEO 2023 Table 7'!22:22,MATCH(AE$1,'AEO 2023 Table 7'!1:1,0))/INDEX('AEO 2021 Table 7'!22:22,MATCH($B$1,'AEO 2021 Table 7'!1:1,0))</f>
        <v>1.925046871605911</v>
      </c>
      <c r="AF3">
        <f>INDEX('AEO 2023 Table 7'!22:22,MATCH(AF$1,'AEO 2023 Table 7'!1:1,0))/INDEX('AEO 2021 Table 7'!22:22,MATCH($B$1,'AEO 2021 Table 7'!1:1,0))</f>
        <v>1.923113090714017</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s="45">
        <f>(SUM(INDEX('AEO 2022 Table 47'!45:45,MATCH(C1,'AEO 2022 Table 47'!13:13,0)),INDEX('AEO 2022 Table 47'!59:59,MATCH(C1,'AEO 2022 Table 47'!13:13,0)))/SUM(INDEX('AEO 2021 Table 47'!41:41,MATCH($B$1,'AEO 2021 Table 47'!1:1,0)),INDEX('AEO 2021 Table 47'!55:55,MATCH($B$1,'AEO 2021 Table 47'!1:1,0))))*'calibration multiplier'!$D$3</f>
        <v>1.3893952626430246</v>
      </c>
      <c r="D4" s="45">
        <f>$C$4*'AEO 2023 Table 7'!F65/'AEO 2022 Table 7'!$C$65*'calibration multiplier'!$E$3</f>
        <v>1.5814070899690946</v>
      </c>
      <c r="E4" s="45">
        <f>$D$4*'AEO 2023 Table 7'!G65/'AEO 2023 Table 7'!$F$65</f>
        <v>1.69556621057723</v>
      </c>
      <c r="F4" s="45">
        <f>$D$4*'AEO 2023 Table 7'!H65/'AEO 2023 Table 7'!$F$65</f>
        <v>1.6995750108140748</v>
      </c>
      <c r="G4" s="45">
        <f>$D$4*'AEO 2023 Table 7'!I65/'AEO 2023 Table 7'!$F$65</f>
        <v>1.7042321026022405</v>
      </c>
      <c r="H4" s="45">
        <f>$D$4*'AEO 2023 Table 7'!J65/'AEO 2023 Table 7'!$F$65</f>
        <v>1.7276873924890628</v>
      </c>
      <c r="I4" s="45">
        <f>$D$4*'AEO 2023 Table 7'!K65/'AEO 2023 Table 7'!$F$65</f>
        <v>1.7400969002173057</v>
      </c>
      <c r="J4" s="45">
        <f>$D$4*'AEO 2023 Table 7'!L65/'AEO 2023 Table 7'!$F$65</f>
        <v>1.7486335853099813</v>
      </c>
      <c r="K4" s="45">
        <f>$D$4*'AEO 2023 Table 7'!M65/'AEO 2023 Table 7'!$F$65</f>
        <v>1.7587066480303741</v>
      </c>
      <c r="L4" s="45">
        <f>$D$4*'AEO 2023 Table 7'!N65/'AEO 2023 Table 7'!$F$65</f>
        <v>1.7723376972804701</v>
      </c>
      <c r="M4" s="45">
        <f>$D$4*'AEO 2023 Table 7'!O65/'AEO 2023 Table 7'!$F$65</f>
        <v>1.7871829531610643</v>
      </c>
      <c r="N4" s="45">
        <f>$D$4*'AEO 2023 Table 7'!P65/'AEO 2023 Table 7'!$F$65</f>
        <v>1.8010921640602475</v>
      </c>
      <c r="O4" s="45">
        <f>$D$4*'AEO 2023 Table 7'!Q65/'AEO 2023 Table 7'!$F$65</f>
        <v>1.8154606520027514</v>
      </c>
      <c r="P4" s="45">
        <f>$D$4*'AEO 2023 Table 7'!R65/'AEO 2023 Table 7'!$F$65</f>
        <v>1.8307313315819498</v>
      </c>
      <c r="Q4" s="45">
        <f>$D$4*'AEO 2023 Table 7'!S65/'AEO 2023 Table 7'!$F$65</f>
        <v>1.8485951773664313</v>
      </c>
      <c r="R4" s="45">
        <f>$D$4*'AEO 2023 Table 7'!T65/'AEO 2023 Table 7'!$F$65</f>
        <v>1.8720075863499464</v>
      </c>
      <c r="S4" s="45">
        <f>$D$4*'AEO 2023 Table 7'!U65/'AEO 2023 Table 7'!$F$65</f>
        <v>1.899475626030497</v>
      </c>
      <c r="T4" s="45">
        <f>$D$4*'AEO 2023 Table 7'!V65/'AEO 2023 Table 7'!$F$65</f>
        <v>1.9281663356777254</v>
      </c>
      <c r="U4" s="45">
        <f>$D$4*'AEO 2023 Table 7'!W65/'AEO 2023 Table 7'!$F$65</f>
        <v>1.9571594685377545</v>
      </c>
      <c r="V4" s="45">
        <f>$D$4*'AEO 2023 Table 7'!X65/'AEO 2023 Table 7'!$F$65</f>
        <v>1.9891943244205599</v>
      </c>
      <c r="W4" s="45">
        <f>$D$4*'AEO 2023 Table 7'!Y65/'AEO 2023 Table 7'!$F$65</f>
        <v>2.0210300097919505</v>
      </c>
      <c r="X4" s="45">
        <f>$D$4*'AEO 2023 Table 7'!Z65/'AEO 2023 Table 7'!$F$65</f>
        <v>2.0525610150608924</v>
      </c>
      <c r="Y4" s="45">
        <f>$D$4*'AEO 2023 Table 7'!AA65/'AEO 2023 Table 7'!$F$65</f>
        <v>2.0841642407985632</v>
      </c>
      <c r="Z4" s="45">
        <f>$D$4*'AEO 2023 Table 7'!AB65/'AEO 2023 Table 7'!$F$65</f>
        <v>2.1166092863748505</v>
      </c>
      <c r="AA4" s="45">
        <f>$D$4*'AEO 2023 Table 7'!AC65/'AEO 2023 Table 7'!$F$65</f>
        <v>2.1493392642691682</v>
      </c>
      <c r="AB4" s="45">
        <f>$D$4*'AEO 2023 Table 7'!AD65/'AEO 2023 Table 7'!$F$65</f>
        <v>2.1812917436798309</v>
      </c>
      <c r="AC4" s="45">
        <f>$D$4*'AEO 2023 Table 7'!AE65/'AEO 2023 Table 7'!$F$65</f>
        <v>2.2154379198281218</v>
      </c>
      <c r="AD4" s="45">
        <f>$D$4*'AEO 2023 Table 7'!AF65/'AEO 2023 Table 7'!$F$65</f>
        <v>2.2495400866282815</v>
      </c>
      <c r="AE4" s="45">
        <f>$D$4*'AEO 2023 Table 7'!AG65/'AEO 2023 Table 7'!$F$65</f>
        <v>2.2838910755121078</v>
      </c>
      <c r="AF4" s="45">
        <f>$D$4*'AEO 2023 Table 7'!AH65/'AEO 2023 Table 7'!$F$65</f>
        <v>2.3221397128176258</v>
      </c>
    </row>
    <row r="5" spans="1:32">
      <c r="A5" t="s">
        <v>127</v>
      </c>
      <c r="B5">
        <f>INDEX('AEO 2021 Table 7'!23:23,MATCH(B$1,'AEO 2021 Table 7'!1:1,0))/INDEX('AEO 2021 Table 7'!23:23,MATCH($B$1,'AEO 2021 Table 7'!1:1,0))</f>
        <v>1</v>
      </c>
      <c r="C5">
        <f>INDEX('AEO 2022 Table 7'!23:23,MATCH(C$1,'AEO 2022 Table 7'!1:1,0))/INDEX('AEO 2021 Table 7'!23:23,MATCH($B$1,'AEO 2021 Table 7'!1:1,0))</f>
        <v>1.1734847796769108</v>
      </c>
      <c r="D5">
        <f>INDEX('AEO 2023 Table 7'!23:23,MATCH(D$1,'AEO 2023 Table 7'!1:1,0))/INDEX('AEO 2021 Table 7'!23:23,MATCH($B$1,'AEO 2021 Table 7'!1:1,0))</f>
        <v>1.2102847209841041</v>
      </c>
      <c r="E5">
        <f>INDEX('AEO 2023 Table 7'!23:23,MATCH(E$1,'AEO 2023 Table 7'!1:1,0))/INDEX('AEO 2021 Table 7'!23:23,MATCH($B$1,'AEO 2021 Table 7'!1:1,0))</f>
        <v>1.2692211733659604</v>
      </c>
      <c r="F5">
        <f>INDEX('AEO 2023 Table 7'!23:23,MATCH(F$1,'AEO 2023 Table 7'!1:1,0))/INDEX('AEO 2021 Table 7'!23:23,MATCH($B$1,'AEO 2021 Table 7'!1:1,0))</f>
        <v>1.3126547313947088</v>
      </c>
      <c r="G5">
        <f>INDEX('AEO 2023 Table 7'!23:23,MATCH(G$1,'AEO 2023 Table 7'!1:1,0))/INDEX('AEO 2021 Table 7'!23:23,MATCH($B$1,'AEO 2021 Table 7'!1:1,0))</f>
        <v>1.3378750176406806</v>
      </c>
      <c r="H5">
        <f>INDEX('AEO 2023 Table 7'!23:23,MATCH(H$1,'AEO 2023 Table 7'!1:1,0))/INDEX('AEO 2021 Table 7'!23:23,MATCH($B$1,'AEO 2021 Table 7'!1:1,0))</f>
        <v>1.37351924408022</v>
      </c>
      <c r="I5">
        <f>INDEX('AEO 2023 Table 7'!23:23,MATCH(I$1,'AEO 2023 Table 7'!1:1,0))/INDEX('AEO 2021 Table 7'!23:23,MATCH($B$1,'AEO 2021 Table 7'!1:1,0))</f>
        <v>1.4038013043451101</v>
      </c>
      <c r="J5">
        <f>INDEX('AEO 2023 Table 7'!23:23,MATCH(J$1,'AEO 2023 Table 7'!1:1,0))/INDEX('AEO 2021 Table 7'!23:23,MATCH($B$1,'AEO 2021 Table 7'!1:1,0))</f>
        <v>1.4278778497608318</v>
      </c>
      <c r="K5">
        <f>INDEX('AEO 2023 Table 7'!23:23,MATCH(K$1,'AEO 2023 Table 7'!1:1,0))/INDEX('AEO 2021 Table 7'!23:23,MATCH($B$1,'AEO 2021 Table 7'!1:1,0))</f>
        <v>1.4467569420983608</v>
      </c>
      <c r="L5">
        <f>INDEX('AEO 2023 Table 7'!23:23,MATCH(L$1,'AEO 2023 Table 7'!1:1,0))/INDEX('AEO 2021 Table 7'!23:23,MATCH($B$1,'AEO 2021 Table 7'!1:1,0))</f>
        <v>1.4646809547769042</v>
      </c>
      <c r="M5">
        <f>INDEX('AEO 2023 Table 7'!23:23,MATCH(M$1,'AEO 2023 Table 7'!1:1,0))/INDEX('AEO 2021 Table 7'!23:23,MATCH($B$1,'AEO 2021 Table 7'!1:1,0))</f>
        <v>1.4811319606200741</v>
      </c>
      <c r="N5">
        <f>INDEX('AEO 2023 Table 7'!23:23,MATCH(N$1,'AEO 2023 Table 7'!1:1,0))/INDEX('AEO 2021 Table 7'!23:23,MATCH($B$1,'AEO 2021 Table 7'!1:1,0))</f>
        <v>1.4988489706252432</v>
      </c>
      <c r="O5">
        <f>INDEX('AEO 2023 Table 7'!23:23,MATCH(O$1,'AEO 2023 Table 7'!1:1,0))/INDEX('AEO 2021 Table 7'!23:23,MATCH($B$1,'AEO 2021 Table 7'!1:1,0))</f>
        <v>1.5175525371903991</v>
      </c>
      <c r="P5">
        <f>INDEX('AEO 2023 Table 7'!23:23,MATCH(P$1,'AEO 2023 Table 7'!1:1,0))/INDEX('AEO 2021 Table 7'!23:23,MATCH($B$1,'AEO 2021 Table 7'!1:1,0))</f>
        <v>1.5397148785464176</v>
      </c>
      <c r="Q5">
        <f>INDEX('AEO 2023 Table 7'!23:23,MATCH(Q$1,'AEO 2023 Table 7'!1:1,0))/INDEX('AEO 2021 Table 7'!23:23,MATCH($B$1,'AEO 2021 Table 7'!1:1,0))</f>
        <v>1.5580990306556182</v>
      </c>
      <c r="R5">
        <f>INDEX('AEO 2023 Table 7'!23:23,MATCH(R$1,'AEO 2023 Table 7'!1:1,0))/INDEX('AEO 2021 Table 7'!23:23,MATCH($B$1,'AEO 2021 Table 7'!1:1,0))</f>
        <v>1.5751452142375548</v>
      </c>
      <c r="S5">
        <f>INDEX('AEO 2023 Table 7'!23:23,MATCH(S$1,'AEO 2023 Table 7'!1:1,0))/INDEX('AEO 2021 Table 7'!23:23,MATCH($B$1,'AEO 2021 Table 7'!1:1,0))</f>
        <v>1.5973977012731566</v>
      </c>
      <c r="T5">
        <f>INDEX('AEO 2023 Table 7'!23:23,MATCH(T$1,'AEO 2023 Table 7'!1:1,0))/INDEX('AEO 2021 Table 7'!23:23,MATCH($B$1,'AEO 2021 Table 7'!1:1,0))</f>
        <v>1.6182305640548529</v>
      </c>
      <c r="U5">
        <f>INDEX('AEO 2023 Table 7'!23:23,MATCH(U$1,'AEO 2023 Table 7'!1:1,0))/INDEX('AEO 2021 Table 7'!23:23,MATCH($B$1,'AEO 2021 Table 7'!1:1,0))</f>
        <v>1.6365706645214317</v>
      </c>
      <c r="V5">
        <f>INDEX('AEO 2023 Table 7'!23:23,MATCH(V$1,'AEO 2023 Table 7'!1:1,0))/INDEX('AEO 2021 Table 7'!23:23,MATCH($B$1,'AEO 2021 Table 7'!1:1,0))</f>
        <v>1.6492263410241093</v>
      </c>
      <c r="W5">
        <f>INDEX('AEO 2023 Table 7'!23:23,MATCH(W$1,'AEO 2023 Table 7'!1:1,0))/INDEX('AEO 2021 Table 7'!23:23,MATCH($B$1,'AEO 2021 Table 7'!1:1,0))</f>
        <v>1.6668859237060791</v>
      </c>
      <c r="X5">
        <f>INDEX('AEO 2023 Table 7'!23:23,MATCH(X$1,'AEO 2023 Table 7'!1:1,0))/INDEX('AEO 2021 Table 7'!23:23,MATCH($B$1,'AEO 2021 Table 7'!1:1,0))</f>
        <v>1.6878927504291832</v>
      </c>
      <c r="Y5">
        <f>INDEX('AEO 2023 Table 7'!23:23,MATCH(Y$1,'AEO 2023 Table 7'!1:1,0))/INDEX('AEO 2021 Table 7'!23:23,MATCH($B$1,'AEO 2021 Table 7'!1:1,0))</f>
        <v>1.7063412179366115</v>
      </c>
      <c r="Z5">
        <f>INDEX('AEO 2023 Table 7'!23:23,MATCH(Z$1,'AEO 2023 Table 7'!1:1,0))/INDEX('AEO 2021 Table 7'!23:23,MATCH($B$1,'AEO 2021 Table 7'!1:1,0))</f>
        <v>1.7243784032897447</v>
      </c>
      <c r="AA5">
        <f>INDEX('AEO 2023 Table 7'!23:23,MATCH(AA$1,'AEO 2023 Table 7'!1:1,0))/INDEX('AEO 2021 Table 7'!23:23,MATCH($B$1,'AEO 2021 Table 7'!1:1,0))</f>
        <v>1.7452017749448032</v>
      </c>
      <c r="AB5">
        <f>INDEX('AEO 2023 Table 7'!23:23,MATCH(AB$1,'AEO 2023 Table 7'!1:1,0))/INDEX('AEO 2021 Table 7'!23:23,MATCH($B$1,'AEO 2021 Table 7'!1:1,0))</f>
        <v>1.7663178096946612</v>
      </c>
      <c r="AC5">
        <f>INDEX('AEO 2023 Table 7'!23:23,MATCH(AC$1,'AEO 2023 Table 7'!1:1,0))/INDEX('AEO 2021 Table 7'!23:23,MATCH($B$1,'AEO 2021 Table 7'!1:1,0))</f>
        <v>1.7892244636231949</v>
      </c>
      <c r="AD5">
        <f>INDEX('AEO 2023 Table 7'!23:23,MATCH(AD$1,'AEO 2023 Table 7'!1:1,0))/INDEX('AEO 2021 Table 7'!23:23,MATCH($B$1,'AEO 2021 Table 7'!1:1,0))</f>
        <v>1.8117076611252902</v>
      </c>
      <c r="AE5">
        <f>INDEX('AEO 2023 Table 7'!23:23,MATCH(AE$1,'AEO 2023 Table 7'!1:1,0))/INDEX('AEO 2021 Table 7'!23:23,MATCH($B$1,'AEO 2021 Table 7'!1:1,0))</f>
        <v>1.8347279282448399</v>
      </c>
      <c r="AF5">
        <f>INDEX('AEO 2023 Table 7'!23:23,MATCH(AF$1,'AEO 2023 Table 7'!1:1,0))/INDEX('AEO 2021 Table 7'!23:23,MATCH($B$1,'AEO 2021 Table 7'!1:1,0))</f>
        <v>1.8597956356195495</v>
      </c>
    </row>
    <row r="6" spans="1:32">
      <c r="A6" t="s">
        <v>128</v>
      </c>
      <c r="B6">
        <f>INDEX('AEO 2021 Table 7'!64:64,MATCH(B$1,'AEO 2021 Table 7'!1:1,0))/INDEX('AEO 2021 Table 7'!64:64,MATCH($B$1,'AEO 2021 Table 7'!1:1,0))</f>
        <v>1</v>
      </c>
      <c r="C6">
        <f>INDEX('AEO 2022 Table 7'!64:64,MATCH(C$1,'AEO 2022 Table 7'!1:1,0))/INDEX('AEO 2021 Table 7'!64:64,MATCH($B$1,'AEO 2021 Table 7'!1:1,0))</f>
        <v>1.0343581208711545</v>
      </c>
      <c r="D6">
        <f>INDEX('AEO 2023 Table 7'!64:64,MATCH(D$1,'AEO 2023 Table 7'!1:1,0))/INDEX('AEO 2021 Table 7'!64:64,MATCH($B$1,'AEO 2021 Table 7'!1:1,0))</f>
        <v>1.0355272159201134</v>
      </c>
      <c r="E6">
        <f>INDEX('AEO 2023 Table 7'!64:64,MATCH(E$1,'AEO 2023 Table 7'!1:1,0))/INDEX('AEO 2021 Table 7'!64:64,MATCH($B$1,'AEO 2021 Table 7'!1:1,0))</f>
        <v>1.0126303107036012</v>
      </c>
      <c r="F6">
        <f>INDEX('AEO 2023 Table 7'!64:64,MATCH(F$1,'AEO 2023 Table 7'!1:1,0))/INDEX('AEO 2021 Table 7'!64:64,MATCH($B$1,'AEO 2021 Table 7'!1:1,0))</f>
        <v>0.98515402444378652</v>
      </c>
      <c r="G6">
        <f>INDEX('AEO 2023 Table 7'!64:64,MATCH(G$1,'AEO 2023 Table 7'!1:1,0))/INDEX('AEO 2021 Table 7'!64:64,MATCH($B$1,'AEO 2021 Table 7'!1:1,0))</f>
        <v>0.9750150603947354</v>
      </c>
      <c r="H6">
        <f>INDEX('AEO 2023 Table 7'!64:64,MATCH(H$1,'AEO 2023 Table 7'!1:1,0))/INDEX('AEO 2021 Table 7'!64:64,MATCH($B$1,'AEO 2021 Table 7'!1:1,0))</f>
        <v>0.97124740910158369</v>
      </c>
      <c r="I6">
        <f>INDEX('AEO 2023 Table 7'!64:64,MATCH(I$1,'AEO 2023 Table 7'!1:1,0))/INDEX('AEO 2021 Table 7'!64:64,MATCH($B$1,'AEO 2021 Table 7'!1:1,0))</f>
        <v>0.96317605856706723</v>
      </c>
      <c r="J6">
        <f>INDEX('AEO 2023 Table 7'!64:64,MATCH(J$1,'AEO 2023 Table 7'!1:1,0))/INDEX('AEO 2021 Table 7'!64:64,MATCH($B$1,'AEO 2021 Table 7'!1:1,0))</f>
        <v>0.95420618956697534</v>
      </c>
      <c r="K6">
        <f>INDEX('AEO 2023 Table 7'!64:64,MATCH(K$1,'AEO 2023 Table 7'!1:1,0))/INDEX('AEO 2021 Table 7'!64:64,MATCH($B$1,'AEO 2021 Table 7'!1:1,0))</f>
        <v>0.94584894679341225</v>
      </c>
      <c r="L6">
        <f>INDEX('AEO 2023 Table 7'!64:64,MATCH(L$1,'AEO 2023 Table 7'!1:1,0))/INDEX('AEO 2021 Table 7'!64:64,MATCH($B$1,'AEO 2021 Table 7'!1:1,0))</f>
        <v>0.93876290343989621</v>
      </c>
      <c r="M6">
        <f>INDEX('AEO 2023 Table 7'!64:64,MATCH(M$1,'AEO 2023 Table 7'!1:1,0))/INDEX('AEO 2021 Table 7'!64:64,MATCH($B$1,'AEO 2021 Table 7'!1:1,0))</f>
        <v>0.932427327213878</v>
      </c>
      <c r="N6">
        <f>INDEX('AEO 2023 Table 7'!64:64,MATCH(N$1,'AEO 2023 Table 7'!1:1,0))/INDEX('AEO 2021 Table 7'!64:64,MATCH($B$1,'AEO 2021 Table 7'!1:1,0))</f>
        <v>0.92648485281654913</v>
      </c>
      <c r="O6">
        <f>INDEX('AEO 2023 Table 7'!64:64,MATCH(O$1,'AEO 2023 Table 7'!1:1,0))/INDEX('AEO 2021 Table 7'!64:64,MATCH($B$1,'AEO 2021 Table 7'!1:1,0))</f>
        <v>0.92216073270096699</v>
      </c>
      <c r="P6">
        <f>INDEX('AEO 2023 Table 7'!64:64,MATCH(P$1,'AEO 2023 Table 7'!1:1,0))/INDEX('AEO 2021 Table 7'!64:64,MATCH($B$1,'AEO 2021 Table 7'!1:1,0))</f>
        <v>0.91859729014999136</v>
      </c>
      <c r="Q6">
        <f>INDEX('AEO 2023 Table 7'!64:64,MATCH(Q$1,'AEO 2023 Table 7'!1:1,0))/INDEX('AEO 2021 Table 7'!64:64,MATCH($B$1,'AEO 2021 Table 7'!1:1,0))</f>
        <v>0.91541163377204182</v>
      </c>
      <c r="R6">
        <f>INDEX('AEO 2023 Table 7'!64:64,MATCH(R$1,'AEO 2023 Table 7'!1:1,0))/INDEX('AEO 2021 Table 7'!64:64,MATCH($B$1,'AEO 2021 Table 7'!1:1,0))</f>
        <v>0.91362480727799966</v>
      </c>
      <c r="S6">
        <f>INDEX('AEO 2023 Table 7'!64:64,MATCH(S$1,'AEO 2023 Table 7'!1:1,0))/INDEX('AEO 2021 Table 7'!64:64,MATCH($B$1,'AEO 2021 Table 7'!1:1,0))</f>
        <v>0.91287434015050184</v>
      </c>
      <c r="T6">
        <f>INDEX('AEO 2023 Table 7'!64:64,MATCH(T$1,'AEO 2023 Table 7'!1:1,0))/INDEX('AEO 2021 Table 7'!64:64,MATCH($B$1,'AEO 2021 Table 7'!1:1,0))</f>
        <v>0.91209324171167772</v>
      </c>
      <c r="U6">
        <f>INDEX('AEO 2023 Table 7'!64:64,MATCH(U$1,'AEO 2023 Table 7'!1:1,0))/INDEX('AEO 2021 Table 7'!64:64,MATCH($B$1,'AEO 2021 Table 7'!1:1,0))</f>
        <v>0.91092925188127305</v>
      </c>
      <c r="V6">
        <f>INDEX('AEO 2023 Table 7'!64:64,MATCH(V$1,'AEO 2023 Table 7'!1:1,0))/INDEX('AEO 2021 Table 7'!64:64,MATCH($B$1,'AEO 2021 Table 7'!1:1,0))</f>
        <v>0.91053104483402947</v>
      </c>
      <c r="W6">
        <f>INDEX('AEO 2023 Table 7'!64:64,MATCH(W$1,'AEO 2023 Table 7'!1:1,0))/INDEX('AEO 2021 Table 7'!64:64,MATCH($B$1,'AEO 2021 Table 7'!1:1,0))</f>
        <v>0.91032173087329871</v>
      </c>
      <c r="X6">
        <f>INDEX('AEO 2023 Table 7'!64:64,MATCH(X$1,'AEO 2023 Table 7'!1:1,0))/INDEX('AEO 2021 Table 7'!64:64,MATCH($B$1,'AEO 2021 Table 7'!1:1,0))</f>
        <v>0.90989799773328295</v>
      </c>
      <c r="Y6">
        <f>INDEX('AEO 2023 Table 7'!64:64,MATCH(Y$1,'AEO 2023 Table 7'!1:1,0))/INDEX('AEO 2021 Table 7'!64:64,MATCH($B$1,'AEO 2021 Table 7'!1:1,0))</f>
        <v>0.90915774104289404</v>
      </c>
      <c r="Z6">
        <f>INDEX('AEO 2023 Table 7'!64:64,MATCH(Z$1,'AEO 2023 Table 7'!1:1,0))/INDEX('AEO 2021 Table 7'!64:64,MATCH($B$1,'AEO 2021 Table 7'!1:1,0))</f>
        <v>0.90827453823298188</v>
      </c>
      <c r="AA6">
        <f>INDEX('AEO 2023 Table 7'!64:64,MATCH(AA$1,'AEO 2023 Table 7'!1:1,0))/INDEX('AEO 2021 Table 7'!64:64,MATCH($B$1,'AEO 2021 Table 7'!1:1,0))</f>
        <v>0.90733007280041655</v>
      </c>
      <c r="AB6">
        <f>INDEX('AEO 2023 Table 7'!64:64,MATCH(AB$1,'AEO 2023 Table 7'!1:1,0))/INDEX('AEO 2021 Table 7'!64:64,MATCH($B$1,'AEO 2021 Table 7'!1:1,0))</f>
        <v>0.90629371343387211</v>
      </c>
      <c r="AC6">
        <f>INDEX('AEO 2023 Table 7'!64:64,MATCH(AC$1,'AEO 2023 Table 7'!1:1,0))/INDEX('AEO 2021 Table 7'!64:64,MATCH($B$1,'AEO 2021 Table 7'!1:1,0))</f>
        <v>0.90584445420108439</v>
      </c>
      <c r="AD6">
        <f>INDEX('AEO 2023 Table 7'!64:64,MATCH(AD$1,'AEO 2023 Table 7'!1:1,0))/INDEX('AEO 2021 Table 7'!64:64,MATCH($B$1,'AEO 2021 Table 7'!1:1,0))</f>
        <v>0.90528288016009972</v>
      </c>
      <c r="AE6">
        <f>INDEX('AEO 2023 Table 7'!64:64,MATCH(AE$1,'AEO 2023 Table 7'!1:1,0))/INDEX('AEO 2021 Table 7'!64:64,MATCH($B$1,'AEO 2021 Table 7'!1:1,0))</f>
        <v>0.90473662177477809</v>
      </c>
      <c r="AF6">
        <f>INDEX('AEO 2023 Table 7'!64:64,MATCH(AF$1,'AEO 2023 Table 7'!1:1,0))/INDEX('AEO 2021 Table 7'!64:64,MATCH($B$1,'AEO 2021 Table 7'!1:1,0))</f>
        <v>0.90491019920562799</v>
      </c>
    </row>
    <row r="7" spans="1:32">
      <c r="A7" t="s">
        <v>129</v>
      </c>
      <c r="B7">
        <f>INDEX('AEO 2021 Table 35'!20:20,MATCH(B$1,'AEO 2021 Table 35'!1:1,0))/INDEX('AEO 2021 Table 35'!20:20,MATCH($B$1,'AEO 2021 Table 35'!1:1,0))</f>
        <v>1</v>
      </c>
      <c r="C7">
        <f>INDEX('AEO 2022 Table 35'!20:20,MATCH(C1,'AEO 2022 Table 35'!13:13,0))/INDEX('AEO 2021 Table 35'!20:20,MATCH($B$1,'AEO 2021 Table 35'!1:1,0))</f>
        <v>0.9937178928789473</v>
      </c>
      <c r="D7">
        <f>INDEX('AEO 2023 Table 35'!20:20,MATCH(D1,'AEO 2023 Table 35'!13:13,0))/INDEX('AEO 2021 Table 35'!20:20,MATCH($B$1,'AEO 2021 Table 35'!1:1,0))</f>
        <v>0.99809450174361858</v>
      </c>
      <c r="E7">
        <f>INDEX('AEO 2023 Table 35'!20:20,MATCH(E1,'AEO 2023 Table 35'!13:13,0))/INDEX('AEO 2021 Table 35'!20:20,MATCH($B$1,'AEO 2021 Table 35'!1:1,0))</f>
        <v>0.97113291006788149</v>
      </c>
      <c r="F7">
        <f>INDEX('AEO 2023 Table 35'!20:20,MATCH(F1,'AEO 2023 Table 35'!13:13,0))/INDEX('AEO 2021 Table 35'!20:20,MATCH($B$1,'AEO 2021 Table 35'!1:1,0))</f>
        <v>0.93092627105869152</v>
      </c>
      <c r="G7">
        <f>INDEX('AEO 2023 Table 35'!20:20,MATCH(G1,'AEO 2023 Table 35'!13:13,0))/INDEX('AEO 2021 Table 35'!20:20,MATCH($B$1,'AEO 2021 Table 35'!1:1,0))</f>
        <v>0.88685237493074021</v>
      </c>
      <c r="H7">
        <f>INDEX('AEO 2023 Table 35'!20:20,MATCH(H1,'AEO 2023 Table 35'!13:13,0))/INDEX('AEO 2021 Table 35'!20:20,MATCH($B$1,'AEO 2021 Table 35'!1:1,0))</f>
        <v>0.84701508035787632</v>
      </c>
      <c r="I7">
        <f>INDEX('AEO 2023 Table 35'!20:20,MATCH(I1,'AEO 2023 Table 35'!13:13,0))/INDEX('AEO 2021 Table 35'!20:20,MATCH($B$1,'AEO 2021 Table 35'!1:1,0))</f>
        <v>0.80916015922058271</v>
      </c>
      <c r="J7">
        <f>INDEX('AEO 2023 Table 35'!20:20,MATCH(J1,'AEO 2023 Table 35'!13:13,0))/INDEX('AEO 2021 Table 35'!20:20,MATCH($B$1,'AEO 2021 Table 35'!1:1,0))</f>
        <v>0.77051378571973295</v>
      </c>
      <c r="K7">
        <f>INDEX('AEO 2023 Table 35'!20:20,MATCH(K1,'AEO 2023 Table 35'!13:13,0))/INDEX('AEO 2021 Table 35'!20:20,MATCH($B$1,'AEO 2021 Table 35'!1:1,0))</f>
        <v>0.73113111610919068</v>
      </c>
      <c r="L7">
        <f>INDEX('AEO 2023 Table 35'!20:20,MATCH(L1,'AEO 2023 Table 35'!13:13,0))/INDEX('AEO 2021 Table 35'!20:20,MATCH($B$1,'AEO 2021 Table 35'!1:1,0))</f>
        <v>0.69344301349720772</v>
      </c>
      <c r="M7">
        <f>INDEX('AEO 2023 Table 35'!20:20,MATCH(M1,'AEO 2023 Table 35'!13:13,0))/INDEX('AEO 2021 Table 35'!20:20,MATCH($B$1,'AEO 2021 Table 35'!1:1,0))</f>
        <v>0.65852842991986893</v>
      </c>
      <c r="N7">
        <f>INDEX('AEO 2023 Table 35'!20:20,MATCH(N1,'AEO 2023 Table 35'!13:13,0))/INDEX('AEO 2021 Table 35'!20:20,MATCH($B$1,'AEO 2021 Table 35'!1:1,0))</f>
        <v>0.6255386094083808</v>
      </c>
      <c r="O7">
        <f>INDEX('AEO 2023 Table 35'!20:20,MATCH(O1,'AEO 2023 Table 35'!13:13,0))/INDEX('AEO 2021 Table 35'!20:20,MATCH($B$1,'AEO 2021 Table 35'!1:1,0))</f>
        <v>0.59632573455215365</v>
      </c>
      <c r="P7">
        <f>INDEX('AEO 2023 Table 35'!20:20,MATCH(P1,'AEO 2023 Table 35'!13:13,0))/INDEX('AEO 2021 Table 35'!20:20,MATCH($B$1,'AEO 2021 Table 35'!1:1,0))</f>
        <v>0.57087710530163271</v>
      </c>
      <c r="Q7">
        <f>INDEX('AEO 2023 Table 35'!20:20,MATCH(Q1,'AEO 2023 Table 35'!13:13,0))/INDEX('AEO 2021 Table 35'!20:20,MATCH($B$1,'AEO 2021 Table 35'!1:1,0))</f>
        <v>0.54705132151377966</v>
      </c>
      <c r="R7">
        <f>INDEX('AEO 2023 Table 35'!20:20,MATCH(R1,'AEO 2023 Table 35'!13:13,0))/INDEX('AEO 2021 Table 35'!20:20,MATCH($B$1,'AEO 2021 Table 35'!1:1,0))</f>
        <v>0.52543510093686485</v>
      </c>
      <c r="S7">
        <f>INDEX('AEO 2023 Table 35'!20:20,MATCH(S1,'AEO 2023 Table 35'!13:13,0))/INDEX('AEO 2021 Table 35'!20:20,MATCH($B$1,'AEO 2021 Table 35'!1:1,0))</f>
        <v>0.50751815324836902</v>
      </c>
      <c r="T7">
        <f>INDEX('AEO 2023 Table 35'!20:20,MATCH(T1,'AEO 2023 Table 35'!13:13,0))/INDEX('AEO 2021 Table 35'!20:20,MATCH($B$1,'AEO 2021 Table 35'!1:1,0))</f>
        <v>0.49320881722107085</v>
      </c>
      <c r="U7">
        <f>INDEX('AEO 2023 Table 35'!20:20,MATCH(U1,'AEO 2023 Table 35'!13:13,0))/INDEX('AEO 2021 Table 35'!20:20,MATCH($B$1,'AEO 2021 Table 35'!1:1,0))</f>
        <v>0.48098345502578083</v>
      </c>
      <c r="V7">
        <f>INDEX('AEO 2023 Table 35'!20:20,MATCH(V1,'AEO 2023 Table 35'!13:13,0))/INDEX('AEO 2021 Table 35'!20:20,MATCH($B$1,'AEO 2021 Table 35'!1:1,0))</f>
        <v>0.4707345150351101</v>
      </c>
      <c r="W7">
        <f>INDEX('AEO 2023 Table 35'!20:20,MATCH(W1,'AEO 2023 Table 35'!13:13,0))/INDEX('AEO 2021 Table 35'!20:20,MATCH($B$1,'AEO 2021 Table 35'!1:1,0))</f>
        <v>0.46237647131147763</v>
      </c>
      <c r="X7">
        <f>INDEX('AEO 2023 Table 35'!20:20,MATCH(X1,'AEO 2023 Table 35'!13:13,0))/INDEX('AEO 2021 Table 35'!20:20,MATCH($B$1,'AEO 2021 Table 35'!1:1,0))</f>
        <v>0.45627351464791199</v>
      </c>
      <c r="Y7">
        <f>INDEX('AEO 2023 Table 35'!20:20,MATCH(Y1,'AEO 2023 Table 35'!13:13,0))/INDEX('AEO 2021 Table 35'!20:20,MATCH($B$1,'AEO 2021 Table 35'!1:1,0))</f>
        <v>0.45168063682343168</v>
      </c>
      <c r="Z7">
        <f>INDEX('AEO 2023 Table 35'!20:20,MATCH(Z1,'AEO 2023 Table 35'!13:13,0))/INDEX('AEO 2021 Table 35'!20:20,MATCH($B$1,'AEO 2021 Table 35'!1:1,0))</f>
        <v>0.44829837435070996</v>
      </c>
      <c r="AA7">
        <f>INDEX('AEO 2023 Table 35'!20:20,MATCH(AA1,'AEO 2023 Table 35'!13:13,0))/INDEX('AEO 2021 Table 35'!20:20,MATCH($B$1,'AEO 2021 Table 35'!1:1,0))</f>
        <v>0.44633041884579372</v>
      </c>
      <c r="AB7">
        <f>INDEX('AEO 2023 Table 35'!20:20,MATCH(AB1,'AEO 2023 Table 35'!13:13,0))/INDEX('AEO 2021 Table 35'!20:20,MATCH($B$1,'AEO 2021 Table 35'!1:1,0))</f>
        <v>0.44558301786185278</v>
      </c>
      <c r="AC7">
        <f>INDEX('AEO 2023 Table 35'!20:20,MATCH(AC1,'AEO 2023 Table 35'!13:13,0))/INDEX('AEO 2021 Table 35'!20:20,MATCH($B$1,'AEO 2021 Table 35'!1:1,0))</f>
        <v>0.44596064493919285</v>
      </c>
      <c r="AD7">
        <f>INDEX('AEO 2023 Table 35'!20:20,MATCH(AD1,'AEO 2023 Table 35'!13:13,0))/INDEX('AEO 2021 Table 35'!20:20,MATCH($B$1,'AEO 2021 Table 35'!1:1,0))</f>
        <v>0.44675718959314992</v>
      </c>
      <c r="AE7">
        <f>INDEX('AEO 2023 Table 35'!20:20,MATCH(AE1,'AEO 2023 Table 35'!13:13,0))/INDEX('AEO 2021 Table 35'!20:20,MATCH($B$1,'AEO 2021 Table 35'!1:1,0))</f>
        <v>0.44809241267749622</v>
      </c>
      <c r="AF7">
        <f>INDEX('AEO 2023 Table 35'!20:20,MATCH(AF1,'AEO 2023 Table 35'!13:13,0))/INDEX('AEO 2021 Table 35'!20:20,MATCH($B$1,'AEO 2021 Table 35'!1:1,0))</f>
        <v>0.45028712848750574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workbookViewId="0">
      <selection activeCell="N31" sqref="N3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f>(INDEX('AEO 2022 Table 7'!19:19,MATCH(C$1,'AEO 2022 Table 7'!1:1,0))+INDEX('AEO 2022 Table 49'!28:28,MATCH(C1,'AEO 2022 Table 49'!13:13,0))+INDEX('AEO 2022 Table 49'!39:39,MATCH(C1,'AEO 2022 Table 49'!13:13,0)))/(INDEX('AEO 2021 Table 7'!19:19,MATCH($B$1,'AEO 2021 Table 7'!1:1,0))+INDEX('AEO 2021 Table 49'!$15:$15,MATCH('BCDTRtSYHOP-frgt'!$B$1,'AEO 2021 Table 49'!$5:$5,0))+INDEX('AEO 2021 Table 49'!$25:$25,MATCH('BCDTRtSYHOP-frgt'!$B$1,'AEO 2021 Table 49'!$5:$5,0)))*'calibration multiplier'!B11*'calibration multiplier'!D6</f>
        <v>1.2947530709173263</v>
      </c>
      <c r="D2">
        <f>(INDEX('AEO 2023 Table 7'!19:19,MATCH(D$1,'AEO 2023 Table 7'!1:1,0))+INDEX('AEO 2023 Table 49'!28:28,MATCH(D1,'AEO 2023 Table 49'!13:13,0))+INDEX('AEO 2023 Table 49'!39:39,MATCH(D1,'AEO 2023 Table 49'!13:13,0)))/(INDEX('AEO 2021 Table 7'!19:19,MATCH($B$1,'AEO 2021 Table 7'!1:1,0))+INDEX('AEO 2021 Table 49'!$15:$15,MATCH('BCDTRtSYHOP-frgt'!$B$1,'AEO 2021 Table 49'!$5:$5,0))+INDEX('AEO 2021 Table 49'!$25:$25,MATCH('BCDTRtSYHOP-frgt'!$B$1,'AEO 2021 Table 49'!$5:$5,0)))</f>
        <v>1.1757299063254592</v>
      </c>
      <c r="E2">
        <f>(INDEX('AEO 2023 Table 7'!19:19,MATCH(E$1,'AEO 2023 Table 7'!1:1,0))+INDEX('AEO 2023 Table 49'!28:28,MATCH(E1,'AEO 2023 Table 49'!13:13,0))+INDEX('AEO 2023 Table 49'!39:39,MATCH(E1,'AEO 2023 Table 49'!13:13,0)))/(INDEX('AEO 2021 Table 7'!19:19,MATCH($B$1,'AEO 2021 Table 7'!1:1,0))+INDEX('AEO 2021 Table 49'!$15:$15,MATCH('BCDTRtSYHOP-frgt'!$B$1,'AEO 2021 Table 49'!$5:$5,0))+INDEX('AEO 2021 Table 49'!$25:$25,MATCH('BCDTRtSYHOP-frgt'!$B$1,'AEO 2021 Table 49'!$5:$5,0)))</f>
        <v>1.1695087341505617</v>
      </c>
      <c r="F2">
        <f>(INDEX('AEO 2023 Table 7'!19:19,MATCH(F$1,'AEO 2023 Table 7'!1:1,0))+INDEX('AEO 2023 Table 49'!28:28,MATCH(F1,'AEO 2023 Table 49'!13:13,0))+INDEX('AEO 2023 Table 49'!39:39,MATCH(F1,'AEO 2023 Table 49'!13:13,0)))/(INDEX('AEO 2021 Table 7'!19:19,MATCH($B$1,'AEO 2021 Table 7'!1:1,0))+INDEX('AEO 2021 Table 49'!$15:$15,MATCH('BCDTRtSYHOP-frgt'!$B$1,'AEO 2021 Table 49'!$5:$5,0))+INDEX('AEO 2021 Table 49'!$25:$25,MATCH('BCDTRtSYHOP-frgt'!$B$1,'AEO 2021 Table 49'!$5:$5,0)))</f>
        <v>1.1388080972211594</v>
      </c>
      <c r="G2">
        <f>(INDEX('AEO 2023 Table 7'!19:19,MATCH(G$1,'AEO 2023 Table 7'!1:1,0))+INDEX('AEO 2023 Table 49'!28:28,MATCH(G1,'AEO 2023 Table 49'!13:13,0))+INDEX('AEO 2023 Table 49'!39:39,MATCH(G1,'AEO 2023 Table 49'!13:13,0)))/(INDEX('AEO 2021 Table 7'!19:19,MATCH($B$1,'AEO 2021 Table 7'!1:1,0))+INDEX('AEO 2021 Table 49'!$15:$15,MATCH('BCDTRtSYHOP-frgt'!$B$1,'AEO 2021 Table 49'!$5:$5,0))+INDEX('AEO 2021 Table 49'!$25:$25,MATCH('BCDTRtSYHOP-frgt'!$B$1,'AEO 2021 Table 49'!$5:$5,0)))</f>
        <v>1.1491120024784285</v>
      </c>
      <c r="H2">
        <f>(INDEX('AEO 2023 Table 7'!19:19,MATCH(H$1,'AEO 2023 Table 7'!1:1,0))+INDEX('AEO 2023 Table 49'!28:28,MATCH(H1,'AEO 2023 Table 49'!13:13,0))+INDEX('AEO 2023 Table 49'!39:39,MATCH(H1,'AEO 2023 Table 49'!13:13,0)))/(INDEX('AEO 2021 Table 7'!19:19,MATCH($B$1,'AEO 2021 Table 7'!1:1,0))+INDEX('AEO 2021 Table 49'!$15:$15,MATCH('BCDTRtSYHOP-frgt'!$B$1,'AEO 2021 Table 49'!$5:$5,0))+INDEX('AEO 2021 Table 49'!$25:$25,MATCH('BCDTRtSYHOP-frgt'!$B$1,'AEO 2021 Table 49'!$5:$5,0)))</f>
        <v>1.167538243223784</v>
      </c>
      <c r="I2">
        <f>(INDEX('AEO 2023 Table 7'!19:19,MATCH(I$1,'AEO 2023 Table 7'!1:1,0))+INDEX('AEO 2023 Table 49'!28:28,MATCH(I1,'AEO 2023 Table 49'!13:13,0))+INDEX('AEO 2023 Table 49'!39:39,MATCH(I1,'AEO 2023 Table 49'!13:13,0)))/(INDEX('AEO 2021 Table 7'!19:19,MATCH($B$1,'AEO 2021 Table 7'!1:1,0))+INDEX('AEO 2021 Table 49'!$15:$15,MATCH('BCDTRtSYHOP-frgt'!$B$1,'AEO 2021 Table 49'!$5:$5,0))+INDEX('AEO 2021 Table 49'!$25:$25,MATCH('BCDTRtSYHOP-frgt'!$B$1,'AEO 2021 Table 49'!$5:$5,0)))</f>
        <v>1.1788853373020105</v>
      </c>
      <c r="J2">
        <f>(INDEX('AEO 2023 Table 7'!19:19,MATCH(J$1,'AEO 2023 Table 7'!1:1,0))+INDEX('AEO 2023 Table 49'!28:28,MATCH(J1,'AEO 2023 Table 49'!13:13,0))+INDEX('AEO 2023 Table 49'!39:39,MATCH(J1,'AEO 2023 Table 49'!13:13,0)))/(INDEX('AEO 2021 Table 7'!19:19,MATCH($B$1,'AEO 2021 Table 7'!1:1,0))+INDEX('AEO 2021 Table 49'!$15:$15,MATCH('BCDTRtSYHOP-frgt'!$B$1,'AEO 2021 Table 49'!$5:$5,0))+INDEX('AEO 2021 Table 49'!$25:$25,MATCH('BCDTRtSYHOP-frgt'!$B$1,'AEO 2021 Table 49'!$5:$5,0)))</f>
        <v>1.1896962029043263</v>
      </c>
      <c r="K2">
        <f>(INDEX('AEO 2023 Table 7'!19:19,MATCH(K$1,'AEO 2023 Table 7'!1:1,0))+INDEX('AEO 2023 Table 49'!28:28,MATCH(K1,'AEO 2023 Table 49'!13:13,0))+INDEX('AEO 2023 Table 49'!39:39,MATCH(K1,'AEO 2023 Table 49'!13:13,0)))/(INDEX('AEO 2021 Table 7'!19:19,MATCH($B$1,'AEO 2021 Table 7'!1:1,0))+INDEX('AEO 2021 Table 49'!$15:$15,MATCH('BCDTRtSYHOP-frgt'!$B$1,'AEO 2021 Table 49'!$5:$5,0))+INDEX('AEO 2021 Table 49'!$25:$25,MATCH('BCDTRtSYHOP-frgt'!$B$1,'AEO 2021 Table 49'!$5:$5,0)))</f>
        <v>1.2033217606875972</v>
      </c>
      <c r="L2">
        <f>(INDEX('AEO 2023 Table 7'!19:19,MATCH(L$1,'AEO 2023 Table 7'!1:1,0))+INDEX('AEO 2023 Table 49'!28:28,MATCH(L1,'AEO 2023 Table 49'!13:13,0))+INDEX('AEO 2023 Table 49'!39:39,MATCH(L1,'AEO 2023 Table 49'!13:13,0)))/(INDEX('AEO 2021 Table 7'!19:19,MATCH($B$1,'AEO 2021 Table 7'!1:1,0))+INDEX('AEO 2021 Table 49'!$15:$15,MATCH('BCDTRtSYHOP-frgt'!$B$1,'AEO 2021 Table 49'!$5:$5,0))+INDEX('AEO 2021 Table 49'!$25:$25,MATCH('BCDTRtSYHOP-frgt'!$B$1,'AEO 2021 Table 49'!$5:$5,0)))</f>
        <v>1.2172385013941012</v>
      </c>
      <c r="M2">
        <f>(INDEX('AEO 2023 Table 7'!19:19,MATCH(M$1,'AEO 2023 Table 7'!1:1,0))+INDEX('AEO 2023 Table 49'!28:28,MATCH(M1,'AEO 2023 Table 49'!13:13,0))+INDEX('AEO 2023 Table 49'!39:39,MATCH(M1,'AEO 2023 Table 49'!13:13,0)))/(INDEX('AEO 2021 Table 7'!19:19,MATCH($B$1,'AEO 2021 Table 7'!1:1,0))+INDEX('AEO 2021 Table 49'!$15:$15,MATCH('BCDTRtSYHOP-frgt'!$B$1,'AEO 2021 Table 49'!$5:$5,0))+INDEX('AEO 2021 Table 49'!$25:$25,MATCH('BCDTRtSYHOP-frgt'!$B$1,'AEO 2021 Table 49'!$5:$5,0)))</f>
        <v>1.2345535901287081</v>
      </c>
      <c r="N2">
        <f>(INDEX('AEO 2023 Table 7'!19:19,MATCH(N$1,'AEO 2023 Table 7'!1:1,0))+INDEX('AEO 2023 Table 49'!28:28,MATCH(N1,'AEO 2023 Table 49'!13:13,0))+INDEX('AEO 2023 Table 49'!39:39,MATCH(N1,'AEO 2023 Table 49'!13:13,0)))/(INDEX('AEO 2021 Table 7'!19:19,MATCH($B$1,'AEO 2021 Table 7'!1:1,0))+INDEX('AEO 2021 Table 49'!$15:$15,MATCH('BCDTRtSYHOP-frgt'!$B$1,'AEO 2021 Table 49'!$5:$5,0))+INDEX('AEO 2021 Table 49'!$25:$25,MATCH('BCDTRtSYHOP-frgt'!$B$1,'AEO 2021 Table 49'!$5:$5,0)))</f>
        <v>1.2545772883343187</v>
      </c>
      <c r="O2">
        <f>(INDEX('AEO 2023 Table 7'!19:19,MATCH(O$1,'AEO 2023 Table 7'!1:1,0))+INDEX('AEO 2023 Table 49'!28:28,MATCH(O1,'AEO 2023 Table 49'!13:13,0))+INDEX('AEO 2023 Table 49'!39:39,MATCH(O1,'AEO 2023 Table 49'!13:13,0)))/(INDEX('AEO 2021 Table 7'!19:19,MATCH($B$1,'AEO 2021 Table 7'!1:1,0))+INDEX('AEO 2021 Table 49'!$15:$15,MATCH('BCDTRtSYHOP-frgt'!$B$1,'AEO 2021 Table 49'!$5:$5,0))+INDEX('AEO 2021 Table 49'!$25:$25,MATCH('BCDTRtSYHOP-frgt'!$B$1,'AEO 2021 Table 49'!$5:$5,0)))</f>
        <v>1.2732165081923155</v>
      </c>
      <c r="P2">
        <f>(INDEX('AEO 2023 Table 7'!19:19,MATCH(P$1,'AEO 2023 Table 7'!1:1,0))+INDEX('AEO 2023 Table 49'!28:28,MATCH(P1,'AEO 2023 Table 49'!13:13,0))+INDEX('AEO 2023 Table 49'!39:39,MATCH(P1,'AEO 2023 Table 49'!13:13,0)))/(INDEX('AEO 2021 Table 7'!19:19,MATCH($B$1,'AEO 2021 Table 7'!1:1,0))+INDEX('AEO 2021 Table 49'!$15:$15,MATCH('BCDTRtSYHOP-frgt'!$B$1,'AEO 2021 Table 49'!$5:$5,0))+INDEX('AEO 2021 Table 49'!$25:$25,MATCH('BCDTRtSYHOP-frgt'!$B$1,'AEO 2021 Table 49'!$5:$5,0)))</f>
        <v>1.2915909653333599</v>
      </c>
      <c r="Q2">
        <f>(INDEX('AEO 2023 Table 7'!19:19,MATCH(Q$1,'AEO 2023 Table 7'!1:1,0))+INDEX('AEO 2023 Table 49'!28:28,MATCH(Q1,'AEO 2023 Table 49'!13:13,0))+INDEX('AEO 2023 Table 49'!39:39,MATCH(Q1,'AEO 2023 Table 49'!13:13,0)))/(INDEX('AEO 2021 Table 7'!19:19,MATCH($B$1,'AEO 2021 Table 7'!1:1,0))+INDEX('AEO 2021 Table 49'!$15:$15,MATCH('BCDTRtSYHOP-frgt'!$B$1,'AEO 2021 Table 49'!$5:$5,0))+INDEX('AEO 2021 Table 49'!$25:$25,MATCH('BCDTRtSYHOP-frgt'!$B$1,'AEO 2021 Table 49'!$5:$5,0)))</f>
        <v>1.3114508532984877</v>
      </c>
      <c r="R2">
        <f>(INDEX('AEO 2023 Table 7'!19:19,MATCH(R$1,'AEO 2023 Table 7'!1:1,0))+INDEX('AEO 2023 Table 49'!28:28,MATCH(R1,'AEO 2023 Table 49'!13:13,0))+INDEX('AEO 2023 Table 49'!39:39,MATCH(R1,'AEO 2023 Table 49'!13:13,0)))/(INDEX('AEO 2021 Table 7'!19:19,MATCH($B$1,'AEO 2021 Table 7'!1:1,0))+INDEX('AEO 2021 Table 49'!$15:$15,MATCH('BCDTRtSYHOP-frgt'!$B$1,'AEO 2021 Table 49'!$5:$5,0))+INDEX('AEO 2021 Table 49'!$25:$25,MATCH('BCDTRtSYHOP-frgt'!$B$1,'AEO 2021 Table 49'!$5:$5,0)))</f>
        <v>1.3308397074375697</v>
      </c>
      <c r="S2">
        <f>(INDEX('AEO 2023 Table 7'!19:19,MATCH(S$1,'AEO 2023 Table 7'!1:1,0))+INDEX('AEO 2023 Table 49'!28:28,MATCH(S1,'AEO 2023 Table 49'!13:13,0))+INDEX('AEO 2023 Table 49'!39:39,MATCH(S1,'AEO 2023 Table 49'!13:13,0)))/(INDEX('AEO 2021 Table 7'!19:19,MATCH($B$1,'AEO 2021 Table 7'!1:1,0))+INDEX('AEO 2021 Table 49'!$15:$15,MATCH('BCDTRtSYHOP-frgt'!$B$1,'AEO 2021 Table 49'!$5:$5,0))+INDEX('AEO 2021 Table 49'!$25:$25,MATCH('BCDTRtSYHOP-frgt'!$B$1,'AEO 2021 Table 49'!$5:$5,0)))</f>
        <v>1.3519236075885204</v>
      </c>
      <c r="T2">
        <f>(INDEX('AEO 2023 Table 7'!19:19,MATCH(T$1,'AEO 2023 Table 7'!1:1,0))+INDEX('AEO 2023 Table 49'!28:28,MATCH(T1,'AEO 2023 Table 49'!13:13,0))+INDEX('AEO 2023 Table 49'!39:39,MATCH(T1,'AEO 2023 Table 49'!13:13,0)))/(INDEX('AEO 2021 Table 7'!19:19,MATCH($B$1,'AEO 2021 Table 7'!1:1,0))+INDEX('AEO 2021 Table 49'!$15:$15,MATCH('BCDTRtSYHOP-frgt'!$B$1,'AEO 2021 Table 49'!$5:$5,0))+INDEX('AEO 2021 Table 49'!$25:$25,MATCH('BCDTRtSYHOP-frgt'!$B$1,'AEO 2021 Table 49'!$5:$5,0)))</f>
        <v>1.3732872046950904</v>
      </c>
      <c r="U2">
        <f>(INDEX('AEO 2023 Table 7'!19:19,MATCH(U$1,'AEO 2023 Table 7'!1:1,0))+INDEX('AEO 2023 Table 49'!28:28,MATCH(U1,'AEO 2023 Table 49'!13:13,0))+INDEX('AEO 2023 Table 49'!39:39,MATCH(U1,'AEO 2023 Table 49'!13:13,0)))/(INDEX('AEO 2021 Table 7'!19:19,MATCH($B$1,'AEO 2021 Table 7'!1:1,0))+INDEX('AEO 2021 Table 49'!$15:$15,MATCH('BCDTRtSYHOP-frgt'!$B$1,'AEO 2021 Table 49'!$5:$5,0))+INDEX('AEO 2021 Table 49'!$25:$25,MATCH('BCDTRtSYHOP-frgt'!$B$1,'AEO 2021 Table 49'!$5:$5,0)))</f>
        <v>1.3939457122364418</v>
      </c>
      <c r="V2">
        <f>(INDEX('AEO 2023 Table 7'!19:19,MATCH(V$1,'AEO 2023 Table 7'!1:1,0))+INDEX('AEO 2023 Table 49'!28:28,MATCH(V1,'AEO 2023 Table 49'!13:13,0))+INDEX('AEO 2023 Table 49'!39:39,MATCH(V1,'AEO 2023 Table 49'!13:13,0)))/(INDEX('AEO 2021 Table 7'!19:19,MATCH($B$1,'AEO 2021 Table 7'!1:1,0))+INDEX('AEO 2021 Table 49'!$15:$15,MATCH('BCDTRtSYHOP-frgt'!$B$1,'AEO 2021 Table 49'!$5:$5,0))+INDEX('AEO 2021 Table 49'!$25:$25,MATCH('BCDTRtSYHOP-frgt'!$B$1,'AEO 2021 Table 49'!$5:$5,0)))</f>
        <v>1.4165048373214619</v>
      </c>
      <c r="W2">
        <f>(INDEX('AEO 2023 Table 7'!19:19,MATCH(W$1,'AEO 2023 Table 7'!1:1,0))+INDEX('AEO 2023 Table 49'!28:28,MATCH(W1,'AEO 2023 Table 49'!13:13,0))+INDEX('AEO 2023 Table 49'!39:39,MATCH(W1,'AEO 2023 Table 49'!13:13,0)))/(INDEX('AEO 2021 Table 7'!19:19,MATCH($B$1,'AEO 2021 Table 7'!1:1,0))+INDEX('AEO 2021 Table 49'!$15:$15,MATCH('BCDTRtSYHOP-frgt'!$B$1,'AEO 2021 Table 49'!$5:$5,0))+INDEX('AEO 2021 Table 49'!$25:$25,MATCH('BCDTRtSYHOP-frgt'!$B$1,'AEO 2021 Table 49'!$5:$5,0)))</f>
        <v>1.4424453866179427</v>
      </c>
      <c r="X2">
        <f>(INDEX('AEO 2023 Table 7'!19:19,MATCH(X$1,'AEO 2023 Table 7'!1:1,0))+INDEX('AEO 2023 Table 49'!28:28,MATCH(X1,'AEO 2023 Table 49'!13:13,0))+INDEX('AEO 2023 Table 49'!39:39,MATCH(X1,'AEO 2023 Table 49'!13:13,0)))/(INDEX('AEO 2021 Table 7'!19:19,MATCH($B$1,'AEO 2021 Table 7'!1:1,0))+INDEX('AEO 2021 Table 49'!$15:$15,MATCH('BCDTRtSYHOP-frgt'!$B$1,'AEO 2021 Table 49'!$5:$5,0))+INDEX('AEO 2021 Table 49'!$25:$25,MATCH('BCDTRtSYHOP-frgt'!$B$1,'AEO 2021 Table 49'!$5:$5,0)))</f>
        <v>1.46861105095656</v>
      </c>
      <c r="Y2">
        <f>(INDEX('AEO 2023 Table 7'!19:19,MATCH(Y$1,'AEO 2023 Table 7'!1:1,0))+INDEX('AEO 2023 Table 49'!28:28,MATCH(Y1,'AEO 2023 Table 49'!13:13,0))+INDEX('AEO 2023 Table 49'!39:39,MATCH(Y1,'AEO 2023 Table 49'!13:13,0)))/(INDEX('AEO 2021 Table 7'!19:19,MATCH($B$1,'AEO 2021 Table 7'!1:1,0))+INDEX('AEO 2021 Table 49'!$15:$15,MATCH('BCDTRtSYHOP-frgt'!$B$1,'AEO 2021 Table 49'!$5:$5,0))+INDEX('AEO 2021 Table 49'!$25:$25,MATCH('BCDTRtSYHOP-frgt'!$B$1,'AEO 2021 Table 49'!$5:$5,0)))</f>
        <v>1.4919514748778744</v>
      </c>
      <c r="Z2">
        <f>(INDEX('AEO 2023 Table 7'!19:19,MATCH(Z$1,'AEO 2023 Table 7'!1:1,0))+INDEX('AEO 2023 Table 49'!28:28,MATCH(Z1,'AEO 2023 Table 49'!13:13,0))+INDEX('AEO 2023 Table 49'!39:39,MATCH(Z1,'AEO 2023 Table 49'!13:13,0)))/(INDEX('AEO 2021 Table 7'!19:19,MATCH($B$1,'AEO 2021 Table 7'!1:1,0))+INDEX('AEO 2021 Table 49'!$15:$15,MATCH('BCDTRtSYHOP-frgt'!$B$1,'AEO 2021 Table 49'!$5:$5,0))+INDEX('AEO 2021 Table 49'!$25:$25,MATCH('BCDTRtSYHOP-frgt'!$B$1,'AEO 2021 Table 49'!$5:$5,0)))</f>
        <v>1.5141977847205286</v>
      </c>
      <c r="AA2">
        <f>(INDEX('AEO 2023 Table 7'!19:19,MATCH(AA$1,'AEO 2023 Table 7'!1:1,0))+INDEX('AEO 2023 Table 49'!28:28,MATCH(AA1,'AEO 2023 Table 49'!13:13,0))+INDEX('AEO 2023 Table 49'!39:39,MATCH(AA1,'AEO 2023 Table 49'!13:13,0)))/(INDEX('AEO 2021 Table 7'!19:19,MATCH($B$1,'AEO 2021 Table 7'!1:1,0))+INDEX('AEO 2021 Table 49'!$15:$15,MATCH('BCDTRtSYHOP-frgt'!$B$1,'AEO 2021 Table 49'!$5:$5,0))+INDEX('AEO 2021 Table 49'!$25:$25,MATCH('BCDTRtSYHOP-frgt'!$B$1,'AEO 2021 Table 49'!$5:$5,0)))</f>
        <v>1.5376524133945513</v>
      </c>
      <c r="AB2">
        <f>(INDEX('AEO 2023 Table 7'!19:19,MATCH(AB$1,'AEO 2023 Table 7'!1:1,0))+INDEX('AEO 2023 Table 49'!28:28,MATCH(AB1,'AEO 2023 Table 49'!13:13,0))+INDEX('AEO 2023 Table 49'!39:39,MATCH(AB1,'AEO 2023 Table 49'!13:13,0)))/(INDEX('AEO 2021 Table 7'!19:19,MATCH($B$1,'AEO 2021 Table 7'!1:1,0))+INDEX('AEO 2021 Table 49'!$15:$15,MATCH('BCDTRtSYHOP-frgt'!$B$1,'AEO 2021 Table 49'!$5:$5,0))+INDEX('AEO 2021 Table 49'!$25:$25,MATCH('BCDTRtSYHOP-frgt'!$B$1,'AEO 2021 Table 49'!$5:$5,0)))</f>
        <v>1.5643581365187975</v>
      </c>
      <c r="AC2">
        <f>(INDEX('AEO 2023 Table 7'!19:19,MATCH(AC$1,'AEO 2023 Table 7'!1:1,0))+INDEX('AEO 2023 Table 49'!28:28,MATCH(AC1,'AEO 2023 Table 49'!13:13,0))+INDEX('AEO 2023 Table 49'!39:39,MATCH(AC1,'AEO 2023 Table 49'!13:13,0)))/(INDEX('AEO 2021 Table 7'!19:19,MATCH($B$1,'AEO 2021 Table 7'!1:1,0))+INDEX('AEO 2021 Table 49'!$15:$15,MATCH('BCDTRtSYHOP-frgt'!$B$1,'AEO 2021 Table 49'!$5:$5,0))+INDEX('AEO 2021 Table 49'!$25:$25,MATCH('BCDTRtSYHOP-frgt'!$B$1,'AEO 2021 Table 49'!$5:$5,0)))</f>
        <v>1.5929996048975987</v>
      </c>
      <c r="AD2">
        <f>(INDEX('AEO 2023 Table 7'!19:19,MATCH(AD$1,'AEO 2023 Table 7'!1:1,0))+INDEX('AEO 2023 Table 49'!28:28,MATCH(AD1,'AEO 2023 Table 49'!13:13,0))+INDEX('AEO 2023 Table 49'!39:39,MATCH(AD1,'AEO 2023 Table 49'!13:13,0)))/(INDEX('AEO 2021 Table 7'!19:19,MATCH($B$1,'AEO 2021 Table 7'!1:1,0))+INDEX('AEO 2021 Table 49'!$15:$15,MATCH('BCDTRtSYHOP-frgt'!$B$1,'AEO 2021 Table 49'!$5:$5,0))+INDEX('AEO 2021 Table 49'!$25:$25,MATCH('BCDTRtSYHOP-frgt'!$B$1,'AEO 2021 Table 49'!$5:$5,0)))</f>
        <v>1.6205106258323698</v>
      </c>
      <c r="AE2">
        <f>(INDEX('AEO 2023 Table 7'!19:19,MATCH(AE$1,'AEO 2023 Table 7'!1:1,0))+INDEX('AEO 2023 Table 49'!28:28,MATCH(AE1,'AEO 2023 Table 49'!13:13,0))+INDEX('AEO 2023 Table 49'!39:39,MATCH(AE1,'AEO 2023 Table 49'!13:13,0)))/(INDEX('AEO 2021 Table 7'!19:19,MATCH($B$1,'AEO 2021 Table 7'!1:1,0))+INDEX('AEO 2021 Table 49'!$15:$15,MATCH('BCDTRtSYHOP-frgt'!$B$1,'AEO 2021 Table 49'!$5:$5,0))+INDEX('AEO 2021 Table 49'!$25:$25,MATCH('BCDTRtSYHOP-frgt'!$B$1,'AEO 2021 Table 49'!$5:$5,0)))</f>
        <v>1.649607781990639</v>
      </c>
      <c r="AF2">
        <f>(INDEX('AEO 2023 Table 7'!19:19,MATCH(AF$1,'AEO 2023 Table 7'!1:1,0))+INDEX('AEO 2023 Table 49'!28:28,MATCH(AF1,'AEO 2023 Table 49'!13:13,0))+INDEX('AEO 2023 Table 49'!39:39,MATCH(AF1,'AEO 2023 Table 49'!13:13,0)))/(INDEX('AEO 2021 Table 7'!19:19,MATCH($B$1,'AEO 2021 Table 7'!1:1,0))+INDEX('AEO 2021 Table 49'!$15:$15,MATCH('BCDTRtSYHOP-frgt'!$B$1,'AEO 2021 Table 49'!$5:$5,0))+INDEX('AEO 2021 Table 49'!$25:$25,MATCH('BCDTRtSYHOP-frgt'!$B$1,'AEO 2021 Table 49'!$5:$5,0)))</f>
        <v>1.6858181557186716</v>
      </c>
    </row>
    <row r="3" spans="1:32">
      <c r="A3" t="s">
        <v>124</v>
      </c>
      <c r="B3">
        <v>1</v>
      </c>
      <c r="C3">
        <f>INDEX('AEO 2022 Table 49'!50:50,MATCH(C1,'AEO 2022 Table 49'!13:13,0))/INDEX('AEO 2021 Table 49'!$35:$35,MATCH('BCDTRtSYHOP-frgt'!$B$1,'AEO 2021 Table 49'!$5:$5,0))*'calibration multiplier'!B11*'calibration multiplier'!D6</f>
        <v>1.2697504098171797</v>
      </c>
      <c r="D3">
        <f>INDEX('AEO 2023 Table 49'!50:50,MATCH(D1,'AEO 2023 Table 49'!13:13,0))/INDEX('AEO 2021 Table 49'!$35:$35,MATCH('BCDTRtSYHOP-frgt'!$B$1,'AEO 2021 Table 49'!$5:$5,0))</f>
        <v>1.1493486459281852</v>
      </c>
      <c r="E3">
        <f>INDEX('AEO 2023 Table 49'!50:50,MATCH(E1,'AEO 2023 Table 49'!13:13,0))/INDEX('AEO 2021 Table 49'!$35:$35,MATCH('BCDTRtSYHOP-frgt'!$B$1,'AEO 2021 Table 49'!$5:$5,0))</f>
        <v>1.1375549175894351</v>
      </c>
      <c r="F3">
        <f>INDEX('AEO 2023 Table 49'!50:50,MATCH(F1,'AEO 2023 Table 49'!13:13,0))/INDEX('AEO 2021 Table 49'!$35:$35,MATCH('BCDTRtSYHOP-frgt'!$B$1,'AEO 2021 Table 49'!$5:$5,0))</f>
        <v>1.0968150042061324</v>
      </c>
      <c r="G3">
        <f>INDEX('AEO 2023 Table 49'!50:50,MATCH(G1,'AEO 2023 Table 49'!13:13,0))/INDEX('AEO 2021 Table 49'!$35:$35,MATCH('BCDTRtSYHOP-frgt'!$B$1,'AEO 2021 Table 49'!$5:$5,0))</f>
        <v>1.1006214646303938</v>
      </c>
      <c r="H3">
        <f>INDEX('AEO 2023 Table 49'!50:50,MATCH(H1,'AEO 2023 Table 49'!13:13,0))/INDEX('AEO 2021 Table 49'!$35:$35,MATCH('BCDTRtSYHOP-frgt'!$B$1,'AEO 2021 Table 49'!$5:$5,0))</f>
        <v>1.1127111282150766</v>
      </c>
      <c r="I3">
        <f>INDEX('AEO 2023 Table 49'!50:50,MATCH(I1,'AEO 2023 Table 49'!13:13,0))/INDEX('AEO 2021 Table 49'!$35:$35,MATCH('BCDTRtSYHOP-frgt'!$B$1,'AEO 2021 Table 49'!$5:$5,0))</f>
        <v>1.118107042644918</v>
      </c>
      <c r="J3">
        <f>INDEX('AEO 2023 Table 49'!50:50,MATCH(J1,'AEO 2023 Table 49'!13:13,0))/INDEX('AEO 2021 Table 49'!$35:$35,MATCH('BCDTRtSYHOP-frgt'!$B$1,'AEO 2021 Table 49'!$5:$5,0))</f>
        <v>1.121868544585144</v>
      </c>
      <c r="K3">
        <f>INDEX('AEO 2023 Table 49'!50:50,MATCH(K1,'AEO 2023 Table 49'!13:13,0))/INDEX('AEO 2021 Table 49'!$35:$35,MATCH('BCDTRtSYHOP-frgt'!$B$1,'AEO 2021 Table 49'!$5:$5,0))</f>
        <v>1.1260502852570689</v>
      </c>
      <c r="L3">
        <f>INDEX('AEO 2023 Table 49'!50:50,MATCH(L1,'AEO 2023 Table 49'!13:13,0))/INDEX('AEO 2021 Table 49'!$35:$35,MATCH('BCDTRtSYHOP-frgt'!$B$1,'AEO 2021 Table 49'!$5:$5,0))</f>
        <v>1.1285919836524247</v>
      </c>
      <c r="M3">
        <f>INDEX('AEO 2023 Table 49'!50:50,MATCH(M1,'AEO 2023 Table 49'!13:13,0))/INDEX('AEO 2021 Table 49'!$35:$35,MATCH('BCDTRtSYHOP-frgt'!$B$1,'AEO 2021 Table 49'!$5:$5,0))</f>
        <v>1.1343171822951907</v>
      </c>
      <c r="N3">
        <f>INDEX('AEO 2023 Table 49'!50:50,MATCH(N1,'AEO 2023 Table 49'!13:13,0))/INDEX('AEO 2021 Table 49'!$35:$35,MATCH('BCDTRtSYHOP-frgt'!$B$1,'AEO 2021 Table 49'!$5:$5,0))</f>
        <v>1.1413878017901937</v>
      </c>
      <c r="O3">
        <f>INDEX('AEO 2023 Table 49'!50:50,MATCH(O1,'AEO 2023 Table 49'!13:13,0))/INDEX('AEO 2021 Table 49'!$35:$35,MATCH('BCDTRtSYHOP-frgt'!$B$1,'AEO 2021 Table 49'!$5:$5,0))</f>
        <v>1.1457376011186786</v>
      </c>
      <c r="P3">
        <f>INDEX('AEO 2023 Table 49'!50:50,MATCH(P1,'AEO 2023 Table 49'!13:13,0))/INDEX('AEO 2021 Table 49'!$35:$35,MATCH('BCDTRtSYHOP-frgt'!$B$1,'AEO 2021 Table 49'!$5:$5,0))</f>
        <v>1.1488009051076633</v>
      </c>
      <c r="Q3">
        <f>INDEX('AEO 2023 Table 49'!50:50,MATCH(Q1,'AEO 2023 Table 49'!13:13,0))/INDEX('AEO 2021 Table 49'!$35:$35,MATCH('BCDTRtSYHOP-frgt'!$B$1,'AEO 2021 Table 49'!$5:$5,0))</f>
        <v>1.1531921143739907</v>
      </c>
      <c r="R3">
        <f>INDEX('AEO 2023 Table 49'!50:50,MATCH(R1,'AEO 2023 Table 49'!13:13,0))/INDEX('AEO 2021 Table 49'!$35:$35,MATCH('BCDTRtSYHOP-frgt'!$B$1,'AEO 2021 Table 49'!$5:$5,0))</f>
        <v>1.1566149634481939</v>
      </c>
      <c r="S3">
        <f>INDEX('AEO 2023 Table 49'!50:50,MATCH(S1,'AEO 2023 Table 49'!13:13,0))/INDEX('AEO 2021 Table 49'!$35:$35,MATCH('BCDTRtSYHOP-frgt'!$B$1,'AEO 2021 Table 49'!$5:$5,0))</f>
        <v>1.1617702152296407</v>
      </c>
      <c r="T3">
        <f>INDEX('AEO 2023 Table 49'!50:50,MATCH(T1,'AEO 2023 Table 49'!13:13,0))/INDEX('AEO 2021 Table 49'!$35:$35,MATCH('BCDTRtSYHOP-frgt'!$B$1,'AEO 2021 Table 49'!$5:$5,0))</f>
        <v>1.1672265531744184</v>
      </c>
      <c r="U3">
        <f>INDEX('AEO 2023 Table 49'!50:50,MATCH(U1,'AEO 2023 Table 49'!13:13,0))/INDEX('AEO 2021 Table 49'!$35:$35,MATCH('BCDTRtSYHOP-frgt'!$B$1,'AEO 2021 Table 49'!$5:$5,0))</f>
        <v>1.170966690165246</v>
      </c>
      <c r="V3">
        <f>INDEX('AEO 2023 Table 49'!50:50,MATCH(V1,'AEO 2023 Table 49'!13:13,0))/INDEX('AEO 2021 Table 49'!$35:$35,MATCH('BCDTRtSYHOP-frgt'!$B$1,'AEO 2021 Table 49'!$5:$5,0))</f>
        <v>1.1755144406613887</v>
      </c>
      <c r="W3">
        <f>INDEX('AEO 2023 Table 49'!50:50,MATCH(W1,'AEO 2023 Table 49'!13:13,0))/INDEX('AEO 2021 Table 49'!$35:$35,MATCH('BCDTRtSYHOP-frgt'!$B$1,'AEO 2021 Table 49'!$5:$5,0))</f>
        <v>1.1823383072695481</v>
      </c>
      <c r="X3">
        <f>INDEX('AEO 2023 Table 49'!50:50,MATCH(X1,'AEO 2023 Table 49'!13:13,0))/INDEX('AEO 2021 Table 49'!$35:$35,MATCH('BCDTRtSYHOP-frgt'!$B$1,'AEO 2021 Table 49'!$5:$5,0))</f>
        <v>1.1894119227689497</v>
      </c>
      <c r="Y3">
        <f>INDEX('AEO 2023 Table 49'!50:50,MATCH(Y1,'AEO 2023 Table 49'!13:13,0))/INDEX('AEO 2021 Table 49'!$35:$35,MATCH('BCDTRtSYHOP-frgt'!$B$1,'AEO 2021 Table 49'!$5:$5,0))</f>
        <v>1.1930196891638072</v>
      </c>
      <c r="Z3">
        <f>INDEX('AEO 2023 Table 49'!50:50,MATCH(Z1,'AEO 2023 Table 49'!13:13,0))/INDEX('AEO 2021 Table 49'!$35:$35,MATCH('BCDTRtSYHOP-frgt'!$B$1,'AEO 2021 Table 49'!$5:$5,0))</f>
        <v>1.1947672744917006</v>
      </c>
      <c r="AA3">
        <f>INDEX('AEO 2023 Table 49'!50:50,MATCH(AA1,'AEO 2023 Table 49'!13:13,0))/INDEX('AEO 2021 Table 49'!$35:$35,MATCH('BCDTRtSYHOP-frgt'!$B$1,'AEO 2021 Table 49'!$5:$5,0))</f>
        <v>1.1959781698349681</v>
      </c>
      <c r="AB3">
        <f>INDEX('AEO 2023 Table 49'!50:50,MATCH(AB1,'AEO 2023 Table 49'!13:13,0))/INDEX('AEO 2021 Table 49'!$35:$35,MATCH('BCDTRtSYHOP-frgt'!$B$1,'AEO 2021 Table 49'!$5:$5,0))</f>
        <v>1.1983344781794678</v>
      </c>
      <c r="AC3">
        <f>INDEX('AEO 2023 Table 49'!50:50,MATCH(AC1,'AEO 2023 Table 49'!13:13,0))/INDEX('AEO 2021 Table 49'!$35:$35,MATCH('BCDTRtSYHOP-frgt'!$B$1,'AEO 2021 Table 49'!$5:$5,0))</f>
        <v>1.2009563688073066</v>
      </c>
      <c r="AD3">
        <f>INDEX('AEO 2023 Table 49'!50:50,MATCH(AD1,'AEO 2023 Table 49'!13:13,0))/INDEX('AEO 2021 Table 49'!$35:$35,MATCH('BCDTRtSYHOP-frgt'!$B$1,'AEO 2021 Table 49'!$5:$5,0))</f>
        <v>1.2020292760463569</v>
      </c>
      <c r="AE3">
        <f>INDEX('AEO 2023 Table 49'!50:50,MATCH(AE1,'AEO 2023 Table 49'!13:13,0))/INDEX('AEO 2021 Table 49'!$35:$35,MATCH('BCDTRtSYHOP-frgt'!$B$1,'AEO 2021 Table 49'!$5:$5,0))</f>
        <v>1.2035401340513054</v>
      </c>
      <c r="AF3">
        <f>INDEX('AEO 2023 Table 49'!50:50,MATCH(AF1,'AEO 2023 Table 49'!13:13,0))/INDEX('AEO 2021 Table 49'!$35:$35,MATCH('BCDTRtSYHOP-frgt'!$B$1,'AEO 2021 Table 49'!$5:$5,0))</f>
        <v>1.2092186797485316</v>
      </c>
    </row>
    <row r="4" spans="1:32">
      <c r="A4" t="s">
        <v>122</v>
      </c>
      <c r="B4">
        <v>1</v>
      </c>
      <c r="C4" s="45">
        <f>(INDEX('AEO 2022 Table 47'!74:74,MATCH(C$1,'AEO 2022 Table 47'!13:13,0))/INDEX('AEO 2021 Table 47'!69:69,MATCH($B$1,'AEO 2021 Table 47'!1:1,0)))*'calibration multiplier'!$D$3</f>
        <v>1.0150625757491871</v>
      </c>
      <c r="D4" s="45">
        <f>$C$4*'AEO 2023 Table 7'!F65/'AEO 2022 Table 7'!$C$65</f>
        <v>1.242303576016476</v>
      </c>
      <c r="E4" s="45">
        <f>$D$4*'AEO 2023 Table 7'!G65/'AEO 2023 Table 7'!$F$65</f>
        <v>1.3319833837433745</v>
      </c>
      <c r="F4" s="45">
        <f>$D$4*'AEO 2023 Table 7'!H65/'AEO 2023 Table 7'!$F$65</f>
        <v>1.3351325708826995</v>
      </c>
      <c r="G4" s="45">
        <f>$D$4*'AEO 2023 Table 7'!I65/'AEO 2023 Table 7'!$F$65</f>
        <v>1.3387910354355481</v>
      </c>
      <c r="H4" s="45">
        <f>$D$4*'AEO 2023 Table 7'!J65/'AEO 2023 Table 7'!$F$65</f>
        <v>1.3572167720391901</v>
      </c>
      <c r="I4" s="45">
        <f>$D$4*'AEO 2023 Table 7'!K65/'AEO 2023 Table 7'!$F$65</f>
        <v>1.3669652902576719</v>
      </c>
      <c r="J4" s="45">
        <f>$D$4*'AEO 2023 Table 7'!L65/'AEO 2023 Table 7'!$F$65</f>
        <v>1.3736714410554181</v>
      </c>
      <c r="K4" s="45">
        <f>$D$4*'AEO 2023 Table 7'!M65/'AEO 2023 Table 7'!$F$65</f>
        <v>1.3815845217026197</v>
      </c>
      <c r="L4" s="45">
        <f>$D$4*'AEO 2023 Table 7'!N65/'AEO 2023 Table 7'!$F$65</f>
        <v>1.3922926444470183</v>
      </c>
      <c r="M4" s="45">
        <f>$D$4*'AEO 2023 Table 7'!O65/'AEO 2023 Table 7'!$F$65</f>
        <v>1.4039546096578244</v>
      </c>
      <c r="N4" s="45">
        <f>$D$4*'AEO 2023 Table 7'!P65/'AEO 2023 Table 7'!$F$65</f>
        <v>1.4148812474282171</v>
      </c>
      <c r="O4" s="45">
        <f>$D$4*'AEO 2023 Table 7'!Q65/'AEO 2023 Table 7'!$F$65</f>
        <v>1.4261686787709402</v>
      </c>
      <c r="P4" s="45">
        <f>$D$4*'AEO 2023 Table 7'!R65/'AEO 2023 Table 7'!$F$65</f>
        <v>1.4381648434332668</v>
      </c>
      <c r="Q4" s="45">
        <f>$D$4*'AEO 2023 Table 7'!S65/'AEO 2023 Table 7'!$F$65</f>
        <v>1.4521981177496868</v>
      </c>
      <c r="R4" s="45">
        <f>$D$4*'AEO 2023 Table 7'!T65/'AEO 2023 Table 7'!$F$65</f>
        <v>1.4705901684669693</v>
      </c>
      <c r="S4" s="45">
        <f>$D$4*'AEO 2023 Table 7'!U65/'AEO 2023 Table 7'!$F$65</f>
        <v>1.4921681948573642</v>
      </c>
      <c r="T4" s="45">
        <f>$D$4*'AEO 2023 Table 7'!V65/'AEO 2023 Table 7'!$F$65</f>
        <v>1.5147067122443696</v>
      </c>
      <c r="U4" s="45">
        <f>$D$4*'AEO 2023 Table 7'!W65/'AEO 2023 Table 7'!$F$65</f>
        <v>1.5374828037772832</v>
      </c>
      <c r="V4" s="45">
        <f>$D$4*'AEO 2023 Table 7'!X65/'AEO 2023 Table 7'!$F$65</f>
        <v>1.5626483770650315</v>
      </c>
      <c r="W4" s="45">
        <f>$D$4*'AEO 2023 Table 7'!Y65/'AEO 2023 Table 7'!$F$65</f>
        <v>1.5876574882753443</v>
      </c>
      <c r="X4" s="45">
        <f>$D$4*'AEO 2023 Table 7'!Z65/'AEO 2023 Table 7'!$F$65</f>
        <v>1.6124272523983607</v>
      </c>
      <c r="Y4" s="45">
        <f>$D$4*'AEO 2023 Table 7'!AA65/'AEO 2023 Table 7'!$F$65</f>
        <v>1.6372537506457738</v>
      </c>
      <c r="Z4" s="45">
        <f>$D$4*'AEO 2023 Table 7'!AB65/'AEO 2023 Table 7'!$F$65</f>
        <v>1.6627415560306777</v>
      </c>
      <c r="AA4" s="45">
        <f>$D$4*'AEO 2023 Table 7'!AC65/'AEO 2023 Table 7'!$F$65</f>
        <v>1.6884531952657373</v>
      </c>
      <c r="AB4" s="45">
        <f>$D$4*'AEO 2023 Table 7'!AD65/'AEO 2023 Table 7'!$F$65</f>
        <v>1.7135540561928466</v>
      </c>
      <c r="AC4" s="45">
        <f>$D$4*'AEO 2023 Table 7'!AE65/'AEO 2023 Table 7'!$F$65</f>
        <v>1.7403782161484844</v>
      </c>
      <c r="AD4" s="45">
        <f>$D$4*'AEO 2023 Table 7'!AF65/'AEO 2023 Table 7'!$F$65</f>
        <v>1.7671678037470684</v>
      </c>
      <c r="AE4" s="45">
        <f>$D$4*'AEO 2023 Table 7'!AG65/'AEO 2023 Table 7'!$F$65</f>
        <v>1.7941528581336104</v>
      </c>
      <c r="AF4" s="45">
        <f>$D$4*'AEO 2023 Table 7'!AH65/'AEO 2023 Table 7'!$F$65</f>
        <v>1.8241997822961491</v>
      </c>
    </row>
    <row r="5" spans="1:32">
      <c r="A5" t="s">
        <v>127</v>
      </c>
      <c r="B5">
        <f>INDEX('AEO 2021 Table 7'!27:27,MATCH(B$1,'AEO 2021 Table 7'!1:1,0))/INDEX('AEO 2021 Table 7'!27:27,MATCH($B$1,'AEO 2021 Table 7'!1:1,0))</f>
        <v>1</v>
      </c>
      <c r="C5">
        <f>INDEX('AEO 2022 Table 7'!27:27,MATCH(C$1,'AEO 2022 Table 7'!1:1,0))/INDEX('AEO 2021 Table 7'!27:27,MATCH($B$1,'AEO 2021 Table 7'!1:1,0))</f>
        <v>1.0887480349623935</v>
      </c>
      <c r="D5">
        <f>INDEX('AEO 2023 Table 7'!27:27,MATCH(D$1,'AEO 2023 Table 7'!1:1,0))/INDEX('AEO 2021 Table 7'!27:27,MATCH($B$1,'AEO 2021 Table 7'!1:1,0))</f>
        <v>1.0713007718640359</v>
      </c>
      <c r="E5">
        <f>INDEX('AEO 2023 Table 7'!27:27,MATCH(E$1,'AEO 2023 Table 7'!1:1,0))/INDEX('AEO 2021 Table 7'!27:27,MATCH($B$1,'AEO 2021 Table 7'!1:1,0))</f>
        <v>1.0654209032486366</v>
      </c>
      <c r="F5">
        <f>INDEX('AEO 2023 Table 7'!27:27,MATCH(F$1,'AEO 2023 Table 7'!1:1,0))/INDEX('AEO 2021 Table 7'!27:27,MATCH($B$1,'AEO 2021 Table 7'!1:1,0))</f>
        <v>1.0959960752746016</v>
      </c>
      <c r="G5">
        <f>INDEX('AEO 2023 Table 7'!27:27,MATCH(G$1,'AEO 2023 Table 7'!1:1,0))/INDEX('AEO 2021 Table 7'!27:27,MATCH($B$1,'AEO 2021 Table 7'!1:1,0))</f>
        <v>1.068002368173018</v>
      </c>
      <c r="H5">
        <f>INDEX('AEO 2023 Table 7'!27:27,MATCH(H$1,'AEO 2023 Table 7'!1:1,0))/INDEX('AEO 2021 Table 7'!27:27,MATCH($B$1,'AEO 2021 Table 7'!1:1,0))</f>
        <v>1.0673758157818161</v>
      </c>
      <c r="I5">
        <f>INDEX('AEO 2023 Table 7'!27:27,MATCH(I$1,'AEO 2023 Table 7'!1:1,0))/INDEX('AEO 2021 Table 7'!27:27,MATCH($B$1,'AEO 2021 Table 7'!1:1,0))</f>
        <v>1.0530853488654406</v>
      </c>
      <c r="J5">
        <f>INDEX('AEO 2023 Table 7'!27:27,MATCH(J$1,'AEO 2023 Table 7'!1:1,0))/INDEX('AEO 2021 Table 7'!27:27,MATCH($B$1,'AEO 2021 Table 7'!1:1,0))</f>
        <v>1.0231201418561968</v>
      </c>
      <c r="K5">
        <f>INDEX('AEO 2023 Table 7'!27:27,MATCH(K$1,'AEO 2023 Table 7'!1:1,0))/INDEX('AEO 2021 Table 7'!27:27,MATCH($B$1,'AEO 2021 Table 7'!1:1,0))</f>
        <v>1.0132534945031746</v>
      </c>
      <c r="L5">
        <f>INDEX('AEO 2023 Table 7'!27:27,MATCH(L$1,'AEO 2023 Table 7'!1:1,0))/INDEX('AEO 2021 Table 7'!27:27,MATCH($B$1,'AEO 2021 Table 7'!1:1,0))</f>
        <v>0.99277348423068246</v>
      </c>
      <c r="M5">
        <f>INDEX('AEO 2023 Table 7'!27:27,MATCH(M$1,'AEO 2023 Table 7'!1:1,0))/INDEX('AEO 2021 Table 7'!27:27,MATCH($B$1,'AEO 2021 Table 7'!1:1,0))</f>
        <v>0.99498701211494878</v>
      </c>
      <c r="N5">
        <f>INDEX('AEO 2023 Table 7'!27:27,MATCH(N$1,'AEO 2023 Table 7'!1:1,0))/INDEX('AEO 2021 Table 7'!27:27,MATCH($B$1,'AEO 2021 Table 7'!1:1,0))</f>
        <v>1.0032322119597565</v>
      </c>
      <c r="O5">
        <f>INDEX('AEO 2023 Table 7'!27:27,MATCH(O$1,'AEO 2023 Table 7'!1:1,0))/INDEX('AEO 2021 Table 7'!27:27,MATCH($B$1,'AEO 2021 Table 7'!1:1,0))</f>
        <v>1.0095352041276886</v>
      </c>
      <c r="P5">
        <f>INDEX('AEO 2023 Table 7'!27:27,MATCH(P$1,'AEO 2023 Table 7'!1:1,0))/INDEX('AEO 2021 Table 7'!27:27,MATCH($B$1,'AEO 2021 Table 7'!1:1,0))</f>
        <v>1.0057961177200643</v>
      </c>
      <c r="Q5">
        <f>INDEX('AEO 2023 Table 7'!27:27,MATCH(Q$1,'AEO 2023 Table 7'!1:1,0))/INDEX('AEO 2021 Table 7'!27:27,MATCH($B$1,'AEO 2021 Table 7'!1:1,0))</f>
        <v>1.0094873816061232</v>
      </c>
      <c r="R5">
        <f>INDEX('AEO 2023 Table 7'!27:27,MATCH(R$1,'AEO 2023 Table 7'!1:1,0))/INDEX('AEO 2021 Table 7'!27:27,MATCH($B$1,'AEO 2021 Table 7'!1:1,0))</f>
        <v>1.00399891616426</v>
      </c>
      <c r="S5">
        <f>INDEX('AEO 2023 Table 7'!27:27,MATCH(S$1,'AEO 2023 Table 7'!1:1,0))/INDEX('AEO 2021 Table 7'!27:27,MATCH($B$1,'AEO 2021 Table 7'!1:1,0))</f>
        <v>1.0050406620132453</v>
      </c>
      <c r="T5">
        <f>INDEX('AEO 2023 Table 7'!27:27,MATCH(T$1,'AEO 2023 Table 7'!1:1,0))/INDEX('AEO 2021 Table 7'!27:27,MATCH($B$1,'AEO 2021 Table 7'!1:1,0))</f>
        <v>1.0150829832047572</v>
      </c>
      <c r="U5">
        <f>INDEX('AEO 2023 Table 7'!27:27,MATCH(U$1,'AEO 2023 Table 7'!1:1,0))/INDEX('AEO 2021 Table 7'!27:27,MATCH($B$1,'AEO 2021 Table 7'!1:1,0))</f>
        <v>1.0246215050724961</v>
      </c>
      <c r="V5">
        <f>INDEX('AEO 2023 Table 7'!27:27,MATCH(V$1,'AEO 2023 Table 7'!1:1,0))/INDEX('AEO 2021 Table 7'!27:27,MATCH($B$1,'AEO 2021 Table 7'!1:1,0))</f>
        <v>1.0342954848639672</v>
      </c>
      <c r="W5">
        <f>INDEX('AEO 2023 Table 7'!27:27,MATCH(W$1,'AEO 2023 Table 7'!1:1,0))/INDEX('AEO 2021 Table 7'!27:27,MATCH($B$1,'AEO 2021 Table 7'!1:1,0))</f>
        <v>1.0427215383316302</v>
      </c>
      <c r="X5">
        <f>INDEX('AEO 2023 Table 7'!27:27,MATCH(X$1,'AEO 2023 Table 7'!1:1,0))/INDEX('AEO 2021 Table 7'!27:27,MATCH($B$1,'AEO 2021 Table 7'!1:1,0))</f>
        <v>1.0561732023428929</v>
      </c>
      <c r="Y5">
        <f>INDEX('AEO 2023 Table 7'!27:27,MATCH(Y$1,'AEO 2023 Table 7'!1:1,0))/INDEX('AEO 2021 Table 7'!27:27,MATCH($B$1,'AEO 2021 Table 7'!1:1,0))</f>
        <v>1.0558473432618511</v>
      </c>
      <c r="Z5">
        <f>INDEX('AEO 2023 Table 7'!27:27,MATCH(Z$1,'AEO 2023 Table 7'!1:1,0))/INDEX('AEO 2021 Table 7'!27:27,MATCH($B$1,'AEO 2021 Table 7'!1:1,0))</f>
        <v>1.059680214656946</v>
      </c>
      <c r="AA5">
        <f>INDEX('AEO 2023 Table 7'!27:27,MATCH(AA$1,'AEO 2023 Table 7'!1:1,0))/INDEX('AEO 2021 Table 7'!27:27,MATCH($B$1,'AEO 2021 Table 7'!1:1,0))</f>
        <v>1.0612359556658106</v>
      </c>
      <c r="AB5">
        <f>INDEX('AEO 2023 Table 7'!27:27,MATCH(AB$1,'AEO 2023 Table 7'!1:1,0))/INDEX('AEO 2021 Table 7'!27:27,MATCH($B$1,'AEO 2021 Table 7'!1:1,0))</f>
        <v>1.0605267845870672</v>
      </c>
      <c r="AC5">
        <f>INDEX('AEO 2023 Table 7'!27:27,MATCH(AC$1,'AEO 2023 Table 7'!1:1,0))/INDEX('AEO 2021 Table 7'!27:27,MATCH($B$1,'AEO 2021 Table 7'!1:1,0))</f>
        <v>1.0569217806165412</v>
      </c>
      <c r="AD5">
        <f>INDEX('AEO 2023 Table 7'!27:27,MATCH(AD$1,'AEO 2023 Table 7'!1:1,0))/INDEX('AEO 2021 Table 7'!27:27,MATCH($B$1,'AEO 2021 Table 7'!1:1,0))</f>
        <v>1.063793549433959</v>
      </c>
      <c r="AE5">
        <f>INDEX('AEO 2023 Table 7'!27:27,MATCH(AE$1,'AEO 2023 Table 7'!1:1,0))/INDEX('AEO 2021 Table 7'!27:27,MATCH($B$1,'AEO 2021 Table 7'!1:1,0))</f>
        <v>1.0751054023641546</v>
      </c>
      <c r="AF5">
        <f>INDEX('AEO 2023 Table 7'!27:27,MATCH(AF$1,'AEO 2023 Table 7'!1:1,0))/INDEX('AEO 2021 Table 7'!27:27,MATCH($B$1,'AEO 2021 Table 7'!1:1,0))</f>
        <v>1.0920021758249669</v>
      </c>
    </row>
    <row r="6" spans="1:32">
      <c r="A6" t="s">
        <v>128</v>
      </c>
      <c r="B6">
        <f>SUM(INDEX('AEO 2021 Table 7'!$C$62:$AJ$63,0,MATCH(B$1,'AEO 2021 Table 7'!$C$1:$AJ$1,0)))/SUM(INDEX('AEO 2021 Table 7'!$C$62:$AJ$63,0,MATCH($B$1,'AEO 2021 Table 7'!$C$1:$AJ$1,0)))</f>
        <v>1</v>
      </c>
      <c r="C6" s="12">
        <f>SUM('AEO 2022 Table 7'!C62:C63)/SUM('AEO 2021 Table 7'!C62:C63)*'calibration multiplier'!$D$5</f>
        <v>0.54143316438605715</v>
      </c>
      <c r="D6">
        <f>(SUM(INDEX('AEO 2023 Table 7'!$F$62:$AM$63,0,MATCH(D$1,'AEO 2023 Table 7'!$F$1:$AM$1,0)))/SUM(INDEX('AEO 2021 Table 7'!$C$62:$AJ$63,0,MATCH($B$1,'AEO 2021 Table 7'!$C$1:$AJ$1,0))))*'calibration multiplier'!$D$5</f>
        <v>0.55810048969707382</v>
      </c>
      <c r="E6">
        <f>(SUM(INDEX('AEO 2023 Table 7'!$F$62:$AM$63,0,MATCH(E$1,'AEO 2023 Table 7'!$F$1:$AM$1,0)))/SUM(INDEX('AEO 2021 Table 7'!$C$62:$AJ$63,0,MATCH($B$1,'AEO 2021 Table 7'!$C$1:$AJ$1,0))))*'calibration multiplier'!$D$5</f>
        <v>0.52779935492858154</v>
      </c>
      <c r="F6">
        <f>(SUM(INDEX('AEO 2023 Table 7'!$F$62:$AM$63,0,MATCH(F$1,'AEO 2023 Table 7'!$F$1:$AM$1,0)))/SUM(INDEX('AEO 2021 Table 7'!$C$62:$AJ$63,0,MATCH($B$1,'AEO 2021 Table 7'!$C$1:$AJ$1,0))))*'calibration multiplier'!$D$5</f>
        <v>0.52366627733784821</v>
      </c>
      <c r="G6">
        <f>(SUM(INDEX('AEO 2023 Table 7'!$F$62:$AM$63,0,MATCH(G$1,'AEO 2023 Table 7'!$F$1:$AM$1,0)))/SUM(INDEX('AEO 2021 Table 7'!$C$62:$AJ$63,0,MATCH($B$1,'AEO 2021 Table 7'!$C$1:$AJ$1,0))))*'calibration multiplier'!$D$5</f>
        <v>0.52189326103961509</v>
      </c>
      <c r="H6">
        <f>(SUM(INDEX('AEO 2023 Table 7'!$F$62:$AM$63,0,MATCH(H$1,'AEO 2023 Table 7'!$F$1:$AM$1,0)))/SUM(INDEX('AEO 2021 Table 7'!$C$62:$AJ$63,0,MATCH($B$1,'AEO 2021 Table 7'!$C$1:$AJ$1,0))))*'calibration multiplier'!$D$5</f>
        <v>0.51996632770056694</v>
      </c>
      <c r="I6">
        <f>(SUM(INDEX('AEO 2023 Table 7'!$F$62:$AM$63,0,MATCH(I$1,'AEO 2023 Table 7'!$F$1:$AM$1,0)))/SUM(INDEX('AEO 2021 Table 7'!$C$62:$AJ$63,0,MATCH($B$1,'AEO 2021 Table 7'!$C$1:$AJ$1,0))))*'calibration multiplier'!$D$5</f>
        <v>0.51643487671849386</v>
      </c>
      <c r="J6">
        <f>(SUM(INDEX('AEO 2023 Table 7'!$F$62:$AM$63,0,MATCH(J$1,'AEO 2023 Table 7'!$F$1:$AM$1,0)))/SUM(INDEX('AEO 2021 Table 7'!$C$62:$AJ$63,0,MATCH($B$1,'AEO 2021 Table 7'!$C$1:$AJ$1,0))))*'calibration multiplier'!$D$5</f>
        <v>0.51201610749761595</v>
      </c>
      <c r="K6">
        <f>(SUM(INDEX('AEO 2023 Table 7'!$F$62:$AM$63,0,MATCH(K$1,'AEO 2023 Table 7'!$F$1:$AM$1,0)))/SUM(INDEX('AEO 2021 Table 7'!$C$62:$AJ$63,0,MATCH($B$1,'AEO 2021 Table 7'!$C$1:$AJ$1,0))))*'calibration multiplier'!$D$5</f>
        <v>0.50939141690687195</v>
      </c>
      <c r="L6">
        <f>(SUM(INDEX('AEO 2023 Table 7'!$F$62:$AM$63,0,MATCH(L$1,'AEO 2023 Table 7'!$F$1:$AM$1,0)))/SUM(INDEX('AEO 2021 Table 7'!$C$62:$AJ$63,0,MATCH($B$1,'AEO 2021 Table 7'!$C$1:$AJ$1,0))))*'calibration multiplier'!$D$5</f>
        <v>0.50747312452450111</v>
      </c>
      <c r="M6">
        <f>(SUM(INDEX('AEO 2023 Table 7'!$F$62:$AM$63,0,MATCH(M$1,'AEO 2023 Table 7'!$F$1:$AM$1,0)))/SUM(INDEX('AEO 2021 Table 7'!$C$62:$AJ$63,0,MATCH($B$1,'AEO 2021 Table 7'!$C$1:$AJ$1,0))))*'calibration multiplier'!$D$5</f>
        <v>0.50650101689829963</v>
      </c>
      <c r="N6">
        <f>(SUM(INDEX('AEO 2023 Table 7'!$F$62:$AM$63,0,MATCH(N$1,'AEO 2023 Table 7'!$F$1:$AM$1,0)))/SUM(INDEX('AEO 2021 Table 7'!$C$62:$AJ$63,0,MATCH($B$1,'AEO 2021 Table 7'!$C$1:$AJ$1,0))))*'calibration multiplier'!$D$5</f>
        <v>0.50782200315034898</v>
      </c>
      <c r="O6">
        <f>(SUM(INDEX('AEO 2023 Table 7'!$F$62:$AM$63,0,MATCH(O$1,'AEO 2023 Table 7'!$F$1:$AM$1,0)))/SUM(INDEX('AEO 2021 Table 7'!$C$62:$AJ$63,0,MATCH($B$1,'AEO 2021 Table 7'!$C$1:$AJ$1,0))))*'calibration multiplier'!$D$5</f>
        <v>0.50812821705260236</v>
      </c>
      <c r="P6">
        <f>(SUM(INDEX('AEO 2023 Table 7'!$F$62:$AM$63,0,MATCH(P$1,'AEO 2023 Table 7'!$F$1:$AM$1,0)))/SUM(INDEX('AEO 2021 Table 7'!$C$62:$AJ$63,0,MATCH($B$1,'AEO 2021 Table 7'!$C$1:$AJ$1,0))))*'calibration multiplier'!$D$5</f>
        <v>0.50885999807121507</v>
      </c>
      <c r="Q6">
        <f>(SUM(INDEX('AEO 2023 Table 7'!$F$62:$AM$63,0,MATCH(Q$1,'AEO 2023 Table 7'!$F$1:$AM$1,0)))/SUM(INDEX('AEO 2021 Table 7'!$C$62:$AJ$63,0,MATCH($B$1,'AEO 2021 Table 7'!$C$1:$AJ$1,0))))*'calibration multiplier'!$D$5</f>
        <v>0.50902255606870761</v>
      </c>
      <c r="R6">
        <f>(SUM(INDEX('AEO 2023 Table 7'!$F$62:$AM$63,0,MATCH(R$1,'AEO 2023 Table 7'!$F$1:$AM$1,0)))/SUM(INDEX('AEO 2021 Table 7'!$C$62:$AJ$63,0,MATCH($B$1,'AEO 2021 Table 7'!$C$1:$AJ$1,0))))*'calibration multiplier'!$D$5</f>
        <v>0.50926288267629638</v>
      </c>
      <c r="S6">
        <f>(SUM(INDEX('AEO 2023 Table 7'!$F$62:$AM$63,0,MATCH(S$1,'AEO 2023 Table 7'!$F$1:$AM$1,0)))/SUM(INDEX('AEO 2021 Table 7'!$C$62:$AJ$63,0,MATCH($B$1,'AEO 2021 Table 7'!$C$1:$AJ$1,0))))*'calibration multiplier'!$D$5</f>
        <v>0.51041915069168386</v>
      </c>
      <c r="T6">
        <f>(SUM(INDEX('AEO 2023 Table 7'!$F$62:$AM$63,0,MATCH(T$1,'AEO 2023 Table 7'!$F$1:$AM$1,0)))/SUM(INDEX('AEO 2021 Table 7'!$C$62:$AJ$63,0,MATCH($B$1,'AEO 2021 Table 7'!$C$1:$AJ$1,0))))*'calibration multiplier'!$D$5</f>
        <v>0.51014534037697035</v>
      </c>
      <c r="U6">
        <f>(SUM(INDEX('AEO 2023 Table 7'!$F$62:$AM$63,0,MATCH(U$1,'AEO 2023 Table 7'!$F$1:$AM$1,0)))/SUM(INDEX('AEO 2021 Table 7'!$C$62:$AJ$63,0,MATCH($B$1,'AEO 2021 Table 7'!$C$1:$AJ$1,0))))*'calibration multiplier'!$D$5</f>
        <v>0.51006001092978159</v>
      </c>
      <c r="V6">
        <f>(SUM(INDEX('AEO 2023 Table 7'!$F$62:$AM$63,0,MATCH(V$1,'AEO 2023 Table 7'!$F$1:$AM$1,0)))/SUM(INDEX('AEO 2021 Table 7'!$C$62:$AJ$63,0,MATCH($B$1,'AEO 2021 Table 7'!$C$1:$AJ$1,0))))*'calibration multiplier'!$D$5</f>
        <v>0.50619372287646136</v>
      </c>
      <c r="W6">
        <f>(SUM(INDEX('AEO 2023 Table 7'!$F$62:$AM$63,0,MATCH(W$1,'AEO 2023 Table 7'!$F$1:$AM$1,0)))/SUM(INDEX('AEO 2021 Table 7'!$C$62:$AJ$63,0,MATCH($B$1,'AEO 2021 Table 7'!$C$1:$AJ$1,0))))*'calibration multiplier'!$D$5</f>
        <v>0.50607761002110963</v>
      </c>
      <c r="X6">
        <f>(SUM(INDEX('AEO 2023 Table 7'!$F$62:$AM$63,0,MATCH(X$1,'AEO 2023 Table 7'!$F$1:$AM$1,0)))/SUM(INDEX('AEO 2021 Table 7'!$C$62:$AJ$63,0,MATCH($B$1,'AEO 2021 Table 7'!$C$1:$AJ$1,0))))*'calibration multiplier'!$D$5</f>
        <v>0.50500775157249567</v>
      </c>
      <c r="Y6">
        <f>(SUM(INDEX('AEO 2023 Table 7'!$F$62:$AM$63,0,MATCH(Y$1,'AEO 2023 Table 7'!$F$1:$AM$1,0)))/SUM(INDEX('AEO 2021 Table 7'!$C$62:$AJ$63,0,MATCH($B$1,'AEO 2021 Table 7'!$C$1:$AJ$1,0))))*'calibration multiplier'!$D$5</f>
        <v>0.50456112212423532</v>
      </c>
      <c r="Z6">
        <f>(SUM(INDEX('AEO 2023 Table 7'!$F$62:$AM$63,0,MATCH(Z$1,'AEO 2023 Table 7'!$F$1:$AM$1,0)))/SUM(INDEX('AEO 2021 Table 7'!$C$62:$AJ$63,0,MATCH($B$1,'AEO 2021 Table 7'!$C$1:$AJ$1,0))))*'calibration multiplier'!$D$5</f>
        <v>0.50395085455889777</v>
      </c>
      <c r="AA6">
        <f>(SUM(INDEX('AEO 2023 Table 7'!$F$62:$AM$63,0,MATCH(AA$1,'AEO 2023 Table 7'!$F$1:$AM$1,0)))/SUM(INDEX('AEO 2021 Table 7'!$C$62:$AJ$63,0,MATCH($B$1,'AEO 2021 Table 7'!$C$1:$AJ$1,0))))*'calibration multiplier'!$D$5</f>
        <v>0.50425814858073581</v>
      </c>
      <c r="AB6">
        <f>(SUM(INDEX('AEO 2023 Table 7'!$F$62:$AM$63,0,MATCH(AB$1,'AEO 2023 Table 7'!$F$1:$AM$1,0)))/SUM(INDEX('AEO 2021 Table 7'!$C$62:$AJ$63,0,MATCH($B$1,'AEO 2021 Table 7'!$C$1:$AJ$1,0))))*'calibration multiplier'!$D$5</f>
        <v>0.50439424364840402</v>
      </c>
      <c r="AC6">
        <f>(SUM(INDEX('AEO 2023 Table 7'!$F$62:$AM$63,0,MATCH(AC$1,'AEO 2023 Table 7'!$F$1:$AM$1,0)))/SUM(INDEX('AEO 2021 Table 7'!$C$62:$AJ$63,0,MATCH($B$1,'AEO 2021 Table 7'!$C$1:$AJ$1,0))))*'calibration multiplier'!$D$5</f>
        <v>0.50449793512853225</v>
      </c>
      <c r="AD6">
        <f>(SUM(INDEX('AEO 2023 Table 7'!$F$62:$AM$63,0,MATCH(AD$1,'AEO 2023 Table 7'!$F$1:$AM$1,0)))/SUM(INDEX('AEO 2021 Table 7'!$C$62:$AJ$63,0,MATCH($B$1,'AEO 2021 Table 7'!$C$1:$AJ$1,0))))*'calibration multiplier'!$D$5</f>
        <v>0.5037726348274274</v>
      </c>
      <c r="AE6">
        <f>(SUM(INDEX('AEO 2023 Table 7'!$F$62:$AM$63,0,MATCH(AE$1,'AEO 2023 Table 7'!$F$1:$AM$1,0)))/SUM(INDEX('AEO 2021 Table 7'!$C$62:$AJ$63,0,MATCH($B$1,'AEO 2021 Table 7'!$C$1:$AJ$1,0))))*'calibration multiplier'!$D$5</f>
        <v>0.50348748325707504</v>
      </c>
      <c r="AF6">
        <f>(SUM(INDEX('AEO 2023 Table 7'!$F$62:$AM$63,0,MATCH(AF$1,'AEO 2023 Table 7'!$F$1:$AM$1,0)))/SUM(INDEX('AEO 2021 Table 7'!$C$62:$AJ$63,0,MATCH($B$1,'AEO 2021 Table 7'!$C$1:$AJ$1,0))))*'calibration multiplier'!$D$5</f>
        <v>0.50295390418224883</v>
      </c>
    </row>
    <row r="7" spans="1:32">
      <c r="A7" t="s">
        <v>129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BCDTRtSYHOP-psgr</vt:lpstr>
      <vt:lpstr>BCDTRtSYHOP-frgt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2024-08-16T16:09:34Z</dcterms:modified>
</cp:coreProperties>
</file>