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deet\Documents\analysis\thirdParty\EPS Decarbonization Model\eps-us-2.1.1.2\InputData\bldgs\EoCEDwEC\"/>
    </mc:Choice>
  </mc:AlternateContent>
  <xr:revisionPtr revIDLastSave="0" documentId="13_ncr:1_{680CA530-6587-4C02-9F40-572336D96187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About" sheetId="1" r:id="rId1"/>
    <sheet name="EIA Table 1" sheetId="2" r:id="rId2"/>
    <sheet name="Texas Notes" sheetId="4" r:id="rId3"/>
    <sheet name="EoCEDwE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C2" i="3"/>
  <c r="D2" i="3"/>
  <c r="B2" i="3"/>
  <c r="H39" i="4"/>
  <c r="H40" i="4"/>
  <c r="H41" i="4"/>
  <c r="H42" i="4"/>
  <c r="H43" i="4"/>
  <c r="H44" i="4"/>
  <c r="H45" i="4"/>
  <c r="H46" i="4"/>
  <c r="H38" i="4"/>
  <c r="H37" i="4"/>
  <c r="F39" i="4"/>
  <c r="F40" i="4"/>
  <c r="F41" i="4"/>
  <c r="F42" i="4"/>
  <c r="F43" i="4"/>
  <c r="F44" i="4"/>
  <c r="F45" i="4"/>
  <c r="F46" i="4"/>
  <c r="F38" i="4"/>
  <c r="A27" i="4" l="1"/>
  <c r="A26" i="4"/>
  <c r="A25" i="4"/>
  <c r="G42" i="4" l="1"/>
  <c r="G46" i="4"/>
  <c r="G39" i="4"/>
  <c r="G43" i="4"/>
  <c r="G38" i="4"/>
  <c r="F37" i="4"/>
  <c r="G37" i="4" s="1"/>
  <c r="G41" i="4"/>
  <c r="G45" i="4"/>
  <c r="G40" i="4"/>
  <c r="G44" i="4"/>
</calcChain>
</file>

<file path=xl/sharedStrings.xml><?xml version="1.0" encoding="utf-8"?>
<sst xmlns="http://schemas.openxmlformats.org/spreadsheetml/2006/main" count="117" uniqueCount="84">
  <si>
    <t>EoCEDwEC Elasticity of Component Energy Demand wrt Energy Cost</t>
  </si>
  <si>
    <t>Source:</t>
  </si>
  <si>
    <t>U.S. Energy Information Administration</t>
  </si>
  <si>
    <t>Price Responsiveness in the AEO 2003 NEMS Residential and Commercial Buildings Sector Models</t>
  </si>
  <si>
    <t>http://www.eia.gov/oiaf/analysispaper/elasticity/pdf/tbl.pdf</t>
  </si>
  <si>
    <t>Page 1, Table 1</t>
  </si>
  <si>
    <t>This is a subset of Table 1 that includes only values from AEO2003 (not AEO99).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</si>
  <si>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</si>
  <si>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</si>
  <si>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</si>
  <si>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</si>
  <si>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</si>
  <si>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</si>
  <si>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</si>
  <si>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</si>
  <si>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</si>
  <si>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</si>
  <si>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</si>
  <si>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</si>
  <si>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</si>
  <si>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</si>
  <si>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</si>
  <si>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</si>
  <si>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</si>
  <si>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</si>
  <si>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We use same-price, long-run elasticities minus the 1-year short-run elasticities.</t>
  </si>
  <si>
    <t>We calculate it this way because we assume that 1-year elasticities primarily reflect behavior</t>
  </si>
  <si>
    <t>change rather than equipment change, and the response of behavior to price per unit service</t>
  </si>
  <si>
    <t>provided (that is, controlling for things like efficiency of equipment) should be constant at</t>
  </si>
  <si>
    <t>all timescales.  So, the portion of the long-run elasticitiy represented by the 1-year elasticity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</si>
  <si>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</si>
  <si>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</si>
  <si>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</si>
  <si>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</si>
  <si>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</si>
  <si>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</si>
  <si>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</si>
  <si>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</si>
  <si>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</si>
  <si>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Urban Residential</t>
  </si>
  <si>
    <t>Rural Residential</t>
  </si>
  <si>
    <t>biomass</t>
  </si>
  <si>
    <t>We assume that biomass (wood) used in buildings is harvested by building users and</t>
  </si>
  <si>
    <t>therefore wood consumption is inelastic with respect to the price of wood in stores.</t>
  </si>
  <si>
    <t>kerosene</t>
  </si>
  <si>
    <t>heavy or residual fuel oil</t>
  </si>
  <si>
    <t>LPG propane or butane</t>
  </si>
  <si>
    <t>hydrogen</t>
  </si>
  <si>
    <t>We assume kerosene and fuel oil-burning equipment is similar to diesel-burning equipment.</t>
  </si>
  <si>
    <t>We assume LPG/propane/butane-burning equipment is similar to natural gas-burning equipment.</t>
  </si>
  <si>
    <t>We assume hydrogen-using equipment is similar to electricity-using equipment (as it may</t>
  </si>
  <si>
    <t>contain fuel cells that produce electricity from hydrogen).</t>
  </si>
  <si>
    <t>Elasticity by Fuel (dimensionless)</t>
  </si>
  <si>
    <t xml:space="preserve">EPS numbers are based on national elasticity estimates, so we need to find some Texas specific numbers. </t>
  </si>
  <si>
    <t>The method here is similar to what I did for the Elast of Bldg Svc Demand wrt E Costs spreadsheet</t>
  </si>
  <si>
    <t>Except here I am using long run elasticity instead of short run elasticity</t>
  </si>
  <si>
    <t>Texas Specific Data:</t>
  </si>
  <si>
    <t>A 2006 NREL study about the elasticity of energy use by different regions</t>
  </si>
  <si>
    <t>https://www.nrel.gov/docs/fy06osti/39512.pdf</t>
  </si>
  <si>
    <t xml:space="preserve">The study has state-level results, but they tend to have high uncertainty and wide standard deviations. </t>
  </si>
  <si>
    <t>The study also has regional results, which are more robust. Texas is the "West South Central" (WSC) region with Oklahoma, Lousiana, and Arkansas.</t>
  </si>
  <si>
    <t>Assume that the WSC region results will reflect Texas better than the national results. Assume that the state-level results are too uncertain to use here.</t>
  </si>
  <si>
    <t>Takeaways</t>
  </si>
  <si>
    <t>National Results (table 3.4)</t>
  </si>
  <si>
    <t>West South Central Results</t>
  </si>
  <si>
    <t>Adjustments</t>
  </si>
  <si>
    <t>res elec</t>
  </si>
  <si>
    <t>Texas elasticity is 54% of national</t>
  </si>
  <si>
    <t>comm elec</t>
  </si>
  <si>
    <t>Texas elasticity is 55% of national</t>
  </si>
  <si>
    <t>res gas</t>
  </si>
  <si>
    <t>Texas elasticity is 25% of national</t>
  </si>
  <si>
    <t>Assumptions</t>
  </si>
  <si>
    <t>Then:</t>
  </si>
  <si>
    <t>OLD EPS VALUES</t>
  </si>
  <si>
    <t>NEW TEXAS VALUES</t>
  </si>
  <si>
    <t>long run elasticity for residential electricity</t>
  </si>
  <si>
    <t>long run elasticity for commercial electricity</t>
  </si>
  <si>
    <t>long run elasticity for residential natural gas</t>
  </si>
  <si>
    <t>long run elasticity for residential electricity (Fig 4.6)</t>
  </si>
  <si>
    <t>long run elasticity for commercial electricity (Fig 4.9)</t>
  </si>
  <si>
    <t>long run elasticity for residential natural gas (Fig 4.13)</t>
  </si>
  <si>
    <t>since Texas vs. National adjustments for electricity are about double for residential (0.56) than commercial (.26) assume that the same ratio holds for natural gas: i.e., residential=0.17, commercial=0.08</t>
  </si>
  <si>
    <t>assume that the adjusftment factor for other fuels (coal, diesel, etc.) is  the same as for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</si>
</sst>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2" fontId="0" fillId="0" borderId="0" xfId="0" applyNumberFormat="1"/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/>
    <xf numFmtId="166" fontId="0" fillId="0" borderId="0" xfId="0" applyNumberFormat="1" applyFill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oiaf/analysispaper/elasticity/pdf/tb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el.gov/docs/fy06osti/395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F16" sqref="F16"/>
    </sheetView>
  </sheetViews>
  <sheetFormatPr defaultRowHeight="15" x14ac:dyDescent="0.25"/>
  <cols>
    <col min="2" max="2" width="67.42578125" customWidth="1"/>
  </cols>
  <sheetData>
    <row r="1" spans="1:2" ht="14.45" x14ac:dyDescent="0.25">
      <c r="A1" s="1" t="s">
        <v>0</v>
      </c>
    </row>
    <row r="3" spans="1:2" ht="14.45" x14ac:dyDescent="0.25">
      <c r="A3" s="1" t="s">
        <v>1</v>
      </c>
      <c r="B3" t="s">
        <v>2</v>
      </c>
    </row>
    <row r="4" spans="1:2" ht="14.45" x14ac:dyDescent="0.25">
      <c r="B4" s="2">
        <v>2005</v>
      </c>
    </row>
    <row r="5" spans="1:2" ht="14.45" x14ac:dyDescent="0.25">
      <c r="B5" t="s">
        <v>3</v>
      </c>
    </row>
    <row r="6" spans="1:2" ht="14.45" x14ac:dyDescent="0.25">
      <c r="B6" s="3" t="s">
        <v>4</v>
      </c>
    </row>
    <row r="7" spans="1:2" ht="14.45" x14ac:dyDescent="0.25">
      <c r="B7" t="s">
        <v>5</v>
      </c>
    </row>
    <row r="9" spans="1:2" ht="14.45" x14ac:dyDescent="0.25">
      <c r="A9" s="1" t="s">
        <v>24</v>
      </c>
    </row>
    <row r="10" spans="1:2" ht="14.45" x14ac:dyDescent="0.25">
      <c r="A10" t="s">
        <v>25</v>
      </c>
    </row>
    <row r="11" spans="1:2" ht="14.45" x14ac:dyDescent="0.25">
      <c r="A11" t="s">
        <v>26</v>
      </c>
    </row>
    <row r="12" spans="1:2" ht="14.45" x14ac:dyDescent="0.25">
      <c r="A12" t="s">
        <v>27</v>
      </c>
    </row>
    <row r="13" spans="1:2" ht="14.45" x14ac:dyDescent="0.25">
      <c r="A13" t="s">
        <v>28</v>
      </c>
    </row>
    <row r="14" spans="1:2" ht="14.45" x14ac:dyDescent="0.25">
      <c r="A14" t="s">
        <v>29</v>
      </c>
    </row>
    <row r="15" spans="1:2" ht="14.45" x14ac:dyDescent="0.25">
      <c r="A15" t="s">
        <v>30</v>
      </c>
    </row>
    <row r="16" spans="1:2" ht="14.45" x14ac:dyDescent="0.25">
      <c r="A16" t="s">
        <v>31</v>
      </c>
    </row>
    <row r="17" spans="1:1" ht="14.45" x14ac:dyDescent="0.25">
      <c r="A17" t="s">
        <v>32</v>
      </c>
    </row>
    <row r="18" spans="1:1" ht="14.45" x14ac:dyDescent="0.25">
      <c r="A18" t="s">
        <v>33</v>
      </c>
    </row>
    <row r="20" spans="1:1" ht="14.45" x14ac:dyDescent="0.25">
      <c r="A20" t="s">
        <v>34</v>
      </c>
    </row>
    <row r="21" spans="1:1" ht="14.45" x14ac:dyDescent="0.25">
      <c r="A21" t="s">
        <v>35</v>
      </c>
    </row>
    <row r="22" spans="1:1" ht="14.45" x14ac:dyDescent="0.25">
      <c r="A22" t="s">
        <v>36</v>
      </c>
    </row>
    <row r="23" spans="1:1" ht="14.45" x14ac:dyDescent="0.25">
      <c r="A23" t="s">
        <v>37</v>
      </c>
    </row>
    <row r="24" spans="1:1" ht="14.45" x14ac:dyDescent="0.25">
      <c r="A24" t="s">
        <v>38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/>
  </sheetViews>
  <sheetFormatPr defaultRowHeight="15" x14ac:dyDescent="0.25"/>
  <cols>
    <col min="1" max="1" width="16.85546875" customWidth="1"/>
    <col min="2" max="2" width="11.28515625" customWidth="1"/>
    <col min="3" max="3" width="10.42578125" customWidth="1"/>
    <col min="4" max="4" width="9.85546875" customWidth="1"/>
    <col min="5" max="5" width="13.85546875" customWidth="1"/>
    <col min="6" max="6" width="12.5703125" customWidth="1"/>
    <col min="7" max="7" width="15.140625" customWidth="1"/>
  </cols>
  <sheetData>
    <row r="1" spans="1:7" x14ac:dyDescent="0.25">
      <c r="A1" t="s">
        <v>6</v>
      </c>
    </row>
    <row r="2" spans="1:7" x14ac:dyDescent="0.25">
      <c r="A2" t="s">
        <v>7</v>
      </c>
    </row>
    <row r="4" spans="1:7" ht="15.75" thickBot="1" x14ac:dyDescent="0.3">
      <c r="A4" s="20" t="s">
        <v>8</v>
      </c>
      <c r="B4" s="21"/>
      <c r="C4" s="21"/>
      <c r="D4" s="21"/>
      <c r="E4" s="21"/>
      <c r="F4" s="21"/>
      <c r="G4" s="21"/>
    </row>
    <row r="5" spans="1:7" x14ac:dyDescent="0.25">
      <c r="A5" s="13"/>
      <c r="B5" s="4" t="s">
        <v>16</v>
      </c>
      <c r="C5" s="5"/>
      <c r="D5" s="6"/>
      <c r="E5" s="4" t="s">
        <v>17</v>
      </c>
      <c r="F5" s="5"/>
      <c r="G5" s="6"/>
    </row>
    <row r="6" spans="1:7" x14ac:dyDescent="0.25">
      <c r="A6" s="14" t="s">
        <v>9</v>
      </c>
      <c r="B6" s="16" t="s">
        <v>10</v>
      </c>
      <c r="C6" s="17" t="s">
        <v>11</v>
      </c>
      <c r="D6" s="18" t="s">
        <v>12</v>
      </c>
      <c r="E6" s="16" t="s">
        <v>13</v>
      </c>
      <c r="F6" s="17" t="s">
        <v>14</v>
      </c>
      <c r="G6" s="18" t="s">
        <v>15</v>
      </c>
    </row>
    <row r="7" spans="1:7" x14ac:dyDescent="0.25">
      <c r="A7" s="14" t="s">
        <v>13</v>
      </c>
      <c r="B7" s="7">
        <v>-0.2</v>
      </c>
      <c r="C7" s="8">
        <v>-0.28999999999999998</v>
      </c>
      <c r="D7" s="9">
        <v>-0.34</v>
      </c>
      <c r="E7" s="7">
        <v>-0.49</v>
      </c>
      <c r="F7" s="8">
        <v>0.01</v>
      </c>
      <c r="G7" s="9">
        <v>0</v>
      </c>
    </row>
    <row r="8" spans="1:7" x14ac:dyDescent="0.25">
      <c r="A8" s="14" t="s">
        <v>14</v>
      </c>
      <c r="B8" s="7">
        <v>-0.14000000000000001</v>
      </c>
      <c r="C8" s="8">
        <v>-0.24</v>
      </c>
      <c r="D8" s="9">
        <v>-0.3</v>
      </c>
      <c r="E8" s="7">
        <v>0.13</v>
      </c>
      <c r="F8" s="19">
        <v>-0.41</v>
      </c>
      <c r="G8" s="9">
        <v>0.02</v>
      </c>
    </row>
    <row r="9" spans="1:7" ht="15.75" thickBot="1" x14ac:dyDescent="0.3">
      <c r="A9" s="15" t="s">
        <v>15</v>
      </c>
      <c r="B9" s="10">
        <v>-0.15</v>
      </c>
      <c r="C9" s="11">
        <v>-0.27</v>
      </c>
      <c r="D9" s="12">
        <v>-0.34</v>
      </c>
      <c r="E9" s="10">
        <v>0.01</v>
      </c>
      <c r="F9" s="11">
        <v>0.05</v>
      </c>
      <c r="G9" s="12">
        <v>-0.6</v>
      </c>
    </row>
    <row r="11" spans="1:7" ht="15.75" thickBot="1" x14ac:dyDescent="0.3">
      <c r="A11" s="20" t="s">
        <v>18</v>
      </c>
      <c r="B11" s="21"/>
      <c r="C11" s="21"/>
      <c r="D11" s="21"/>
      <c r="E11" s="21"/>
      <c r="F11" s="21"/>
      <c r="G11" s="21"/>
    </row>
    <row r="12" spans="1:7" x14ac:dyDescent="0.25">
      <c r="A12" s="13"/>
      <c r="B12" s="4" t="s">
        <v>16</v>
      </c>
      <c r="C12" s="5"/>
      <c r="D12" s="6"/>
      <c r="E12" s="4" t="s">
        <v>17</v>
      </c>
      <c r="F12" s="5"/>
      <c r="G12" s="6"/>
    </row>
    <row r="13" spans="1:7" x14ac:dyDescent="0.25">
      <c r="A13" s="14" t="s">
        <v>9</v>
      </c>
      <c r="B13" s="16" t="s">
        <v>10</v>
      </c>
      <c r="C13" s="17" t="s">
        <v>11</v>
      </c>
      <c r="D13" s="18" t="s">
        <v>12</v>
      </c>
      <c r="E13" s="16" t="s">
        <v>13</v>
      </c>
      <c r="F13" s="17" t="s">
        <v>14</v>
      </c>
      <c r="G13" s="18" t="s">
        <v>15</v>
      </c>
    </row>
    <row r="14" spans="1:7" x14ac:dyDescent="0.25">
      <c r="A14" s="14" t="s">
        <v>13</v>
      </c>
      <c r="B14" s="7">
        <v>-0.1</v>
      </c>
      <c r="C14" s="8">
        <v>-0.17</v>
      </c>
      <c r="D14" s="9">
        <v>-0.2</v>
      </c>
      <c r="E14" s="7">
        <v>-0.45</v>
      </c>
      <c r="F14" s="19">
        <v>0.01</v>
      </c>
      <c r="G14" s="9">
        <v>0</v>
      </c>
    </row>
    <row r="15" spans="1:7" x14ac:dyDescent="0.25">
      <c r="A15" s="14" t="s">
        <v>14</v>
      </c>
      <c r="B15" s="7">
        <v>-0.14000000000000001</v>
      </c>
      <c r="C15" s="8">
        <v>-0.24</v>
      </c>
      <c r="D15" s="9">
        <v>-0.28999999999999998</v>
      </c>
      <c r="E15" s="7">
        <v>0.86</v>
      </c>
      <c r="F15" s="19">
        <v>-0.4</v>
      </c>
      <c r="G15" s="9">
        <v>0.01</v>
      </c>
    </row>
    <row r="16" spans="1:7" ht="15.75" thickBot="1" x14ac:dyDescent="0.3">
      <c r="A16" s="15" t="s">
        <v>15</v>
      </c>
      <c r="B16" s="10">
        <v>-0.13</v>
      </c>
      <c r="C16" s="11">
        <v>-0.23</v>
      </c>
      <c r="D16" s="12">
        <v>-0.28000000000000003</v>
      </c>
      <c r="E16" s="10">
        <v>0.08</v>
      </c>
      <c r="F16" s="11">
        <v>0.75</v>
      </c>
      <c r="G16" s="12">
        <v>-0.39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A6B0-9EAC-4377-ABF4-0CCE774154F2}">
  <dimension ref="A1:H46"/>
  <sheetViews>
    <sheetView topLeftCell="A25" workbookViewId="0">
      <selection activeCell="F45" sqref="F45"/>
    </sheetView>
  </sheetViews>
  <sheetFormatPr defaultRowHeight="15" x14ac:dyDescent="0.25"/>
  <sheetData>
    <row r="1" spans="1:2" x14ac:dyDescent="0.25">
      <c r="A1" t="s">
        <v>53</v>
      </c>
    </row>
    <row r="2" spans="1:2" x14ac:dyDescent="0.25">
      <c r="A2" t="s">
        <v>54</v>
      </c>
    </row>
    <row r="3" spans="1:2" x14ac:dyDescent="0.25">
      <c r="A3" t="s">
        <v>55</v>
      </c>
    </row>
    <row r="6" spans="1:2" x14ac:dyDescent="0.25">
      <c r="B6" t="s">
        <v>56</v>
      </c>
    </row>
    <row r="7" spans="1:2" x14ac:dyDescent="0.25">
      <c r="A7" t="s">
        <v>57</v>
      </c>
    </row>
    <row r="8" spans="1:2" x14ac:dyDescent="0.25">
      <c r="A8" s="3" t="s">
        <v>58</v>
      </c>
    </row>
    <row r="9" spans="1:2" x14ac:dyDescent="0.25">
      <c r="A9" t="s">
        <v>59</v>
      </c>
    </row>
    <row r="10" spans="1:2" x14ac:dyDescent="0.25">
      <c r="A10" t="s">
        <v>60</v>
      </c>
    </row>
    <row r="11" spans="1:2" x14ac:dyDescent="0.25">
      <c r="A11" t="s">
        <v>61</v>
      </c>
    </row>
    <row r="13" spans="1:2" x14ac:dyDescent="0.25">
      <c r="B13" t="s">
        <v>62</v>
      </c>
    </row>
    <row r="14" spans="1:2" x14ac:dyDescent="0.25">
      <c r="A14" t="s">
        <v>63</v>
      </c>
    </row>
    <row r="15" spans="1:2" x14ac:dyDescent="0.25">
      <c r="A15">
        <v>-0.32</v>
      </c>
      <c r="B15" t="s">
        <v>76</v>
      </c>
    </row>
    <row r="16" spans="1:2" x14ac:dyDescent="0.25">
      <c r="A16">
        <v>-0.97</v>
      </c>
      <c r="B16" t="s">
        <v>77</v>
      </c>
    </row>
    <row r="17" spans="1:3" x14ac:dyDescent="0.25">
      <c r="A17" s="24">
        <v>-0.36</v>
      </c>
      <c r="B17" t="s">
        <v>78</v>
      </c>
    </row>
    <row r="19" spans="1:3" x14ac:dyDescent="0.25">
      <c r="A19" t="s">
        <v>64</v>
      </c>
    </row>
    <row r="20" spans="1:3" x14ac:dyDescent="0.25">
      <c r="A20">
        <v>-0.18</v>
      </c>
      <c r="B20" t="s">
        <v>79</v>
      </c>
    </row>
    <row r="21" spans="1:3" x14ac:dyDescent="0.25">
      <c r="A21">
        <v>-0.25</v>
      </c>
      <c r="B21" t="s">
        <v>80</v>
      </c>
    </row>
    <row r="22" spans="1:3" x14ac:dyDescent="0.25">
      <c r="A22" s="24">
        <v>-0.06</v>
      </c>
      <c r="B22" t="s">
        <v>81</v>
      </c>
    </row>
    <row r="24" spans="1:3" x14ac:dyDescent="0.25">
      <c r="A24" t="s">
        <v>65</v>
      </c>
    </row>
    <row r="25" spans="1:3" x14ac:dyDescent="0.25">
      <c r="A25" s="24">
        <f>A20/A15</f>
        <v>0.5625</v>
      </c>
      <c r="B25" t="s">
        <v>66</v>
      </c>
      <c r="C25" t="s">
        <v>67</v>
      </c>
    </row>
    <row r="26" spans="1:3" x14ac:dyDescent="0.25">
      <c r="A26" s="24">
        <f t="shared" ref="A26:A27" si="0">A21/A16</f>
        <v>0.25773195876288663</v>
      </c>
      <c r="B26" t="s">
        <v>68</v>
      </c>
      <c r="C26" t="s">
        <v>69</v>
      </c>
    </row>
    <row r="27" spans="1:3" x14ac:dyDescent="0.25">
      <c r="A27" s="24">
        <f t="shared" si="0"/>
        <v>0.16666666666666666</v>
      </c>
      <c r="B27" t="s">
        <v>70</v>
      </c>
      <c r="C27" t="s">
        <v>71</v>
      </c>
    </row>
    <row r="29" spans="1:3" x14ac:dyDescent="0.25">
      <c r="A29" t="s">
        <v>72</v>
      </c>
    </row>
    <row r="30" spans="1:3" x14ac:dyDescent="0.25">
      <c r="B30" t="s">
        <v>82</v>
      </c>
    </row>
    <row r="31" spans="1:3" x14ac:dyDescent="0.25">
      <c r="B31" t="s">
        <v>83</v>
      </c>
    </row>
    <row r="33" spans="1:8" x14ac:dyDescent="0.25">
      <c r="A33" t="s">
        <v>73</v>
      </c>
    </row>
    <row r="35" spans="1:8" x14ac:dyDescent="0.25">
      <c r="B35" s="25" t="s">
        <v>74</v>
      </c>
      <c r="C35" s="25"/>
      <c r="D35" s="25"/>
      <c r="F35" s="26" t="s">
        <v>75</v>
      </c>
      <c r="G35" s="26"/>
      <c r="H35" s="26"/>
    </row>
    <row r="36" spans="1:8" ht="60" x14ac:dyDescent="0.25">
      <c r="A36" s="23" t="s">
        <v>52</v>
      </c>
      <c r="B36" s="27" t="s">
        <v>39</v>
      </c>
      <c r="C36" s="27" t="s">
        <v>40</v>
      </c>
      <c r="D36" s="27" t="s">
        <v>18</v>
      </c>
      <c r="F36" s="22" t="s">
        <v>39</v>
      </c>
      <c r="G36" s="22" t="s">
        <v>40</v>
      </c>
      <c r="H36" s="22" t="s">
        <v>18</v>
      </c>
    </row>
    <row r="37" spans="1:8" x14ac:dyDescent="0.25">
      <c r="A37" t="s">
        <v>19</v>
      </c>
      <c r="B37" s="28">
        <v>-0.28999999999999998</v>
      </c>
      <c r="C37" s="28">
        <v>-0.28999999999999998</v>
      </c>
      <c r="D37" s="28">
        <v>-0.35</v>
      </c>
      <c r="F37">
        <f>B37*A25</f>
        <v>-0.16312499999999999</v>
      </c>
      <c r="G37">
        <f>F37</f>
        <v>-0.16312499999999999</v>
      </c>
      <c r="H37">
        <f>D37*A26</f>
        <v>-9.0206185567010308E-2</v>
      </c>
    </row>
    <row r="38" spans="1:8" x14ac:dyDescent="0.25">
      <c r="A38" t="s">
        <v>20</v>
      </c>
      <c r="B38" s="28">
        <v>-0.44999999999999996</v>
      </c>
      <c r="C38" s="28">
        <v>-0.44999999999999996</v>
      </c>
      <c r="D38" s="28">
        <v>-0.26</v>
      </c>
      <c r="F38">
        <f>B38*$A$27</f>
        <v>-7.4999999999999983E-2</v>
      </c>
      <c r="G38">
        <f>F38</f>
        <v>-7.4999999999999983E-2</v>
      </c>
      <c r="H38">
        <f>D38*0.08</f>
        <v>-2.0800000000000003E-2</v>
      </c>
    </row>
    <row r="39" spans="1:8" x14ac:dyDescent="0.25">
      <c r="A39" t="s">
        <v>21</v>
      </c>
      <c r="B39" s="28">
        <v>-0.26999999999999996</v>
      </c>
      <c r="C39" s="28">
        <v>-0.26999999999999996</v>
      </c>
      <c r="D39" s="28">
        <v>-0.26</v>
      </c>
      <c r="F39">
        <f t="shared" ref="F39:F46" si="1">B39*$A$27</f>
        <v>-4.4999999999999991E-2</v>
      </c>
      <c r="G39">
        <f t="shared" ref="G39:G46" si="2">F39</f>
        <v>-4.4999999999999991E-2</v>
      </c>
      <c r="H39">
        <f t="shared" ref="H39:H46" si="3">D39*0.08</f>
        <v>-2.0800000000000003E-2</v>
      </c>
    </row>
    <row r="40" spans="1:8" x14ac:dyDescent="0.25">
      <c r="A40" t="s">
        <v>22</v>
      </c>
      <c r="B40" s="28">
        <v>-0.44999999999999996</v>
      </c>
      <c r="C40" s="28">
        <v>-0.44999999999999996</v>
      </c>
      <c r="D40" s="28">
        <v>-0.26</v>
      </c>
      <c r="F40">
        <f t="shared" si="1"/>
        <v>-7.4999999999999983E-2</v>
      </c>
      <c r="G40">
        <f t="shared" si="2"/>
        <v>-7.4999999999999983E-2</v>
      </c>
      <c r="H40">
        <f t="shared" si="3"/>
        <v>-2.0800000000000003E-2</v>
      </c>
    </row>
    <row r="41" spans="1:8" x14ac:dyDescent="0.25">
      <c r="A41" t="s">
        <v>23</v>
      </c>
      <c r="B41" s="28">
        <v>0</v>
      </c>
      <c r="C41" s="28">
        <v>0</v>
      </c>
      <c r="D41" s="28">
        <v>0</v>
      </c>
      <c r="F41">
        <f t="shared" si="1"/>
        <v>0</v>
      </c>
      <c r="G41">
        <f t="shared" si="2"/>
        <v>0</v>
      </c>
      <c r="H41">
        <f t="shared" si="3"/>
        <v>0</v>
      </c>
    </row>
    <row r="42" spans="1:8" x14ac:dyDescent="0.25">
      <c r="A42" t="s">
        <v>41</v>
      </c>
      <c r="B42" s="28">
        <v>0</v>
      </c>
      <c r="C42" s="28">
        <v>0</v>
      </c>
      <c r="D42" s="28">
        <v>0</v>
      </c>
      <c r="F42">
        <f t="shared" si="1"/>
        <v>0</v>
      </c>
      <c r="G42">
        <f t="shared" si="2"/>
        <v>0</v>
      </c>
      <c r="H42">
        <f t="shared" si="3"/>
        <v>0</v>
      </c>
    </row>
    <row r="43" spans="1:8" x14ac:dyDescent="0.25">
      <c r="A43" t="s">
        <v>44</v>
      </c>
      <c r="B43" s="28">
        <v>-0.44999999999999996</v>
      </c>
      <c r="C43" s="28">
        <v>-0.44999999999999996</v>
      </c>
      <c r="D43" s="28">
        <v>-0.26</v>
      </c>
      <c r="F43">
        <f t="shared" si="1"/>
        <v>-7.4999999999999983E-2</v>
      </c>
      <c r="G43">
        <f t="shared" si="2"/>
        <v>-7.4999999999999983E-2</v>
      </c>
      <c r="H43">
        <f t="shared" si="3"/>
        <v>-2.0800000000000003E-2</v>
      </c>
    </row>
    <row r="44" spans="1:8" x14ac:dyDescent="0.25">
      <c r="A44" t="s">
        <v>45</v>
      </c>
      <c r="B44" s="28">
        <v>-0.44999999999999996</v>
      </c>
      <c r="C44" s="28">
        <v>-0.44999999999999996</v>
      </c>
      <c r="D44" s="28">
        <v>-0.26</v>
      </c>
      <c r="F44">
        <f t="shared" si="1"/>
        <v>-7.4999999999999983E-2</v>
      </c>
      <c r="G44">
        <f t="shared" si="2"/>
        <v>-7.4999999999999983E-2</v>
      </c>
      <c r="H44">
        <f t="shared" si="3"/>
        <v>-2.0800000000000003E-2</v>
      </c>
    </row>
    <row r="45" spans="1:8" x14ac:dyDescent="0.25">
      <c r="A45" t="s">
        <v>46</v>
      </c>
      <c r="B45" s="28">
        <v>-0.26999999999999996</v>
      </c>
      <c r="C45" s="28">
        <v>-0.26999999999999996</v>
      </c>
      <c r="D45" s="28">
        <v>-0.26</v>
      </c>
      <c r="F45">
        <f t="shared" si="1"/>
        <v>-4.4999999999999991E-2</v>
      </c>
      <c r="G45">
        <f t="shared" si="2"/>
        <v>-4.4999999999999991E-2</v>
      </c>
      <c r="H45">
        <f t="shared" si="3"/>
        <v>-2.0800000000000003E-2</v>
      </c>
    </row>
    <row r="46" spans="1:8" x14ac:dyDescent="0.25">
      <c r="A46" t="s">
        <v>47</v>
      </c>
      <c r="B46" s="28">
        <v>-0.28999999999999998</v>
      </c>
      <c r="C46" s="28">
        <v>-0.28999999999999998</v>
      </c>
      <c r="D46" s="28">
        <v>-0.35</v>
      </c>
      <c r="F46">
        <f t="shared" si="1"/>
        <v>-4.8333333333333325E-2</v>
      </c>
      <c r="G46">
        <f t="shared" si="2"/>
        <v>-4.8333333333333325E-2</v>
      </c>
      <c r="H46">
        <f t="shared" si="3"/>
        <v>-2.7999999999999997E-2</v>
      </c>
    </row>
  </sheetData>
  <mergeCells count="2">
    <mergeCell ref="B35:D35"/>
    <mergeCell ref="F35:H35"/>
  </mergeCells>
  <conditionalFormatting sqref="B15:B17">
    <cfRule type="duplicateValues" dxfId="2" priority="3"/>
  </conditionalFormatting>
  <conditionalFormatting sqref="B25:B27 B30:B31">
    <cfRule type="duplicateValues" dxfId="1" priority="2"/>
  </conditionalFormatting>
  <conditionalFormatting sqref="B20:B22">
    <cfRule type="duplicateValues" dxfId="0" priority="1"/>
  </conditionalFormatting>
  <hyperlinks>
    <hyperlink ref="A8" r:id="rId1" xr:uid="{764691C7-A221-4236-A0B4-BEBBE13F424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D11"/>
  <sheetViews>
    <sheetView tabSelected="1" workbookViewId="0">
      <selection activeCell="G9" sqref="G9"/>
    </sheetView>
  </sheetViews>
  <sheetFormatPr defaultRowHeight="15" x14ac:dyDescent="0.25"/>
  <cols>
    <col min="1" max="1" width="24.140625" customWidth="1"/>
    <col min="2" max="3" width="17.140625" customWidth="1"/>
    <col min="4" max="4" width="15.85546875" customWidth="1"/>
  </cols>
  <sheetData>
    <row r="1" spans="1:4" ht="30" x14ac:dyDescent="0.25">
      <c r="A1" s="23" t="s">
        <v>52</v>
      </c>
      <c r="B1" s="22" t="s">
        <v>39</v>
      </c>
      <c r="C1" s="22" t="s">
        <v>40</v>
      </c>
      <c r="D1" s="22" t="s">
        <v>18</v>
      </c>
    </row>
    <row r="2" spans="1:4" ht="14.45" x14ac:dyDescent="0.25">
      <c r="A2" t="s">
        <v>19</v>
      </c>
      <c r="B2" s="29">
        <f>'Texas Notes'!F37</f>
        <v>-0.16312499999999999</v>
      </c>
      <c r="C2" s="29">
        <f>'Texas Notes'!G37</f>
        <v>-0.16312499999999999</v>
      </c>
      <c r="D2" s="29">
        <f>'Texas Notes'!H37</f>
        <v>-9.0206185567010308E-2</v>
      </c>
    </row>
    <row r="3" spans="1:4" ht="14.45" x14ac:dyDescent="0.25">
      <c r="A3" t="s">
        <v>20</v>
      </c>
      <c r="B3" s="29">
        <f>'Texas Notes'!F38</f>
        <v>-7.4999999999999983E-2</v>
      </c>
      <c r="C3" s="29">
        <f>'Texas Notes'!G38</f>
        <v>-7.4999999999999983E-2</v>
      </c>
      <c r="D3" s="29">
        <f>'Texas Notes'!H38</f>
        <v>-2.0800000000000003E-2</v>
      </c>
    </row>
    <row r="4" spans="1:4" ht="14.45" x14ac:dyDescent="0.25">
      <c r="A4" t="s">
        <v>21</v>
      </c>
      <c r="B4" s="29">
        <f>'Texas Notes'!F39</f>
        <v>-4.4999999999999991E-2</v>
      </c>
      <c r="C4" s="29">
        <f>'Texas Notes'!G39</f>
        <v>-4.4999999999999991E-2</v>
      </c>
      <c r="D4" s="29">
        <f>'Texas Notes'!H39</f>
        <v>-2.0800000000000003E-2</v>
      </c>
    </row>
    <row r="5" spans="1:4" ht="14.45" x14ac:dyDescent="0.25">
      <c r="A5" t="s">
        <v>22</v>
      </c>
      <c r="B5" s="29">
        <f>'Texas Notes'!F40</f>
        <v>-7.4999999999999983E-2</v>
      </c>
      <c r="C5" s="29">
        <f>'Texas Notes'!G40</f>
        <v>-7.4999999999999983E-2</v>
      </c>
      <c r="D5" s="29">
        <f>'Texas Notes'!H40</f>
        <v>-2.0800000000000003E-2</v>
      </c>
    </row>
    <row r="6" spans="1:4" ht="14.45" x14ac:dyDescent="0.25">
      <c r="A6" t="s">
        <v>23</v>
      </c>
      <c r="B6" s="29">
        <f>'Texas Notes'!F41</f>
        <v>0</v>
      </c>
      <c r="C6" s="29">
        <f>'Texas Notes'!G41</f>
        <v>0</v>
      </c>
      <c r="D6" s="29">
        <f>'Texas Notes'!H41</f>
        <v>0</v>
      </c>
    </row>
    <row r="7" spans="1:4" x14ac:dyDescent="0.25">
      <c r="A7" t="s">
        <v>41</v>
      </c>
      <c r="B7" s="29">
        <f>'Texas Notes'!F42</f>
        <v>0</v>
      </c>
      <c r="C7" s="29">
        <f>'Texas Notes'!G42</f>
        <v>0</v>
      </c>
      <c r="D7" s="29">
        <f>'Texas Notes'!H42</f>
        <v>0</v>
      </c>
    </row>
    <row r="8" spans="1:4" x14ac:dyDescent="0.25">
      <c r="A8" t="s">
        <v>44</v>
      </c>
      <c r="B8" s="29">
        <f>'Texas Notes'!F43</f>
        <v>-7.4999999999999983E-2</v>
      </c>
      <c r="C8" s="29">
        <f>'Texas Notes'!G43</f>
        <v>-7.4999999999999983E-2</v>
      </c>
      <c r="D8" s="29">
        <f>'Texas Notes'!H43</f>
        <v>-2.0800000000000003E-2</v>
      </c>
    </row>
    <row r="9" spans="1:4" x14ac:dyDescent="0.25">
      <c r="A9" t="s">
        <v>45</v>
      </c>
      <c r="B9" s="29">
        <f>'Texas Notes'!F44</f>
        <v>-7.4999999999999983E-2</v>
      </c>
      <c r="C9" s="29">
        <f>'Texas Notes'!G44</f>
        <v>-7.4999999999999983E-2</v>
      </c>
      <c r="D9" s="29">
        <f>'Texas Notes'!H44</f>
        <v>-2.0800000000000003E-2</v>
      </c>
    </row>
    <row r="10" spans="1:4" x14ac:dyDescent="0.25">
      <c r="A10" t="s">
        <v>46</v>
      </c>
      <c r="B10" s="29">
        <f>'Texas Notes'!F45</f>
        <v>-4.4999999999999991E-2</v>
      </c>
      <c r="C10" s="29">
        <f>'Texas Notes'!G45</f>
        <v>-4.4999999999999991E-2</v>
      </c>
      <c r="D10" s="29">
        <f>'Texas Notes'!H45</f>
        <v>-2.0800000000000003E-2</v>
      </c>
    </row>
    <row r="11" spans="1:4" x14ac:dyDescent="0.25">
      <c r="A11" t="s">
        <v>47</v>
      </c>
      <c r="B11" s="29">
        <f>'Texas Notes'!F46</f>
        <v>-4.8333333333333325E-2</v>
      </c>
      <c r="C11" s="29">
        <f>'Texas Notes'!G46</f>
        <v>-4.8333333333333325E-2</v>
      </c>
      <c r="D11" s="29">
        <f>'Texas Notes'!H46</f>
        <v>-2.7999999999999997E-2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EIA Table 1</vt:lpstr>
      <vt:lpstr>Texas Notes</vt:lpstr>
      <vt:lpstr>EoCEDwEC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Thomas Deetjen</cp:lastModifiedBy>
  <dcterms:created xsi:type="dcterms:W3CDTF">2015-06-22T19:56:27Z</dcterms:created>
  <dcterms:modified xsi:type="dcterms:W3CDTF">2020-06-10T16:06:43Z</dcterms:modified>
</cp:coreProperties>
</file>